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leohe/Downloads/"/>
    </mc:Choice>
  </mc:AlternateContent>
  <xr:revisionPtr revIDLastSave="0" documentId="8_{8BDFF1A4-9CF9-934E-8F6E-94F5DFD35400}" xr6:coauthVersionLast="47" xr6:coauthVersionMax="47" xr10:uidLastSave="{00000000-0000-0000-0000-000000000000}"/>
  <bookViews>
    <workbookView xWindow="0" yWindow="760" windowWidth="30240" windowHeight="16780" tabRatio="884" activeTab="3" xr2:uid="{00000000-000D-0000-FFFF-FFFF00000000}"/>
    <workbookView xWindow="16220" yWindow="1440" windowWidth="10000" windowHeight="6000" tabRatio="885" activeTab="2" xr2:uid="{F75D97E6-56B1-48FC-B860-EEE527D71ED2}"/>
  </bookViews>
  <sheets>
    <sheet name="FX data" sheetId="49" r:id="rId1"/>
    <sheet name="IdxETF data" sheetId="50" r:id="rId2"/>
    <sheet name="Deliverables" sheetId="51" r:id="rId3"/>
    <sheet name="Step #4" sheetId="52" r:id="rId4"/>
    <sheet name="Step #5" sheetId="53" r:id="rId5"/>
    <sheet name="Step #6" sheetId="54" r:id="rId6"/>
    <sheet name="Step #7" sheetId="55" r:id="rId7"/>
    <sheet name="Step #8" sheetId="56" r:id="rId8"/>
    <sheet name="Step #10" sheetId="58" r:id="rId9"/>
    <sheet name="Step #9" sheetId="57" r:id="rId10"/>
    <sheet name="Step #11" sheetId="59" r:id="rId11"/>
    <sheet name="Step #12" sheetId="60" r:id="rId12"/>
    <sheet name=" Step #13" sheetId="61" r:id="rId13"/>
    <sheet name="Step #14" sheetId="64" r:id="rId14"/>
    <sheet name="Step #15" sheetId="63" r:id="rId15"/>
    <sheet name="Step #16" sheetId="65" r:id="rId16"/>
  </sheets>
  <definedNames>
    <definedName name="_xlnm.Print_Area" localSheetId="2">Deliverables!$B$7:$AA$550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9" i="51" l="1"/>
  <c r="G499" i="51"/>
  <c r="J490" i="51"/>
  <c r="K490" i="51"/>
  <c r="L490" i="51"/>
  <c r="M490" i="51"/>
  <c r="N490" i="51"/>
  <c r="O490" i="51"/>
  <c r="P490" i="51"/>
  <c r="Q490" i="51"/>
  <c r="J496" i="51"/>
  <c r="F489" i="51"/>
  <c r="F490" i="51"/>
  <c r="G490" i="51"/>
  <c r="H490" i="51"/>
  <c r="E491" i="51"/>
  <c r="F491" i="51"/>
  <c r="E492" i="51"/>
  <c r="D495" i="51"/>
  <c r="F495" i="51"/>
  <c r="G496" i="51"/>
  <c r="O482" i="51"/>
  <c r="O483" i="51"/>
  <c r="O484" i="51"/>
  <c r="D480" i="51"/>
  <c r="L480" i="51"/>
  <c r="D481" i="51"/>
  <c r="G481" i="51"/>
  <c r="H481" i="51"/>
  <c r="J481" i="51"/>
  <c r="K481" i="51"/>
  <c r="L481" i="51"/>
  <c r="M481" i="51"/>
  <c r="N481" i="51"/>
  <c r="D482" i="51"/>
  <c r="E482" i="51"/>
  <c r="E483" i="51"/>
  <c r="L483" i="51"/>
  <c r="D484" i="51"/>
  <c r="E484" i="51"/>
  <c r="L484" i="51"/>
  <c r="M484" i="51"/>
  <c r="N484" i="51"/>
  <c r="E485" i="51"/>
  <c r="L485" i="51"/>
  <c r="M485" i="51"/>
  <c r="N485" i="51"/>
  <c r="D462" i="51"/>
  <c r="D463" i="51"/>
  <c r="L463" i="51"/>
  <c r="N463" i="51"/>
  <c r="D464" i="51"/>
  <c r="E464" i="51"/>
  <c r="F464" i="51"/>
  <c r="G464" i="51"/>
  <c r="H464" i="51"/>
  <c r="J464" i="51"/>
  <c r="K464" i="51"/>
  <c r="L464" i="51"/>
  <c r="M464" i="51"/>
  <c r="N464" i="51"/>
  <c r="D465" i="51"/>
  <c r="E465" i="51"/>
  <c r="F465" i="51"/>
  <c r="L465" i="51"/>
  <c r="M465" i="51"/>
  <c r="N465" i="51"/>
  <c r="F466" i="51"/>
  <c r="L466" i="51"/>
  <c r="D467" i="51"/>
  <c r="E467" i="51"/>
  <c r="F467" i="51"/>
  <c r="N467" i="51"/>
  <c r="F468" i="51"/>
  <c r="D469" i="51"/>
  <c r="E469" i="51"/>
  <c r="F469" i="51"/>
  <c r="N469" i="51"/>
  <c r="F470" i="51"/>
  <c r="D471" i="51"/>
  <c r="E471" i="51"/>
  <c r="F471" i="51"/>
  <c r="N471" i="51"/>
  <c r="F472" i="51"/>
  <c r="D473" i="51"/>
  <c r="E473" i="51"/>
  <c r="F473" i="51"/>
  <c r="N473" i="51"/>
  <c r="F474" i="51"/>
  <c r="D475" i="51"/>
  <c r="E475" i="51"/>
  <c r="F475" i="51"/>
  <c r="N475" i="51"/>
  <c r="F476" i="51"/>
  <c r="C403" i="51"/>
  <c r="D403" i="51"/>
  <c r="J403" i="51"/>
  <c r="K403" i="51"/>
  <c r="C404" i="51"/>
  <c r="D404" i="51"/>
  <c r="E404" i="51"/>
  <c r="F404" i="51"/>
  <c r="G404" i="51"/>
  <c r="H404" i="51"/>
  <c r="I404" i="51"/>
  <c r="C405" i="51"/>
  <c r="C406" i="51"/>
  <c r="C407" i="51"/>
  <c r="C408" i="51"/>
  <c r="C410" i="51"/>
  <c r="C411" i="51"/>
  <c r="L400" i="51"/>
  <c r="E393" i="51"/>
  <c r="L385" i="51"/>
  <c r="K387" i="51"/>
  <c r="K388" i="51"/>
  <c r="K389" i="51"/>
  <c r="K390" i="51"/>
  <c r="K391" i="51"/>
  <c r="D384" i="51"/>
  <c r="F384" i="51"/>
  <c r="J385" i="51"/>
  <c r="D386" i="51"/>
  <c r="E386" i="51"/>
  <c r="F386" i="51"/>
  <c r="G386" i="51"/>
  <c r="H386" i="51"/>
  <c r="I386" i="51"/>
  <c r="C6" i="65"/>
  <c r="I12" i="61"/>
  <c r="K471" i="51" s="1"/>
  <c r="I13" i="61"/>
  <c r="K472" i="51" s="1"/>
  <c r="C7" i="60"/>
  <c r="D406" i="51" s="1"/>
  <c r="B13" i="60"/>
  <c r="C412" i="51" s="1"/>
  <c r="C13" i="60"/>
  <c r="D412" i="51" s="1"/>
  <c r="D13" i="60"/>
  <c r="E412" i="51" s="1"/>
  <c r="E13" i="60"/>
  <c r="F412" i="51" s="1"/>
  <c r="F13" i="60"/>
  <c r="G412" i="51" s="1"/>
  <c r="G13" i="60"/>
  <c r="H412" i="51" s="1"/>
  <c r="H13" i="60"/>
  <c r="I412" i="51" s="1"/>
  <c r="B14" i="60"/>
  <c r="B15" i="60"/>
  <c r="B16" i="60"/>
  <c r="B17" i="60"/>
  <c r="B18" i="60"/>
  <c r="B19" i="60"/>
  <c r="C418" i="51" s="1"/>
  <c r="AK5" i="59"/>
  <c r="AS18" i="57"/>
  <c r="AO17" i="57"/>
  <c r="E11" i="58" s="1"/>
  <c r="AO14" i="59"/>
  <c r="F7" i="60" s="1"/>
  <c r="G406" i="51" s="1"/>
  <c r="AO15" i="59"/>
  <c r="G7" i="60" s="1"/>
  <c r="H406" i="51" s="1"/>
  <c r="AO16" i="59"/>
  <c r="H7" i="60" s="1"/>
  <c r="I406" i="51" s="1"/>
  <c r="AO13" i="59"/>
  <c r="E7" i="60" s="1"/>
  <c r="F406" i="51" s="1"/>
  <c r="AO12" i="59"/>
  <c r="D7" i="60" s="1"/>
  <c r="E406" i="51" s="1"/>
  <c r="AM16" i="59"/>
  <c r="AL16" i="59"/>
  <c r="AM15" i="59"/>
  <c r="AL15" i="59"/>
  <c r="AM14" i="59"/>
  <c r="AL14" i="59"/>
  <c r="AM13" i="59"/>
  <c r="AN13" i="59" s="1"/>
  <c r="AL13" i="59"/>
  <c r="AM12" i="59"/>
  <c r="AL12" i="59"/>
  <c r="AN12" i="59" s="1"/>
  <c r="AM11" i="59"/>
  <c r="AL11" i="59"/>
  <c r="E7" i="59"/>
  <c r="X12" i="59" s="1"/>
  <c r="AF12" i="59" s="1"/>
  <c r="E8" i="59"/>
  <c r="X13" i="59" s="1"/>
  <c r="AF13" i="59" s="1"/>
  <c r="E9" i="59"/>
  <c r="X14" i="59" s="1"/>
  <c r="AF14" i="59" s="1"/>
  <c r="E10" i="59"/>
  <c r="X15" i="59" s="1"/>
  <c r="AF15" i="59" s="1"/>
  <c r="E11" i="59"/>
  <c r="X16" i="59" s="1"/>
  <c r="E12" i="59"/>
  <c r="X17" i="59" s="1"/>
  <c r="E13" i="59"/>
  <c r="X18" i="59" s="1"/>
  <c r="AF18" i="59" s="1"/>
  <c r="E14" i="59"/>
  <c r="X19" i="59" s="1"/>
  <c r="AF19" i="59" s="1"/>
  <c r="E15" i="59"/>
  <c r="X20" i="59" s="1"/>
  <c r="AF20" i="59" s="1"/>
  <c r="E16" i="59"/>
  <c r="X21" i="59" s="1"/>
  <c r="AF21" i="59" s="1"/>
  <c r="E17" i="59"/>
  <c r="X22" i="59" s="1"/>
  <c r="AF22" i="59" s="1"/>
  <c r="E18" i="59"/>
  <c r="X23" i="59" s="1"/>
  <c r="AF23" i="59" s="1"/>
  <c r="E19" i="59"/>
  <c r="X24" i="59" s="1"/>
  <c r="AF24" i="59" s="1"/>
  <c r="E20" i="59"/>
  <c r="X25" i="59" s="1"/>
  <c r="AF25" i="59" s="1"/>
  <c r="E21" i="59"/>
  <c r="X26" i="59" s="1"/>
  <c r="AF26" i="59" s="1"/>
  <c r="E22" i="59"/>
  <c r="X27" i="59" s="1"/>
  <c r="AF27" i="59" s="1"/>
  <c r="E23" i="59"/>
  <c r="X28" i="59" s="1"/>
  <c r="AF28" i="59" s="1"/>
  <c r="E24" i="59"/>
  <c r="X29" i="59" s="1"/>
  <c r="AF29" i="59" s="1"/>
  <c r="E25" i="59"/>
  <c r="X30" i="59" s="1"/>
  <c r="AF30" i="59" s="1"/>
  <c r="E26" i="59"/>
  <c r="X31" i="59" s="1"/>
  <c r="AF31" i="59" s="1"/>
  <c r="E27" i="59"/>
  <c r="X32" i="59" s="1"/>
  <c r="AF32" i="59" s="1"/>
  <c r="E28" i="59"/>
  <c r="X33" i="59" s="1"/>
  <c r="AF33" i="59" s="1"/>
  <c r="E29" i="59"/>
  <c r="X34" i="59" s="1"/>
  <c r="AF34" i="59" s="1"/>
  <c r="E30" i="59"/>
  <c r="X35" i="59" s="1"/>
  <c r="AF35" i="59" s="1"/>
  <c r="E31" i="59"/>
  <c r="X36" i="59" s="1"/>
  <c r="AF36" i="59" s="1"/>
  <c r="E32" i="59"/>
  <c r="X37" i="59" s="1"/>
  <c r="AF37" i="59" s="1"/>
  <c r="E33" i="59"/>
  <c r="X38" i="59" s="1"/>
  <c r="E34" i="59"/>
  <c r="X39" i="59" s="1"/>
  <c r="AF39" i="59" s="1"/>
  <c r="E35" i="59"/>
  <c r="X40" i="59" s="1"/>
  <c r="AF40" i="59" s="1"/>
  <c r="E36" i="59"/>
  <c r="X41" i="59" s="1"/>
  <c r="AF41" i="59" s="1"/>
  <c r="E37" i="59"/>
  <c r="X42" i="59" s="1"/>
  <c r="AF42" i="59" s="1"/>
  <c r="E38" i="59"/>
  <c r="X43" i="59" s="1"/>
  <c r="AF43" i="59" s="1"/>
  <c r="E39" i="59"/>
  <c r="X44" i="59" s="1"/>
  <c r="E40" i="59"/>
  <c r="X45" i="59" s="1"/>
  <c r="E41" i="59"/>
  <c r="X46" i="59" s="1"/>
  <c r="E42" i="59"/>
  <c r="X47" i="59" s="1"/>
  <c r="AF47" i="59" s="1"/>
  <c r="E43" i="59"/>
  <c r="X48" i="59" s="1"/>
  <c r="AF48" i="59" s="1"/>
  <c r="E44" i="59"/>
  <c r="X49" i="59" s="1"/>
  <c r="AF49" i="59" s="1"/>
  <c r="E45" i="59"/>
  <c r="X50" i="59" s="1"/>
  <c r="AF50" i="59" s="1"/>
  <c r="E46" i="59"/>
  <c r="X51" i="59" s="1"/>
  <c r="AF51" i="59" s="1"/>
  <c r="E47" i="59"/>
  <c r="X52" i="59" s="1"/>
  <c r="AF52" i="59" s="1"/>
  <c r="E48" i="59"/>
  <c r="X53" i="59" s="1"/>
  <c r="AF53" i="59" s="1"/>
  <c r="E49" i="59"/>
  <c r="X54" i="59" s="1"/>
  <c r="AF54" i="59" s="1"/>
  <c r="E50" i="59"/>
  <c r="X55" i="59" s="1"/>
  <c r="AF55" i="59" s="1"/>
  <c r="E51" i="59"/>
  <c r="X56" i="59" s="1"/>
  <c r="AF56" i="59" s="1"/>
  <c r="E52" i="59"/>
  <c r="X57" i="59" s="1"/>
  <c r="AF57" i="59" s="1"/>
  <c r="E53" i="59"/>
  <c r="X58" i="59" s="1"/>
  <c r="AF58" i="59" s="1"/>
  <c r="E54" i="59"/>
  <c r="X59" i="59" s="1"/>
  <c r="AF59" i="59" s="1"/>
  <c r="E55" i="59"/>
  <c r="X60" i="59" s="1"/>
  <c r="AF60" i="59" s="1"/>
  <c r="E56" i="59"/>
  <c r="X61" i="59" s="1"/>
  <c r="AF61" i="59" s="1"/>
  <c r="E57" i="59"/>
  <c r="X62" i="59" s="1"/>
  <c r="AF62" i="59" s="1"/>
  <c r="E58" i="59"/>
  <c r="X63" i="59" s="1"/>
  <c r="AF63" i="59" s="1"/>
  <c r="E59" i="59"/>
  <c r="X64" i="59" s="1"/>
  <c r="AF64" i="59" s="1"/>
  <c r="E60" i="59"/>
  <c r="X65" i="59" s="1"/>
  <c r="E61" i="59"/>
  <c r="X66" i="59" s="1"/>
  <c r="AF66" i="59" s="1"/>
  <c r="E62" i="59"/>
  <c r="X67" i="59" s="1"/>
  <c r="AF67" i="59" s="1"/>
  <c r="E63" i="59"/>
  <c r="X68" i="59" s="1"/>
  <c r="AF68" i="59" s="1"/>
  <c r="E64" i="59"/>
  <c r="X69" i="59" s="1"/>
  <c r="E65" i="59"/>
  <c r="X70" i="59" s="1"/>
  <c r="AF70" i="59" s="1"/>
  <c r="E66" i="59"/>
  <c r="X71" i="59" s="1"/>
  <c r="AF71" i="59" s="1"/>
  <c r="E67" i="59"/>
  <c r="X72" i="59" s="1"/>
  <c r="AF72" i="59" s="1"/>
  <c r="E68" i="59"/>
  <c r="X73" i="59" s="1"/>
  <c r="E69" i="59"/>
  <c r="X74" i="59" s="1"/>
  <c r="AF74" i="59" s="1"/>
  <c r="E70" i="59"/>
  <c r="X75" i="59" s="1"/>
  <c r="AF75" i="59" s="1"/>
  <c r="E71" i="59"/>
  <c r="X76" i="59" s="1"/>
  <c r="AF76" i="59" s="1"/>
  <c r="E72" i="59"/>
  <c r="X77" i="59" s="1"/>
  <c r="AF77" i="59" s="1"/>
  <c r="E73" i="59"/>
  <c r="X78" i="59" s="1"/>
  <c r="AF78" i="59" s="1"/>
  <c r="E74" i="59"/>
  <c r="X79" i="59" s="1"/>
  <c r="AF79" i="59" s="1"/>
  <c r="E75" i="59"/>
  <c r="X80" i="59" s="1"/>
  <c r="AF80" i="59" s="1"/>
  <c r="E76" i="59"/>
  <c r="X81" i="59" s="1"/>
  <c r="AF81" i="59" s="1"/>
  <c r="E77" i="59"/>
  <c r="X82" i="59" s="1"/>
  <c r="AF82" i="59" s="1"/>
  <c r="E78" i="59"/>
  <c r="X83" i="59" s="1"/>
  <c r="AF83" i="59" s="1"/>
  <c r="E79" i="59"/>
  <c r="X84" i="59" s="1"/>
  <c r="AF84" i="59" s="1"/>
  <c r="E80" i="59"/>
  <c r="X85" i="59" s="1"/>
  <c r="AF85" i="59" s="1"/>
  <c r="E81" i="59"/>
  <c r="X86" i="59" s="1"/>
  <c r="AF86" i="59" s="1"/>
  <c r="E82" i="59"/>
  <c r="X87" i="59" s="1"/>
  <c r="E83" i="59"/>
  <c r="X88" i="59" s="1"/>
  <c r="E84" i="59"/>
  <c r="X89" i="59" s="1"/>
  <c r="E85" i="59"/>
  <c r="X90" i="59" s="1"/>
  <c r="E86" i="59"/>
  <c r="X91" i="59" s="1"/>
  <c r="E87" i="59"/>
  <c r="X92" i="59" s="1"/>
  <c r="E88" i="59"/>
  <c r="X93" i="59" s="1"/>
  <c r="E89" i="59"/>
  <c r="X94" i="59" s="1"/>
  <c r="AF94" i="59" s="1"/>
  <c r="E90" i="59"/>
  <c r="X95" i="59" s="1"/>
  <c r="AF95" i="59" s="1"/>
  <c r="E91" i="59"/>
  <c r="X96" i="59" s="1"/>
  <c r="AF96" i="59" s="1"/>
  <c r="E92" i="59"/>
  <c r="X97" i="59" s="1"/>
  <c r="AF97" i="59" s="1"/>
  <c r="E93" i="59"/>
  <c r="X98" i="59" s="1"/>
  <c r="AF98" i="59" s="1"/>
  <c r="E94" i="59"/>
  <c r="X99" i="59" s="1"/>
  <c r="AF99" i="59" s="1"/>
  <c r="E95" i="59"/>
  <c r="X100" i="59" s="1"/>
  <c r="AF100" i="59" s="1"/>
  <c r="E96" i="59"/>
  <c r="X101" i="59" s="1"/>
  <c r="E97" i="59"/>
  <c r="X102" i="59" s="1"/>
  <c r="AF102" i="59" s="1"/>
  <c r="E98" i="59"/>
  <c r="X103" i="59" s="1"/>
  <c r="AF103" i="59" s="1"/>
  <c r="E99" i="59"/>
  <c r="X104" i="59" s="1"/>
  <c r="AF104" i="59" s="1"/>
  <c r="E100" i="59"/>
  <c r="X105" i="59" s="1"/>
  <c r="AF105" i="59" s="1"/>
  <c r="E101" i="59"/>
  <c r="X106" i="59" s="1"/>
  <c r="AF106" i="59" s="1"/>
  <c r="E102" i="59"/>
  <c r="X107" i="59" s="1"/>
  <c r="AF107" i="59" s="1"/>
  <c r="E103" i="59"/>
  <c r="X108" i="59" s="1"/>
  <c r="AF108" i="59" s="1"/>
  <c r="E104" i="59"/>
  <c r="X109" i="59" s="1"/>
  <c r="AF109" i="59" s="1"/>
  <c r="E105" i="59"/>
  <c r="X110" i="59" s="1"/>
  <c r="AF110" i="59" s="1"/>
  <c r="E106" i="59"/>
  <c r="X111" i="59" s="1"/>
  <c r="AF111" i="59" s="1"/>
  <c r="E107" i="59"/>
  <c r="X112" i="59" s="1"/>
  <c r="AF112" i="59" s="1"/>
  <c r="E108" i="59"/>
  <c r="X113" i="59" s="1"/>
  <c r="AF113" i="59" s="1"/>
  <c r="E109" i="59"/>
  <c r="X114" i="59" s="1"/>
  <c r="AF114" i="59" s="1"/>
  <c r="E110" i="59"/>
  <c r="X115" i="59" s="1"/>
  <c r="AF115" i="59" s="1"/>
  <c r="E111" i="59"/>
  <c r="X116" i="59" s="1"/>
  <c r="AF116" i="59" s="1"/>
  <c r="E112" i="59"/>
  <c r="X117" i="59" s="1"/>
  <c r="E113" i="59"/>
  <c r="X118" i="59" s="1"/>
  <c r="AF118" i="59" s="1"/>
  <c r="E114" i="59"/>
  <c r="X119" i="59" s="1"/>
  <c r="E115" i="59"/>
  <c r="X120" i="59" s="1"/>
  <c r="AF120" i="59" s="1"/>
  <c r="E116" i="59"/>
  <c r="X121" i="59" s="1"/>
  <c r="AF121" i="59" s="1"/>
  <c r="E117" i="59"/>
  <c r="X122" i="59" s="1"/>
  <c r="AF122" i="59" s="1"/>
  <c r="E118" i="59"/>
  <c r="X123" i="59" s="1"/>
  <c r="AF123" i="59" s="1"/>
  <c r="E119" i="59"/>
  <c r="X124" i="59" s="1"/>
  <c r="AF124" i="59" s="1"/>
  <c r="E120" i="59"/>
  <c r="X125" i="59" s="1"/>
  <c r="AF125" i="59" s="1"/>
  <c r="E121" i="59"/>
  <c r="X126" i="59" s="1"/>
  <c r="AF126" i="59" s="1"/>
  <c r="E122" i="59"/>
  <c r="X127" i="59" s="1"/>
  <c r="AF127" i="59" s="1"/>
  <c r="E123" i="59"/>
  <c r="X128" i="59" s="1"/>
  <c r="AF128" i="59" s="1"/>
  <c r="E124" i="59"/>
  <c r="X129" i="59" s="1"/>
  <c r="E125" i="59"/>
  <c r="X130" i="59" s="1"/>
  <c r="AF130" i="59" s="1"/>
  <c r="E126" i="59"/>
  <c r="X131" i="59" s="1"/>
  <c r="AF131" i="59" s="1"/>
  <c r="E127" i="59"/>
  <c r="X132" i="59" s="1"/>
  <c r="AF132" i="59" s="1"/>
  <c r="E128" i="59"/>
  <c r="X133" i="59" s="1"/>
  <c r="AF133" i="59" s="1"/>
  <c r="E129" i="59"/>
  <c r="X134" i="59" s="1"/>
  <c r="AF134" i="59" s="1"/>
  <c r="E130" i="59"/>
  <c r="X135" i="59" s="1"/>
  <c r="AF135" i="59" s="1"/>
  <c r="E131" i="59"/>
  <c r="X136" i="59" s="1"/>
  <c r="AF136" i="59" s="1"/>
  <c r="E132" i="59"/>
  <c r="X137" i="59" s="1"/>
  <c r="AF137" i="59" s="1"/>
  <c r="E133" i="59"/>
  <c r="X138" i="59" s="1"/>
  <c r="AF138" i="59" s="1"/>
  <c r="E134" i="59"/>
  <c r="X139" i="59" s="1"/>
  <c r="AF139" i="59" s="1"/>
  <c r="E135" i="59"/>
  <c r="X140" i="59" s="1"/>
  <c r="AF140" i="59" s="1"/>
  <c r="E136" i="59"/>
  <c r="X141" i="59" s="1"/>
  <c r="AF141" i="59" s="1"/>
  <c r="E137" i="59"/>
  <c r="X142" i="59" s="1"/>
  <c r="AF142" i="59" s="1"/>
  <c r="E138" i="59"/>
  <c r="X143" i="59" s="1"/>
  <c r="AF143" i="59" s="1"/>
  <c r="E139" i="59"/>
  <c r="X144" i="59" s="1"/>
  <c r="AF144" i="59" s="1"/>
  <c r="E140" i="59"/>
  <c r="X145" i="59" s="1"/>
  <c r="AF145" i="59" s="1"/>
  <c r="E141" i="59"/>
  <c r="X146" i="59" s="1"/>
  <c r="AF146" i="59" s="1"/>
  <c r="E142" i="59"/>
  <c r="X147" i="59" s="1"/>
  <c r="AF147" i="59" s="1"/>
  <c r="E143" i="59"/>
  <c r="X148" i="59" s="1"/>
  <c r="AF148" i="59" s="1"/>
  <c r="E144" i="59"/>
  <c r="X149" i="59" s="1"/>
  <c r="AF149" i="59" s="1"/>
  <c r="E145" i="59"/>
  <c r="X150" i="59" s="1"/>
  <c r="AF150" i="59" s="1"/>
  <c r="E146" i="59"/>
  <c r="X151" i="59" s="1"/>
  <c r="AF151" i="59" s="1"/>
  <c r="E147" i="59"/>
  <c r="X152" i="59" s="1"/>
  <c r="AF152" i="59" s="1"/>
  <c r="E148" i="59"/>
  <c r="X153" i="59" s="1"/>
  <c r="AF153" i="59" s="1"/>
  <c r="E149" i="59"/>
  <c r="X154" i="59" s="1"/>
  <c r="AF154" i="59" s="1"/>
  <c r="E150" i="59"/>
  <c r="X155" i="59" s="1"/>
  <c r="AF155" i="59" s="1"/>
  <c r="E151" i="59"/>
  <c r="X156" i="59" s="1"/>
  <c r="AF156" i="59" s="1"/>
  <c r="E152" i="59"/>
  <c r="X157" i="59" s="1"/>
  <c r="E153" i="59"/>
  <c r="X158" i="59" s="1"/>
  <c r="AF158" i="59" s="1"/>
  <c r="E154" i="59"/>
  <c r="X159" i="59" s="1"/>
  <c r="AF159" i="59" s="1"/>
  <c r="E155" i="59"/>
  <c r="X160" i="59" s="1"/>
  <c r="AF160" i="59" s="1"/>
  <c r="E156" i="59"/>
  <c r="X161" i="59" s="1"/>
  <c r="AF161" i="59" s="1"/>
  <c r="E157" i="59"/>
  <c r="X162" i="59" s="1"/>
  <c r="AF162" i="59" s="1"/>
  <c r="E158" i="59"/>
  <c r="X163" i="59" s="1"/>
  <c r="AF163" i="59" s="1"/>
  <c r="E159" i="59"/>
  <c r="X164" i="59" s="1"/>
  <c r="AF164" i="59" s="1"/>
  <c r="E160" i="59"/>
  <c r="X165" i="59" s="1"/>
  <c r="AF165" i="59" s="1"/>
  <c r="E161" i="59"/>
  <c r="X166" i="59" s="1"/>
  <c r="AF166" i="59" s="1"/>
  <c r="E162" i="59"/>
  <c r="X167" i="59" s="1"/>
  <c r="AF167" i="59" s="1"/>
  <c r="E163" i="59"/>
  <c r="X168" i="59" s="1"/>
  <c r="AF168" i="59" s="1"/>
  <c r="E164" i="59"/>
  <c r="X169" i="59" s="1"/>
  <c r="AF169" i="59" s="1"/>
  <c r="E165" i="59"/>
  <c r="X170" i="59" s="1"/>
  <c r="AF170" i="59" s="1"/>
  <c r="E166" i="59"/>
  <c r="X171" i="59" s="1"/>
  <c r="AF171" i="59" s="1"/>
  <c r="E167" i="59"/>
  <c r="X172" i="59" s="1"/>
  <c r="AF172" i="59" s="1"/>
  <c r="E168" i="59"/>
  <c r="X173" i="59" s="1"/>
  <c r="AF173" i="59" s="1"/>
  <c r="E169" i="59"/>
  <c r="X174" i="59" s="1"/>
  <c r="AF174" i="59" s="1"/>
  <c r="E170" i="59"/>
  <c r="X175" i="59" s="1"/>
  <c r="AF175" i="59" s="1"/>
  <c r="E171" i="59"/>
  <c r="X176" i="59" s="1"/>
  <c r="AF176" i="59" s="1"/>
  <c r="E172" i="59"/>
  <c r="X177" i="59" s="1"/>
  <c r="AF177" i="59" s="1"/>
  <c r="E173" i="59"/>
  <c r="X178" i="59" s="1"/>
  <c r="AF178" i="59" s="1"/>
  <c r="E174" i="59"/>
  <c r="X179" i="59" s="1"/>
  <c r="AF179" i="59" s="1"/>
  <c r="E175" i="59"/>
  <c r="X180" i="59" s="1"/>
  <c r="AF180" i="59" s="1"/>
  <c r="E176" i="59"/>
  <c r="X181" i="59" s="1"/>
  <c r="AF181" i="59" s="1"/>
  <c r="E177" i="59"/>
  <c r="X182" i="59" s="1"/>
  <c r="AF182" i="59" s="1"/>
  <c r="E178" i="59"/>
  <c r="X183" i="59" s="1"/>
  <c r="AF183" i="59" s="1"/>
  <c r="E179" i="59"/>
  <c r="X184" i="59" s="1"/>
  <c r="AF184" i="59" s="1"/>
  <c r="E180" i="59"/>
  <c r="X185" i="59" s="1"/>
  <c r="E181" i="59"/>
  <c r="X186" i="59" s="1"/>
  <c r="E182" i="59"/>
  <c r="X187" i="59" s="1"/>
  <c r="AF187" i="59" s="1"/>
  <c r="E183" i="59"/>
  <c r="X188" i="59" s="1"/>
  <c r="AF188" i="59" s="1"/>
  <c r="E184" i="59"/>
  <c r="X189" i="59" s="1"/>
  <c r="AF189" i="59" s="1"/>
  <c r="E185" i="59"/>
  <c r="X190" i="59" s="1"/>
  <c r="AF190" i="59" s="1"/>
  <c r="E186" i="59"/>
  <c r="X191" i="59" s="1"/>
  <c r="AF191" i="59" s="1"/>
  <c r="E187" i="59"/>
  <c r="X192" i="59" s="1"/>
  <c r="AF192" i="59" s="1"/>
  <c r="E188" i="59"/>
  <c r="X193" i="59" s="1"/>
  <c r="AF193" i="59" s="1"/>
  <c r="E189" i="59"/>
  <c r="X194" i="59" s="1"/>
  <c r="AF194" i="59" s="1"/>
  <c r="E190" i="59"/>
  <c r="X195" i="59" s="1"/>
  <c r="AF195" i="59" s="1"/>
  <c r="E191" i="59"/>
  <c r="X196" i="59" s="1"/>
  <c r="AF196" i="59" s="1"/>
  <c r="E192" i="59"/>
  <c r="X197" i="59" s="1"/>
  <c r="AF197" i="59" s="1"/>
  <c r="E193" i="59"/>
  <c r="X198" i="59" s="1"/>
  <c r="AF198" i="59" s="1"/>
  <c r="E194" i="59"/>
  <c r="X199" i="59" s="1"/>
  <c r="AF199" i="59" s="1"/>
  <c r="E195" i="59"/>
  <c r="X200" i="59" s="1"/>
  <c r="AF200" i="59" s="1"/>
  <c r="E196" i="59"/>
  <c r="X201" i="59" s="1"/>
  <c r="AF201" i="59" s="1"/>
  <c r="E197" i="59"/>
  <c r="X202" i="59" s="1"/>
  <c r="AF202" i="59" s="1"/>
  <c r="E198" i="59"/>
  <c r="X203" i="59" s="1"/>
  <c r="AF203" i="59" s="1"/>
  <c r="E199" i="59"/>
  <c r="X204" i="59" s="1"/>
  <c r="E200" i="59"/>
  <c r="X205" i="59" s="1"/>
  <c r="AF205" i="59" s="1"/>
  <c r="E201" i="59"/>
  <c r="X206" i="59" s="1"/>
  <c r="AF206" i="59" s="1"/>
  <c r="E202" i="59"/>
  <c r="X207" i="59" s="1"/>
  <c r="AF207" i="59" s="1"/>
  <c r="E203" i="59"/>
  <c r="X208" i="59" s="1"/>
  <c r="AF208" i="59" s="1"/>
  <c r="E204" i="59"/>
  <c r="X209" i="59" s="1"/>
  <c r="AF209" i="59" s="1"/>
  <c r="E205" i="59"/>
  <c r="X210" i="59" s="1"/>
  <c r="AF210" i="59" s="1"/>
  <c r="E206" i="59"/>
  <c r="X211" i="59" s="1"/>
  <c r="AF211" i="59" s="1"/>
  <c r="E207" i="59"/>
  <c r="X212" i="59" s="1"/>
  <c r="AF212" i="59" s="1"/>
  <c r="E208" i="59"/>
  <c r="X213" i="59" s="1"/>
  <c r="E209" i="59"/>
  <c r="X214" i="59" s="1"/>
  <c r="AF214" i="59" s="1"/>
  <c r="E210" i="59"/>
  <c r="X215" i="59" s="1"/>
  <c r="AF215" i="59" s="1"/>
  <c r="E211" i="59"/>
  <c r="X216" i="59" s="1"/>
  <c r="AF216" i="59" s="1"/>
  <c r="E212" i="59"/>
  <c r="X217" i="59" s="1"/>
  <c r="AF217" i="59" s="1"/>
  <c r="E213" i="59"/>
  <c r="X218" i="59" s="1"/>
  <c r="AF218" i="59" s="1"/>
  <c r="E214" i="59"/>
  <c r="X219" i="59" s="1"/>
  <c r="AF219" i="59" s="1"/>
  <c r="E215" i="59"/>
  <c r="X220" i="59" s="1"/>
  <c r="AF220" i="59" s="1"/>
  <c r="E216" i="59"/>
  <c r="X221" i="59" s="1"/>
  <c r="AF221" i="59" s="1"/>
  <c r="E217" i="59"/>
  <c r="X222" i="59" s="1"/>
  <c r="AF222" i="59" s="1"/>
  <c r="E218" i="59"/>
  <c r="X223" i="59" s="1"/>
  <c r="AF223" i="59" s="1"/>
  <c r="E219" i="59"/>
  <c r="X224" i="59" s="1"/>
  <c r="AF224" i="59" s="1"/>
  <c r="E220" i="59"/>
  <c r="X225" i="59" s="1"/>
  <c r="AF225" i="59" s="1"/>
  <c r="E221" i="59"/>
  <c r="X226" i="59" s="1"/>
  <c r="AF226" i="59" s="1"/>
  <c r="E222" i="59"/>
  <c r="X227" i="59" s="1"/>
  <c r="E223" i="59"/>
  <c r="X228" i="59" s="1"/>
  <c r="E224" i="59"/>
  <c r="X229" i="59" s="1"/>
  <c r="AF229" i="59" s="1"/>
  <c r="E225" i="59"/>
  <c r="X230" i="59" s="1"/>
  <c r="E226" i="59"/>
  <c r="X231" i="59" s="1"/>
  <c r="E227" i="59"/>
  <c r="X232" i="59" s="1"/>
  <c r="AF232" i="59" s="1"/>
  <c r="E228" i="59"/>
  <c r="X233" i="59" s="1"/>
  <c r="AF233" i="59" s="1"/>
  <c r="E229" i="59"/>
  <c r="X234" i="59" s="1"/>
  <c r="AF234" i="59" s="1"/>
  <c r="E230" i="59"/>
  <c r="X235" i="59" s="1"/>
  <c r="AF235" i="59" s="1"/>
  <c r="E231" i="59"/>
  <c r="X236" i="59" s="1"/>
  <c r="AF236" i="59" s="1"/>
  <c r="E232" i="59"/>
  <c r="X237" i="59" s="1"/>
  <c r="AF237" i="59" s="1"/>
  <c r="E233" i="59"/>
  <c r="X238" i="59" s="1"/>
  <c r="AF238" i="59" s="1"/>
  <c r="E234" i="59"/>
  <c r="X239" i="59" s="1"/>
  <c r="AF239" i="59" s="1"/>
  <c r="E235" i="59"/>
  <c r="X240" i="59" s="1"/>
  <c r="AF240" i="59" s="1"/>
  <c r="E236" i="59"/>
  <c r="X241" i="59" s="1"/>
  <c r="E237" i="59"/>
  <c r="X242" i="59" s="1"/>
  <c r="AF242" i="59" s="1"/>
  <c r="E238" i="59"/>
  <c r="X243" i="59" s="1"/>
  <c r="AF243" i="59" s="1"/>
  <c r="E239" i="59"/>
  <c r="X244" i="59" s="1"/>
  <c r="AF244" i="59" s="1"/>
  <c r="E240" i="59"/>
  <c r="X245" i="59" s="1"/>
  <c r="AF245" i="59" s="1"/>
  <c r="E241" i="59"/>
  <c r="X246" i="59" s="1"/>
  <c r="AF246" i="59" s="1"/>
  <c r="E242" i="59"/>
  <c r="X247" i="59" s="1"/>
  <c r="AF247" i="59" s="1"/>
  <c r="E243" i="59"/>
  <c r="X248" i="59" s="1"/>
  <c r="AF248" i="59" s="1"/>
  <c r="E244" i="59"/>
  <c r="X249" i="59" s="1"/>
  <c r="AF249" i="59" s="1"/>
  <c r="E245" i="59"/>
  <c r="X250" i="59" s="1"/>
  <c r="AF250" i="59" s="1"/>
  <c r="E246" i="59"/>
  <c r="X251" i="59" s="1"/>
  <c r="AF251" i="59" s="1"/>
  <c r="E247" i="59"/>
  <c r="X252" i="59" s="1"/>
  <c r="AF252" i="59" s="1"/>
  <c r="E248" i="59"/>
  <c r="X253" i="59" s="1"/>
  <c r="AF253" i="59" s="1"/>
  <c r="E249" i="59"/>
  <c r="X254" i="59" s="1"/>
  <c r="AF254" i="59" s="1"/>
  <c r="E250" i="59"/>
  <c r="X255" i="59" s="1"/>
  <c r="AF255" i="59" s="1"/>
  <c r="E251" i="59"/>
  <c r="X256" i="59" s="1"/>
  <c r="AF256" i="59" s="1"/>
  <c r="E252" i="59"/>
  <c r="X257" i="59" s="1"/>
  <c r="AF257" i="59" s="1"/>
  <c r="E253" i="59"/>
  <c r="X258" i="59" s="1"/>
  <c r="E254" i="59"/>
  <c r="X259" i="59" s="1"/>
  <c r="AF259" i="59" s="1"/>
  <c r="E255" i="59"/>
  <c r="X260" i="59" s="1"/>
  <c r="E256" i="59"/>
  <c r="X261" i="59" s="1"/>
  <c r="AF261" i="59" s="1"/>
  <c r="E257" i="59"/>
  <c r="X262" i="59" s="1"/>
  <c r="AF262" i="59" s="1"/>
  <c r="E258" i="59"/>
  <c r="X263" i="59" s="1"/>
  <c r="AF263" i="59" s="1"/>
  <c r="E259" i="59"/>
  <c r="X264" i="59" s="1"/>
  <c r="AF264" i="59" s="1"/>
  <c r="E260" i="59"/>
  <c r="X265" i="59" s="1"/>
  <c r="E261" i="59"/>
  <c r="X266" i="59" s="1"/>
  <c r="AF266" i="59" s="1"/>
  <c r="E262" i="59"/>
  <c r="X267" i="59" s="1"/>
  <c r="AF267" i="59" s="1"/>
  <c r="E263" i="59"/>
  <c r="X268" i="59" s="1"/>
  <c r="AF268" i="59" s="1"/>
  <c r="E264" i="59"/>
  <c r="X269" i="59" s="1"/>
  <c r="E265" i="59"/>
  <c r="X270" i="59" s="1"/>
  <c r="E266" i="59"/>
  <c r="X271" i="59" s="1"/>
  <c r="AF271" i="59" s="1"/>
  <c r="E267" i="59"/>
  <c r="X272" i="59" s="1"/>
  <c r="AF272" i="59" s="1"/>
  <c r="E268" i="59"/>
  <c r="X273" i="59" s="1"/>
  <c r="AF273" i="59" s="1"/>
  <c r="E269" i="59"/>
  <c r="X274" i="59" s="1"/>
  <c r="AF274" i="59" s="1"/>
  <c r="E270" i="59"/>
  <c r="X275" i="59" s="1"/>
  <c r="AF275" i="59" s="1"/>
  <c r="E271" i="59"/>
  <c r="X276" i="59" s="1"/>
  <c r="AF276" i="59" s="1"/>
  <c r="E272" i="59"/>
  <c r="X277" i="59" s="1"/>
  <c r="AF277" i="59" s="1"/>
  <c r="E273" i="59"/>
  <c r="X278" i="59" s="1"/>
  <c r="E274" i="59"/>
  <c r="X279" i="59" s="1"/>
  <c r="AF279" i="59" s="1"/>
  <c r="E275" i="59"/>
  <c r="X280" i="59" s="1"/>
  <c r="AF280" i="59" s="1"/>
  <c r="E276" i="59"/>
  <c r="X281" i="59" s="1"/>
  <c r="E277" i="59"/>
  <c r="X282" i="59" s="1"/>
  <c r="AF282" i="59" s="1"/>
  <c r="E278" i="59"/>
  <c r="X283" i="59" s="1"/>
  <c r="AF283" i="59" s="1"/>
  <c r="E279" i="59"/>
  <c r="X284" i="59" s="1"/>
  <c r="AF284" i="59" s="1"/>
  <c r="E280" i="59"/>
  <c r="X285" i="59" s="1"/>
  <c r="AF285" i="59" s="1"/>
  <c r="E281" i="59"/>
  <c r="X286" i="59" s="1"/>
  <c r="AF286" i="59" s="1"/>
  <c r="E282" i="59"/>
  <c r="X287" i="59" s="1"/>
  <c r="AF287" i="59" s="1"/>
  <c r="E283" i="59"/>
  <c r="X288" i="59" s="1"/>
  <c r="AF288" i="59" s="1"/>
  <c r="E284" i="59"/>
  <c r="X289" i="59" s="1"/>
  <c r="AF289" i="59" s="1"/>
  <c r="E285" i="59"/>
  <c r="X290" i="59" s="1"/>
  <c r="AF290" i="59" s="1"/>
  <c r="E286" i="59"/>
  <c r="X291" i="59" s="1"/>
  <c r="AF291" i="59" s="1"/>
  <c r="E287" i="59"/>
  <c r="X292" i="59" s="1"/>
  <c r="AF292" i="59" s="1"/>
  <c r="E288" i="59"/>
  <c r="X293" i="59" s="1"/>
  <c r="AF293" i="59" s="1"/>
  <c r="E289" i="59"/>
  <c r="X294" i="59" s="1"/>
  <c r="AF294" i="59" s="1"/>
  <c r="E290" i="59"/>
  <c r="X295" i="59" s="1"/>
  <c r="AF295" i="59" s="1"/>
  <c r="E291" i="59"/>
  <c r="X296" i="59" s="1"/>
  <c r="AF296" i="59" s="1"/>
  <c r="E292" i="59"/>
  <c r="X297" i="59" s="1"/>
  <c r="E293" i="59"/>
  <c r="X298" i="59" s="1"/>
  <c r="AF298" i="59" s="1"/>
  <c r="E294" i="59"/>
  <c r="X299" i="59" s="1"/>
  <c r="AF299" i="59" s="1"/>
  <c r="E295" i="59"/>
  <c r="X300" i="59" s="1"/>
  <c r="AF300" i="59" s="1"/>
  <c r="E296" i="59"/>
  <c r="X301" i="59" s="1"/>
  <c r="AF301" i="59" s="1"/>
  <c r="E297" i="59"/>
  <c r="X302" i="59" s="1"/>
  <c r="AF302" i="59" s="1"/>
  <c r="E298" i="59"/>
  <c r="X303" i="59" s="1"/>
  <c r="AF303" i="59" s="1"/>
  <c r="E299" i="59"/>
  <c r="X304" i="59" s="1"/>
  <c r="AF304" i="59" s="1"/>
  <c r="E300" i="59"/>
  <c r="X305" i="59" s="1"/>
  <c r="AF305" i="59" s="1"/>
  <c r="E301" i="59"/>
  <c r="X306" i="59" s="1"/>
  <c r="AF306" i="59" s="1"/>
  <c r="E302" i="59"/>
  <c r="X307" i="59" s="1"/>
  <c r="AF307" i="59" s="1"/>
  <c r="E303" i="59"/>
  <c r="X308" i="59" s="1"/>
  <c r="AF308" i="59" s="1"/>
  <c r="E304" i="59"/>
  <c r="X309" i="59" s="1"/>
  <c r="AF309" i="59" s="1"/>
  <c r="E305" i="59"/>
  <c r="X310" i="59" s="1"/>
  <c r="AF310" i="59" s="1"/>
  <c r="E306" i="59"/>
  <c r="X311" i="59" s="1"/>
  <c r="AF311" i="59" s="1"/>
  <c r="E307" i="59"/>
  <c r="X312" i="59" s="1"/>
  <c r="AF312" i="59" s="1"/>
  <c r="E308" i="59"/>
  <c r="X313" i="59" s="1"/>
  <c r="AF313" i="59" s="1"/>
  <c r="E309" i="59"/>
  <c r="X314" i="59" s="1"/>
  <c r="AF314" i="59" s="1"/>
  <c r="E310" i="59"/>
  <c r="X315" i="59" s="1"/>
  <c r="AF315" i="59" s="1"/>
  <c r="E6" i="59"/>
  <c r="X11" i="59" s="1"/>
  <c r="AF11" i="59" s="1"/>
  <c r="S7" i="59"/>
  <c r="S8" i="59"/>
  <c r="S9" i="59"/>
  <c r="S10" i="59"/>
  <c r="S11" i="59"/>
  <c r="S12" i="59"/>
  <c r="S13" i="59"/>
  <c r="S14" i="59"/>
  <c r="S15" i="59"/>
  <c r="S16" i="59"/>
  <c r="S17" i="59"/>
  <c r="S18" i="59"/>
  <c r="S19" i="59"/>
  <c r="S20" i="59"/>
  <c r="S21" i="59"/>
  <c r="S22" i="59"/>
  <c r="S23" i="59"/>
  <c r="S24" i="59"/>
  <c r="S25" i="59"/>
  <c r="S26" i="59"/>
  <c r="S27" i="59"/>
  <c r="S28" i="59"/>
  <c r="S29" i="59"/>
  <c r="S30" i="59"/>
  <c r="S31" i="59"/>
  <c r="S32" i="59"/>
  <c r="S33" i="59"/>
  <c r="S34" i="59"/>
  <c r="S35" i="59"/>
  <c r="S36" i="59"/>
  <c r="S37" i="59"/>
  <c r="S38" i="59"/>
  <c r="S39" i="59"/>
  <c r="S40" i="59"/>
  <c r="S41" i="59"/>
  <c r="S42" i="59"/>
  <c r="S43" i="59"/>
  <c r="S44" i="59"/>
  <c r="S45" i="59"/>
  <c r="S46" i="59"/>
  <c r="S47" i="59"/>
  <c r="S48" i="59"/>
  <c r="S49" i="59"/>
  <c r="S50" i="59"/>
  <c r="S51" i="59"/>
  <c r="S52" i="59"/>
  <c r="S53" i="59"/>
  <c r="S54" i="59"/>
  <c r="S55" i="59"/>
  <c r="S56" i="59"/>
  <c r="S57" i="59"/>
  <c r="S58" i="59"/>
  <c r="S59" i="59"/>
  <c r="S60" i="59"/>
  <c r="S61" i="59"/>
  <c r="S62" i="59"/>
  <c r="S63" i="59"/>
  <c r="S64" i="59"/>
  <c r="S65" i="59"/>
  <c r="S66" i="59"/>
  <c r="S67" i="59"/>
  <c r="S68" i="59"/>
  <c r="S69" i="59"/>
  <c r="S70" i="59"/>
  <c r="S71" i="59"/>
  <c r="S72" i="59"/>
  <c r="S73" i="59"/>
  <c r="S74" i="59"/>
  <c r="S75" i="59"/>
  <c r="S76" i="59"/>
  <c r="S77" i="59"/>
  <c r="S78" i="59"/>
  <c r="S79" i="59"/>
  <c r="S80" i="59"/>
  <c r="S81" i="59"/>
  <c r="S82" i="59"/>
  <c r="S83" i="59"/>
  <c r="S84" i="59"/>
  <c r="S85" i="59"/>
  <c r="S86" i="59"/>
  <c r="S87" i="59"/>
  <c r="S88" i="59"/>
  <c r="S89" i="59"/>
  <c r="S90" i="59"/>
  <c r="S91" i="59"/>
  <c r="S92" i="59"/>
  <c r="S93" i="59"/>
  <c r="S94" i="59"/>
  <c r="S95" i="59"/>
  <c r="S96" i="59"/>
  <c r="S97" i="59"/>
  <c r="S98" i="59"/>
  <c r="S99" i="59"/>
  <c r="S100" i="59"/>
  <c r="S101" i="59"/>
  <c r="S102" i="59"/>
  <c r="S103" i="59"/>
  <c r="S104" i="59"/>
  <c r="S105" i="59"/>
  <c r="S106" i="59"/>
  <c r="S107" i="59"/>
  <c r="S108" i="59"/>
  <c r="S109" i="59"/>
  <c r="S110" i="59"/>
  <c r="S111" i="59"/>
  <c r="S112" i="59"/>
  <c r="S113" i="59"/>
  <c r="S114" i="59"/>
  <c r="S115" i="59"/>
  <c r="S116" i="59"/>
  <c r="S117" i="59"/>
  <c r="S118" i="59"/>
  <c r="S119" i="59"/>
  <c r="S120" i="59"/>
  <c r="S121" i="59"/>
  <c r="S122" i="59"/>
  <c r="S123" i="59"/>
  <c r="S124" i="59"/>
  <c r="S125" i="59"/>
  <c r="S126" i="59"/>
  <c r="S127" i="59"/>
  <c r="S128" i="59"/>
  <c r="S129" i="59"/>
  <c r="S130" i="59"/>
  <c r="S131" i="59"/>
  <c r="S132" i="59"/>
  <c r="S133" i="59"/>
  <c r="S134" i="59"/>
  <c r="S135" i="59"/>
  <c r="S136" i="59"/>
  <c r="S137" i="59"/>
  <c r="S138" i="59"/>
  <c r="S139" i="59"/>
  <c r="S140" i="59"/>
  <c r="S141" i="59"/>
  <c r="S142" i="59"/>
  <c r="S143" i="59"/>
  <c r="S144" i="59"/>
  <c r="S145" i="59"/>
  <c r="S146" i="59"/>
  <c r="S147" i="59"/>
  <c r="S148" i="59"/>
  <c r="S149" i="59"/>
  <c r="S150" i="59"/>
  <c r="S151" i="59"/>
  <c r="S152" i="59"/>
  <c r="S153" i="59"/>
  <c r="S154" i="59"/>
  <c r="S155" i="59"/>
  <c r="S156" i="59"/>
  <c r="S157" i="59"/>
  <c r="S158" i="59"/>
  <c r="S159" i="59"/>
  <c r="S160" i="59"/>
  <c r="S161" i="59"/>
  <c r="S162" i="59"/>
  <c r="S163" i="59"/>
  <c r="S164" i="59"/>
  <c r="S165" i="59"/>
  <c r="S166" i="59"/>
  <c r="S167" i="59"/>
  <c r="S168" i="59"/>
  <c r="S169" i="59"/>
  <c r="S170" i="59"/>
  <c r="S171" i="59"/>
  <c r="S172" i="59"/>
  <c r="S173" i="59"/>
  <c r="S174" i="59"/>
  <c r="S175" i="59"/>
  <c r="S176" i="59"/>
  <c r="S177" i="59"/>
  <c r="S178" i="59"/>
  <c r="S179" i="59"/>
  <c r="S180" i="59"/>
  <c r="S181" i="59"/>
  <c r="S182" i="59"/>
  <c r="S183" i="59"/>
  <c r="S184" i="59"/>
  <c r="S185" i="59"/>
  <c r="S186" i="59"/>
  <c r="S187" i="59"/>
  <c r="S188" i="59"/>
  <c r="S189" i="59"/>
  <c r="S190" i="59"/>
  <c r="S191" i="59"/>
  <c r="S192" i="59"/>
  <c r="S193" i="59"/>
  <c r="S194" i="59"/>
  <c r="S195" i="59"/>
  <c r="S196" i="59"/>
  <c r="S197" i="59"/>
  <c r="S198" i="59"/>
  <c r="S199" i="59"/>
  <c r="S200" i="59"/>
  <c r="S201" i="59"/>
  <c r="S202" i="59"/>
  <c r="S203" i="59"/>
  <c r="S204" i="59"/>
  <c r="S205" i="59"/>
  <c r="S206" i="59"/>
  <c r="S207" i="59"/>
  <c r="S208" i="59"/>
  <c r="S209" i="59"/>
  <c r="S210" i="59"/>
  <c r="S211" i="59"/>
  <c r="S212" i="59"/>
  <c r="S213" i="59"/>
  <c r="S214" i="59"/>
  <c r="S215" i="59"/>
  <c r="S216" i="59"/>
  <c r="S217" i="59"/>
  <c r="S218" i="59"/>
  <c r="S219" i="59"/>
  <c r="S220" i="59"/>
  <c r="S221" i="59"/>
  <c r="S222" i="59"/>
  <c r="S223" i="59"/>
  <c r="S224" i="59"/>
  <c r="S225" i="59"/>
  <c r="S226" i="59"/>
  <c r="S227" i="59"/>
  <c r="S228" i="59"/>
  <c r="S229" i="59"/>
  <c r="S230" i="59"/>
  <c r="S231" i="59"/>
  <c r="S232" i="59"/>
  <c r="S233" i="59"/>
  <c r="S234" i="59"/>
  <c r="S235" i="59"/>
  <c r="S236" i="59"/>
  <c r="S237" i="59"/>
  <c r="S238" i="59"/>
  <c r="S239" i="59"/>
  <c r="S240" i="59"/>
  <c r="S241" i="59"/>
  <c r="S242" i="59"/>
  <c r="S243" i="59"/>
  <c r="S244" i="59"/>
  <c r="S245" i="59"/>
  <c r="S246" i="59"/>
  <c r="S247" i="59"/>
  <c r="S248" i="59"/>
  <c r="S249" i="59"/>
  <c r="S250" i="59"/>
  <c r="S251" i="59"/>
  <c r="S252" i="59"/>
  <c r="S253" i="59"/>
  <c r="S254" i="59"/>
  <c r="S255" i="59"/>
  <c r="S256" i="59"/>
  <c r="S257" i="59"/>
  <c r="S258" i="59"/>
  <c r="S259" i="59"/>
  <c r="S260" i="59"/>
  <c r="S261" i="59"/>
  <c r="S262" i="59"/>
  <c r="S263" i="59"/>
  <c r="S264" i="59"/>
  <c r="S265" i="59"/>
  <c r="S266" i="59"/>
  <c r="S267" i="59"/>
  <c r="S268" i="59"/>
  <c r="S269" i="59"/>
  <c r="S270" i="59"/>
  <c r="S271" i="59"/>
  <c r="S272" i="59"/>
  <c r="S273" i="59"/>
  <c r="S274" i="59"/>
  <c r="S275" i="59"/>
  <c r="S276" i="59"/>
  <c r="S277" i="59"/>
  <c r="S278" i="59"/>
  <c r="S279" i="59"/>
  <c r="S280" i="59"/>
  <c r="S281" i="59"/>
  <c r="S282" i="59"/>
  <c r="S283" i="59"/>
  <c r="S284" i="59"/>
  <c r="S285" i="59"/>
  <c r="S286" i="59"/>
  <c r="S287" i="59"/>
  <c r="S288" i="59"/>
  <c r="S289" i="59"/>
  <c r="S290" i="59"/>
  <c r="S291" i="59"/>
  <c r="S292" i="59"/>
  <c r="S293" i="59"/>
  <c r="S294" i="59"/>
  <c r="S295" i="59"/>
  <c r="S296" i="59"/>
  <c r="S297" i="59"/>
  <c r="S298" i="59"/>
  <c r="S299" i="59"/>
  <c r="S300" i="59"/>
  <c r="S301" i="59"/>
  <c r="S302" i="59"/>
  <c r="S303" i="59"/>
  <c r="S304" i="59"/>
  <c r="S305" i="59"/>
  <c r="S306" i="59"/>
  <c r="S307" i="59"/>
  <c r="S308" i="59"/>
  <c r="S309" i="59"/>
  <c r="S310" i="59"/>
  <c r="S6" i="59"/>
  <c r="R7" i="59"/>
  <c r="R8" i="59"/>
  <c r="R9" i="59"/>
  <c r="R10" i="59"/>
  <c r="R11" i="59"/>
  <c r="R12" i="59"/>
  <c r="R13" i="59"/>
  <c r="R14" i="59"/>
  <c r="R15" i="59"/>
  <c r="R16" i="59"/>
  <c r="R17" i="59"/>
  <c r="R18" i="59"/>
  <c r="R19" i="59"/>
  <c r="R20" i="59"/>
  <c r="R21" i="59"/>
  <c r="R22" i="59"/>
  <c r="R23" i="59"/>
  <c r="R24" i="59"/>
  <c r="R25" i="59"/>
  <c r="R26" i="59"/>
  <c r="R27" i="59"/>
  <c r="R28" i="59"/>
  <c r="R29" i="59"/>
  <c r="R30" i="59"/>
  <c r="R31" i="59"/>
  <c r="R32" i="59"/>
  <c r="R33" i="59"/>
  <c r="R34" i="59"/>
  <c r="R35" i="59"/>
  <c r="R36" i="59"/>
  <c r="R37" i="59"/>
  <c r="R38" i="59"/>
  <c r="R39" i="59"/>
  <c r="R40" i="59"/>
  <c r="R41" i="59"/>
  <c r="R42" i="59"/>
  <c r="R43" i="59"/>
  <c r="R44" i="59"/>
  <c r="R45" i="59"/>
  <c r="R46" i="59"/>
  <c r="R47" i="59"/>
  <c r="R48" i="59"/>
  <c r="R49" i="59"/>
  <c r="R50" i="59"/>
  <c r="R51" i="59"/>
  <c r="R52" i="59"/>
  <c r="R53" i="59"/>
  <c r="R54" i="59"/>
  <c r="R55" i="59"/>
  <c r="R56" i="59"/>
  <c r="R57" i="59"/>
  <c r="R58" i="59"/>
  <c r="R59" i="59"/>
  <c r="R60" i="59"/>
  <c r="R61" i="59"/>
  <c r="R62" i="59"/>
  <c r="R63" i="59"/>
  <c r="R64" i="59"/>
  <c r="R65" i="59"/>
  <c r="R66" i="59"/>
  <c r="R67" i="59"/>
  <c r="R68" i="59"/>
  <c r="R69" i="59"/>
  <c r="R70" i="59"/>
  <c r="R71" i="59"/>
  <c r="R72" i="59"/>
  <c r="R73" i="59"/>
  <c r="R74" i="59"/>
  <c r="R75" i="59"/>
  <c r="R76" i="59"/>
  <c r="R77" i="59"/>
  <c r="R78" i="59"/>
  <c r="R79" i="59"/>
  <c r="R80" i="59"/>
  <c r="R81" i="59"/>
  <c r="R82" i="59"/>
  <c r="R83" i="59"/>
  <c r="R84" i="59"/>
  <c r="R85" i="59"/>
  <c r="R86" i="59"/>
  <c r="R87" i="59"/>
  <c r="R88" i="59"/>
  <c r="R89" i="59"/>
  <c r="R90" i="59"/>
  <c r="R91" i="59"/>
  <c r="R92" i="59"/>
  <c r="R93" i="59"/>
  <c r="R94" i="59"/>
  <c r="R95" i="59"/>
  <c r="R96" i="59"/>
  <c r="R97" i="59"/>
  <c r="R98" i="59"/>
  <c r="R99" i="59"/>
  <c r="R100" i="59"/>
  <c r="R101" i="59"/>
  <c r="R102" i="59"/>
  <c r="R103" i="59"/>
  <c r="R104" i="59"/>
  <c r="R105" i="59"/>
  <c r="R106" i="59"/>
  <c r="R107" i="59"/>
  <c r="R108" i="59"/>
  <c r="R109" i="59"/>
  <c r="R110" i="59"/>
  <c r="R111" i="59"/>
  <c r="R112" i="59"/>
  <c r="R113" i="59"/>
  <c r="R114" i="59"/>
  <c r="R115" i="59"/>
  <c r="R116" i="59"/>
  <c r="R117" i="59"/>
  <c r="R118" i="59"/>
  <c r="R119" i="59"/>
  <c r="R120" i="59"/>
  <c r="R121" i="59"/>
  <c r="R122" i="59"/>
  <c r="R123" i="59"/>
  <c r="R124" i="59"/>
  <c r="R125" i="59"/>
  <c r="R126" i="59"/>
  <c r="R127" i="59"/>
  <c r="R128" i="59"/>
  <c r="R129" i="59"/>
  <c r="R130" i="59"/>
  <c r="R131" i="59"/>
  <c r="R132" i="59"/>
  <c r="R133" i="59"/>
  <c r="R134" i="59"/>
  <c r="R135" i="59"/>
  <c r="R136" i="59"/>
  <c r="R137" i="59"/>
  <c r="R138" i="59"/>
  <c r="R139" i="59"/>
  <c r="R140" i="59"/>
  <c r="R141" i="59"/>
  <c r="R142" i="59"/>
  <c r="R143" i="59"/>
  <c r="R144" i="59"/>
  <c r="R145" i="59"/>
  <c r="R146" i="59"/>
  <c r="R147" i="59"/>
  <c r="R148" i="59"/>
  <c r="R149" i="59"/>
  <c r="R150" i="59"/>
  <c r="R151" i="59"/>
  <c r="R152" i="59"/>
  <c r="R153" i="59"/>
  <c r="R154" i="59"/>
  <c r="R155" i="59"/>
  <c r="R156" i="59"/>
  <c r="R157" i="59"/>
  <c r="R158" i="59"/>
  <c r="R159" i="59"/>
  <c r="R160" i="59"/>
  <c r="R161" i="59"/>
  <c r="R162" i="59"/>
  <c r="R163" i="59"/>
  <c r="R164" i="59"/>
  <c r="R165" i="59"/>
  <c r="R166" i="59"/>
  <c r="R167" i="59"/>
  <c r="R168" i="59"/>
  <c r="R169" i="59"/>
  <c r="R170" i="59"/>
  <c r="R171" i="59"/>
  <c r="R172" i="59"/>
  <c r="R173" i="59"/>
  <c r="R174" i="59"/>
  <c r="R175" i="59"/>
  <c r="R176" i="59"/>
  <c r="R177" i="59"/>
  <c r="R178" i="59"/>
  <c r="R179" i="59"/>
  <c r="R180" i="59"/>
  <c r="R181" i="59"/>
  <c r="R182" i="59"/>
  <c r="R183" i="59"/>
  <c r="R184" i="59"/>
  <c r="R185" i="59"/>
  <c r="R186" i="59"/>
  <c r="R187" i="59"/>
  <c r="R188" i="59"/>
  <c r="R189" i="59"/>
  <c r="R190" i="59"/>
  <c r="R191" i="59"/>
  <c r="R192" i="59"/>
  <c r="R193" i="59"/>
  <c r="R194" i="59"/>
  <c r="R195" i="59"/>
  <c r="R196" i="59"/>
  <c r="R197" i="59"/>
  <c r="R198" i="59"/>
  <c r="R199" i="59"/>
  <c r="R200" i="59"/>
  <c r="R201" i="59"/>
  <c r="R202" i="59"/>
  <c r="R203" i="59"/>
  <c r="R204" i="59"/>
  <c r="R205" i="59"/>
  <c r="R206" i="59"/>
  <c r="R207" i="59"/>
  <c r="R208" i="59"/>
  <c r="R209" i="59"/>
  <c r="R210" i="59"/>
  <c r="R211" i="59"/>
  <c r="R212" i="59"/>
  <c r="R213" i="59"/>
  <c r="R214" i="59"/>
  <c r="R215" i="59"/>
  <c r="R216" i="59"/>
  <c r="R217" i="59"/>
  <c r="R218" i="59"/>
  <c r="R219" i="59"/>
  <c r="R220" i="59"/>
  <c r="R221" i="59"/>
  <c r="R222" i="59"/>
  <c r="R223" i="59"/>
  <c r="R224" i="59"/>
  <c r="R225" i="59"/>
  <c r="R226" i="59"/>
  <c r="R227" i="59"/>
  <c r="R228" i="59"/>
  <c r="R229" i="59"/>
  <c r="R230" i="59"/>
  <c r="R231" i="59"/>
  <c r="R232" i="59"/>
  <c r="R233" i="59"/>
  <c r="R234" i="59"/>
  <c r="R235" i="59"/>
  <c r="R236" i="59"/>
  <c r="R237" i="59"/>
  <c r="R238" i="59"/>
  <c r="R239" i="59"/>
  <c r="R240" i="59"/>
  <c r="R241" i="59"/>
  <c r="R242" i="59"/>
  <c r="R243" i="59"/>
  <c r="R244" i="59"/>
  <c r="R245" i="59"/>
  <c r="R246" i="59"/>
  <c r="R247" i="59"/>
  <c r="R248" i="59"/>
  <c r="R249" i="59"/>
  <c r="R250" i="59"/>
  <c r="R251" i="59"/>
  <c r="R252" i="59"/>
  <c r="R253" i="59"/>
  <c r="R254" i="59"/>
  <c r="R255" i="59"/>
  <c r="R256" i="59"/>
  <c r="R257" i="59"/>
  <c r="R258" i="59"/>
  <c r="R259" i="59"/>
  <c r="R260" i="59"/>
  <c r="R261" i="59"/>
  <c r="R262" i="59"/>
  <c r="R263" i="59"/>
  <c r="R264" i="59"/>
  <c r="R265" i="59"/>
  <c r="R266" i="59"/>
  <c r="R267" i="59"/>
  <c r="R268" i="59"/>
  <c r="R269" i="59"/>
  <c r="R270" i="59"/>
  <c r="R271" i="59"/>
  <c r="R272" i="59"/>
  <c r="R273" i="59"/>
  <c r="R274" i="59"/>
  <c r="R275" i="59"/>
  <c r="R276" i="59"/>
  <c r="R277" i="59"/>
  <c r="R278" i="59"/>
  <c r="R279" i="59"/>
  <c r="R280" i="59"/>
  <c r="R281" i="59"/>
  <c r="R282" i="59"/>
  <c r="R283" i="59"/>
  <c r="R284" i="59"/>
  <c r="R285" i="59"/>
  <c r="R286" i="59"/>
  <c r="R287" i="59"/>
  <c r="R288" i="59"/>
  <c r="R289" i="59"/>
  <c r="R290" i="59"/>
  <c r="R291" i="59"/>
  <c r="R292" i="59"/>
  <c r="R293" i="59"/>
  <c r="R294" i="59"/>
  <c r="R295" i="59"/>
  <c r="R296" i="59"/>
  <c r="R297" i="59"/>
  <c r="R298" i="59"/>
  <c r="R299" i="59"/>
  <c r="R300" i="59"/>
  <c r="R301" i="59"/>
  <c r="R302" i="59"/>
  <c r="R303" i="59"/>
  <c r="R304" i="59"/>
  <c r="R305" i="59"/>
  <c r="R306" i="59"/>
  <c r="R307" i="59"/>
  <c r="R308" i="59"/>
  <c r="R309" i="59"/>
  <c r="R310" i="59"/>
  <c r="R6" i="59"/>
  <c r="P7" i="59"/>
  <c r="P8" i="59"/>
  <c r="P9" i="59"/>
  <c r="P10" i="59"/>
  <c r="P11" i="59"/>
  <c r="P12" i="59"/>
  <c r="P13" i="59"/>
  <c r="P14" i="59"/>
  <c r="P15" i="59"/>
  <c r="P16" i="59"/>
  <c r="P17" i="59"/>
  <c r="P18" i="59"/>
  <c r="P19" i="59"/>
  <c r="P20" i="59"/>
  <c r="P21" i="59"/>
  <c r="P22" i="59"/>
  <c r="P23" i="59"/>
  <c r="P24" i="59"/>
  <c r="P25" i="59"/>
  <c r="P26" i="59"/>
  <c r="P27" i="59"/>
  <c r="P28" i="59"/>
  <c r="P29" i="59"/>
  <c r="P30" i="59"/>
  <c r="P31" i="59"/>
  <c r="P32" i="59"/>
  <c r="P33" i="59"/>
  <c r="P34" i="59"/>
  <c r="P35" i="59"/>
  <c r="P36" i="59"/>
  <c r="P37" i="59"/>
  <c r="P38" i="59"/>
  <c r="P39" i="59"/>
  <c r="P40" i="59"/>
  <c r="P41" i="59"/>
  <c r="P42" i="59"/>
  <c r="P43" i="59"/>
  <c r="P44" i="59"/>
  <c r="P45" i="59"/>
  <c r="P46" i="59"/>
  <c r="P47" i="59"/>
  <c r="P48" i="59"/>
  <c r="P49" i="59"/>
  <c r="P50" i="59"/>
  <c r="P51" i="59"/>
  <c r="P52" i="59"/>
  <c r="P53" i="59"/>
  <c r="P54" i="59"/>
  <c r="P55" i="59"/>
  <c r="P56" i="59"/>
  <c r="P57" i="59"/>
  <c r="P58" i="59"/>
  <c r="P59" i="59"/>
  <c r="P60" i="59"/>
  <c r="P61" i="59"/>
  <c r="P62" i="59"/>
  <c r="P63" i="59"/>
  <c r="P64" i="59"/>
  <c r="P65" i="59"/>
  <c r="P66" i="59"/>
  <c r="P67" i="59"/>
  <c r="P68" i="59"/>
  <c r="P69" i="59"/>
  <c r="P70" i="59"/>
  <c r="P71" i="59"/>
  <c r="P72" i="59"/>
  <c r="P73" i="59"/>
  <c r="P74" i="59"/>
  <c r="P75" i="59"/>
  <c r="P76" i="59"/>
  <c r="P77" i="59"/>
  <c r="P78" i="59"/>
  <c r="P79" i="59"/>
  <c r="P80" i="59"/>
  <c r="P81" i="59"/>
  <c r="P82" i="59"/>
  <c r="P83" i="59"/>
  <c r="P84" i="59"/>
  <c r="P85" i="59"/>
  <c r="P86" i="59"/>
  <c r="P87" i="59"/>
  <c r="P88" i="59"/>
  <c r="P89" i="59"/>
  <c r="P90" i="59"/>
  <c r="P91" i="59"/>
  <c r="P92" i="59"/>
  <c r="P93" i="59"/>
  <c r="P94" i="59"/>
  <c r="P95" i="59"/>
  <c r="P96" i="59"/>
  <c r="P97" i="59"/>
  <c r="P98" i="59"/>
  <c r="P99" i="59"/>
  <c r="P100" i="59"/>
  <c r="P101" i="59"/>
  <c r="P102" i="59"/>
  <c r="P103" i="59"/>
  <c r="P104" i="59"/>
  <c r="P105" i="59"/>
  <c r="P106" i="59"/>
  <c r="P107" i="59"/>
  <c r="P108" i="59"/>
  <c r="P109" i="59"/>
  <c r="P110" i="59"/>
  <c r="P111" i="59"/>
  <c r="P112" i="59"/>
  <c r="P113" i="59"/>
  <c r="P114" i="59"/>
  <c r="P115" i="59"/>
  <c r="P116" i="59"/>
  <c r="P117" i="59"/>
  <c r="P118" i="59"/>
  <c r="P119" i="59"/>
  <c r="P120" i="59"/>
  <c r="P121" i="59"/>
  <c r="P122" i="59"/>
  <c r="P123" i="59"/>
  <c r="P124" i="59"/>
  <c r="P125" i="59"/>
  <c r="P126" i="59"/>
  <c r="P127" i="59"/>
  <c r="P128" i="59"/>
  <c r="P129" i="59"/>
  <c r="P130" i="59"/>
  <c r="P131" i="59"/>
  <c r="P132" i="59"/>
  <c r="P133" i="59"/>
  <c r="P134" i="59"/>
  <c r="P135" i="59"/>
  <c r="P136" i="59"/>
  <c r="P137" i="59"/>
  <c r="P138" i="59"/>
  <c r="P139" i="59"/>
  <c r="P140" i="59"/>
  <c r="P141" i="59"/>
  <c r="P142" i="59"/>
  <c r="P143" i="59"/>
  <c r="P144" i="59"/>
  <c r="P145" i="59"/>
  <c r="P146" i="59"/>
  <c r="P147" i="59"/>
  <c r="P148" i="59"/>
  <c r="P149" i="59"/>
  <c r="P150" i="59"/>
  <c r="P151" i="59"/>
  <c r="P152" i="59"/>
  <c r="P153" i="59"/>
  <c r="P154" i="59"/>
  <c r="P155" i="59"/>
  <c r="P156" i="59"/>
  <c r="P157" i="59"/>
  <c r="P158" i="59"/>
  <c r="P159" i="59"/>
  <c r="P160" i="59"/>
  <c r="P161" i="59"/>
  <c r="P162" i="59"/>
  <c r="P163" i="59"/>
  <c r="P164" i="59"/>
  <c r="P165" i="59"/>
  <c r="P166" i="59"/>
  <c r="P167" i="59"/>
  <c r="P168" i="59"/>
  <c r="P169" i="59"/>
  <c r="P170" i="59"/>
  <c r="P171" i="59"/>
  <c r="P172" i="59"/>
  <c r="P173" i="59"/>
  <c r="P174" i="59"/>
  <c r="P175" i="59"/>
  <c r="P176" i="59"/>
  <c r="P177" i="59"/>
  <c r="P178" i="59"/>
  <c r="P179" i="59"/>
  <c r="P180" i="59"/>
  <c r="P181" i="59"/>
  <c r="P182" i="59"/>
  <c r="P183" i="59"/>
  <c r="P184" i="59"/>
  <c r="P185" i="59"/>
  <c r="P186" i="59"/>
  <c r="P187" i="59"/>
  <c r="P188" i="59"/>
  <c r="P189" i="59"/>
  <c r="P190" i="59"/>
  <c r="P191" i="59"/>
  <c r="P192" i="59"/>
  <c r="P193" i="59"/>
  <c r="P194" i="59"/>
  <c r="P195" i="59"/>
  <c r="P196" i="59"/>
  <c r="P197" i="59"/>
  <c r="P198" i="59"/>
  <c r="P199" i="59"/>
  <c r="P200" i="59"/>
  <c r="P201" i="59"/>
  <c r="P202" i="59"/>
  <c r="P203" i="59"/>
  <c r="P204" i="59"/>
  <c r="P205" i="59"/>
  <c r="P206" i="59"/>
  <c r="P207" i="59"/>
  <c r="P208" i="59"/>
  <c r="P209" i="59"/>
  <c r="P210" i="59"/>
  <c r="P211" i="59"/>
  <c r="P212" i="59"/>
  <c r="P213" i="59"/>
  <c r="P214" i="59"/>
  <c r="P215" i="59"/>
  <c r="P216" i="59"/>
  <c r="P217" i="59"/>
  <c r="P218" i="59"/>
  <c r="P219" i="59"/>
  <c r="P220" i="59"/>
  <c r="P221" i="59"/>
  <c r="P222" i="59"/>
  <c r="P223" i="59"/>
  <c r="P224" i="59"/>
  <c r="P225" i="59"/>
  <c r="P226" i="59"/>
  <c r="P227" i="59"/>
  <c r="P228" i="59"/>
  <c r="P229" i="59"/>
  <c r="P230" i="59"/>
  <c r="P231" i="59"/>
  <c r="P232" i="59"/>
  <c r="P233" i="59"/>
  <c r="P234" i="59"/>
  <c r="P235" i="59"/>
  <c r="P236" i="59"/>
  <c r="P237" i="59"/>
  <c r="P238" i="59"/>
  <c r="P239" i="59"/>
  <c r="P240" i="59"/>
  <c r="P241" i="59"/>
  <c r="P242" i="59"/>
  <c r="P243" i="59"/>
  <c r="P244" i="59"/>
  <c r="P245" i="59"/>
  <c r="P246" i="59"/>
  <c r="P247" i="59"/>
  <c r="P248" i="59"/>
  <c r="P249" i="59"/>
  <c r="P250" i="59"/>
  <c r="P251" i="59"/>
  <c r="P252" i="59"/>
  <c r="P253" i="59"/>
  <c r="P254" i="59"/>
  <c r="P255" i="59"/>
  <c r="P256" i="59"/>
  <c r="P257" i="59"/>
  <c r="P258" i="59"/>
  <c r="P259" i="59"/>
  <c r="P260" i="59"/>
  <c r="P261" i="59"/>
  <c r="P262" i="59"/>
  <c r="P263" i="59"/>
  <c r="P264" i="59"/>
  <c r="P265" i="59"/>
  <c r="P266" i="59"/>
  <c r="P267" i="59"/>
  <c r="P268" i="59"/>
  <c r="P269" i="59"/>
  <c r="P270" i="59"/>
  <c r="P271" i="59"/>
  <c r="P272" i="59"/>
  <c r="P273" i="59"/>
  <c r="P274" i="59"/>
  <c r="P275" i="59"/>
  <c r="P276" i="59"/>
  <c r="P277" i="59"/>
  <c r="P278" i="59"/>
  <c r="P279" i="59"/>
  <c r="P280" i="59"/>
  <c r="P281" i="59"/>
  <c r="P282" i="59"/>
  <c r="P283" i="59"/>
  <c r="P284" i="59"/>
  <c r="P285" i="59"/>
  <c r="P286" i="59"/>
  <c r="P287" i="59"/>
  <c r="P288" i="59"/>
  <c r="P289" i="59"/>
  <c r="P290" i="59"/>
  <c r="P291" i="59"/>
  <c r="P292" i="59"/>
  <c r="P293" i="59"/>
  <c r="P294" i="59"/>
  <c r="P295" i="59"/>
  <c r="P296" i="59"/>
  <c r="P297" i="59"/>
  <c r="P298" i="59"/>
  <c r="P299" i="59"/>
  <c r="P300" i="59"/>
  <c r="P301" i="59"/>
  <c r="P302" i="59"/>
  <c r="P303" i="59"/>
  <c r="P304" i="59"/>
  <c r="P305" i="59"/>
  <c r="P306" i="59"/>
  <c r="P307" i="59"/>
  <c r="P308" i="59"/>
  <c r="P309" i="59"/>
  <c r="P310" i="59"/>
  <c r="P6" i="59"/>
  <c r="O7" i="59"/>
  <c r="O8" i="59"/>
  <c r="O9" i="59"/>
  <c r="O10" i="59"/>
  <c r="O11" i="59"/>
  <c r="O12" i="59"/>
  <c r="O13" i="59"/>
  <c r="O14" i="59"/>
  <c r="O15" i="59"/>
  <c r="O16" i="59"/>
  <c r="O17" i="59"/>
  <c r="O18" i="59"/>
  <c r="O19" i="59"/>
  <c r="O20" i="59"/>
  <c r="O21" i="59"/>
  <c r="O22" i="59"/>
  <c r="O23" i="59"/>
  <c r="O24" i="59"/>
  <c r="O25" i="59"/>
  <c r="O26" i="59"/>
  <c r="O27" i="59"/>
  <c r="O28" i="59"/>
  <c r="O29" i="59"/>
  <c r="O30" i="59"/>
  <c r="O31" i="59"/>
  <c r="O32" i="59"/>
  <c r="O33" i="59"/>
  <c r="O34" i="59"/>
  <c r="O35" i="59"/>
  <c r="O36" i="59"/>
  <c r="O37" i="59"/>
  <c r="O38" i="59"/>
  <c r="O39" i="59"/>
  <c r="O40" i="59"/>
  <c r="O41" i="59"/>
  <c r="O42" i="59"/>
  <c r="O43" i="59"/>
  <c r="O44" i="59"/>
  <c r="O45" i="59"/>
  <c r="O46" i="59"/>
  <c r="O47" i="59"/>
  <c r="O48" i="59"/>
  <c r="O49" i="59"/>
  <c r="O50" i="59"/>
  <c r="O51" i="59"/>
  <c r="O52" i="59"/>
  <c r="O53" i="59"/>
  <c r="O54" i="59"/>
  <c r="O55" i="59"/>
  <c r="O56" i="59"/>
  <c r="O57" i="59"/>
  <c r="O58" i="59"/>
  <c r="O59" i="59"/>
  <c r="O60" i="59"/>
  <c r="O61" i="59"/>
  <c r="O62" i="59"/>
  <c r="O63" i="59"/>
  <c r="O64" i="59"/>
  <c r="O65" i="59"/>
  <c r="O66" i="59"/>
  <c r="O67" i="59"/>
  <c r="O68" i="59"/>
  <c r="O69" i="59"/>
  <c r="O70" i="59"/>
  <c r="O71" i="59"/>
  <c r="O72" i="59"/>
  <c r="O73" i="59"/>
  <c r="O74" i="59"/>
  <c r="O75" i="59"/>
  <c r="O76" i="59"/>
  <c r="O77" i="59"/>
  <c r="O78" i="59"/>
  <c r="O79" i="59"/>
  <c r="O80" i="59"/>
  <c r="O81" i="59"/>
  <c r="O82" i="59"/>
  <c r="O83" i="59"/>
  <c r="O84" i="59"/>
  <c r="O85" i="59"/>
  <c r="O86" i="59"/>
  <c r="O87" i="59"/>
  <c r="O88" i="59"/>
  <c r="O89" i="59"/>
  <c r="O90" i="59"/>
  <c r="O91" i="59"/>
  <c r="O92" i="59"/>
  <c r="O93" i="59"/>
  <c r="O94" i="59"/>
  <c r="O95" i="59"/>
  <c r="O96" i="59"/>
  <c r="O97" i="59"/>
  <c r="O98" i="59"/>
  <c r="O99" i="59"/>
  <c r="O100" i="59"/>
  <c r="O101" i="59"/>
  <c r="O102" i="59"/>
  <c r="O103" i="59"/>
  <c r="O104" i="59"/>
  <c r="O105" i="59"/>
  <c r="O106" i="59"/>
  <c r="O107" i="59"/>
  <c r="O108" i="59"/>
  <c r="O109" i="59"/>
  <c r="O110" i="59"/>
  <c r="O111" i="59"/>
  <c r="O112" i="59"/>
  <c r="O113" i="59"/>
  <c r="O114" i="59"/>
  <c r="O115" i="59"/>
  <c r="O116" i="59"/>
  <c r="O117" i="59"/>
  <c r="O118" i="59"/>
  <c r="O119" i="59"/>
  <c r="O120" i="59"/>
  <c r="O121" i="59"/>
  <c r="O122" i="59"/>
  <c r="O123" i="59"/>
  <c r="O124" i="59"/>
  <c r="O125" i="59"/>
  <c r="O126" i="59"/>
  <c r="O127" i="59"/>
  <c r="O128" i="59"/>
  <c r="O129" i="59"/>
  <c r="O130" i="59"/>
  <c r="O131" i="59"/>
  <c r="O132" i="59"/>
  <c r="O133" i="59"/>
  <c r="O134" i="59"/>
  <c r="O135" i="59"/>
  <c r="O136" i="59"/>
  <c r="O137" i="59"/>
  <c r="O138" i="59"/>
  <c r="O139" i="59"/>
  <c r="O140" i="59"/>
  <c r="O141" i="59"/>
  <c r="O142" i="59"/>
  <c r="O143" i="59"/>
  <c r="O144" i="59"/>
  <c r="O145" i="59"/>
  <c r="O146" i="59"/>
  <c r="O147" i="59"/>
  <c r="O148" i="59"/>
  <c r="O149" i="59"/>
  <c r="O150" i="59"/>
  <c r="O151" i="59"/>
  <c r="O152" i="59"/>
  <c r="O153" i="59"/>
  <c r="O154" i="59"/>
  <c r="O155" i="59"/>
  <c r="O156" i="59"/>
  <c r="O157" i="59"/>
  <c r="O158" i="59"/>
  <c r="O159" i="59"/>
  <c r="O160" i="59"/>
  <c r="O161" i="59"/>
  <c r="O162" i="59"/>
  <c r="O163" i="59"/>
  <c r="O164" i="59"/>
  <c r="O165" i="59"/>
  <c r="O166" i="59"/>
  <c r="O167" i="59"/>
  <c r="O168" i="59"/>
  <c r="O169" i="59"/>
  <c r="O170" i="59"/>
  <c r="O171" i="59"/>
  <c r="O172" i="59"/>
  <c r="O173" i="59"/>
  <c r="O174" i="59"/>
  <c r="O175" i="59"/>
  <c r="O176" i="59"/>
  <c r="O177" i="59"/>
  <c r="O178" i="59"/>
  <c r="O179" i="59"/>
  <c r="O180" i="59"/>
  <c r="O181" i="59"/>
  <c r="O182" i="59"/>
  <c r="O183" i="59"/>
  <c r="O184" i="59"/>
  <c r="O185" i="59"/>
  <c r="O186" i="59"/>
  <c r="O187" i="59"/>
  <c r="O188" i="59"/>
  <c r="O189" i="59"/>
  <c r="O190" i="59"/>
  <c r="O191" i="59"/>
  <c r="O192" i="59"/>
  <c r="O193" i="59"/>
  <c r="O194" i="59"/>
  <c r="O195" i="59"/>
  <c r="O196" i="59"/>
  <c r="O197" i="59"/>
  <c r="O198" i="59"/>
  <c r="O199" i="59"/>
  <c r="O200" i="59"/>
  <c r="O201" i="59"/>
  <c r="O202" i="59"/>
  <c r="O203" i="59"/>
  <c r="O204" i="59"/>
  <c r="O205" i="59"/>
  <c r="O206" i="59"/>
  <c r="O207" i="59"/>
  <c r="O208" i="59"/>
  <c r="O209" i="59"/>
  <c r="O210" i="59"/>
  <c r="O211" i="59"/>
  <c r="O212" i="59"/>
  <c r="O213" i="59"/>
  <c r="O214" i="59"/>
  <c r="O215" i="59"/>
  <c r="O216" i="59"/>
  <c r="O217" i="59"/>
  <c r="O218" i="59"/>
  <c r="O219" i="59"/>
  <c r="O220" i="59"/>
  <c r="O221" i="59"/>
  <c r="O222" i="59"/>
  <c r="O223" i="59"/>
  <c r="O224" i="59"/>
  <c r="O225" i="59"/>
  <c r="O226" i="59"/>
  <c r="O227" i="59"/>
  <c r="O228" i="59"/>
  <c r="O229" i="59"/>
  <c r="O230" i="59"/>
  <c r="O231" i="59"/>
  <c r="O232" i="59"/>
  <c r="O233" i="59"/>
  <c r="O234" i="59"/>
  <c r="O235" i="59"/>
  <c r="O236" i="59"/>
  <c r="O237" i="59"/>
  <c r="O238" i="59"/>
  <c r="O239" i="59"/>
  <c r="O240" i="59"/>
  <c r="O241" i="59"/>
  <c r="O242" i="59"/>
  <c r="O243" i="59"/>
  <c r="O244" i="59"/>
  <c r="O245" i="59"/>
  <c r="O246" i="59"/>
  <c r="O247" i="59"/>
  <c r="O248" i="59"/>
  <c r="O249" i="59"/>
  <c r="O250" i="59"/>
  <c r="O251" i="59"/>
  <c r="O252" i="59"/>
  <c r="O253" i="59"/>
  <c r="O254" i="59"/>
  <c r="O255" i="59"/>
  <c r="O256" i="59"/>
  <c r="O257" i="59"/>
  <c r="O258" i="59"/>
  <c r="O259" i="59"/>
  <c r="O260" i="59"/>
  <c r="O261" i="59"/>
  <c r="O262" i="59"/>
  <c r="O263" i="59"/>
  <c r="O264" i="59"/>
  <c r="O265" i="59"/>
  <c r="O266" i="59"/>
  <c r="O267" i="59"/>
  <c r="O268" i="59"/>
  <c r="O269" i="59"/>
  <c r="O270" i="59"/>
  <c r="O271" i="59"/>
  <c r="O272" i="59"/>
  <c r="O273" i="59"/>
  <c r="O274" i="59"/>
  <c r="O275" i="59"/>
  <c r="O276" i="59"/>
  <c r="O277" i="59"/>
  <c r="O278" i="59"/>
  <c r="O279" i="59"/>
  <c r="O280" i="59"/>
  <c r="O281" i="59"/>
  <c r="O282" i="59"/>
  <c r="O283" i="59"/>
  <c r="O284" i="59"/>
  <c r="O285" i="59"/>
  <c r="O286" i="59"/>
  <c r="O287" i="59"/>
  <c r="O288" i="59"/>
  <c r="O289" i="59"/>
  <c r="O290" i="59"/>
  <c r="O291" i="59"/>
  <c r="O292" i="59"/>
  <c r="O293" i="59"/>
  <c r="O294" i="59"/>
  <c r="O295" i="59"/>
  <c r="O296" i="59"/>
  <c r="O297" i="59"/>
  <c r="O298" i="59"/>
  <c r="O299" i="59"/>
  <c r="O300" i="59"/>
  <c r="O301" i="59"/>
  <c r="O302" i="59"/>
  <c r="O303" i="59"/>
  <c r="O304" i="59"/>
  <c r="O305" i="59"/>
  <c r="O306" i="59"/>
  <c r="O307" i="59"/>
  <c r="O308" i="59"/>
  <c r="O309" i="59"/>
  <c r="O310" i="59"/>
  <c r="O6" i="59"/>
  <c r="M7" i="59"/>
  <c r="M8" i="59"/>
  <c r="M9" i="59"/>
  <c r="M10" i="59"/>
  <c r="M11" i="59"/>
  <c r="M12" i="59"/>
  <c r="M13" i="59"/>
  <c r="M14" i="59"/>
  <c r="M15" i="59"/>
  <c r="M16" i="59"/>
  <c r="M17" i="59"/>
  <c r="M18" i="59"/>
  <c r="M19" i="59"/>
  <c r="M20" i="59"/>
  <c r="M21" i="59"/>
  <c r="M22" i="59"/>
  <c r="M23" i="59"/>
  <c r="M24" i="59"/>
  <c r="M25" i="59"/>
  <c r="M26" i="59"/>
  <c r="M27" i="59"/>
  <c r="M28" i="59"/>
  <c r="M29" i="59"/>
  <c r="M30" i="59"/>
  <c r="M31" i="59"/>
  <c r="M32" i="59"/>
  <c r="M33" i="59"/>
  <c r="M34" i="59"/>
  <c r="M35" i="59"/>
  <c r="M36" i="59"/>
  <c r="M37" i="59"/>
  <c r="M38" i="59"/>
  <c r="M39" i="59"/>
  <c r="M40" i="59"/>
  <c r="M41" i="59"/>
  <c r="M42" i="59"/>
  <c r="M43" i="59"/>
  <c r="M44" i="59"/>
  <c r="M45" i="59"/>
  <c r="M46" i="59"/>
  <c r="M47" i="59"/>
  <c r="M48" i="59"/>
  <c r="M49" i="59"/>
  <c r="M50" i="59"/>
  <c r="M51" i="59"/>
  <c r="M52" i="59"/>
  <c r="M53" i="59"/>
  <c r="M54" i="59"/>
  <c r="M55" i="59"/>
  <c r="M56" i="59"/>
  <c r="M57" i="59"/>
  <c r="M58" i="59"/>
  <c r="M59" i="59"/>
  <c r="M60" i="59"/>
  <c r="M61" i="59"/>
  <c r="M62" i="59"/>
  <c r="M63" i="59"/>
  <c r="M64" i="59"/>
  <c r="M65" i="59"/>
  <c r="M66" i="59"/>
  <c r="M67" i="59"/>
  <c r="M68" i="59"/>
  <c r="M69" i="59"/>
  <c r="M70" i="59"/>
  <c r="M71" i="59"/>
  <c r="M72" i="59"/>
  <c r="M73" i="59"/>
  <c r="M74" i="59"/>
  <c r="M75" i="59"/>
  <c r="M76" i="59"/>
  <c r="M77" i="59"/>
  <c r="M78" i="59"/>
  <c r="M79" i="59"/>
  <c r="M80" i="59"/>
  <c r="M81" i="59"/>
  <c r="M82" i="59"/>
  <c r="M83" i="59"/>
  <c r="M84" i="59"/>
  <c r="M85" i="59"/>
  <c r="M86" i="59"/>
  <c r="M87" i="59"/>
  <c r="M88" i="59"/>
  <c r="M89" i="59"/>
  <c r="M90" i="59"/>
  <c r="M91" i="59"/>
  <c r="M92" i="59"/>
  <c r="M93" i="59"/>
  <c r="M94" i="59"/>
  <c r="M95" i="59"/>
  <c r="M96" i="59"/>
  <c r="M97" i="59"/>
  <c r="M98" i="59"/>
  <c r="M99" i="59"/>
  <c r="M100" i="59"/>
  <c r="M101" i="59"/>
  <c r="M102" i="59"/>
  <c r="M103" i="59"/>
  <c r="M104" i="59"/>
  <c r="M105" i="59"/>
  <c r="M106" i="59"/>
  <c r="M107" i="59"/>
  <c r="M108" i="59"/>
  <c r="M109" i="59"/>
  <c r="M110" i="59"/>
  <c r="M111" i="59"/>
  <c r="M112" i="59"/>
  <c r="M113" i="59"/>
  <c r="M114" i="59"/>
  <c r="M115" i="59"/>
  <c r="M116" i="59"/>
  <c r="M117" i="59"/>
  <c r="M118" i="59"/>
  <c r="M119" i="59"/>
  <c r="M120" i="59"/>
  <c r="M121" i="59"/>
  <c r="M122" i="59"/>
  <c r="M123" i="59"/>
  <c r="M124" i="59"/>
  <c r="M125" i="59"/>
  <c r="M126" i="59"/>
  <c r="M127" i="59"/>
  <c r="M128" i="59"/>
  <c r="M129" i="59"/>
  <c r="M130" i="59"/>
  <c r="M131" i="59"/>
  <c r="M132" i="59"/>
  <c r="M133" i="59"/>
  <c r="M134" i="59"/>
  <c r="M135" i="59"/>
  <c r="M136" i="59"/>
  <c r="M137" i="59"/>
  <c r="M138" i="59"/>
  <c r="M139" i="59"/>
  <c r="M140" i="59"/>
  <c r="M141" i="59"/>
  <c r="M142" i="59"/>
  <c r="M143" i="59"/>
  <c r="M144" i="59"/>
  <c r="M145" i="59"/>
  <c r="M146" i="59"/>
  <c r="M147" i="59"/>
  <c r="M148" i="59"/>
  <c r="M149" i="59"/>
  <c r="M150" i="59"/>
  <c r="M151" i="59"/>
  <c r="M152" i="59"/>
  <c r="M153" i="59"/>
  <c r="M154" i="59"/>
  <c r="M155" i="59"/>
  <c r="M156" i="59"/>
  <c r="M157" i="59"/>
  <c r="M158" i="59"/>
  <c r="M159" i="59"/>
  <c r="M160" i="59"/>
  <c r="M161" i="59"/>
  <c r="M162" i="59"/>
  <c r="M163" i="59"/>
  <c r="M164" i="59"/>
  <c r="M165" i="59"/>
  <c r="M166" i="59"/>
  <c r="M167" i="59"/>
  <c r="M168" i="59"/>
  <c r="M169" i="59"/>
  <c r="M170" i="59"/>
  <c r="M171" i="59"/>
  <c r="M172" i="59"/>
  <c r="M173" i="59"/>
  <c r="M174" i="59"/>
  <c r="M175" i="59"/>
  <c r="M176" i="59"/>
  <c r="M177" i="59"/>
  <c r="M178" i="59"/>
  <c r="M179" i="59"/>
  <c r="M180" i="59"/>
  <c r="M181" i="59"/>
  <c r="M182" i="59"/>
  <c r="M183" i="59"/>
  <c r="M184" i="59"/>
  <c r="M185" i="59"/>
  <c r="M186" i="59"/>
  <c r="M187" i="59"/>
  <c r="M188" i="59"/>
  <c r="M189" i="59"/>
  <c r="M190" i="59"/>
  <c r="M191" i="59"/>
  <c r="M192" i="59"/>
  <c r="M193" i="59"/>
  <c r="M194" i="59"/>
  <c r="M195" i="59"/>
  <c r="M196" i="59"/>
  <c r="M197" i="59"/>
  <c r="M198" i="59"/>
  <c r="M199" i="59"/>
  <c r="M200" i="59"/>
  <c r="M201" i="59"/>
  <c r="M202" i="59"/>
  <c r="M203" i="59"/>
  <c r="M204" i="59"/>
  <c r="M205" i="59"/>
  <c r="M206" i="59"/>
  <c r="M207" i="59"/>
  <c r="M208" i="59"/>
  <c r="M209" i="59"/>
  <c r="M210" i="59"/>
  <c r="M211" i="59"/>
  <c r="M212" i="59"/>
  <c r="M213" i="59"/>
  <c r="M214" i="59"/>
  <c r="M215" i="59"/>
  <c r="M216" i="59"/>
  <c r="M217" i="59"/>
  <c r="M218" i="59"/>
  <c r="M219" i="59"/>
  <c r="M220" i="59"/>
  <c r="M221" i="59"/>
  <c r="M222" i="59"/>
  <c r="M223" i="59"/>
  <c r="M224" i="59"/>
  <c r="M225" i="59"/>
  <c r="M226" i="59"/>
  <c r="M227" i="59"/>
  <c r="M228" i="59"/>
  <c r="M229" i="59"/>
  <c r="M230" i="59"/>
  <c r="M231" i="59"/>
  <c r="M232" i="59"/>
  <c r="M233" i="59"/>
  <c r="M234" i="59"/>
  <c r="M235" i="59"/>
  <c r="M236" i="59"/>
  <c r="M237" i="59"/>
  <c r="M238" i="59"/>
  <c r="M239" i="59"/>
  <c r="M240" i="59"/>
  <c r="M241" i="59"/>
  <c r="M242" i="59"/>
  <c r="M243" i="59"/>
  <c r="M244" i="59"/>
  <c r="M245" i="59"/>
  <c r="M246" i="59"/>
  <c r="M247" i="59"/>
  <c r="M248" i="59"/>
  <c r="M249" i="59"/>
  <c r="M250" i="59"/>
  <c r="M251" i="59"/>
  <c r="M252" i="59"/>
  <c r="M253" i="59"/>
  <c r="M254" i="59"/>
  <c r="M255" i="59"/>
  <c r="M256" i="59"/>
  <c r="M257" i="59"/>
  <c r="M258" i="59"/>
  <c r="M259" i="59"/>
  <c r="M260" i="59"/>
  <c r="M261" i="59"/>
  <c r="M262" i="59"/>
  <c r="M263" i="59"/>
  <c r="M264" i="59"/>
  <c r="M265" i="59"/>
  <c r="M266" i="59"/>
  <c r="M267" i="59"/>
  <c r="M268" i="59"/>
  <c r="M269" i="59"/>
  <c r="M270" i="59"/>
  <c r="M271" i="59"/>
  <c r="M272" i="59"/>
  <c r="M273" i="59"/>
  <c r="M274" i="59"/>
  <c r="M275" i="59"/>
  <c r="M276" i="59"/>
  <c r="M277" i="59"/>
  <c r="M278" i="59"/>
  <c r="M279" i="59"/>
  <c r="M280" i="59"/>
  <c r="M281" i="59"/>
  <c r="M282" i="59"/>
  <c r="M283" i="59"/>
  <c r="M284" i="59"/>
  <c r="M285" i="59"/>
  <c r="M286" i="59"/>
  <c r="M287" i="59"/>
  <c r="M288" i="59"/>
  <c r="M289" i="59"/>
  <c r="M290" i="59"/>
  <c r="M291" i="59"/>
  <c r="M292" i="59"/>
  <c r="M293" i="59"/>
  <c r="M294" i="59"/>
  <c r="M295" i="59"/>
  <c r="M296" i="59"/>
  <c r="M297" i="59"/>
  <c r="M298" i="59"/>
  <c r="M299" i="59"/>
  <c r="M300" i="59"/>
  <c r="M301" i="59"/>
  <c r="M302" i="59"/>
  <c r="M303" i="59"/>
  <c r="M304" i="59"/>
  <c r="M305" i="59"/>
  <c r="M306" i="59"/>
  <c r="M307" i="59"/>
  <c r="M308" i="59"/>
  <c r="M309" i="59"/>
  <c r="M310" i="59"/>
  <c r="M6" i="59"/>
  <c r="L7" i="59"/>
  <c r="L8" i="59"/>
  <c r="L9" i="59"/>
  <c r="L10" i="59"/>
  <c r="L11" i="59"/>
  <c r="L12" i="59"/>
  <c r="L13" i="59"/>
  <c r="L14" i="59"/>
  <c r="L15" i="59"/>
  <c r="L16" i="59"/>
  <c r="L17" i="59"/>
  <c r="L18" i="59"/>
  <c r="L19" i="59"/>
  <c r="L20" i="59"/>
  <c r="L21" i="59"/>
  <c r="L22" i="59"/>
  <c r="L23" i="59"/>
  <c r="L24" i="59"/>
  <c r="L25" i="59"/>
  <c r="L26" i="59"/>
  <c r="L27" i="59"/>
  <c r="L28" i="59"/>
  <c r="L29" i="59"/>
  <c r="L30" i="59"/>
  <c r="L31" i="59"/>
  <c r="L32" i="59"/>
  <c r="L33" i="59"/>
  <c r="L34" i="59"/>
  <c r="L35" i="59"/>
  <c r="L36" i="59"/>
  <c r="L37" i="59"/>
  <c r="L38" i="59"/>
  <c r="L39" i="59"/>
  <c r="L40" i="59"/>
  <c r="L41" i="59"/>
  <c r="L42" i="59"/>
  <c r="L43" i="59"/>
  <c r="L44" i="59"/>
  <c r="L45" i="59"/>
  <c r="L46" i="59"/>
  <c r="L47" i="59"/>
  <c r="L48" i="59"/>
  <c r="L49" i="59"/>
  <c r="L50" i="59"/>
  <c r="L51" i="59"/>
  <c r="L52" i="59"/>
  <c r="L53" i="59"/>
  <c r="L54" i="59"/>
  <c r="L55" i="59"/>
  <c r="L56" i="59"/>
  <c r="L57" i="59"/>
  <c r="L58" i="59"/>
  <c r="L59" i="59"/>
  <c r="L60" i="59"/>
  <c r="L61" i="59"/>
  <c r="L62" i="59"/>
  <c r="L63" i="59"/>
  <c r="L64" i="59"/>
  <c r="L65" i="59"/>
  <c r="L66" i="59"/>
  <c r="L67" i="59"/>
  <c r="L68" i="59"/>
  <c r="L69" i="59"/>
  <c r="L70" i="59"/>
  <c r="L71" i="59"/>
  <c r="L72" i="59"/>
  <c r="L73" i="59"/>
  <c r="L74" i="59"/>
  <c r="L75" i="59"/>
  <c r="L76" i="59"/>
  <c r="L77" i="59"/>
  <c r="L78" i="59"/>
  <c r="L79" i="59"/>
  <c r="L80" i="59"/>
  <c r="L81" i="59"/>
  <c r="L82" i="59"/>
  <c r="L83" i="59"/>
  <c r="L84" i="59"/>
  <c r="L85" i="59"/>
  <c r="L86" i="59"/>
  <c r="L87" i="59"/>
  <c r="L88" i="59"/>
  <c r="L89" i="59"/>
  <c r="L90" i="59"/>
  <c r="L91" i="59"/>
  <c r="L92" i="59"/>
  <c r="L93" i="59"/>
  <c r="L94" i="59"/>
  <c r="L95" i="59"/>
  <c r="L96" i="59"/>
  <c r="L97" i="59"/>
  <c r="L98" i="59"/>
  <c r="L99" i="59"/>
  <c r="L100" i="59"/>
  <c r="L101" i="59"/>
  <c r="L102" i="59"/>
  <c r="L103" i="59"/>
  <c r="L104" i="59"/>
  <c r="L105" i="59"/>
  <c r="L106" i="59"/>
  <c r="L107" i="59"/>
  <c r="L108" i="59"/>
  <c r="L109" i="59"/>
  <c r="L110" i="59"/>
  <c r="L111" i="59"/>
  <c r="L112" i="59"/>
  <c r="L113" i="59"/>
  <c r="L114" i="59"/>
  <c r="L115" i="59"/>
  <c r="L116" i="59"/>
  <c r="L117" i="59"/>
  <c r="L118" i="59"/>
  <c r="L119" i="59"/>
  <c r="L120" i="59"/>
  <c r="L121" i="59"/>
  <c r="L122" i="59"/>
  <c r="L123" i="59"/>
  <c r="L124" i="59"/>
  <c r="L125" i="59"/>
  <c r="L126" i="59"/>
  <c r="L127" i="59"/>
  <c r="L128" i="59"/>
  <c r="L129" i="59"/>
  <c r="L130" i="59"/>
  <c r="L131" i="59"/>
  <c r="L132" i="59"/>
  <c r="L133" i="59"/>
  <c r="L134" i="59"/>
  <c r="L135" i="59"/>
  <c r="L136" i="59"/>
  <c r="L137" i="59"/>
  <c r="L138" i="59"/>
  <c r="L139" i="59"/>
  <c r="L140" i="59"/>
  <c r="L141" i="59"/>
  <c r="L142" i="59"/>
  <c r="L143" i="59"/>
  <c r="L144" i="59"/>
  <c r="L145" i="59"/>
  <c r="L146" i="59"/>
  <c r="L147" i="59"/>
  <c r="L148" i="59"/>
  <c r="L149" i="59"/>
  <c r="L150" i="59"/>
  <c r="L151" i="59"/>
  <c r="L152" i="59"/>
  <c r="L153" i="59"/>
  <c r="L154" i="59"/>
  <c r="L155" i="59"/>
  <c r="L156" i="59"/>
  <c r="L157" i="59"/>
  <c r="L158" i="59"/>
  <c r="L159" i="59"/>
  <c r="L160" i="59"/>
  <c r="L161" i="59"/>
  <c r="L162" i="59"/>
  <c r="L163" i="59"/>
  <c r="L164" i="59"/>
  <c r="L165" i="59"/>
  <c r="L166" i="59"/>
  <c r="L167" i="59"/>
  <c r="L168" i="59"/>
  <c r="L169" i="59"/>
  <c r="L170" i="59"/>
  <c r="L171" i="59"/>
  <c r="L172" i="59"/>
  <c r="L173" i="59"/>
  <c r="L174" i="59"/>
  <c r="L175" i="59"/>
  <c r="L176" i="59"/>
  <c r="L177" i="59"/>
  <c r="L178" i="59"/>
  <c r="L179" i="59"/>
  <c r="L180" i="59"/>
  <c r="L181" i="59"/>
  <c r="L182" i="59"/>
  <c r="L183" i="59"/>
  <c r="L184" i="59"/>
  <c r="L185" i="59"/>
  <c r="L186" i="59"/>
  <c r="L187" i="59"/>
  <c r="L188" i="59"/>
  <c r="L189" i="59"/>
  <c r="L190" i="59"/>
  <c r="L191" i="59"/>
  <c r="L192" i="59"/>
  <c r="L193" i="59"/>
  <c r="L194" i="59"/>
  <c r="L195" i="59"/>
  <c r="L196" i="59"/>
  <c r="L197" i="59"/>
  <c r="L198" i="59"/>
  <c r="L199" i="59"/>
  <c r="L200" i="59"/>
  <c r="L201" i="59"/>
  <c r="L202" i="59"/>
  <c r="L203" i="59"/>
  <c r="L204" i="59"/>
  <c r="L205" i="59"/>
  <c r="L206" i="59"/>
  <c r="L207" i="59"/>
  <c r="L208" i="59"/>
  <c r="L209" i="59"/>
  <c r="L210" i="59"/>
  <c r="L211" i="59"/>
  <c r="L212" i="59"/>
  <c r="L213" i="59"/>
  <c r="L214" i="59"/>
  <c r="L215" i="59"/>
  <c r="L216" i="59"/>
  <c r="L217" i="59"/>
  <c r="L218" i="59"/>
  <c r="L219" i="59"/>
  <c r="L220" i="59"/>
  <c r="L221" i="59"/>
  <c r="L222" i="59"/>
  <c r="L223" i="59"/>
  <c r="L224" i="59"/>
  <c r="L225" i="59"/>
  <c r="L226" i="59"/>
  <c r="L227" i="59"/>
  <c r="L228" i="59"/>
  <c r="L229" i="59"/>
  <c r="L230" i="59"/>
  <c r="L231" i="59"/>
  <c r="L232" i="59"/>
  <c r="L233" i="59"/>
  <c r="L234" i="59"/>
  <c r="L235" i="59"/>
  <c r="L236" i="59"/>
  <c r="L237" i="59"/>
  <c r="L238" i="59"/>
  <c r="L239" i="59"/>
  <c r="L240" i="59"/>
  <c r="L241" i="59"/>
  <c r="L242" i="59"/>
  <c r="L243" i="59"/>
  <c r="L244" i="59"/>
  <c r="L245" i="59"/>
  <c r="L246" i="59"/>
  <c r="L247" i="59"/>
  <c r="L248" i="59"/>
  <c r="L249" i="59"/>
  <c r="L250" i="59"/>
  <c r="L251" i="59"/>
  <c r="L252" i="59"/>
  <c r="L253" i="59"/>
  <c r="L254" i="59"/>
  <c r="L255" i="59"/>
  <c r="L256" i="59"/>
  <c r="L257" i="59"/>
  <c r="L258" i="59"/>
  <c r="L259" i="59"/>
  <c r="L260" i="59"/>
  <c r="L261" i="59"/>
  <c r="L262" i="59"/>
  <c r="L263" i="59"/>
  <c r="L264" i="59"/>
  <c r="L265" i="59"/>
  <c r="L266" i="59"/>
  <c r="L267" i="59"/>
  <c r="L268" i="59"/>
  <c r="L269" i="59"/>
  <c r="L270" i="59"/>
  <c r="L271" i="59"/>
  <c r="L272" i="59"/>
  <c r="L273" i="59"/>
  <c r="L274" i="59"/>
  <c r="L275" i="59"/>
  <c r="L276" i="59"/>
  <c r="L277" i="59"/>
  <c r="L278" i="59"/>
  <c r="L279" i="59"/>
  <c r="L280" i="59"/>
  <c r="L281" i="59"/>
  <c r="L282" i="59"/>
  <c r="L283" i="59"/>
  <c r="L284" i="59"/>
  <c r="L285" i="59"/>
  <c r="L286" i="59"/>
  <c r="L287" i="59"/>
  <c r="L288" i="59"/>
  <c r="L289" i="59"/>
  <c r="L290" i="59"/>
  <c r="L291" i="59"/>
  <c r="L292" i="59"/>
  <c r="L293" i="59"/>
  <c r="L294" i="59"/>
  <c r="L295" i="59"/>
  <c r="L296" i="59"/>
  <c r="L297" i="59"/>
  <c r="L298" i="59"/>
  <c r="L299" i="59"/>
  <c r="L300" i="59"/>
  <c r="L301" i="59"/>
  <c r="L302" i="59"/>
  <c r="L303" i="59"/>
  <c r="L304" i="59"/>
  <c r="L305" i="59"/>
  <c r="L306" i="59"/>
  <c r="L307" i="59"/>
  <c r="L308" i="59"/>
  <c r="L309" i="59"/>
  <c r="L310" i="59"/>
  <c r="L6" i="59"/>
  <c r="I7" i="59"/>
  <c r="I8" i="59"/>
  <c r="I9" i="59"/>
  <c r="I10" i="59"/>
  <c r="I11" i="59"/>
  <c r="I12" i="59"/>
  <c r="I13" i="59"/>
  <c r="I14" i="59"/>
  <c r="I15" i="59"/>
  <c r="I16" i="59"/>
  <c r="I17" i="59"/>
  <c r="I18" i="59"/>
  <c r="I19" i="59"/>
  <c r="I20" i="59"/>
  <c r="I21" i="59"/>
  <c r="I22" i="59"/>
  <c r="I23" i="59"/>
  <c r="I24" i="59"/>
  <c r="I25" i="59"/>
  <c r="I26" i="59"/>
  <c r="I27" i="59"/>
  <c r="I28" i="59"/>
  <c r="I29" i="59"/>
  <c r="I30" i="59"/>
  <c r="I31" i="59"/>
  <c r="I32" i="59"/>
  <c r="I33" i="59"/>
  <c r="I34" i="59"/>
  <c r="I35" i="59"/>
  <c r="I36" i="59"/>
  <c r="I37" i="59"/>
  <c r="I38" i="59"/>
  <c r="I39" i="59"/>
  <c r="I40" i="59"/>
  <c r="I41" i="59"/>
  <c r="I42" i="59"/>
  <c r="I43" i="59"/>
  <c r="I44" i="59"/>
  <c r="I45" i="59"/>
  <c r="I46" i="59"/>
  <c r="I47" i="59"/>
  <c r="I48" i="59"/>
  <c r="I49" i="59"/>
  <c r="I50" i="59"/>
  <c r="I51" i="59"/>
  <c r="I52" i="59"/>
  <c r="I53" i="59"/>
  <c r="I54" i="59"/>
  <c r="I55" i="59"/>
  <c r="I56" i="59"/>
  <c r="I57" i="59"/>
  <c r="I58" i="59"/>
  <c r="I59" i="59"/>
  <c r="I60" i="59"/>
  <c r="I61" i="59"/>
  <c r="I62" i="59"/>
  <c r="I63" i="59"/>
  <c r="I64" i="59"/>
  <c r="I65" i="59"/>
  <c r="I66" i="59"/>
  <c r="I67" i="59"/>
  <c r="I68" i="59"/>
  <c r="I69" i="59"/>
  <c r="I70" i="59"/>
  <c r="I71" i="59"/>
  <c r="I72" i="59"/>
  <c r="I73" i="59"/>
  <c r="I74" i="59"/>
  <c r="I75" i="59"/>
  <c r="I76" i="59"/>
  <c r="I77" i="59"/>
  <c r="I78" i="59"/>
  <c r="I79" i="59"/>
  <c r="I80" i="59"/>
  <c r="I81" i="59"/>
  <c r="I82" i="59"/>
  <c r="I83" i="59"/>
  <c r="I84" i="59"/>
  <c r="I85" i="59"/>
  <c r="I86" i="59"/>
  <c r="I87" i="59"/>
  <c r="I88" i="59"/>
  <c r="I89" i="59"/>
  <c r="I90" i="59"/>
  <c r="I91" i="59"/>
  <c r="I92" i="59"/>
  <c r="I93" i="59"/>
  <c r="I94" i="59"/>
  <c r="I95" i="59"/>
  <c r="I96" i="59"/>
  <c r="I97" i="59"/>
  <c r="I98" i="59"/>
  <c r="I99" i="59"/>
  <c r="I100" i="59"/>
  <c r="I101" i="59"/>
  <c r="I102" i="59"/>
  <c r="I103" i="59"/>
  <c r="I104" i="59"/>
  <c r="I105" i="59"/>
  <c r="I106" i="59"/>
  <c r="I107" i="59"/>
  <c r="I108" i="59"/>
  <c r="I109" i="59"/>
  <c r="I110" i="59"/>
  <c r="I111" i="59"/>
  <c r="I112" i="59"/>
  <c r="I113" i="59"/>
  <c r="I114" i="59"/>
  <c r="I115" i="59"/>
  <c r="I116" i="59"/>
  <c r="I117" i="59"/>
  <c r="I118" i="59"/>
  <c r="I119" i="59"/>
  <c r="I120" i="59"/>
  <c r="I121" i="59"/>
  <c r="I122" i="59"/>
  <c r="I123" i="59"/>
  <c r="I124" i="59"/>
  <c r="I125" i="59"/>
  <c r="I126" i="59"/>
  <c r="I127" i="59"/>
  <c r="I128" i="59"/>
  <c r="I129" i="59"/>
  <c r="I130" i="59"/>
  <c r="I131" i="59"/>
  <c r="I132" i="59"/>
  <c r="I133" i="59"/>
  <c r="I134" i="59"/>
  <c r="I135" i="59"/>
  <c r="I136" i="59"/>
  <c r="I137" i="59"/>
  <c r="I138" i="59"/>
  <c r="I139" i="59"/>
  <c r="I140" i="59"/>
  <c r="I141" i="59"/>
  <c r="I142" i="59"/>
  <c r="I143" i="59"/>
  <c r="I144" i="59"/>
  <c r="I145" i="59"/>
  <c r="I146" i="59"/>
  <c r="I147" i="59"/>
  <c r="I148" i="59"/>
  <c r="I149" i="59"/>
  <c r="I150" i="59"/>
  <c r="I151" i="59"/>
  <c r="I152" i="59"/>
  <c r="I153" i="59"/>
  <c r="I154" i="59"/>
  <c r="I155" i="59"/>
  <c r="I156" i="59"/>
  <c r="I157" i="59"/>
  <c r="I158" i="59"/>
  <c r="I159" i="59"/>
  <c r="I160" i="59"/>
  <c r="I161" i="59"/>
  <c r="I162" i="59"/>
  <c r="I163" i="59"/>
  <c r="I164" i="59"/>
  <c r="I165" i="59"/>
  <c r="I166" i="59"/>
  <c r="I167" i="59"/>
  <c r="I168" i="59"/>
  <c r="I169" i="59"/>
  <c r="I170" i="59"/>
  <c r="I171" i="59"/>
  <c r="I172" i="59"/>
  <c r="I173" i="59"/>
  <c r="I174" i="59"/>
  <c r="I175" i="59"/>
  <c r="I176" i="59"/>
  <c r="I177" i="59"/>
  <c r="I178" i="59"/>
  <c r="I179" i="59"/>
  <c r="I180" i="59"/>
  <c r="I181" i="59"/>
  <c r="I182" i="59"/>
  <c r="I183" i="59"/>
  <c r="I184" i="59"/>
  <c r="I185" i="59"/>
  <c r="I186" i="59"/>
  <c r="I187" i="59"/>
  <c r="I188" i="59"/>
  <c r="I189" i="59"/>
  <c r="I190" i="59"/>
  <c r="I191" i="59"/>
  <c r="I192" i="59"/>
  <c r="I193" i="59"/>
  <c r="I194" i="59"/>
  <c r="I195" i="59"/>
  <c r="I196" i="59"/>
  <c r="I197" i="59"/>
  <c r="I198" i="59"/>
  <c r="I199" i="59"/>
  <c r="I200" i="59"/>
  <c r="I201" i="59"/>
  <c r="I202" i="59"/>
  <c r="I203" i="59"/>
  <c r="I204" i="59"/>
  <c r="I205" i="59"/>
  <c r="I206" i="59"/>
  <c r="I207" i="59"/>
  <c r="I208" i="59"/>
  <c r="I209" i="59"/>
  <c r="I210" i="59"/>
  <c r="I211" i="59"/>
  <c r="I212" i="59"/>
  <c r="I213" i="59"/>
  <c r="I214" i="59"/>
  <c r="I215" i="59"/>
  <c r="I216" i="59"/>
  <c r="I217" i="59"/>
  <c r="I218" i="59"/>
  <c r="I219" i="59"/>
  <c r="I220" i="59"/>
  <c r="I221" i="59"/>
  <c r="I222" i="59"/>
  <c r="I223" i="59"/>
  <c r="I224" i="59"/>
  <c r="I225" i="59"/>
  <c r="I226" i="59"/>
  <c r="I227" i="59"/>
  <c r="I228" i="59"/>
  <c r="I229" i="59"/>
  <c r="I230" i="59"/>
  <c r="I231" i="59"/>
  <c r="I232" i="59"/>
  <c r="I233" i="59"/>
  <c r="I234" i="59"/>
  <c r="I235" i="59"/>
  <c r="I236" i="59"/>
  <c r="I237" i="59"/>
  <c r="I238" i="59"/>
  <c r="I239" i="59"/>
  <c r="I240" i="59"/>
  <c r="I241" i="59"/>
  <c r="I242" i="59"/>
  <c r="I243" i="59"/>
  <c r="I244" i="59"/>
  <c r="I245" i="59"/>
  <c r="I246" i="59"/>
  <c r="I247" i="59"/>
  <c r="I248" i="59"/>
  <c r="I249" i="59"/>
  <c r="I250" i="59"/>
  <c r="I251" i="59"/>
  <c r="I252" i="59"/>
  <c r="I253" i="59"/>
  <c r="I254" i="59"/>
  <c r="I255" i="59"/>
  <c r="I256" i="59"/>
  <c r="I257" i="59"/>
  <c r="I258" i="59"/>
  <c r="I259" i="59"/>
  <c r="I260" i="59"/>
  <c r="I261" i="59"/>
  <c r="I262" i="59"/>
  <c r="I263" i="59"/>
  <c r="I264" i="59"/>
  <c r="I265" i="59"/>
  <c r="I266" i="59"/>
  <c r="I267" i="59"/>
  <c r="I268" i="59"/>
  <c r="I269" i="59"/>
  <c r="I270" i="59"/>
  <c r="I271" i="59"/>
  <c r="I272" i="59"/>
  <c r="I273" i="59"/>
  <c r="I274" i="59"/>
  <c r="I275" i="59"/>
  <c r="I276" i="59"/>
  <c r="I277" i="59"/>
  <c r="I278" i="59"/>
  <c r="I279" i="59"/>
  <c r="I280" i="59"/>
  <c r="I281" i="59"/>
  <c r="I282" i="59"/>
  <c r="I283" i="59"/>
  <c r="I284" i="59"/>
  <c r="I285" i="59"/>
  <c r="I286" i="59"/>
  <c r="I287" i="59"/>
  <c r="I288" i="59"/>
  <c r="I289" i="59"/>
  <c r="I290" i="59"/>
  <c r="I291" i="59"/>
  <c r="I292" i="59"/>
  <c r="I293" i="59"/>
  <c r="I294" i="59"/>
  <c r="I295" i="59"/>
  <c r="I296" i="59"/>
  <c r="I297" i="59"/>
  <c r="I298" i="59"/>
  <c r="I299" i="59"/>
  <c r="I300" i="59"/>
  <c r="I301" i="59"/>
  <c r="I302" i="59"/>
  <c r="I303" i="59"/>
  <c r="I304" i="59"/>
  <c r="I305" i="59"/>
  <c r="I306" i="59"/>
  <c r="I307" i="59"/>
  <c r="I308" i="59"/>
  <c r="I309" i="59"/>
  <c r="I310" i="59"/>
  <c r="I6" i="59"/>
  <c r="J7" i="59"/>
  <c r="J8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7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215" i="59"/>
  <c r="J216" i="59"/>
  <c r="J217" i="59"/>
  <c r="J218" i="59"/>
  <c r="J219" i="59"/>
  <c r="J220" i="59"/>
  <c r="J221" i="59"/>
  <c r="J222" i="59"/>
  <c r="J223" i="59"/>
  <c r="J224" i="59"/>
  <c r="J225" i="59"/>
  <c r="J226" i="59"/>
  <c r="J227" i="59"/>
  <c r="J228" i="59"/>
  <c r="J229" i="59"/>
  <c r="J230" i="59"/>
  <c r="J231" i="59"/>
  <c r="J232" i="59"/>
  <c r="J233" i="59"/>
  <c r="J234" i="59"/>
  <c r="J235" i="59"/>
  <c r="J236" i="59"/>
  <c r="J237" i="59"/>
  <c r="J238" i="59"/>
  <c r="J239" i="59"/>
  <c r="J240" i="59"/>
  <c r="J241" i="59"/>
  <c r="J242" i="59"/>
  <c r="J243" i="59"/>
  <c r="J244" i="59"/>
  <c r="J245" i="59"/>
  <c r="J246" i="59"/>
  <c r="J247" i="59"/>
  <c r="J248" i="59"/>
  <c r="J249" i="59"/>
  <c r="J250" i="59"/>
  <c r="J251" i="59"/>
  <c r="J252" i="59"/>
  <c r="J253" i="59"/>
  <c r="J254" i="59"/>
  <c r="J255" i="59"/>
  <c r="J256" i="59"/>
  <c r="J257" i="59"/>
  <c r="J258" i="59"/>
  <c r="J259" i="59"/>
  <c r="J260" i="59"/>
  <c r="J261" i="59"/>
  <c r="J262" i="59"/>
  <c r="J263" i="59"/>
  <c r="J264" i="59"/>
  <c r="J265" i="59"/>
  <c r="J266" i="59"/>
  <c r="J267" i="59"/>
  <c r="J268" i="59"/>
  <c r="J269" i="59"/>
  <c r="J270" i="59"/>
  <c r="J271" i="59"/>
  <c r="J272" i="59"/>
  <c r="J273" i="59"/>
  <c r="J274" i="59"/>
  <c r="J275" i="59"/>
  <c r="J276" i="59"/>
  <c r="J277" i="59"/>
  <c r="J278" i="59"/>
  <c r="J279" i="59"/>
  <c r="J280" i="59"/>
  <c r="J281" i="59"/>
  <c r="J282" i="59"/>
  <c r="J283" i="59"/>
  <c r="J284" i="59"/>
  <c r="J285" i="59"/>
  <c r="J286" i="59"/>
  <c r="J287" i="59"/>
  <c r="J288" i="59"/>
  <c r="J289" i="59"/>
  <c r="J290" i="59"/>
  <c r="J291" i="59"/>
  <c r="J292" i="59"/>
  <c r="J293" i="59"/>
  <c r="J294" i="59"/>
  <c r="J295" i="59"/>
  <c r="J296" i="59"/>
  <c r="J297" i="59"/>
  <c r="J298" i="59"/>
  <c r="J299" i="59"/>
  <c r="J300" i="59"/>
  <c r="J301" i="59"/>
  <c r="J302" i="59"/>
  <c r="J303" i="59"/>
  <c r="J304" i="59"/>
  <c r="J305" i="59"/>
  <c r="J306" i="59"/>
  <c r="J307" i="59"/>
  <c r="J308" i="59"/>
  <c r="J309" i="59"/>
  <c r="J310" i="59"/>
  <c r="J6" i="59"/>
  <c r="F7" i="59"/>
  <c r="F8" i="59"/>
  <c r="F9" i="59"/>
  <c r="F10" i="59"/>
  <c r="F11" i="59"/>
  <c r="F12" i="59"/>
  <c r="F13" i="59"/>
  <c r="F14" i="59"/>
  <c r="F15" i="59"/>
  <c r="F16" i="59"/>
  <c r="F17" i="59"/>
  <c r="F18" i="59"/>
  <c r="F19" i="59"/>
  <c r="F20" i="59"/>
  <c r="F21" i="59"/>
  <c r="F22" i="59"/>
  <c r="F23" i="59"/>
  <c r="F24" i="59"/>
  <c r="F25" i="59"/>
  <c r="F26" i="59"/>
  <c r="F27" i="59"/>
  <c r="F28" i="59"/>
  <c r="F29" i="59"/>
  <c r="F30" i="59"/>
  <c r="F31" i="59"/>
  <c r="F32" i="59"/>
  <c r="F33" i="59"/>
  <c r="F34" i="59"/>
  <c r="F35" i="59"/>
  <c r="F36" i="59"/>
  <c r="F37" i="59"/>
  <c r="F38" i="59"/>
  <c r="F39" i="59"/>
  <c r="F40" i="59"/>
  <c r="F41" i="59"/>
  <c r="F42" i="59"/>
  <c r="F43" i="59"/>
  <c r="F44" i="59"/>
  <c r="F45" i="59"/>
  <c r="F46" i="59"/>
  <c r="F47" i="59"/>
  <c r="F48" i="59"/>
  <c r="F49" i="59"/>
  <c r="F50" i="59"/>
  <c r="F51" i="59"/>
  <c r="F52" i="59"/>
  <c r="F53" i="59"/>
  <c r="F54" i="59"/>
  <c r="F55" i="59"/>
  <c r="F56" i="59"/>
  <c r="F57" i="59"/>
  <c r="F58" i="59"/>
  <c r="F59" i="59"/>
  <c r="F60" i="59"/>
  <c r="F61" i="59"/>
  <c r="F62" i="59"/>
  <c r="F63" i="59"/>
  <c r="F64" i="59"/>
  <c r="F65" i="59"/>
  <c r="F66" i="59"/>
  <c r="F67" i="59"/>
  <c r="F68" i="59"/>
  <c r="F69" i="59"/>
  <c r="F70" i="59"/>
  <c r="F71" i="59"/>
  <c r="F72" i="59"/>
  <c r="F73" i="59"/>
  <c r="F74" i="59"/>
  <c r="F75" i="59"/>
  <c r="F76" i="59"/>
  <c r="F77" i="59"/>
  <c r="F78" i="59"/>
  <c r="F79" i="59"/>
  <c r="F80" i="59"/>
  <c r="F81" i="59"/>
  <c r="F82" i="59"/>
  <c r="F83" i="59"/>
  <c r="F84" i="59"/>
  <c r="F85" i="59"/>
  <c r="F86" i="59"/>
  <c r="F87" i="59"/>
  <c r="F88" i="59"/>
  <c r="F89" i="59"/>
  <c r="F90" i="59"/>
  <c r="F91" i="59"/>
  <c r="F92" i="59"/>
  <c r="F93" i="59"/>
  <c r="F94" i="59"/>
  <c r="F95" i="59"/>
  <c r="F96" i="59"/>
  <c r="F97" i="59"/>
  <c r="F98" i="59"/>
  <c r="F99" i="59"/>
  <c r="F100" i="59"/>
  <c r="F101" i="59"/>
  <c r="F102" i="59"/>
  <c r="F103" i="59"/>
  <c r="F104" i="59"/>
  <c r="F105" i="59"/>
  <c r="F106" i="59"/>
  <c r="F107" i="59"/>
  <c r="F108" i="59"/>
  <c r="F109" i="59"/>
  <c r="F110" i="59"/>
  <c r="F111" i="59"/>
  <c r="F112" i="59"/>
  <c r="F113" i="59"/>
  <c r="F114" i="59"/>
  <c r="F115" i="59"/>
  <c r="F116" i="59"/>
  <c r="F117" i="59"/>
  <c r="F118" i="59"/>
  <c r="F119" i="59"/>
  <c r="F120" i="59"/>
  <c r="F121" i="59"/>
  <c r="F122" i="59"/>
  <c r="F123" i="59"/>
  <c r="F124" i="59"/>
  <c r="F125" i="59"/>
  <c r="F126" i="59"/>
  <c r="F127" i="59"/>
  <c r="F128" i="59"/>
  <c r="F129" i="59"/>
  <c r="F130" i="59"/>
  <c r="F131" i="59"/>
  <c r="F132" i="59"/>
  <c r="F133" i="59"/>
  <c r="F134" i="59"/>
  <c r="F135" i="59"/>
  <c r="F136" i="59"/>
  <c r="F137" i="59"/>
  <c r="F138" i="59"/>
  <c r="F139" i="59"/>
  <c r="F140" i="59"/>
  <c r="F141" i="59"/>
  <c r="F142" i="59"/>
  <c r="F143" i="59"/>
  <c r="F144" i="59"/>
  <c r="F145" i="59"/>
  <c r="F146" i="59"/>
  <c r="F147" i="59"/>
  <c r="F148" i="59"/>
  <c r="F149" i="59"/>
  <c r="F150" i="59"/>
  <c r="F151" i="59"/>
  <c r="F152" i="59"/>
  <c r="F153" i="59"/>
  <c r="F154" i="59"/>
  <c r="F155" i="59"/>
  <c r="F156" i="59"/>
  <c r="F157" i="59"/>
  <c r="F158" i="59"/>
  <c r="F159" i="59"/>
  <c r="F160" i="59"/>
  <c r="F161" i="59"/>
  <c r="F162" i="59"/>
  <c r="F163" i="59"/>
  <c r="F164" i="59"/>
  <c r="F165" i="59"/>
  <c r="F166" i="59"/>
  <c r="F167" i="59"/>
  <c r="F168" i="59"/>
  <c r="F169" i="59"/>
  <c r="F170" i="59"/>
  <c r="F171" i="59"/>
  <c r="F172" i="59"/>
  <c r="F173" i="59"/>
  <c r="F174" i="59"/>
  <c r="F175" i="59"/>
  <c r="F176" i="59"/>
  <c r="F177" i="59"/>
  <c r="F178" i="59"/>
  <c r="F179" i="59"/>
  <c r="F180" i="59"/>
  <c r="F181" i="59"/>
  <c r="F182" i="59"/>
  <c r="F183" i="59"/>
  <c r="F184" i="59"/>
  <c r="F185" i="59"/>
  <c r="F186" i="59"/>
  <c r="F187" i="59"/>
  <c r="F188" i="59"/>
  <c r="F189" i="59"/>
  <c r="F190" i="59"/>
  <c r="F191" i="59"/>
  <c r="F192" i="59"/>
  <c r="F193" i="59"/>
  <c r="F194" i="59"/>
  <c r="F195" i="59"/>
  <c r="F196" i="59"/>
  <c r="F197" i="59"/>
  <c r="F198" i="59"/>
  <c r="F199" i="59"/>
  <c r="F200" i="59"/>
  <c r="F201" i="59"/>
  <c r="F202" i="59"/>
  <c r="F203" i="59"/>
  <c r="F204" i="59"/>
  <c r="F205" i="59"/>
  <c r="F206" i="59"/>
  <c r="F207" i="59"/>
  <c r="F208" i="59"/>
  <c r="F209" i="59"/>
  <c r="F210" i="59"/>
  <c r="F211" i="59"/>
  <c r="F212" i="59"/>
  <c r="F213" i="59"/>
  <c r="F214" i="59"/>
  <c r="F215" i="59"/>
  <c r="F216" i="59"/>
  <c r="F217" i="59"/>
  <c r="F218" i="59"/>
  <c r="F219" i="59"/>
  <c r="F220" i="59"/>
  <c r="F221" i="59"/>
  <c r="F222" i="59"/>
  <c r="F223" i="59"/>
  <c r="F224" i="59"/>
  <c r="F225" i="59"/>
  <c r="F226" i="59"/>
  <c r="F227" i="59"/>
  <c r="F228" i="59"/>
  <c r="F229" i="59"/>
  <c r="F230" i="59"/>
  <c r="F231" i="59"/>
  <c r="F232" i="59"/>
  <c r="F233" i="59"/>
  <c r="F234" i="59"/>
  <c r="F235" i="59"/>
  <c r="F236" i="59"/>
  <c r="F237" i="59"/>
  <c r="F238" i="59"/>
  <c r="F239" i="59"/>
  <c r="F240" i="59"/>
  <c r="F241" i="59"/>
  <c r="F242" i="59"/>
  <c r="F243" i="59"/>
  <c r="F244" i="59"/>
  <c r="F245" i="59"/>
  <c r="F246" i="59"/>
  <c r="F247" i="59"/>
  <c r="F248" i="59"/>
  <c r="F249" i="59"/>
  <c r="F250" i="59"/>
  <c r="F251" i="59"/>
  <c r="F252" i="59"/>
  <c r="F253" i="59"/>
  <c r="F254" i="59"/>
  <c r="F255" i="59"/>
  <c r="F256" i="59"/>
  <c r="F257" i="59"/>
  <c r="F258" i="59"/>
  <c r="F259" i="59"/>
  <c r="F260" i="59"/>
  <c r="F261" i="59"/>
  <c r="F262" i="59"/>
  <c r="F263" i="59"/>
  <c r="F264" i="59"/>
  <c r="F265" i="59"/>
  <c r="F266" i="59"/>
  <c r="F267" i="59"/>
  <c r="F268" i="59"/>
  <c r="F269" i="59"/>
  <c r="F270" i="59"/>
  <c r="F271" i="59"/>
  <c r="F272" i="59"/>
  <c r="F273" i="59"/>
  <c r="F274" i="59"/>
  <c r="F275" i="59"/>
  <c r="F276" i="59"/>
  <c r="F277" i="59"/>
  <c r="F278" i="59"/>
  <c r="F279" i="59"/>
  <c r="F280" i="59"/>
  <c r="F281" i="59"/>
  <c r="F282" i="59"/>
  <c r="F283" i="59"/>
  <c r="F284" i="59"/>
  <c r="F285" i="59"/>
  <c r="F286" i="59"/>
  <c r="F287" i="59"/>
  <c r="F288" i="59"/>
  <c r="F289" i="59"/>
  <c r="F290" i="59"/>
  <c r="F291" i="59"/>
  <c r="F292" i="59"/>
  <c r="F293" i="59"/>
  <c r="F294" i="59"/>
  <c r="F295" i="59"/>
  <c r="F296" i="59"/>
  <c r="F297" i="59"/>
  <c r="F298" i="59"/>
  <c r="F299" i="59"/>
  <c r="F300" i="59"/>
  <c r="F301" i="59"/>
  <c r="F302" i="59"/>
  <c r="F303" i="59"/>
  <c r="F304" i="59"/>
  <c r="F305" i="59"/>
  <c r="F306" i="59"/>
  <c r="F307" i="59"/>
  <c r="F308" i="59"/>
  <c r="F309" i="59"/>
  <c r="F310" i="59"/>
  <c r="F6" i="59"/>
  <c r="G7" i="59"/>
  <c r="G8" i="59"/>
  <c r="G9" i="59"/>
  <c r="G10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48" i="59"/>
  <c r="G249" i="59"/>
  <c r="G250" i="59"/>
  <c r="G251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6" i="59"/>
  <c r="D5" i="59"/>
  <c r="W10" i="59" s="1"/>
  <c r="D6" i="59"/>
  <c r="W11" i="59" s="1"/>
  <c r="D7" i="59"/>
  <c r="W12" i="59" s="1"/>
  <c r="D8" i="59"/>
  <c r="W13" i="59" s="1"/>
  <c r="D9" i="59"/>
  <c r="W14" i="59" s="1"/>
  <c r="D10" i="59"/>
  <c r="W15" i="59" s="1"/>
  <c r="D11" i="59"/>
  <c r="W16" i="59" s="1"/>
  <c r="D12" i="59"/>
  <c r="W17" i="59" s="1"/>
  <c r="D13" i="59"/>
  <c r="W18" i="59" s="1"/>
  <c r="D14" i="59"/>
  <c r="W19" i="59" s="1"/>
  <c r="D15" i="59"/>
  <c r="W20" i="59" s="1"/>
  <c r="D16" i="59"/>
  <c r="W21" i="59" s="1"/>
  <c r="D17" i="59"/>
  <c r="W22" i="59" s="1"/>
  <c r="D18" i="59"/>
  <c r="W23" i="59" s="1"/>
  <c r="D19" i="59"/>
  <c r="W24" i="59" s="1"/>
  <c r="D20" i="59"/>
  <c r="W25" i="59" s="1"/>
  <c r="D21" i="59"/>
  <c r="W26" i="59" s="1"/>
  <c r="D22" i="59"/>
  <c r="W27" i="59" s="1"/>
  <c r="D23" i="59"/>
  <c r="W28" i="59" s="1"/>
  <c r="D24" i="59"/>
  <c r="W29" i="59" s="1"/>
  <c r="D25" i="59"/>
  <c r="W30" i="59" s="1"/>
  <c r="D26" i="59"/>
  <c r="W31" i="59" s="1"/>
  <c r="D27" i="59"/>
  <c r="W32" i="59" s="1"/>
  <c r="D28" i="59"/>
  <c r="W33" i="59" s="1"/>
  <c r="D29" i="59"/>
  <c r="W34" i="59" s="1"/>
  <c r="D30" i="59"/>
  <c r="W35" i="59" s="1"/>
  <c r="D31" i="59"/>
  <c r="W36" i="59" s="1"/>
  <c r="D32" i="59"/>
  <c r="W37" i="59" s="1"/>
  <c r="D33" i="59"/>
  <c r="W38" i="59" s="1"/>
  <c r="D34" i="59"/>
  <c r="W39" i="59" s="1"/>
  <c r="D35" i="59"/>
  <c r="W40" i="59" s="1"/>
  <c r="D36" i="59"/>
  <c r="W41" i="59" s="1"/>
  <c r="D37" i="59"/>
  <c r="W42" i="59" s="1"/>
  <c r="D38" i="59"/>
  <c r="W43" i="59" s="1"/>
  <c r="D39" i="59"/>
  <c r="W44" i="59" s="1"/>
  <c r="D40" i="59"/>
  <c r="W45" i="59" s="1"/>
  <c r="D41" i="59"/>
  <c r="W46" i="59" s="1"/>
  <c r="D42" i="59"/>
  <c r="W47" i="59" s="1"/>
  <c r="D43" i="59"/>
  <c r="W48" i="59" s="1"/>
  <c r="D44" i="59"/>
  <c r="W49" i="59" s="1"/>
  <c r="D45" i="59"/>
  <c r="W50" i="59" s="1"/>
  <c r="D46" i="59"/>
  <c r="W51" i="59" s="1"/>
  <c r="D47" i="59"/>
  <c r="W52" i="59" s="1"/>
  <c r="D48" i="59"/>
  <c r="W53" i="59" s="1"/>
  <c r="D49" i="59"/>
  <c r="W54" i="59" s="1"/>
  <c r="D50" i="59"/>
  <c r="W55" i="59" s="1"/>
  <c r="D51" i="59"/>
  <c r="W56" i="59" s="1"/>
  <c r="D52" i="59"/>
  <c r="W57" i="59" s="1"/>
  <c r="D53" i="59"/>
  <c r="W58" i="59" s="1"/>
  <c r="D54" i="59"/>
  <c r="W59" i="59" s="1"/>
  <c r="D55" i="59"/>
  <c r="W60" i="59" s="1"/>
  <c r="D56" i="59"/>
  <c r="W61" i="59" s="1"/>
  <c r="D57" i="59"/>
  <c r="W62" i="59" s="1"/>
  <c r="D58" i="59"/>
  <c r="W63" i="59" s="1"/>
  <c r="D59" i="59"/>
  <c r="W64" i="59" s="1"/>
  <c r="D60" i="59"/>
  <c r="W65" i="59" s="1"/>
  <c r="D61" i="59"/>
  <c r="W66" i="59" s="1"/>
  <c r="D62" i="59"/>
  <c r="W67" i="59" s="1"/>
  <c r="D63" i="59"/>
  <c r="W68" i="59" s="1"/>
  <c r="D64" i="59"/>
  <c r="W69" i="59" s="1"/>
  <c r="D65" i="59"/>
  <c r="W70" i="59" s="1"/>
  <c r="D66" i="59"/>
  <c r="W71" i="59" s="1"/>
  <c r="D67" i="59"/>
  <c r="W72" i="59" s="1"/>
  <c r="D68" i="59"/>
  <c r="W73" i="59" s="1"/>
  <c r="D69" i="59"/>
  <c r="W74" i="59" s="1"/>
  <c r="D70" i="59"/>
  <c r="W75" i="59" s="1"/>
  <c r="D71" i="59"/>
  <c r="W76" i="59" s="1"/>
  <c r="D72" i="59"/>
  <c r="W77" i="59" s="1"/>
  <c r="D73" i="59"/>
  <c r="W78" i="59" s="1"/>
  <c r="D74" i="59"/>
  <c r="W79" i="59" s="1"/>
  <c r="D75" i="59"/>
  <c r="W80" i="59" s="1"/>
  <c r="D76" i="59"/>
  <c r="W81" i="59" s="1"/>
  <c r="D77" i="59"/>
  <c r="W82" i="59" s="1"/>
  <c r="D78" i="59"/>
  <c r="W83" i="59" s="1"/>
  <c r="D79" i="59"/>
  <c r="W84" i="59" s="1"/>
  <c r="D80" i="59"/>
  <c r="W85" i="59" s="1"/>
  <c r="D81" i="59"/>
  <c r="W86" i="59" s="1"/>
  <c r="D82" i="59"/>
  <c r="W87" i="59" s="1"/>
  <c r="D83" i="59"/>
  <c r="W88" i="59" s="1"/>
  <c r="D84" i="59"/>
  <c r="W89" i="59" s="1"/>
  <c r="D85" i="59"/>
  <c r="W90" i="59" s="1"/>
  <c r="D86" i="59"/>
  <c r="W91" i="59" s="1"/>
  <c r="D87" i="59"/>
  <c r="W92" i="59" s="1"/>
  <c r="D88" i="59"/>
  <c r="W93" i="59" s="1"/>
  <c r="D89" i="59"/>
  <c r="W94" i="59" s="1"/>
  <c r="D90" i="59"/>
  <c r="W95" i="59" s="1"/>
  <c r="D91" i="59"/>
  <c r="W96" i="59" s="1"/>
  <c r="D92" i="59"/>
  <c r="W97" i="59" s="1"/>
  <c r="D93" i="59"/>
  <c r="W98" i="59" s="1"/>
  <c r="D94" i="59"/>
  <c r="W99" i="59" s="1"/>
  <c r="D95" i="59"/>
  <c r="W100" i="59" s="1"/>
  <c r="D96" i="59"/>
  <c r="W101" i="59" s="1"/>
  <c r="D97" i="59"/>
  <c r="W102" i="59" s="1"/>
  <c r="D98" i="59"/>
  <c r="W103" i="59" s="1"/>
  <c r="D99" i="59"/>
  <c r="W104" i="59" s="1"/>
  <c r="D100" i="59"/>
  <c r="W105" i="59" s="1"/>
  <c r="D101" i="59"/>
  <c r="W106" i="59" s="1"/>
  <c r="D102" i="59"/>
  <c r="W107" i="59" s="1"/>
  <c r="D103" i="59"/>
  <c r="W108" i="59" s="1"/>
  <c r="D104" i="59"/>
  <c r="W109" i="59" s="1"/>
  <c r="D105" i="59"/>
  <c r="W110" i="59" s="1"/>
  <c r="D106" i="59"/>
  <c r="W111" i="59" s="1"/>
  <c r="D107" i="59"/>
  <c r="W112" i="59" s="1"/>
  <c r="D108" i="59"/>
  <c r="W113" i="59" s="1"/>
  <c r="D109" i="59"/>
  <c r="W114" i="59" s="1"/>
  <c r="D110" i="59"/>
  <c r="W115" i="59" s="1"/>
  <c r="D111" i="59"/>
  <c r="W116" i="59" s="1"/>
  <c r="D112" i="59"/>
  <c r="W117" i="59" s="1"/>
  <c r="D113" i="59"/>
  <c r="W118" i="59" s="1"/>
  <c r="D114" i="59"/>
  <c r="W119" i="59" s="1"/>
  <c r="D115" i="59"/>
  <c r="W120" i="59" s="1"/>
  <c r="D116" i="59"/>
  <c r="W121" i="59" s="1"/>
  <c r="D117" i="59"/>
  <c r="W122" i="59" s="1"/>
  <c r="D118" i="59"/>
  <c r="W123" i="59" s="1"/>
  <c r="D119" i="59"/>
  <c r="W124" i="59" s="1"/>
  <c r="D120" i="59"/>
  <c r="W125" i="59" s="1"/>
  <c r="D121" i="59"/>
  <c r="W126" i="59" s="1"/>
  <c r="D122" i="59"/>
  <c r="W127" i="59" s="1"/>
  <c r="D123" i="59"/>
  <c r="W128" i="59" s="1"/>
  <c r="D124" i="59"/>
  <c r="W129" i="59" s="1"/>
  <c r="D125" i="59"/>
  <c r="W130" i="59" s="1"/>
  <c r="D126" i="59"/>
  <c r="W131" i="59" s="1"/>
  <c r="D127" i="59"/>
  <c r="W132" i="59" s="1"/>
  <c r="D128" i="59"/>
  <c r="W133" i="59" s="1"/>
  <c r="D129" i="59"/>
  <c r="W134" i="59" s="1"/>
  <c r="D130" i="59"/>
  <c r="W135" i="59" s="1"/>
  <c r="D131" i="59"/>
  <c r="W136" i="59" s="1"/>
  <c r="D132" i="59"/>
  <c r="W137" i="59" s="1"/>
  <c r="D133" i="59"/>
  <c r="W138" i="59" s="1"/>
  <c r="D134" i="59"/>
  <c r="W139" i="59" s="1"/>
  <c r="D135" i="59"/>
  <c r="W140" i="59" s="1"/>
  <c r="D136" i="59"/>
  <c r="W141" i="59" s="1"/>
  <c r="D137" i="59"/>
  <c r="W142" i="59" s="1"/>
  <c r="D138" i="59"/>
  <c r="W143" i="59" s="1"/>
  <c r="D139" i="59"/>
  <c r="W144" i="59" s="1"/>
  <c r="D140" i="59"/>
  <c r="W145" i="59" s="1"/>
  <c r="D141" i="59"/>
  <c r="W146" i="59" s="1"/>
  <c r="D142" i="59"/>
  <c r="W147" i="59" s="1"/>
  <c r="D143" i="59"/>
  <c r="W148" i="59" s="1"/>
  <c r="D144" i="59"/>
  <c r="W149" i="59" s="1"/>
  <c r="D145" i="59"/>
  <c r="W150" i="59" s="1"/>
  <c r="D146" i="59"/>
  <c r="W151" i="59" s="1"/>
  <c r="D147" i="59"/>
  <c r="W152" i="59" s="1"/>
  <c r="D148" i="59"/>
  <c r="W153" i="59" s="1"/>
  <c r="D149" i="59"/>
  <c r="W154" i="59" s="1"/>
  <c r="D150" i="59"/>
  <c r="W155" i="59" s="1"/>
  <c r="D151" i="59"/>
  <c r="W156" i="59" s="1"/>
  <c r="D152" i="59"/>
  <c r="W157" i="59" s="1"/>
  <c r="D153" i="59"/>
  <c r="W158" i="59" s="1"/>
  <c r="D154" i="59"/>
  <c r="W159" i="59" s="1"/>
  <c r="D155" i="59"/>
  <c r="W160" i="59" s="1"/>
  <c r="D156" i="59"/>
  <c r="W161" i="59" s="1"/>
  <c r="D157" i="59"/>
  <c r="W162" i="59" s="1"/>
  <c r="D158" i="59"/>
  <c r="W163" i="59" s="1"/>
  <c r="D159" i="59"/>
  <c r="W164" i="59" s="1"/>
  <c r="D160" i="59"/>
  <c r="W165" i="59" s="1"/>
  <c r="D161" i="59"/>
  <c r="W166" i="59" s="1"/>
  <c r="D162" i="59"/>
  <c r="W167" i="59" s="1"/>
  <c r="D163" i="59"/>
  <c r="W168" i="59" s="1"/>
  <c r="D164" i="59"/>
  <c r="W169" i="59" s="1"/>
  <c r="D165" i="59"/>
  <c r="W170" i="59" s="1"/>
  <c r="D166" i="59"/>
  <c r="W171" i="59" s="1"/>
  <c r="D167" i="59"/>
  <c r="W172" i="59" s="1"/>
  <c r="D168" i="59"/>
  <c r="W173" i="59" s="1"/>
  <c r="D169" i="59"/>
  <c r="W174" i="59" s="1"/>
  <c r="D170" i="59"/>
  <c r="W175" i="59" s="1"/>
  <c r="D171" i="59"/>
  <c r="W176" i="59" s="1"/>
  <c r="D172" i="59"/>
  <c r="W177" i="59" s="1"/>
  <c r="D173" i="59"/>
  <c r="W178" i="59" s="1"/>
  <c r="D174" i="59"/>
  <c r="W179" i="59" s="1"/>
  <c r="D175" i="59"/>
  <c r="W180" i="59" s="1"/>
  <c r="D176" i="59"/>
  <c r="W181" i="59" s="1"/>
  <c r="D177" i="59"/>
  <c r="W182" i="59" s="1"/>
  <c r="D178" i="59"/>
  <c r="W183" i="59" s="1"/>
  <c r="D179" i="59"/>
  <c r="W184" i="59" s="1"/>
  <c r="D180" i="59"/>
  <c r="W185" i="59" s="1"/>
  <c r="D181" i="59"/>
  <c r="W186" i="59" s="1"/>
  <c r="D182" i="59"/>
  <c r="W187" i="59" s="1"/>
  <c r="D183" i="59"/>
  <c r="W188" i="59" s="1"/>
  <c r="D184" i="59"/>
  <c r="W189" i="59" s="1"/>
  <c r="D185" i="59"/>
  <c r="W190" i="59" s="1"/>
  <c r="D186" i="59"/>
  <c r="W191" i="59" s="1"/>
  <c r="D187" i="59"/>
  <c r="W192" i="59" s="1"/>
  <c r="D188" i="59"/>
  <c r="W193" i="59" s="1"/>
  <c r="D189" i="59"/>
  <c r="W194" i="59" s="1"/>
  <c r="D190" i="59"/>
  <c r="W195" i="59" s="1"/>
  <c r="D191" i="59"/>
  <c r="W196" i="59" s="1"/>
  <c r="D192" i="59"/>
  <c r="W197" i="59" s="1"/>
  <c r="D193" i="59"/>
  <c r="W198" i="59" s="1"/>
  <c r="D194" i="59"/>
  <c r="W199" i="59" s="1"/>
  <c r="D195" i="59"/>
  <c r="W200" i="59" s="1"/>
  <c r="D196" i="59"/>
  <c r="W201" i="59" s="1"/>
  <c r="D197" i="59"/>
  <c r="W202" i="59" s="1"/>
  <c r="D198" i="59"/>
  <c r="W203" i="59" s="1"/>
  <c r="D199" i="59"/>
  <c r="W204" i="59" s="1"/>
  <c r="D200" i="59"/>
  <c r="W205" i="59" s="1"/>
  <c r="D201" i="59"/>
  <c r="W206" i="59" s="1"/>
  <c r="D202" i="59"/>
  <c r="W207" i="59" s="1"/>
  <c r="D203" i="59"/>
  <c r="W208" i="59" s="1"/>
  <c r="D204" i="59"/>
  <c r="W209" i="59" s="1"/>
  <c r="D205" i="59"/>
  <c r="W210" i="59" s="1"/>
  <c r="D206" i="59"/>
  <c r="W211" i="59" s="1"/>
  <c r="D207" i="59"/>
  <c r="W212" i="59" s="1"/>
  <c r="D208" i="59"/>
  <c r="W213" i="59" s="1"/>
  <c r="D209" i="59"/>
  <c r="W214" i="59" s="1"/>
  <c r="D210" i="59"/>
  <c r="W215" i="59" s="1"/>
  <c r="D211" i="59"/>
  <c r="W216" i="59" s="1"/>
  <c r="D212" i="59"/>
  <c r="W217" i="59" s="1"/>
  <c r="D213" i="59"/>
  <c r="W218" i="59" s="1"/>
  <c r="D214" i="59"/>
  <c r="W219" i="59" s="1"/>
  <c r="D215" i="59"/>
  <c r="W220" i="59" s="1"/>
  <c r="D216" i="59"/>
  <c r="W221" i="59" s="1"/>
  <c r="D217" i="59"/>
  <c r="W222" i="59" s="1"/>
  <c r="D218" i="59"/>
  <c r="W223" i="59" s="1"/>
  <c r="D219" i="59"/>
  <c r="W224" i="59" s="1"/>
  <c r="D220" i="59"/>
  <c r="W225" i="59" s="1"/>
  <c r="D221" i="59"/>
  <c r="W226" i="59" s="1"/>
  <c r="D222" i="59"/>
  <c r="W227" i="59" s="1"/>
  <c r="D223" i="59"/>
  <c r="W228" i="59" s="1"/>
  <c r="D224" i="59"/>
  <c r="W229" i="59" s="1"/>
  <c r="D225" i="59"/>
  <c r="W230" i="59" s="1"/>
  <c r="D226" i="59"/>
  <c r="W231" i="59" s="1"/>
  <c r="D227" i="59"/>
  <c r="W232" i="59" s="1"/>
  <c r="D228" i="59"/>
  <c r="W233" i="59" s="1"/>
  <c r="D229" i="59"/>
  <c r="W234" i="59" s="1"/>
  <c r="D230" i="59"/>
  <c r="W235" i="59" s="1"/>
  <c r="D231" i="59"/>
  <c r="W236" i="59" s="1"/>
  <c r="D232" i="59"/>
  <c r="W237" i="59" s="1"/>
  <c r="D233" i="59"/>
  <c r="W238" i="59" s="1"/>
  <c r="D234" i="59"/>
  <c r="W239" i="59" s="1"/>
  <c r="D235" i="59"/>
  <c r="W240" i="59" s="1"/>
  <c r="D236" i="59"/>
  <c r="W241" i="59" s="1"/>
  <c r="D237" i="59"/>
  <c r="W242" i="59" s="1"/>
  <c r="D238" i="59"/>
  <c r="W243" i="59" s="1"/>
  <c r="D239" i="59"/>
  <c r="W244" i="59" s="1"/>
  <c r="D240" i="59"/>
  <c r="W245" i="59" s="1"/>
  <c r="D241" i="59"/>
  <c r="W246" i="59" s="1"/>
  <c r="D242" i="59"/>
  <c r="W247" i="59" s="1"/>
  <c r="D243" i="59"/>
  <c r="W248" i="59" s="1"/>
  <c r="D244" i="59"/>
  <c r="W249" i="59" s="1"/>
  <c r="D245" i="59"/>
  <c r="W250" i="59" s="1"/>
  <c r="D246" i="59"/>
  <c r="W251" i="59" s="1"/>
  <c r="D247" i="59"/>
  <c r="W252" i="59" s="1"/>
  <c r="D248" i="59"/>
  <c r="W253" i="59" s="1"/>
  <c r="D249" i="59"/>
  <c r="W254" i="59" s="1"/>
  <c r="D250" i="59"/>
  <c r="W255" i="59" s="1"/>
  <c r="D251" i="59"/>
  <c r="W256" i="59" s="1"/>
  <c r="D252" i="59"/>
  <c r="W257" i="59" s="1"/>
  <c r="D253" i="59"/>
  <c r="W258" i="59" s="1"/>
  <c r="D254" i="59"/>
  <c r="W259" i="59" s="1"/>
  <c r="D255" i="59"/>
  <c r="W260" i="59" s="1"/>
  <c r="D256" i="59"/>
  <c r="W261" i="59" s="1"/>
  <c r="D257" i="59"/>
  <c r="W262" i="59" s="1"/>
  <c r="D258" i="59"/>
  <c r="W263" i="59" s="1"/>
  <c r="D259" i="59"/>
  <c r="W264" i="59" s="1"/>
  <c r="D260" i="59"/>
  <c r="W265" i="59" s="1"/>
  <c r="D261" i="59"/>
  <c r="W266" i="59" s="1"/>
  <c r="D262" i="59"/>
  <c r="W267" i="59" s="1"/>
  <c r="D263" i="59"/>
  <c r="W268" i="59" s="1"/>
  <c r="D264" i="59"/>
  <c r="W269" i="59" s="1"/>
  <c r="D265" i="59"/>
  <c r="W270" i="59" s="1"/>
  <c r="D266" i="59"/>
  <c r="W271" i="59" s="1"/>
  <c r="D267" i="59"/>
  <c r="W272" i="59" s="1"/>
  <c r="D268" i="59"/>
  <c r="W273" i="59" s="1"/>
  <c r="D269" i="59"/>
  <c r="W274" i="59" s="1"/>
  <c r="D270" i="59"/>
  <c r="W275" i="59" s="1"/>
  <c r="D271" i="59"/>
  <c r="W276" i="59" s="1"/>
  <c r="D272" i="59"/>
  <c r="W277" i="59" s="1"/>
  <c r="D273" i="59"/>
  <c r="W278" i="59" s="1"/>
  <c r="D274" i="59"/>
  <c r="W279" i="59" s="1"/>
  <c r="D275" i="59"/>
  <c r="W280" i="59" s="1"/>
  <c r="D276" i="59"/>
  <c r="W281" i="59" s="1"/>
  <c r="D277" i="59"/>
  <c r="W282" i="59" s="1"/>
  <c r="D278" i="59"/>
  <c r="W283" i="59" s="1"/>
  <c r="D279" i="59"/>
  <c r="W284" i="59" s="1"/>
  <c r="D280" i="59"/>
  <c r="W285" i="59" s="1"/>
  <c r="D281" i="59"/>
  <c r="W286" i="59" s="1"/>
  <c r="D282" i="59"/>
  <c r="W287" i="59" s="1"/>
  <c r="D283" i="59"/>
  <c r="W288" i="59" s="1"/>
  <c r="D284" i="59"/>
  <c r="W289" i="59" s="1"/>
  <c r="D285" i="59"/>
  <c r="W290" i="59" s="1"/>
  <c r="D286" i="59"/>
  <c r="W291" i="59" s="1"/>
  <c r="D287" i="59"/>
  <c r="W292" i="59" s="1"/>
  <c r="D288" i="59"/>
  <c r="W293" i="59" s="1"/>
  <c r="D289" i="59"/>
  <c r="W294" i="59" s="1"/>
  <c r="D290" i="59"/>
  <c r="W295" i="59" s="1"/>
  <c r="D291" i="59"/>
  <c r="W296" i="59" s="1"/>
  <c r="D292" i="59"/>
  <c r="W297" i="59" s="1"/>
  <c r="D293" i="59"/>
  <c r="W298" i="59" s="1"/>
  <c r="D294" i="59"/>
  <c r="W299" i="59" s="1"/>
  <c r="D295" i="59"/>
  <c r="W300" i="59" s="1"/>
  <c r="D296" i="59"/>
  <c r="W301" i="59" s="1"/>
  <c r="D297" i="59"/>
  <c r="W302" i="59" s="1"/>
  <c r="D298" i="59"/>
  <c r="W303" i="59" s="1"/>
  <c r="D299" i="59"/>
  <c r="W304" i="59" s="1"/>
  <c r="D300" i="59"/>
  <c r="W305" i="59" s="1"/>
  <c r="D301" i="59"/>
  <c r="W306" i="59" s="1"/>
  <c r="D302" i="59"/>
  <c r="W307" i="59" s="1"/>
  <c r="D303" i="59"/>
  <c r="W308" i="59" s="1"/>
  <c r="D304" i="59"/>
  <c r="W309" i="59" s="1"/>
  <c r="D305" i="59"/>
  <c r="W310" i="59" s="1"/>
  <c r="D306" i="59"/>
  <c r="W311" i="59" s="1"/>
  <c r="D307" i="59"/>
  <c r="W312" i="59" s="1"/>
  <c r="D308" i="59"/>
  <c r="W313" i="59" s="1"/>
  <c r="D309" i="59"/>
  <c r="W314" i="59" s="1"/>
  <c r="D310" i="59"/>
  <c r="W315" i="59" s="1"/>
  <c r="C5" i="59"/>
  <c r="V10" i="59" s="1"/>
  <c r="C6" i="59"/>
  <c r="V11" i="59" s="1"/>
  <c r="C7" i="59"/>
  <c r="V12" i="59" s="1"/>
  <c r="C8" i="59"/>
  <c r="V13" i="59" s="1"/>
  <c r="C9" i="59"/>
  <c r="V14" i="59" s="1"/>
  <c r="C10" i="59"/>
  <c r="V15" i="59" s="1"/>
  <c r="C11" i="59"/>
  <c r="V16" i="59" s="1"/>
  <c r="C12" i="59"/>
  <c r="V17" i="59" s="1"/>
  <c r="C13" i="59"/>
  <c r="V18" i="59" s="1"/>
  <c r="C14" i="59"/>
  <c r="V19" i="59" s="1"/>
  <c r="C15" i="59"/>
  <c r="V20" i="59" s="1"/>
  <c r="C16" i="59"/>
  <c r="V21" i="59" s="1"/>
  <c r="C17" i="59"/>
  <c r="V22" i="59" s="1"/>
  <c r="C18" i="59"/>
  <c r="V23" i="59" s="1"/>
  <c r="C19" i="59"/>
  <c r="V24" i="59" s="1"/>
  <c r="C20" i="59"/>
  <c r="V25" i="59" s="1"/>
  <c r="C21" i="59"/>
  <c r="V26" i="59" s="1"/>
  <c r="C22" i="59"/>
  <c r="V27" i="59" s="1"/>
  <c r="C23" i="59"/>
  <c r="V28" i="59" s="1"/>
  <c r="C24" i="59"/>
  <c r="V29" i="59" s="1"/>
  <c r="C25" i="59"/>
  <c r="V30" i="59" s="1"/>
  <c r="C26" i="59"/>
  <c r="V31" i="59" s="1"/>
  <c r="C27" i="59"/>
  <c r="V32" i="59" s="1"/>
  <c r="C28" i="59"/>
  <c r="V33" i="59" s="1"/>
  <c r="C29" i="59"/>
  <c r="V34" i="59" s="1"/>
  <c r="C30" i="59"/>
  <c r="V35" i="59" s="1"/>
  <c r="C31" i="59"/>
  <c r="V36" i="59" s="1"/>
  <c r="C32" i="59"/>
  <c r="V37" i="59" s="1"/>
  <c r="C33" i="59"/>
  <c r="V38" i="59" s="1"/>
  <c r="C34" i="59"/>
  <c r="V39" i="59" s="1"/>
  <c r="C35" i="59"/>
  <c r="V40" i="59" s="1"/>
  <c r="C36" i="59"/>
  <c r="V41" i="59" s="1"/>
  <c r="C37" i="59"/>
  <c r="V42" i="59" s="1"/>
  <c r="C38" i="59"/>
  <c r="V43" i="59" s="1"/>
  <c r="C39" i="59"/>
  <c r="V44" i="59" s="1"/>
  <c r="C40" i="59"/>
  <c r="V45" i="59" s="1"/>
  <c r="C41" i="59"/>
  <c r="V46" i="59" s="1"/>
  <c r="C42" i="59"/>
  <c r="V47" i="59" s="1"/>
  <c r="C43" i="59"/>
  <c r="V48" i="59" s="1"/>
  <c r="C44" i="59"/>
  <c r="V49" i="59" s="1"/>
  <c r="C45" i="59"/>
  <c r="V50" i="59" s="1"/>
  <c r="C46" i="59"/>
  <c r="V51" i="59" s="1"/>
  <c r="C47" i="59"/>
  <c r="V52" i="59" s="1"/>
  <c r="C48" i="59"/>
  <c r="V53" i="59" s="1"/>
  <c r="C49" i="59"/>
  <c r="V54" i="59" s="1"/>
  <c r="C50" i="59"/>
  <c r="V55" i="59" s="1"/>
  <c r="C51" i="59"/>
  <c r="V56" i="59" s="1"/>
  <c r="C52" i="59"/>
  <c r="V57" i="59" s="1"/>
  <c r="C53" i="59"/>
  <c r="V58" i="59" s="1"/>
  <c r="C54" i="59"/>
  <c r="V59" i="59" s="1"/>
  <c r="C55" i="59"/>
  <c r="V60" i="59" s="1"/>
  <c r="C56" i="59"/>
  <c r="V61" i="59" s="1"/>
  <c r="C57" i="59"/>
  <c r="V62" i="59" s="1"/>
  <c r="C58" i="59"/>
  <c r="V63" i="59" s="1"/>
  <c r="C59" i="59"/>
  <c r="V64" i="59" s="1"/>
  <c r="C60" i="59"/>
  <c r="V65" i="59" s="1"/>
  <c r="C61" i="59"/>
  <c r="V66" i="59" s="1"/>
  <c r="C62" i="59"/>
  <c r="V67" i="59" s="1"/>
  <c r="C63" i="59"/>
  <c r="V68" i="59" s="1"/>
  <c r="C64" i="59"/>
  <c r="V69" i="59" s="1"/>
  <c r="C65" i="59"/>
  <c r="V70" i="59" s="1"/>
  <c r="C66" i="59"/>
  <c r="V71" i="59" s="1"/>
  <c r="C67" i="59"/>
  <c r="V72" i="59" s="1"/>
  <c r="C68" i="59"/>
  <c r="V73" i="59" s="1"/>
  <c r="C69" i="59"/>
  <c r="V74" i="59" s="1"/>
  <c r="C70" i="59"/>
  <c r="V75" i="59" s="1"/>
  <c r="C71" i="59"/>
  <c r="V76" i="59" s="1"/>
  <c r="C72" i="59"/>
  <c r="V77" i="59" s="1"/>
  <c r="C73" i="59"/>
  <c r="V78" i="59" s="1"/>
  <c r="C74" i="59"/>
  <c r="V79" i="59" s="1"/>
  <c r="C75" i="59"/>
  <c r="V80" i="59" s="1"/>
  <c r="C76" i="59"/>
  <c r="V81" i="59" s="1"/>
  <c r="C77" i="59"/>
  <c r="V82" i="59" s="1"/>
  <c r="C78" i="59"/>
  <c r="V83" i="59" s="1"/>
  <c r="C79" i="59"/>
  <c r="V84" i="59" s="1"/>
  <c r="C80" i="59"/>
  <c r="V85" i="59" s="1"/>
  <c r="C81" i="59"/>
  <c r="V86" i="59" s="1"/>
  <c r="C82" i="59"/>
  <c r="V87" i="59" s="1"/>
  <c r="C83" i="59"/>
  <c r="V88" i="59" s="1"/>
  <c r="C84" i="59"/>
  <c r="V89" i="59" s="1"/>
  <c r="C85" i="59"/>
  <c r="V90" i="59" s="1"/>
  <c r="C86" i="59"/>
  <c r="V91" i="59" s="1"/>
  <c r="C87" i="59"/>
  <c r="V92" i="59" s="1"/>
  <c r="C88" i="59"/>
  <c r="V93" i="59" s="1"/>
  <c r="C89" i="59"/>
  <c r="V94" i="59" s="1"/>
  <c r="C90" i="59"/>
  <c r="V95" i="59" s="1"/>
  <c r="C91" i="59"/>
  <c r="V96" i="59" s="1"/>
  <c r="C92" i="59"/>
  <c r="V97" i="59" s="1"/>
  <c r="C93" i="59"/>
  <c r="V98" i="59" s="1"/>
  <c r="C94" i="59"/>
  <c r="V99" i="59" s="1"/>
  <c r="C95" i="59"/>
  <c r="V100" i="59" s="1"/>
  <c r="C96" i="59"/>
  <c r="V101" i="59" s="1"/>
  <c r="C97" i="59"/>
  <c r="V102" i="59" s="1"/>
  <c r="C98" i="59"/>
  <c r="V103" i="59" s="1"/>
  <c r="C99" i="59"/>
  <c r="V104" i="59" s="1"/>
  <c r="C100" i="59"/>
  <c r="V105" i="59" s="1"/>
  <c r="C101" i="59"/>
  <c r="V106" i="59" s="1"/>
  <c r="C102" i="59"/>
  <c r="V107" i="59" s="1"/>
  <c r="C103" i="59"/>
  <c r="V108" i="59" s="1"/>
  <c r="C104" i="59"/>
  <c r="V109" i="59" s="1"/>
  <c r="C105" i="59"/>
  <c r="V110" i="59" s="1"/>
  <c r="C106" i="59"/>
  <c r="V111" i="59" s="1"/>
  <c r="C107" i="59"/>
  <c r="V112" i="59" s="1"/>
  <c r="C108" i="59"/>
  <c r="V113" i="59" s="1"/>
  <c r="C109" i="59"/>
  <c r="V114" i="59" s="1"/>
  <c r="C110" i="59"/>
  <c r="V115" i="59" s="1"/>
  <c r="C111" i="59"/>
  <c r="V116" i="59" s="1"/>
  <c r="C112" i="59"/>
  <c r="V117" i="59" s="1"/>
  <c r="C113" i="59"/>
  <c r="V118" i="59" s="1"/>
  <c r="C114" i="59"/>
  <c r="V119" i="59" s="1"/>
  <c r="C115" i="59"/>
  <c r="V120" i="59" s="1"/>
  <c r="C116" i="59"/>
  <c r="V121" i="59" s="1"/>
  <c r="C117" i="59"/>
  <c r="V122" i="59" s="1"/>
  <c r="C118" i="59"/>
  <c r="V123" i="59" s="1"/>
  <c r="C119" i="59"/>
  <c r="V124" i="59" s="1"/>
  <c r="C120" i="59"/>
  <c r="V125" i="59" s="1"/>
  <c r="C121" i="59"/>
  <c r="V126" i="59" s="1"/>
  <c r="C122" i="59"/>
  <c r="V127" i="59" s="1"/>
  <c r="C123" i="59"/>
  <c r="V128" i="59" s="1"/>
  <c r="C124" i="59"/>
  <c r="V129" i="59" s="1"/>
  <c r="C125" i="59"/>
  <c r="V130" i="59" s="1"/>
  <c r="C126" i="59"/>
  <c r="V131" i="59" s="1"/>
  <c r="C127" i="59"/>
  <c r="V132" i="59" s="1"/>
  <c r="C128" i="59"/>
  <c r="V133" i="59" s="1"/>
  <c r="C129" i="59"/>
  <c r="V134" i="59" s="1"/>
  <c r="C130" i="59"/>
  <c r="V135" i="59" s="1"/>
  <c r="C131" i="59"/>
  <c r="V136" i="59" s="1"/>
  <c r="C132" i="59"/>
  <c r="V137" i="59" s="1"/>
  <c r="C133" i="59"/>
  <c r="V138" i="59" s="1"/>
  <c r="C134" i="59"/>
  <c r="V139" i="59" s="1"/>
  <c r="C135" i="59"/>
  <c r="V140" i="59" s="1"/>
  <c r="C136" i="59"/>
  <c r="V141" i="59" s="1"/>
  <c r="C137" i="59"/>
  <c r="V142" i="59" s="1"/>
  <c r="C138" i="59"/>
  <c r="V143" i="59" s="1"/>
  <c r="C139" i="59"/>
  <c r="V144" i="59" s="1"/>
  <c r="C140" i="59"/>
  <c r="V145" i="59" s="1"/>
  <c r="C141" i="59"/>
  <c r="V146" i="59" s="1"/>
  <c r="C142" i="59"/>
  <c r="V147" i="59" s="1"/>
  <c r="C143" i="59"/>
  <c r="V148" i="59" s="1"/>
  <c r="C144" i="59"/>
  <c r="V149" i="59" s="1"/>
  <c r="C145" i="59"/>
  <c r="V150" i="59" s="1"/>
  <c r="C146" i="59"/>
  <c r="V151" i="59" s="1"/>
  <c r="C147" i="59"/>
  <c r="V152" i="59" s="1"/>
  <c r="C148" i="59"/>
  <c r="V153" i="59" s="1"/>
  <c r="C149" i="59"/>
  <c r="V154" i="59" s="1"/>
  <c r="C150" i="59"/>
  <c r="V155" i="59" s="1"/>
  <c r="C151" i="59"/>
  <c r="V156" i="59" s="1"/>
  <c r="C152" i="59"/>
  <c r="V157" i="59" s="1"/>
  <c r="C153" i="59"/>
  <c r="V158" i="59" s="1"/>
  <c r="C154" i="59"/>
  <c r="V159" i="59" s="1"/>
  <c r="C155" i="59"/>
  <c r="V160" i="59" s="1"/>
  <c r="C156" i="59"/>
  <c r="V161" i="59" s="1"/>
  <c r="C157" i="59"/>
  <c r="V162" i="59" s="1"/>
  <c r="C158" i="59"/>
  <c r="V163" i="59" s="1"/>
  <c r="C159" i="59"/>
  <c r="V164" i="59" s="1"/>
  <c r="C160" i="59"/>
  <c r="V165" i="59" s="1"/>
  <c r="C161" i="59"/>
  <c r="V166" i="59" s="1"/>
  <c r="C162" i="59"/>
  <c r="V167" i="59" s="1"/>
  <c r="C163" i="59"/>
  <c r="V168" i="59" s="1"/>
  <c r="C164" i="59"/>
  <c r="V169" i="59" s="1"/>
  <c r="C165" i="59"/>
  <c r="V170" i="59" s="1"/>
  <c r="C166" i="59"/>
  <c r="V171" i="59" s="1"/>
  <c r="C167" i="59"/>
  <c r="V172" i="59" s="1"/>
  <c r="C168" i="59"/>
  <c r="V173" i="59" s="1"/>
  <c r="C169" i="59"/>
  <c r="V174" i="59" s="1"/>
  <c r="C170" i="59"/>
  <c r="V175" i="59" s="1"/>
  <c r="C171" i="59"/>
  <c r="V176" i="59" s="1"/>
  <c r="C172" i="59"/>
  <c r="V177" i="59" s="1"/>
  <c r="C173" i="59"/>
  <c r="V178" i="59" s="1"/>
  <c r="C174" i="59"/>
  <c r="V179" i="59" s="1"/>
  <c r="C175" i="59"/>
  <c r="V180" i="59" s="1"/>
  <c r="C176" i="59"/>
  <c r="V181" i="59" s="1"/>
  <c r="C177" i="59"/>
  <c r="V182" i="59" s="1"/>
  <c r="C178" i="59"/>
  <c r="V183" i="59" s="1"/>
  <c r="C179" i="59"/>
  <c r="V184" i="59" s="1"/>
  <c r="C180" i="59"/>
  <c r="V185" i="59" s="1"/>
  <c r="C181" i="59"/>
  <c r="V186" i="59" s="1"/>
  <c r="C182" i="59"/>
  <c r="V187" i="59" s="1"/>
  <c r="C183" i="59"/>
  <c r="V188" i="59" s="1"/>
  <c r="C184" i="59"/>
  <c r="V189" i="59" s="1"/>
  <c r="C185" i="59"/>
  <c r="V190" i="59" s="1"/>
  <c r="C186" i="59"/>
  <c r="V191" i="59" s="1"/>
  <c r="C187" i="59"/>
  <c r="V192" i="59" s="1"/>
  <c r="C188" i="59"/>
  <c r="V193" i="59" s="1"/>
  <c r="C189" i="59"/>
  <c r="V194" i="59" s="1"/>
  <c r="C190" i="59"/>
  <c r="V195" i="59" s="1"/>
  <c r="C191" i="59"/>
  <c r="V196" i="59" s="1"/>
  <c r="C192" i="59"/>
  <c r="V197" i="59" s="1"/>
  <c r="C193" i="59"/>
  <c r="V198" i="59" s="1"/>
  <c r="C194" i="59"/>
  <c r="V199" i="59" s="1"/>
  <c r="C195" i="59"/>
  <c r="V200" i="59" s="1"/>
  <c r="C196" i="59"/>
  <c r="V201" i="59" s="1"/>
  <c r="C197" i="59"/>
  <c r="V202" i="59" s="1"/>
  <c r="C198" i="59"/>
  <c r="V203" i="59" s="1"/>
  <c r="C199" i="59"/>
  <c r="V204" i="59" s="1"/>
  <c r="C200" i="59"/>
  <c r="V205" i="59" s="1"/>
  <c r="C201" i="59"/>
  <c r="V206" i="59" s="1"/>
  <c r="C202" i="59"/>
  <c r="V207" i="59" s="1"/>
  <c r="C203" i="59"/>
  <c r="V208" i="59" s="1"/>
  <c r="C204" i="59"/>
  <c r="V209" i="59" s="1"/>
  <c r="C205" i="59"/>
  <c r="V210" i="59" s="1"/>
  <c r="C206" i="59"/>
  <c r="V211" i="59" s="1"/>
  <c r="C207" i="59"/>
  <c r="V212" i="59" s="1"/>
  <c r="C208" i="59"/>
  <c r="V213" i="59" s="1"/>
  <c r="C209" i="59"/>
  <c r="V214" i="59" s="1"/>
  <c r="C210" i="59"/>
  <c r="V215" i="59" s="1"/>
  <c r="C211" i="59"/>
  <c r="V216" i="59" s="1"/>
  <c r="C212" i="59"/>
  <c r="V217" i="59" s="1"/>
  <c r="C213" i="59"/>
  <c r="V218" i="59" s="1"/>
  <c r="C214" i="59"/>
  <c r="V219" i="59" s="1"/>
  <c r="C215" i="59"/>
  <c r="V220" i="59" s="1"/>
  <c r="C216" i="59"/>
  <c r="V221" i="59" s="1"/>
  <c r="C217" i="59"/>
  <c r="V222" i="59" s="1"/>
  <c r="C218" i="59"/>
  <c r="V223" i="59" s="1"/>
  <c r="C219" i="59"/>
  <c r="V224" i="59" s="1"/>
  <c r="C220" i="59"/>
  <c r="V225" i="59" s="1"/>
  <c r="C221" i="59"/>
  <c r="V226" i="59" s="1"/>
  <c r="C222" i="59"/>
  <c r="V227" i="59" s="1"/>
  <c r="C223" i="59"/>
  <c r="V228" i="59" s="1"/>
  <c r="C224" i="59"/>
  <c r="V229" i="59" s="1"/>
  <c r="C225" i="59"/>
  <c r="V230" i="59" s="1"/>
  <c r="C226" i="59"/>
  <c r="V231" i="59" s="1"/>
  <c r="C227" i="59"/>
  <c r="V232" i="59" s="1"/>
  <c r="C228" i="59"/>
  <c r="V233" i="59" s="1"/>
  <c r="C229" i="59"/>
  <c r="V234" i="59" s="1"/>
  <c r="C230" i="59"/>
  <c r="V235" i="59" s="1"/>
  <c r="C231" i="59"/>
  <c r="V236" i="59" s="1"/>
  <c r="C232" i="59"/>
  <c r="V237" i="59" s="1"/>
  <c r="C233" i="59"/>
  <c r="V238" i="59" s="1"/>
  <c r="C234" i="59"/>
  <c r="V239" i="59" s="1"/>
  <c r="C235" i="59"/>
  <c r="V240" i="59" s="1"/>
  <c r="C236" i="59"/>
  <c r="V241" i="59" s="1"/>
  <c r="C237" i="59"/>
  <c r="V242" i="59" s="1"/>
  <c r="C238" i="59"/>
  <c r="V243" i="59" s="1"/>
  <c r="C239" i="59"/>
  <c r="V244" i="59" s="1"/>
  <c r="C240" i="59"/>
  <c r="V245" i="59" s="1"/>
  <c r="C241" i="59"/>
  <c r="V246" i="59" s="1"/>
  <c r="C242" i="59"/>
  <c r="V247" i="59" s="1"/>
  <c r="C243" i="59"/>
  <c r="V248" i="59" s="1"/>
  <c r="C244" i="59"/>
  <c r="V249" i="59" s="1"/>
  <c r="C245" i="59"/>
  <c r="V250" i="59" s="1"/>
  <c r="C246" i="59"/>
  <c r="V251" i="59" s="1"/>
  <c r="C247" i="59"/>
  <c r="V252" i="59" s="1"/>
  <c r="C248" i="59"/>
  <c r="V253" i="59" s="1"/>
  <c r="C249" i="59"/>
  <c r="V254" i="59" s="1"/>
  <c r="C250" i="59"/>
  <c r="V255" i="59" s="1"/>
  <c r="C251" i="59"/>
  <c r="V256" i="59" s="1"/>
  <c r="C252" i="59"/>
  <c r="V257" i="59" s="1"/>
  <c r="C253" i="59"/>
  <c r="V258" i="59" s="1"/>
  <c r="C254" i="59"/>
  <c r="V259" i="59" s="1"/>
  <c r="C255" i="59"/>
  <c r="V260" i="59" s="1"/>
  <c r="C256" i="59"/>
  <c r="V261" i="59" s="1"/>
  <c r="C257" i="59"/>
  <c r="V262" i="59" s="1"/>
  <c r="C258" i="59"/>
  <c r="V263" i="59" s="1"/>
  <c r="C259" i="59"/>
  <c r="V264" i="59" s="1"/>
  <c r="C260" i="59"/>
  <c r="V265" i="59" s="1"/>
  <c r="C261" i="59"/>
  <c r="V266" i="59" s="1"/>
  <c r="C262" i="59"/>
  <c r="V267" i="59" s="1"/>
  <c r="C263" i="59"/>
  <c r="V268" i="59" s="1"/>
  <c r="C264" i="59"/>
  <c r="V269" i="59" s="1"/>
  <c r="C265" i="59"/>
  <c r="V270" i="59" s="1"/>
  <c r="C266" i="59"/>
  <c r="V271" i="59" s="1"/>
  <c r="C267" i="59"/>
  <c r="V272" i="59" s="1"/>
  <c r="C268" i="59"/>
  <c r="V273" i="59" s="1"/>
  <c r="C269" i="59"/>
  <c r="V274" i="59" s="1"/>
  <c r="C270" i="59"/>
  <c r="V275" i="59" s="1"/>
  <c r="C271" i="59"/>
  <c r="V276" i="59" s="1"/>
  <c r="C272" i="59"/>
  <c r="V277" i="59" s="1"/>
  <c r="C273" i="59"/>
  <c r="V278" i="59" s="1"/>
  <c r="C274" i="59"/>
  <c r="V279" i="59" s="1"/>
  <c r="C275" i="59"/>
  <c r="V280" i="59" s="1"/>
  <c r="C276" i="59"/>
  <c r="V281" i="59" s="1"/>
  <c r="C277" i="59"/>
  <c r="V282" i="59" s="1"/>
  <c r="C278" i="59"/>
  <c r="V283" i="59" s="1"/>
  <c r="C279" i="59"/>
  <c r="V284" i="59" s="1"/>
  <c r="C280" i="59"/>
  <c r="V285" i="59" s="1"/>
  <c r="C281" i="59"/>
  <c r="V286" i="59" s="1"/>
  <c r="C282" i="59"/>
  <c r="V287" i="59" s="1"/>
  <c r="C283" i="59"/>
  <c r="V288" i="59" s="1"/>
  <c r="C284" i="59"/>
  <c r="V289" i="59" s="1"/>
  <c r="C285" i="59"/>
  <c r="V290" i="59" s="1"/>
  <c r="C286" i="59"/>
  <c r="V291" i="59" s="1"/>
  <c r="C287" i="59"/>
  <c r="V292" i="59" s="1"/>
  <c r="C288" i="59"/>
  <c r="V293" i="59" s="1"/>
  <c r="C289" i="59"/>
  <c r="V294" i="59" s="1"/>
  <c r="C290" i="59"/>
  <c r="V295" i="59" s="1"/>
  <c r="C291" i="59"/>
  <c r="V296" i="59" s="1"/>
  <c r="C292" i="59"/>
  <c r="V297" i="59" s="1"/>
  <c r="C293" i="59"/>
  <c r="V298" i="59" s="1"/>
  <c r="C294" i="59"/>
  <c r="V299" i="59" s="1"/>
  <c r="C295" i="59"/>
  <c r="V300" i="59" s="1"/>
  <c r="C296" i="59"/>
  <c r="V301" i="59" s="1"/>
  <c r="C297" i="59"/>
  <c r="V302" i="59" s="1"/>
  <c r="C298" i="59"/>
  <c r="V303" i="59" s="1"/>
  <c r="C299" i="59"/>
  <c r="V304" i="59" s="1"/>
  <c r="C300" i="59"/>
  <c r="V305" i="59" s="1"/>
  <c r="C301" i="59"/>
  <c r="V306" i="59" s="1"/>
  <c r="C302" i="59"/>
  <c r="V307" i="59" s="1"/>
  <c r="C303" i="59"/>
  <c r="V308" i="59" s="1"/>
  <c r="C304" i="59"/>
  <c r="V309" i="59" s="1"/>
  <c r="C305" i="59"/>
  <c r="V310" i="59" s="1"/>
  <c r="C306" i="59"/>
  <c r="V311" i="59" s="1"/>
  <c r="C307" i="59"/>
  <c r="V312" i="59" s="1"/>
  <c r="C308" i="59"/>
  <c r="V313" i="59" s="1"/>
  <c r="C309" i="59"/>
  <c r="V314" i="59" s="1"/>
  <c r="C310" i="59"/>
  <c r="V315" i="59" s="1"/>
  <c r="B6" i="58"/>
  <c r="C387" i="51" s="1"/>
  <c r="K11" i="58"/>
  <c r="C5" i="58"/>
  <c r="D385" i="51" s="1"/>
  <c r="C12" i="58"/>
  <c r="D393" i="51" s="1"/>
  <c r="E12" i="58"/>
  <c r="F393" i="51" s="1"/>
  <c r="F12" i="58"/>
  <c r="G393" i="51" s="1"/>
  <c r="G12" i="58"/>
  <c r="H393" i="51" s="1"/>
  <c r="H12" i="58"/>
  <c r="I393" i="51" s="1"/>
  <c r="BJ16" i="57"/>
  <c r="B13" i="58" s="1"/>
  <c r="BJ17" i="57"/>
  <c r="B14" i="58" s="1"/>
  <c r="BJ18" i="57"/>
  <c r="B15" i="58" s="1"/>
  <c r="BJ19" i="57"/>
  <c r="B16" i="58" s="1"/>
  <c r="BJ20" i="57"/>
  <c r="B17" i="58" s="1"/>
  <c r="BJ21" i="57"/>
  <c r="B18" i="58" s="1"/>
  <c r="B7" i="58"/>
  <c r="C388" i="51" s="1"/>
  <c r="B8" i="58"/>
  <c r="C389" i="51" s="1"/>
  <c r="B9" i="58"/>
  <c r="B10" i="58"/>
  <c r="C391" i="51" s="1"/>
  <c r="B11" i="58"/>
  <c r="C392" i="51" s="1"/>
  <c r="B12" i="58"/>
  <c r="C393" i="51" s="1"/>
  <c r="AL36" i="57"/>
  <c r="AL28" i="57"/>
  <c r="AL37" i="57" s="1"/>
  <c r="AL29" i="57"/>
  <c r="AL38" i="57" s="1"/>
  <c r="AL30" i="57"/>
  <c r="AL39" i="57" s="1"/>
  <c r="AL31" i="57"/>
  <c r="AL40" i="57" s="1"/>
  <c r="AL11" i="57"/>
  <c r="AL10" i="57"/>
  <c r="AL9" i="57"/>
  <c r="AL8" i="57"/>
  <c r="AL7" i="57"/>
  <c r="AL6" i="57"/>
  <c r="W5" i="57"/>
  <c r="W6" i="57"/>
  <c r="W7" i="57"/>
  <c r="W8" i="57"/>
  <c r="W9" i="57"/>
  <c r="W10" i="57"/>
  <c r="W11" i="57"/>
  <c r="W12" i="57"/>
  <c r="W13" i="57"/>
  <c r="W14" i="57"/>
  <c r="W15" i="57"/>
  <c r="W16" i="57"/>
  <c r="W17" i="57"/>
  <c r="W18" i="57"/>
  <c r="W19" i="57"/>
  <c r="W20" i="57"/>
  <c r="W21" i="57"/>
  <c r="W22" i="57"/>
  <c r="W23" i="57"/>
  <c r="W24" i="57"/>
  <c r="W25" i="57"/>
  <c r="W26" i="57"/>
  <c r="W27" i="57"/>
  <c r="W28" i="57"/>
  <c r="W29" i="57"/>
  <c r="W30" i="57"/>
  <c r="W31" i="57"/>
  <c r="W32" i="57"/>
  <c r="W33" i="57"/>
  <c r="W34" i="57"/>
  <c r="W35" i="57"/>
  <c r="W36" i="57"/>
  <c r="X36" i="57" s="1"/>
  <c r="W37" i="57"/>
  <c r="W38" i="57"/>
  <c r="W39" i="57"/>
  <c r="W40" i="57"/>
  <c r="W41" i="57"/>
  <c r="W42" i="57"/>
  <c r="W43" i="57"/>
  <c r="W44" i="57"/>
  <c r="W45" i="57"/>
  <c r="W46" i="57"/>
  <c r="W47" i="57"/>
  <c r="W48" i="57"/>
  <c r="W49" i="57"/>
  <c r="W50" i="57"/>
  <c r="W51" i="57"/>
  <c r="W52" i="57"/>
  <c r="W53" i="57"/>
  <c r="W54" i="57"/>
  <c r="W55" i="57"/>
  <c r="W56" i="57"/>
  <c r="W57" i="57"/>
  <c r="W58" i="57"/>
  <c r="W59" i="57"/>
  <c r="W60" i="57"/>
  <c r="X60" i="57" s="1"/>
  <c r="W61" i="57"/>
  <c r="W62" i="57"/>
  <c r="W63" i="57"/>
  <c r="W64" i="57"/>
  <c r="W65" i="57"/>
  <c r="W66" i="57"/>
  <c r="W67" i="57"/>
  <c r="W68" i="57"/>
  <c r="W69" i="57"/>
  <c r="W70" i="57"/>
  <c r="W71" i="57"/>
  <c r="W72" i="57"/>
  <c r="W73" i="57"/>
  <c r="W74" i="57"/>
  <c r="W75" i="57"/>
  <c r="W76" i="57"/>
  <c r="X76" i="57" s="1"/>
  <c r="W77" i="57"/>
  <c r="W78" i="57"/>
  <c r="W79" i="57"/>
  <c r="W80" i="57"/>
  <c r="W81" i="57"/>
  <c r="W82" i="57"/>
  <c r="W83" i="57"/>
  <c r="W84" i="57"/>
  <c r="W85" i="57"/>
  <c r="W86" i="57"/>
  <c r="W87" i="57"/>
  <c r="W88" i="57"/>
  <c r="W89" i="57"/>
  <c r="W90" i="57"/>
  <c r="W91" i="57"/>
  <c r="W92" i="57"/>
  <c r="X92" i="57" s="1"/>
  <c r="W93" i="57"/>
  <c r="W94" i="57"/>
  <c r="W95" i="57"/>
  <c r="W96" i="57"/>
  <c r="W97" i="57"/>
  <c r="W98" i="57"/>
  <c r="W99" i="57"/>
  <c r="W100" i="57"/>
  <c r="W101" i="57"/>
  <c r="W102" i="57"/>
  <c r="W103" i="57"/>
  <c r="W104" i="57"/>
  <c r="W105" i="57"/>
  <c r="W106" i="57"/>
  <c r="W107" i="57"/>
  <c r="W108" i="57"/>
  <c r="W109" i="57"/>
  <c r="W110" i="57"/>
  <c r="W111" i="57"/>
  <c r="W112" i="57"/>
  <c r="W113" i="57"/>
  <c r="W114" i="57"/>
  <c r="W115" i="57"/>
  <c r="W116" i="57"/>
  <c r="X116" i="57" s="1"/>
  <c r="W117" i="57"/>
  <c r="W118" i="57"/>
  <c r="W119" i="57"/>
  <c r="W120" i="57"/>
  <c r="W121" i="57"/>
  <c r="W122" i="57"/>
  <c r="W123" i="57"/>
  <c r="W124" i="57"/>
  <c r="W125" i="57"/>
  <c r="W126" i="57"/>
  <c r="W127" i="57"/>
  <c r="W128" i="57"/>
  <c r="W129" i="57"/>
  <c r="W130" i="57"/>
  <c r="W131" i="57"/>
  <c r="W132" i="57"/>
  <c r="X132" i="57" s="1"/>
  <c r="W133" i="57"/>
  <c r="W134" i="57"/>
  <c r="W135" i="57"/>
  <c r="W136" i="57"/>
  <c r="W137" i="57"/>
  <c r="W138" i="57"/>
  <c r="W139" i="57"/>
  <c r="W140" i="57"/>
  <c r="W141" i="57"/>
  <c r="W142" i="57"/>
  <c r="W143" i="57"/>
  <c r="W144" i="57"/>
  <c r="W145" i="57"/>
  <c r="W146" i="57"/>
  <c r="W147" i="57"/>
  <c r="W148" i="57"/>
  <c r="X148" i="57" s="1"/>
  <c r="W149" i="57"/>
  <c r="W150" i="57"/>
  <c r="W151" i="57"/>
  <c r="W152" i="57"/>
  <c r="W153" i="57"/>
  <c r="W154" i="57"/>
  <c r="W155" i="57"/>
  <c r="W156" i="57"/>
  <c r="W157" i="57"/>
  <c r="W158" i="57"/>
  <c r="W159" i="57"/>
  <c r="W160" i="57"/>
  <c r="W161" i="57"/>
  <c r="W162" i="57"/>
  <c r="W163" i="57"/>
  <c r="W164" i="57"/>
  <c r="W165" i="57"/>
  <c r="W166" i="57"/>
  <c r="W167" i="57"/>
  <c r="W168" i="57"/>
  <c r="W169" i="57"/>
  <c r="W170" i="57"/>
  <c r="W171" i="57"/>
  <c r="W172" i="57"/>
  <c r="X172" i="57" s="1"/>
  <c r="W173" i="57"/>
  <c r="W174" i="57"/>
  <c r="W175" i="57"/>
  <c r="W176" i="57"/>
  <c r="W177" i="57"/>
  <c r="W178" i="57"/>
  <c r="W179" i="57"/>
  <c r="W180" i="57"/>
  <c r="W181" i="57"/>
  <c r="W182" i="57"/>
  <c r="W183" i="57"/>
  <c r="W184" i="57"/>
  <c r="W185" i="57"/>
  <c r="W186" i="57"/>
  <c r="W187" i="57"/>
  <c r="W188" i="57"/>
  <c r="X188" i="57" s="1"/>
  <c r="W189" i="57"/>
  <c r="W190" i="57"/>
  <c r="W191" i="57"/>
  <c r="W192" i="57"/>
  <c r="W193" i="57"/>
  <c r="W194" i="57"/>
  <c r="W195" i="57"/>
  <c r="W196" i="57"/>
  <c r="X196" i="57" s="1"/>
  <c r="W197" i="57"/>
  <c r="W198" i="57"/>
  <c r="W199" i="57"/>
  <c r="W200" i="57"/>
  <c r="W201" i="57"/>
  <c r="W202" i="57"/>
  <c r="W203" i="57"/>
  <c r="W204" i="57"/>
  <c r="X204" i="57" s="1"/>
  <c r="W205" i="57"/>
  <c r="W206" i="57"/>
  <c r="W207" i="57"/>
  <c r="W208" i="57"/>
  <c r="W209" i="57"/>
  <c r="W210" i="57"/>
  <c r="W211" i="57"/>
  <c r="W212" i="57"/>
  <c r="W213" i="57"/>
  <c r="W214" i="57"/>
  <c r="W215" i="57"/>
  <c r="W216" i="57"/>
  <c r="W217" i="57"/>
  <c r="W218" i="57"/>
  <c r="W219" i="57"/>
  <c r="W220" i="57"/>
  <c r="W221" i="57"/>
  <c r="W222" i="57"/>
  <c r="W223" i="57"/>
  <c r="W224" i="57"/>
  <c r="W225" i="57"/>
  <c r="W226" i="57"/>
  <c r="W227" i="57"/>
  <c r="W228" i="57"/>
  <c r="X228" i="57" s="1"/>
  <c r="W229" i="57"/>
  <c r="W230" i="57"/>
  <c r="W231" i="57"/>
  <c r="W232" i="57"/>
  <c r="W233" i="57"/>
  <c r="W234" i="57"/>
  <c r="W235" i="57"/>
  <c r="W236" i="57"/>
  <c r="W237" i="57"/>
  <c r="W238" i="57"/>
  <c r="W239" i="57"/>
  <c r="W240" i="57"/>
  <c r="W241" i="57"/>
  <c r="W242" i="57"/>
  <c r="W243" i="57"/>
  <c r="W244" i="57"/>
  <c r="W245" i="57"/>
  <c r="W246" i="57"/>
  <c r="W247" i="57"/>
  <c r="W248" i="57"/>
  <c r="W249" i="57"/>
  <c r="W250" i="57"/>
  <c r="W251" i="57"/>
  <c r="W252" i="57"/>
  <c r="W253" i="57"/>
  <c r="W254" i="57"/>
  <c r="W255" i="57"/>
  <c r="W256" i="57"/>
  <c r="W257" i="57"/>
  <c r="W258" i="57"/>
  <c r="W259" i="57"/>
  <c r="W260" i="57"/>
  <c r="W261" i="57"/>
  <c r="W262" i="57"/>
  <c r="W263" i="57"/>
  <c r="W264" i="57"/>
  <c r="W265" i="57"/>
  <c r="X266" i="57" s="1"/>
  <c r="W266" i="57"/>
  <c r="W267" i="57"/>
  <c r="W268" i="57"/>
  <c r="W269" i="57"/>
  <c r="W270" i="57"/>
  <c r="W271" i="57"/>
  <c r="W272" i="57"/>
  <c r="W273" i="57"/>
  <c r="W274" i="57"/>
  <c r="W275" i="57"/>
  <c r="W276" i="57"/>
  <c r="W277" i="57"/>
  <c r="W278" i="57"/>
  <c r="W279" i="57"/>
  <c r="W280" i="57"/>
  <c r="W281" i="57"/>
  <c r="W282" i="57"/>
  <c r="W283" i="57"/>
  <c r="W284" i="57"/>
  <c r="X284" i="57" s="1"/>
  <c r="W285" i="57"/>
  <c r="W286" i="57"/>
  <c r="W287" i="57"/>
  <c r="W288" i="57"/>
  <c r="W289" i="57"/>
  <c r="W290" i="57"/>
  <c r="W291" i="57"/>
  <c r="W292" i="57"/>
  <c r="W293" i="57"/>
  <c r="W294" i="57"/>
  <c r="W295" i="57"/>
  <c r="W296" i="57"/>
  <c r="W297" i="57"/>
  <c r="W298" i="57"/>
  <c r="W299" i="57"/>
  <c r="W300" i="57"/>
  <c r="X300" i="57" s="1"/>
  <c r="W301" i="57"/>
  <c r="W302" i="57"/>
  <c r="W303" i="57"/>
  <c r="W304" i="57"/>
  <c r="W305" i="57"/>
  <c r="W306" i="57"/>
  <c r="W307" i="57"/>
  <c r="W308" i="57"/>
  <c r="X308" i="57" s="1"/>
  <c r="W309" i="57"/>
  <c r="W310" i="57"/>
  <c r="U5" i="57"/>
  <c r="U6" i="57"/>
  <c r="U7" i="57"/>
  <c r="U8" i="57"/>
  <c r="U9" i="57"/>
  <c r="U10" i="57"/>
  <c r="U11" i="57"/>
  <c r="U12" i="57"/>
  <c r="U13" i="57"/>
  <c r="U14" i="57"/>
  <c r="U15" i="57"/>
  <c r="U16" i="57"/>
  <c r="U17" i="57"/>
  <c r="U18" i="57"/>
  <c r="U19" i="57"/>
  <c r="U20" i="57"/>
  <c r="U21" i="57"/>
  <c r="U22" i="57"/>
  <c r="U23" i="57"/>
  <c r="U24" i="57"/>
  <c r="U25" i="57"/>
  <c r="U26" i="57"/>
  <c r="U27" i="57"/>
  <c r="U28" i="57"/>
  <c r="U29" i="57"/>
  <c r="U30" i="57"/>
  <c r="U31" i="57"/>
  <c r="U32" i="57"/>
  <c r="U33" i="57"/>
  <c r="U34" i="57"/>
  <c r="V34" i="57" s="1"/>
  <c r="U35" i="57"/>
  <c r="U36" i="57"/>
  <c r="U37" i="57"/>
  <c r="U38" i="57"/>
  <c r="U39" i="57"/>
  <c r="U40" i="57"/>
  <c r="U41" i="57"/>
  <c r="U42" i="57"/>
  <c r="V42" i="57" s="1"/>
  <c r="U43" i="57"/>
  <c r="U44" i="57"/>
  <c r="U45" i="57"/>
  <c r="U46" i="57"/>
  <c r="U47" i="57"/>
  <c r="U48" i="57"/>
  <c r="U49" i="57"/>
  <c r="U50" i="57"/>
  <c r="U51" i="57"/>
  <c r="U52" i="57"/>
  <c r="U53" i="57"/>
  <c r="U54" i="57"/>
  <c r="U55" i="57"/>
  <c r="U56" i="57"/>
  <c r="U57" i="57"/>
  <c r="U58" i="57"/>
  <c r="U59" i="57"/>
  <c r="U60" i="57"/>
  <c r="U61" i="57"/>
  <c r="U62" i="57"/>
  <c r="U63" i="57"/>
  <c r="U64" i="57"/>
  <c r="U65" i="57"/>
  <c r="U66" i="57"/>
  <c r="U67" i="57"/>
  <c r="U68" i="57"/>
  <c r="U69" i="57"/>
  <c r="U70" i="57"/>
  <c r="U71" i="57"/>
  <c r="U72" i="57"/>
  <c r="U73" i="57"/>
  <c r="U74" i="57"/>
  <c r="U75" i="57"/>
  <c r="U76" i="57"/>
  <c r="U77" i="57"/>
  <c r="U78" i="57"/>
  <c r="U79" i="57"/>
  <c r="U80" i="57"/>
  <c r="U81" i="57"/>
  <c r="U82" i="57"/>
  <c r="U83" i="57"/>
  <c r="U84" i="57"/>
  <c r="U85" i="57"/>
  <c r="U86" i="57"/>
  <c r="U87" i="57"/>
  <c r="U88" i="57"/>
  <c r="U89" i="57"/>
  <c r="U90" i="57"/>
  <c r="V90" i="57" s="1"/>
  <c r="U91" i="57"/>
  <c r="U92" i="57"/>
  <c r="U93" i="57"/>
  <c r="U94" i="57"/>
  <c r="U95" i="57"/>
  <c r="U96" i="57"/>
  <c r="U97" i="57"/>
  <c r="U98" i="57"/>
  <c r="V98" i="57" s="1"/>
  <c r="U99" i="57"/>
  <c r="U100" i="57"/>
  <c r="U101" i="57"/>
  <c r="U102" i="57"/>
  <c r="U103" i="57"/>
  <c r="U104" i="57"/>
  <c r="U105" i="57"/>
  <c r="U106" i="57"/>
  <c r="U107" i="57"/>
  <c r="U108" i="57"/>
  <c r="U109" i="57"/>
  <c r="U110" i="57"/>
  <c r="U111" i="57"/>
  <c r="U112" i="57"/>
  <c r="U113" i="57"/>
  <c r="U114" i="57"/>
  <c r="U115" i="57"/>
  <c r="U116" i="57"/>
  <c r="U117" i="57"/>
  <c r="U118" i="57"/>
  <c r="U119" i="57"/>
  <c r="U120" i="57"/>
  <c r="U121" i="57"/>
  <c r="U122" i="57"/>
  <c r="U123" i="57"/>
  <c r="U124" i="57"/>
  <c r="U125" i="57"/>
  <c r="U126" i="57"/>
  <c r="U127" i="57"/>
  <c r="U128" i="57"/>
  <c r="U129" i="57"/>
  <c r="U130" i="57"/>
  <c r="U131" i="57"/>
  <c r="U132" i="57"/>
  <c r="U133" i="57"/>
  <c r="U134" i="57"/>
  <c r="U135" i="57"/>
  <c r="U136" i="57"/>
  <c r="U137" i="57"/>
  <c r="U138" i="57"/>
  <c r="U139" i="57"/>
  <c r="U140" i="57"/>
  <c r="U141" i="57"/>
  <c r="U142" i="57"/>
  <c r="U143" i="57"/>
  <c r="U144" i="57"/>
  <c r="U145" i="57"/>
  <c r="U146" i="57"/>
  <c r="V146" i="57" s="1"/>
  <c r="U147" i="57"/>
  <c r="U148" i="57"/>
  <c r="U149" i="57"/>
  <c r="U150" i="57"/>
  <c r="U151" i="57"/>
  <c r="U152" i="57"/>
  <c r="U153" i="57"/>
  <c r="U154" i="57"/>
  <c r="V154" i="57" s="1"/>
  <c r="U155" i="57"/>
  <c r="U156" i="57"/>
  <c r="U157" i="57"/>
  <c r="U158" i="57"/>
  <c r="U159" i="57"/>
  <c r="U160" i="57"/>
  <c r="U161" i="57"/>
  <c r="U162" i="57"/>
  <c r="U163" i="57"/>
  <c r="U164" i="57"/>
  <c r="U165" i="57"/>
  <c r="U166" i="57"/>
  <c r="U167" i="57"/>
  <c r="U168" i="57"/>
  <c r="U169" i="57"/>
  <c r="U170" i="57"/>
  <c r="U171" i="57"/>
  <c r="U172" i="57"/>
  <c r="U173" i="57"/>
  <c r="U174" i="57"/>
  <c r="U175" i="57"/>
  <c r="U176" i="57"/>
  <c r="U177" i="57"/>
  <c r="U178" i="57"/>
  <c r="U179" i="57"/>
  <c r="U180" i="57"/>
  <c r="U181" i="57"/>
  <c r="U182" i="57"/>
  <c r="U183" i="57"/>
  <c r="U184" i="57"/>
  <c r="U185" i="57"/>
  <c r="U186" i="57"/>
  <c r="U187" i="57"/>
  <c r="U188" i="57"/>
  <c r="U189" i="57"/>
  <c r="U190" i="57"/>
  <c r="U191" i="57"/>
  <c r="U192" i="57"/>
  <c r="U193" i="57"/>
  <c r="U194" i="57"/>
  <c r="U195" i="57"/>
  <c r="U196" i="57"/>
  <c r="U197" i="57"/>
  <c r="U198" i="57"/>
  <c r="U199" i="57"/>
  <c r="U200" i="57"/>
  <c r="U201" i="57"/>
  <c r="U202" i="57"/>
  <c r="V202" i="57" s="1"/>
  <c r="U203" i="57"/>
  <c r="U204" i="57"/>
  <c r="U205" i="57"/>
  <c r="U206" i="57"/>
  <c r="U207" i="57"/>
  <c r="U208" i="57"/>
  <c r="U209" i="57"/>
  <c r="U210" i="57"/>
  <c r="V210" i="57" s="1"/>
  <c r="U211" i="57"/>
  <c r="U212" i="57"/>
  <c r="U213" i="57"/>
  <c r="U214" i="57"/>
  <c r="U215" i="57"/>
  <c r="U216" i="57"/>
  <c r="U217" i="57"/>
  <c r="U218" i="57"/>
  <c r="U219" i="57"/>
  <c r="U220" i="57"/>
  <c r="U221" i="57"/>
  <c r="U222" i="57"/>
  <c r="U223" i="57"/>
  <c r="U224" i="57"/>
  <c r="U225" i="57"/>
  <c r="U226" i="57"/>
  <c r="U227" i="57"/>
  <c r="U228" i="57"/>
  <c r="U229" i="57"/>
  <c r="U230" i="57"/>
  <c r="U231" i="57"/>
  <c r="U232" i="57"/>
  <c r="U233" i="57"/>
  <c r="U234" i="57"/>
  <c r="U235" i="57"/>
  <c r="U236" i="57"/>
  <c r="U237" i="57"/>
  <c r="U238" i="57"/>
  <c r="U239" i="57"/>
  <c r="U240" i="57"/>
  <c r="U241" i="57"/>
  <c r="U242" i="57"/>
  <c r="U243" i="57"/>
  <c r="U244" i="57"/>
  <c r="U245" i="57"/>
  <c r="U246" i="57"/>
  <c r="U247" i="57"/>
  <c r="U248" i="57"/>
  <c r="U249" i="57"/>
  <c r="U250" i="57"/>
  <c r="U251" i="57"/>
  <c r="U252" i="57"/>
  <c r="U253" i="57"/>
  <c r="U254" i="57"/>
  <c r="U255" i="57"/>
  <c r="U256" i="57"/>
  <c r="U257" i="57"/>
  <c r="U258" i="57"/>
  <c r="V258" i="57" s="1"/>
  <c r="U259" i="57"/>
  <c r="U260" i="57"/>
  <c r="U261" i="57"/>
  <c r="U262" i="57"/>
  <c r="U263" i="57"/>
  <c r="U264" i="57"/>
  <c r="U265" i="57"/>
  <c r="U266" i="57"/>
  <c r="V266" i="57" s="1"/>
  <c r="U267" i="57"/>
  <c r="U268" i="57"/>
  <c r="U269" i="57"/>
  <c r="U270" i="57"/>
  <c r="U271" i="57"/>
  <c r="U272" i="57"/>
  <c r="U273" i="57"/>
  <c r="U274" i="57"/>
  <c r="U275" i="57"/>
  <c r="U276" i="57"/>
  <c r="U277" i="57"/>
  <c r="U278" i="57"/>
  <c r="U279" i="57"/>
  <c r="U280" i="57"/>
  <c r="U281" i="57"/>
  <c r="U282" i="57"/>
  <c r="U283" i="57"/>
  <c r="U284" i="57"/>
  <c r="U285" i="57"/>
  <c r="U286" i="57"/>
  <c r="U287" i="57"/>
  <c r="U288" i="57"/>
  <c r="U289" i="57"/>
  <c r="U290" i="57"/>
  <c r="U291" i="57"/>
  <c r="U292" i="57"/>
  <c r="U293" i="57"/>
  <c r="U294" i="57"/>
  <c r="U295" i="57"/>
  <c r="U296" i="57"/>
  <c r="U297" i="57"/>
  <c r="U298" i="57"/>
  <c r="U299" i="57"/>
  <c r="U300" i="57"/>
  <c r="U301" i="57"/>
  <c r="U302" i="57"/>
  <c r="U303" i="57"/>
  <c r="U304" i="57"/>
  <c r="U305" i="57"/>
  <c r="U306" i="57"/>
  <c r="U307" i="57"/>
  <c r="U308" i="57"/>
  <c r="U309" i="57"/>
  <c r="U310" i="57"/>
  <c r="S5" i="57"/>
  <c r="S6" i="57"/>
  <c r="S7" i="57"/>
  <c r="S8" i="57"/>
  <c r="S9" i="57"/>
  <c r="S10" i="57"/>
  <c r="S11" i="57"/>
  <c r="S12" i="57"/>
  <c r="S13" i="57"/>
  <c r="S14" i="57"/>
  <c r="S15" i="57"/>
  <c r="S16" i="57"/>
  <c r="S17" i="57"/>
  <c r="S18" i="57"/>
  <c r="S19" i="57"/>
  <c r="S20" i="57"/>
  <c r="S21" i="57"/>
  <c r="S22" i="57"/>
  <c r="S23" i="57"/>
  <c r="S24" i="57"/>
  <c r="S25" i="57"/>
  <c r="S26" i="57"/>
  <c r="S27" i="57"/>
  <c r="S28" i="57"/>
  <c r="S29" i="57"/>
  <c r="S30" i="57"/>
  <c r="S31" i="57"/>
  <c r="S32" i="57"/>
  <c r="S33" i="57"/>
  <c r="S34" i="57"/>
  <c r="S35" i="57"/>
  <c r="S36" i="57"/>
  <c r="S37" i="57"/>
  <c r="S38" i="57"/>
  <c r="S39" i="57"/>
  <c r="S40" i="57"/>
  <c r="T40" i="57" s="1"/>
  <c r="S41" i="57"/>
  <c r="S42" i="57"/>
  <c r="S43" i="57"/>
  <c r="S44" i="57"/>
  <c r="S45" i="57"/>
  <c r="S46" i="57"/>
  <c r="S47" i="57"/>
  <c r="S48" i="57"/>
  <c r="S49" i="57"/>
  <c r="S50" i="57"/>
  <c r="S51" i="57"/>
  <c r="S52" i="57"/>
  <c r="S53" i="57"/>
  <c r="S54" i="57"/>
  <c r="S55" i="57"/>
  <c r="S56" i="57"/>
  <c r="S57" i="57"/>
  <c r="S58" i="57"/>
  <c r="S59" i="57"/>
  <c r="S60" i="57"/>
  <c r="S61" i="57"/>
  <c r="S62" i="57"/>
  <c r="S63" i="57"/>
  <c r="S64" i="57"/>
  <c r="S65" i="57"/>
  <c r="S66" i="57"/>
  <c r="S67" i="57"/>
  <c r="S68" i="57"/>
  <c r="S69" i="57"/>
  <c r="S70" i="57"/>
  <c r="S71" i="57"/>
  <c r="S72" i="57"/>
  <c r="S73" i="57"/>
  <c r="S74" i="57"/>
  <c r="S75" i="57"/>
  <c r="S76" i="57"/>
  <c r="S77" i="57"/>
  <c r="S78" i="57"/>
  <c r="S79" i="57"/>
  <c r="S80" i="57"/>
  <c r="S81" i="57"/>
  <c r="S82" i="57"/>
  <c r="S83" i="57"/>
  <c r="S84" i="57"/>
  <c r="S85" i="57"/>
  <c r="S86" i="57"/>
  <c r="S87" i="57"/>
  <c r="S88" i="57"/>
  <c r="S89" i="57"/>
  <c r="S90" i="57"/>
  <c r="S91" i="57"/>
  <c r="S92" i="57"/>
  <c r="S93" i="57"/>
  <c r="S94" i="57"/>
  <c r="S95" i="57"/>
  <c r="S96" i="57"/>
  <c r="T96" i="57" s="1"/>
  <c r="S97" i="57"/>
  <c r="S98" i="57"/>
  <c r="S99" i="57"/>
  <c r="S100" i="57"/>
  <c r="S101" i="57"/>
  <c r="S102" i="57"/>
  <c r="S103" i="57"/>
  <c r="S104" i="57"/>
  <c r="S105" i="57"/>
  <c r="S106" i="57"/>
  <c r="S107" i="57"/>
  <c r="S108" i="57"/>
  <c r="S109" i="57"/>
  <c r="S110" i="57"/>
  <c r="S111" i="57"/>
  <c r="S112" i="57"/>
  <c r="S113" i="57"/>
  <c r="S114" i="57"/>
  <c r="S115" i="57"/>
  <c r="S116" i="57"/>
  <c r="S117" i="57"/>
  <c r="S118" i="57"/>
  <c r="S119" i="57"/>
  <c r="S120" i="57"/>
  <c r="S121" i="57"/>
  <c r="S122" i="57"/>
  <c r="S123" i="57"/>
  <c r="S124" i="57"/>
  <c r="S125" i="57"/>
  <c r="S126" i="57"/>
  <c r="S127" i="57"/>
  <c r="S128" i="57"/>
  <c r="S129" i="57"/>
  <c r="S130" i="57"/>
  <c r="S131" i="57"/>
  <c r="S132" i="57"/>
  <c r="S133" i="57"/>
  <c r="S134" i="57"/>
  <c r="S135" i="57"/>
  <c r="S136" i="57"/>
  <c r="S137" i="57"/>
  <c r="S138" i="57"/>
  <c r="S139" i="57"/>
  <c r="S140" i="57"/>
  <c r="S141" i="57"/>
  <c r="S142" i="57"/>
  <c r="S143" i="57"/>
  <c r="S144" i="57"/>
  <c r="S145" i="57"/>
  <c r="S146" i="57"/>
  <c r="S147" i="57"/>
  <c r="S148" i="57"/>
  <c r="S149" i="57"/>
  <c r="S150" i="57"/>
  <c r="S151" i="57"/>
  <c r="S152" i="57"/>
  <c r="T152" i="57" s="1"/>
  <c r="S153" i="57"/>
  <c r="S154" i="57"/>
  <c r="S155" i="57"/>
  <c r="S156" i="57"/>
  <c r="S157" i="57"/>
  <c r="S158" i="57"/>
  <c r="S159" i="57"/>
  <c r="S160" i="57"/>
  <c r="S161" i="57"/>
  <c r="S162" i="57"/>
  <c r="S163" i="57"/>
  <c r="S164" i="57"/>
  <c r="S165" i="57"/>
  <c r="S166" i="57"/>
  <c r="S167" i="57"/>
  <c r="S168" i="57"/>
  <c r="S169" i="57"/>
  <c r="S170" i="57"/>
  <c r="S171" i="57"/>
  <c r="S172" i="57"/>
  <c r="S173" i="57"/>
  <c r="S174" i="57"/>
  <c r="S175" i="57"/>
  <c r="S176" i="57"/>
  <c r="S177" i="57"/>
  <c r="S178" i="57"/>
  <c r="S179" i="57"/>
  <c r="S180" i="57"/>
  <c r="S181" i="57"/>
  <c r="S182" i="57"/>
  <c r="S183" i="57"/>
  <c r="S184" i="57"/>
  <c r="S185" i="57"/>
  <c r="S186" i="57"/>
  <c r="S187" i="57"/>
  <c r="S188" i="57"/>
  <c r="S189" i="57"/>
  <c r="S190" i="57"/>
  <c r="S191" i="57"/>
  <c r="S192" i="57"/>
  <c r="S193" i="57"/>
  <c r="S194" i="57"/>
  <c r="S195" i="57"/>
  <c r="S196" i="57"/>
  <c r="S197" i="57"/>
  <c r="S198" i="57"/>
  <c r="S199" i="57"/>
  <c r="S200" i="57"/>
  <c r="S201" i="57"/>
  <c r="S202" i="57"/>
  <c r="S203" i="57"/>
  <c r="S204" i="57"/>
  <c r="S205" i="57"/>
  <c r="S206" i="57"/>
  <c r="S207" i="57"/>
  <c r="S208" i="57"/>
  <c r="T208" i="57" s="1"/>
  <c r="S209" i="57"/>
  <c r="S210" i="57"/>
  <c r="S211" i="57"/>
  <c r="S212" i="57"/>
  <c r="S213" i="57"/>
  <c r="S214" i="57"/>
  <c r="S215" i="57"/>
  <c r="S216" i="57"/>
  <c r="S217" i="57"/>
  <c r="S218" i="57"/>
  <c r="S219" i="57"/>
  <c r="S220" i="57"/>
  <c r="S221" i="57"/>
  <c r="S222" i="57"/>
  <c r="S223" i="57"/>
  <c r="S224" i="57"/>
  <c r="S225" i="57"/>
  <c r="S226" i="57"/>
  <c r="S227" i="57"/>
  <c r="S228" i="57"/>
  <c r="S229" i="57"/>
  <c r="S230" i="57"/>
  <c r="S231" i="57"/>
  <c r="S232" i="57"/>
  <c r="S233" i="57"/>
  <c r="S234" i="57"/>
  <c r="S235" i="57"/>
  <c r="S236" i="57"/>
  <c r="S237" i="57"/>
  <c r="S238" i="57"/>
  <c r="S239" i="57"/>
  <c r="S240" i="57"/>
  <c r="S241" i="57"/>
  <c r="S242" i="57"/>
  <c r="S243" i="57"/>
  <c r="S244" i="57"/>
  <c r="S245" i="57"/>
  <c r="S246" i="57"/>
  <c r="S247" i="57"/>
  <c r="S248" i="57"/>
  <c r="S249" i="57"/>
  <c r="S250" i="57"/>
  <c r="S251" i="57"/>
  <c r="S252" i="57"/>
  <c r="S253" i="57"/>
  <c r="S254" i="57"/>
  <c r="S255" i="57"/>
  <c r="S256" i="57"/>
  <c r="S257" i="57"/>
  <c r="S258" i="57"/>
  <c r="S259" i="57"/>
  <c r="S260" i="57"/>
  <c r="S261" i="57"/>
  <c r="S262" i="57"/>
  <c r="S263" i="57"/>
  <c r="S264" i="57"/>
  <c r="T264" i="57" s="1"/>
  <c r="S265" i="57"/>
  <c r="S266" i="57"/>
  <c r="S267" i="57"/>
  <c r="S268" i="57"/>
  <c r="S269" i="57"/>
  <c r="S270" i="57"/>
  <c r="S271" i="57"/>
  <c r="S272" i="57"/>
  <c r="S273" i="57"/>
  <c r="S274" i="57"/>
  <c r="S275" i="57"/>
  <c r="S276" i="57"/>
  <c r="S277" i="57"/>
  <c r="S278" i="57"/>
  <c r="S279" i="57"/>
  <c r="S280" i="57"/>
  <c r="S281" i="57"/>
  <c r="S282" i="57"/>
  <c r="S283" i="57"/>
  <c r="S284" i="57"/>
  <c r="S285" i="57"/>
  <c r="S286" i="57"/>
  <c r="S287" i="57"/>
  <c r="S288" i="57"/>
  <c r="S289" i="57"/>
  <c r="S290" i="57"/>
  <c r="S291" i="57"/>
  <c r="S292" i="57"/>
  <c r="S293" i="57"/>
  <c r="S294" i="57"/>
  <c r="S295" i="57"/>
  <c r="S296" i="57"/>
  <c r="S297" i="57"/>
  <c r="S298" i="57"/>
  <c r="S299" i="57"/>
  <c r="S300" i="57"/>
  <c r="S301" i="57"/>
  <c r="S302" i="57"/>
  <c r="S303" i="57"/>
  <c r="S304" i="57"/>
  <c r="S305" i="57"/>
  <c r="S306" i="57"/>
  <c r="S307" i="57"/>
  <c r="S308" i="57"/>
  <c r="S309" i="57"/>
  <c r="S310" i="57"/>
  <c r="Q5" i="57"/>
  <c r="Q6" i="57"/>
  <c r="Q7" i="57"/>
  <c r="Q8" i="57"/>
  <c r="Q9" i="57"/>
  <c r="Q10" i="57"/>
  <c r="Q11" i="57"/>
  <c r="Q12" i="57"/>
  <c r="Q13" i="57"/>
  <c r="Q14" i="57"/>
  <c r="Q15" i="57"/>
  <c r="Q16" i="57"/>
  <c r="Q17" i="57"/>
  <c r="Q18" i="57"/>
  <c r="Q19" i="57"/>
  <c r="Q20" i="57"/>
  <c r="Q21" i="57"/>
  <c r="Q22" i="57"/>
  <c r="Q23" i="57"/>
  <c r="Q24" i="57"/>
  <c r="Q25" i="57"/>
  <c r="Q26" i="57"/>
  <c r="Q27" i="57"/>
  <c r="Q28" i="57"/>
  <c r="Q29" i="57"/>
  <c r="Q30" i="57"/>
  <c r="Q31" i="57"/>
  <c r="Q32" i="57"/>
  <c r="Q33" i="57"/>
  <c r="R34" i="57" s="1"/>
  <c r="Q34" i="57"/>
  <c r="Q35" i="57"/>
  <c r="Q36" i="57"/>
  <c r="Q37" i="57"/>
  <c r="Q38" i="57"/>
  <c r="Q39" i="57"/>
  <c r="Q40" i="57"/>
  <c r="Q41" i="57"/>
  <c r="Q42" i="57"/>
  <c r="Q43" i="57"/>
  <c r="Q44" i="57"/>
  <c r="Q45" i="57"/>
  <c r="Q46" i="57"/>
  <c r="Q47" i="57"/>
  <c r="Q48" i="57"/>
  <c r="Q49" i="57"/>
  <c r="Q50" i="57"/>
  <c r="Q51" i="57"/>
  <c r="Q52" i="57"/>
  <c r="Q53" i="57"/>
  <c r="Q54" i="57"/>
  <c r="Q55" i="57"/>
  <c r="Q56" i="57"/>
  <c r="Q57" i="57"/>
  <c r="Q58" i="57"/>
  <c r="Q59" i="57"/>
  <c r="Q60" i="57"/>
  <c r="Q61" i="57"/>
  <c r="Q62" i="57"/>
  <c r="Q63" i="57"/>
  <c r="Q64" i="57"/>
  <c r="Q65" i="57"/>
  <c r="Q66" i="57"/>
  <c r="Q67" i="57"/>
  <c r="Q68" i="57"/>
  <c r="Q69" i="57"/>
  <c r="Q70" i="57"/>
  <c r="Q71" i="57"/>
  <c r="Q72" i="57"/>
  <c r="Q73" i="57"/>
  <c r="Q74" i="57"/>
  <c r="Q75" i="57"/>
  <c r="Q76" i="57"/>
  <c r="Q77" i="57"/>
  <c r="Q78" i="57"/>
  <c r="Q79" i="57"/>
  <c r="Q80" i="57"/>
  <c r="Q81" i="57"/>
  <c r="Q82" i="57"/>
  <c r="Q83" i="57"/>
  <c r="Q84" i="57"/>
  <c r="Q85" i="57"/>
  <c r="Q86" i="57"/>
  <c r="Q87" i="57"/>
  <c r="Q88" i="57"/>
  <c r="Q89" i="57"/>
  <c r="R90" i="57" s="1"/>
  <c r="Q90" i="57"/>
  <c r="Q91" i="57"/>
  <c r="Q92" i="57"/>
  <c r="Q93" i="57"/>
  <c r="Q94" i="57"/>
  <c r="Q95" i="57"/>
  <c r="Q96" i="57"/>
  <c r="Q97" i="57"/>
  <c r="Q98" i="57"/>
  <c r="Q99" i="57"/>
  <c r="Q100" i="57"/>
  <c r="Q101" i="57"/>
  <c r="Q102" i="57"/>
  <c r="Q103" i="57"/>
  <c r="Q104" i="57"/>
  <c r="Q105" i="57"/>
  <c r="Q106" i="57"/>
  <c r="Q107" i="57"/>
  <c r="Q108" i="57"/>
  <c r="Q109" i="57"/>
  <c r="Q110" i="57"/>
  <c r="Q111" i="57"/>
  <c r="Q112" i="57"/>
  <c r="Q113" i="57"/>
  <c r="Q114" i="57"/>
  <c r="Q115" i="57"/>
  <c r="Q116" i="57"/>
  <c r="Q117" i="57"/>
  <c r="Q118" i="57"/>
  <c r="Q119" i="57"/>
  <c r="Q120" i="57"/>
  <c r="Q121" i="57"/>
  <c r="Q122" i="57"/>
  <c r="Q123" i="57"/>
  <c r="Q124" i="57"/>
  <c r="Q125" i="57"/>
  <c r="Q126" i="57"/>
  <c r="Q127" i="57"/>
  <c r="Q128" i="57"/>
  <c r="Q129" i="57"/>
  <c r="Q130" i="57"/>
  <c r="Q131" i="57"/>
  <c r="Q132" i="57"/>
  <c r="Q133" i="57"/>
  <c r="Q134" i="57"/>
  <c r="Q135" i="57"/>
  <c r="Q136" i="57"/>
  <c r="Q137" i="57"/>
  <c r="Q138" i="57"/>
  <c r="Q139" i="57"/>
  <c r="Q140" i="57"/>
  <c r="Q141" i="57"/>
  <c r="Q142" i="57"/>
  <c r="Q143" i="57"/>
  <c r="Q144" i="57"/>
  <c r="Q145" i="57"/>
  <c r="Q146" i="57"/>
  <c r="Q147" i="57"/>
  <c r="Q148" i="57"/>
  <c r="Q149" i="57"/>
  <c r="Q150" i="57"/>
  <c r="Q151" i="57"/>
  <c r="Q152" i="57"/>
  <c r="Q153" i="57"/>
  <c r="Q154" i="57"/>
  <c r="Q155" i="57"/>
  <c r="Q156" i="57"/>
  <c r="Q157" i="57"/>
  <c r="Q158" i="57"/>
  <c r="Q159" i="57"/>
  <c r="Q160" i="57"/>
  <c r="Q161" i="57"/>
  <c r="Q162" i="57"/>
  <c r="Q163" i="57"/>
  <c r="Q164" i="57"/>
  <c r="Q165" i="57"/>
  <c r="Q166" i="57"/>
  <c r="Q167" i="57"/>
  <c r="Q168" i="57"/>
  <c r="Q169" i="57"/>
  <c r="Q170" i="57"/>
  <c r="Q171" i="57"/>
  <c r="Q172" i="57"/>
  <c r="Q173" i="57"/>
  <c r="Q174" i="57"/>
  <c r="Q175" i="57"/>
  <c r="Q176" i="57"/>
  <c r="Q177" i="57"/>
  <c r="Q178" i="57"/>
  <c r="Q179" i="57"/>
  <c r="Q180" i="57"/>
  <c r="Q181" i="57"/>
  <c r="Q182" i="57"/>
  <c r="Q183" i="57"/>
  <c r="Q184" i="57"/>
  <c r="Q185" i="57"/>
  <c r="Q186" i="57"/>
  <c r="Q187" i="57"/>
  <c r="Q188" i="57"/>
  <c r="Q189" i="57"/>
  <c r="Q190" i="57"/>
  <c r="Q191" i="57"/>
  <c r="Q192" i="57"/>
  <c r="Q193" i="57"/>
  <c r="Q194" i="57"/>
  <c r="Q195" i="57"/>
  <c r="Q196" i="57"/>
  <c r="Q197" i="57"/>
  <c r="Q198" i="57"/>
  <c r="Q199" i="57"/>
  <c r="Q200" i="57"/>
  <c r="Q201" i="57"/>
  <c r="Q202" i="57"/>
  <c r="Q203" i="57"/>
  <c r="Q204" i="57"/>
  <c r="Q205" i="57"/>
  <c r="Q206" i="57"/>
  <c r="Q207" i="57"/>
  <c r="Q208" i="57"/>
  <c r="Q209" i="57"/>
  <c r="Q210" i="57"/>
  <c r="Q211" i="57"/>
  <c r="Q212" i="57"/>
  <c r="Q213" i="57"/>
  <c r="Q214" i="57"/>
  <c r="Q215" i="57"/>
  <c r="Q216" i="57"/>
  <c r="Q217" i="57"/>
  <c r="Q218" i="57"/>
  <c r="Q219" i="57"/>
  <c r="Q220" i="57"/>
  <c r="Q221" i="57"/>
  <c r="Q222" i="57"/>
  <c r="Q223" i="57"/>
  <c r="Q224" i="57"/>
  <c r="Q225" i="57"/>
  <c r="Q226" i="57"/>
  <c r="Q227" i="57"/>
  <c r="Q228" i="57"/>
  <c r="Q229" i="57"/>
  <c r="Q230" i="57"/>
  <c r="Q231" i="57"/>
  <c r="Q232" i="57"/>
  <c r="Q233" i="57"/>
  <c r="Q234" i="57"/>
  <c r="Q235" i="57"/>
  <c r="Q236" i="57"/>
  <c r="Q237" i="57"/>
  <c r="Q238" i="57"/>
  <c r="Q239" i="57"/>
  <c r="Q240" i="57"/>
  <c r="Q241" i="57"/>
  <c r="Q242" i="57"/>
  <c r="Q243" i="57"/>
  <c r="Q244" i="57"/>
  <c r="Q245" i="57"/>
  <c r="Q246" i="57"/>
  <c r="Q247" i="57"/>
  <c r="Q248" i="57"/>
  <c r="Q249" i="57"/>
  <c r="Q250" i="57"/>
  <c r="Q251" i="57"/>
  <c r="Q252" i="57"/>
  <c r="Q253" i="57"/>
  <c r="Q254" i="57"/>
  <c r="Q255" i="57"/>
  <c r="Q256" i="57"/>
  <c r="Q257" i="57"/>
  <c r="Q258" i="57"/>
  <c r="Q259" i="57"/>
  <c r="Q260" i="57"/>
  <c r="Q261" i="57"/>
  <c r="Q262" i="57"/>
  <c r="Q263" i="57"/>
  <c r="Q264" i="57"/>
  <c r="Q265" i="57"/>
  <c r="Q266" i="57"/>
  <c r="Q267" i="57"/>
  <c r="Q268" i="57"/>
  <c r="Q269" i="57"/>
  <c r="Q270" i="57"/>
  <c r="Q271" i="57"/>
  <c r="Q272" i="57"/>
  <c r="Q273" i="57"/>
  <c r="Q274" i="57"/>
  <c r="Q275" i="57"/>
  <c r="Q276" i="57"/>
  <c r="Q277" i="57"/>
  <c r="Q278" i="57"/>
  <c r="Q279" i="57"/>
  <c r="Q280" i="57"/>
  <c r="Q281" i="57"/>
  <c r="Q282" i="57"/>
  <c r="Q283" i="57"/>
  <c r="Q284" i="57"/>
  <c r="Q285" i="57"/>
  <c r="Q286" i="57"/>
  <c r="Q287" i="57"/>
  <c r="Q288" i="57"/>
  <c r="Q289" i="57"/>
  <c r="Q290" i="57"/>
  <c r="Q291" i="57"/>
  <c r="Q292" i="57"/>
  <c r="Q293" i="57"/>
  <c r="Q294" i="57"/>
  <c r="Q295" i="57"/>
  <c r="Q296" i="57"/>
  <c r="Q297" i="57"/>
  <c r="Q298" i="57"/>
  <c r="Q299" i="57"/>
  <c r="Q300" i="57"/>
  <c r="Q301" i="57"/>
  <c r="Q302" i="57"/>
  <c r="Q303" i="57"/>
  <c r="Q304" i="57"/>
  <c r="Q305" i="57"/>
  <c r="Q306" i="57"/>
  <c r="Q307" i="57"/>
  <c r="Q308" i="57"/>
  <c r="Q309" i="57"/>
  <c r="Q310" i="57"/>
  <c r="R316" i="57" s="1"/>
  <c r="D6" i="63" s="1"/>
  <c r="F492" i="51" s="1"/>
  <c r="N5" i="57"/>
  <c r="AM11" i="57" s="1"/>
  <c r="J5" i="57"/>
  <c r="AM9" i="57" s="1"/>
  <c r="D5" i="57"/>
  <c r="AM6" i="57" s="1"/>
  <c r="D6" i="57"/>
  <c r="D7" i="57"/>
  <c r="D8" i="57"/>
  <c r="D9" i="57"/>
  <c r="D10" i="57"/>
  <c r="D11" i="57"/>
  <c r="D12" i="57"/>
  <c r="D13" i="57"/>
  <c r="D14" i="57"/>
  <c r="D15" i="57"/>
  <c r="D16" i="57"/>
  <c r="D17" i="57"/>
  <c r="D18" i="57"/>
  <c r="D19" i="57"/>
  <c r="D20" i="57"/>
  <c r="D21" i="57"/>
  <c r="D22" i="57"/>
  <c r="D23" i="57"/>
  <c r="D24" i="57"/>
  <c r="D25" i="57"/>
  <c r="D26" i="57"/>
  <c r="D27" i="57"/>
  <c r="D28" i="57"/>
  <c r="D29" i="57"/>
  <c r="D30" i="57"/>
  <c r="D31" i="57"/>
  <c r="D32" i="57"/>
  <c r="D33" i="57"/>
  <c r="D34" i="57"/>
  <c r="D35" i="57"/>
  <c r="D36" i="57"/>
  <c r="D37" i="57"/>
  <c r="D38" i="57"/>
  <c r="D39" i="57"/>
  <c r="D40" i="57"/>
  <c r="D41" i="57"/>
  <c r="D42" i="57"/>
  <c r="D43" i="57"/>
  <c r="D44" i="57"/>
  <c r="D45" i="57"/>
  <c r="D46" i="57"/>
  <c r="D47" i="57"/>
  <c r="D48" i="57"/>
  <c r="D49" i="57"/>
  <c r="D50" i="57"/>
  <c r="D51" i="57"/>
  <c r="D52" i="57"/>
  <c r="D53" i="57"/>
  <c r="D54" i="57"/>
  <c r="D55" i="57"/>
  <c r="D56" i="57"/>
  <c r="D57" i="57"/>
  <c r="D58" i="57"/>
  <c r="D59" i="57"/>
  <c r="D60" i="57"/>
  <c r="D61" i="57"/>
  <c r="D62" i="57"/>
  <c r="D63" i="57"/>
  <c r="D64" i="57"/>
  <c r="D65" i="57"/>
  <c r="D66" i="57"/>
  <c r="D67" i="57"/>
  <c r="D68" i="57"/>
  <c r="D69" i="57"/>
  <c r="D70" i="57"/>
  <c r="D71" i="57"/>
  <c r="D72" i="57"/>
  <c r="D73" i="57"/>
  <c r="D74" i="57"/>
  <c r="D75" i="57"/>
  <c r="D76" i="57"/>
  <c r="D77" i="57"/>
  <c r="D78" i="57"/>
  <c r="D79" i="57"/>
  <c r="D80" i="57"/>
  <c r="D81" i="57"/>
  <c r="D82" i="57"/>
  <c r="D83" i="57"/>
  <c r="D84" i="57"/>
  <c r="D85" i="57"/>
  <c r="D86" i="57"/>
  <c r="D87" i="57"/>
  <c r="D88" i="57"/>
  <c r="D89" i="57"/>
  <c r="D90" i="57"/>
  <c r="D91" i="57"/>
  <c r="D92" i="57"/>
  <c r="D93" i="57"/>
  <c r="D94" i="57"/>
  <c r="D95" i="57"/>
  <c r="D96" i="57"/>
  <c r="D97" i="57"/>
  <c r="D98" i="57"/>
  <c r="D99" i="57"/>
  <c r="D100" i="57"/>
  <c r="D101" i="57"/>
  <c r="D102" i="57"/>
  <c r="D103" i="57"/>
  <c r="D104" i="57"/>
  <c r="D105" i="57"/>
  <c r="D106" i="57"/>
  <c r="D107" i="57"/>
  <c r="D108" i="57"/>
  <c r="D109" i="57"/>
  <c r="D110" i="57"/>
  <c r="D111" i="57"/>
  <c r="D112" i="57"/>
  <c r="D113" i="57"/>
  <c r="D114" i="57"/>
  <c r="D115" i="57"/>
  <c r="D116" i="57"/>
  <c r="D117" i="57"/>
  <c r="D118" i="57"/>
  <c r="D119" i="57"/>
  <c r="D120" i="57"/>
  <c r="D121" i="57"/>
  <c r="D122" i="57"/>
  <c r="D123" i="57"/>
  <c r="D124" i="57"/>
  <c r="D125" i="57"/>
  <c r="D126" i="57"/>
  <c r="D127" i="57"/>
  <c r="D128" i="57"/>
  <c r="D129" i="57"/>
  <c r="D130" i="57"/>
  <c r="D131" i="57"/>
  <c r="D132" i="57"/>
  <c r="D133" i="57"/>
  <c r="D134" i="57"/>
  <c r="D135" i="57"/>
  <c r="D136" i="57"/>
  <c r="D137" i="57"/>
  <c r="D138" i="57"/>
  <c r="D139" i="57"/>
  <c r="D140" i="57"/>
  <c r="D141" i="57"/>
  <c r="D142" i="57"/>
  <c r="D143" i="57"/>
  <c r="D144" i="57"/>
  <c r="D145" i="57"/>
  <c r="D146" i="57"/>
  <c r="D147" i="57"/>
  <c r="D148" i="57"/>
  <c r="D149" i="57"/>
  <c r="D150" i="57"/>
  <c r="D151" i="57"/>
  <c r="D152" i="57"/>
  <c r="D153" i="57"/>
  <c r="D154" i="57"/>
  <c r="D155" i="57"/>
  <c r="D156" i="57"/>
  <c r="D157" i="57"/>
  <c r="D158" i="57"/>
  <c r="D159" i="57"/>
  <c r="D160" i="57"/>
  <c r="D161" i="57"/>
  <c r="D162" i="57"/>
  <c r="D163" i="57"/>
  <c r="D164" i="57"/>
  <c r="D165" i="57"/>
  <c r="D166" i="57"/>
  <c r="D167" i="57"/>
  <c r="D168" i="57"/>
  <c r="D169" i="57"/>
  <c r="D170" i="57"/>
  <c r="D171" i="57"/>
  <c r="D172" i="57"/>
  <c r="D173" i="57"/>
  <c r="D174" i="57"/>
  <c r="D175" i="57"/>
  <c r="D176" i="57"/>
  <c r="D177" i="57"/>
  <c r="D178" i="57"/>
  <c r="D179" i="57"/>
  <c r="D180" i="57"/>
  <c r="D181" i="57"/>
  <c r="D182" i="57"/>
  <c r="D183" i="57"/>
  <c r="D184" i="57"/>
  <c r="D185" i="57"/>
  <c r="D186" i="57"/>
  <c r="D187" i="57"/>
  <c r="D188" i="57"/>
  <c r="D189" i="57"/>
  <c r="D190" i="57"/>
  <c r="D191" i="57"/>
  <c r="D192" i="57"/>
  <c r="D193" i="57"/>
  <c r="D194" i="57"/>
  <c r="D195" i="57"/>
  <c r="D196" i="57"/>
  <c r="D197" i="57"/>
  <c r="D198" i="57"/>
  <c r="D199" i="57"/>
  <c r="D200" i="57"/>
  <c r="D201" i="57"/>
  <c r="D202" i="57"/>
  <c r="D203" i="57"/>
  <c r="D204" i="57"/>
  <c r="D205" i="57"/>
  <c r="D206" i="57"/>
  <c r="D207" i="57"/>
  <c r="D208" i="57"/>
  <c r="D209" i="57"/>
  <c r="D210" i="57"/>
  <c r="D211" i="57"/>
  <c r="D212" i="57"/>
  <c r="D213" i="57"/>
  <c r="D214" i="57"/>
  <c r="D215" i="57"/>
  <c r="D216" i="57"/>
  <c r="D217" i="57"/>
  <c r="D218" i="57"/>
  <c r="D219" i="57"/>
  <c r="D220" i="57"/>
  <c r="D221" i="57"/>
  <c r="D222" i="57"/>
  <c r="D223" i="57"/>
  <c r="D224" i="57"/>
  <c r="D225" i="57"/>
  <c r="D226" i="57"/>
  <c r="D227" i="57"/>
  <c r="D228" i="57"/>
  <c r="D229" i="57"/>
  <c r="D230" i="57"/>
  <c r="D231" i="57"/>
  <c r="D232" i="57"/>
  <c r="D233" i="57"/>
  <c r="D234" i="57"/>
  <c r="D235" i="57"/>
  <c r="D236" i="57"/>
  <c r="D237" i="57"/>
  <c r="D238" i="57"/>
  <c r="D239" i="57"/>
  <c r="D240" i="57"/>
  <c r="D241" i="57"/>
  <c r="D242" i="57"/>
  <c r="D243" i="57"/>
  <c r="D244" i="57"/>
  <c r="D245" i="57"/>
  <c r="D246" i="57"/>
  <c r="D247" i="57"/>
  <c r="D248" i="57"/>
  <c r="D249" i="57"/>
  <c r="D250" i="57"/>
  <c r="D251" i="57"/>
  <c r="D252" i="57"/>
  <c r="D253" i="57"/>
  <c r="D254" i="57"/>
  <c r="D255" i="57"/>
  <c r="D256" i="57"/>
  <c r="D257" i="57"/>
  <c r="D258" i="57"/>
  <c r="D259" i="57"/>
  <c r="D260" i="57"/>
  <c r="D261" i="57"/>
  <c r="D262" i="57"/>
  <c r="D263" i="57"/>
  <c r="D264" i="57"/>
  <c r="D265" i="57"/>
  <c r="D266" i="57"/>
  <c r="D267" i="57"/>
  <c r="D268" i="57"/>
  <c r="D269" i="57"/>
  <c r="D270" i="57"/>
  <c r="D271" i="57"/>
  <c r="D272" i="57"/>
  <c r="D273" i="57"/>
  <c r="D274" i="57"/>
  <c r="D275" i="57"/>
  <c r="D276" i="57"/>
  <c r="D277" i="57"/>
  <c r="D278" i="57"/>
  <c r="D279" i="57"/>
  <c r="D280" i="57"/>
  <c r="D281" i="57"/>
  <c r="D282" i="57"/>
  <c r="D283" i="57"/>
  <c r="D284" i="57"/>
  <c r="D285" i="57"/>
  <c r="D286" i="57"/>
  <c r="D287" i="57"/>
  <c r="D288" i="57"/>
  <c r="D289" i="57"/>
  <c r="D290" i="57"/>
  <c r="D291" i="57"/>
  <c r="D292" i="57"/>
  <c r="D293" i="57"/>
  <c r="D294" i="57"/>
  <c r="D295" i="57"/>
  <c r="D296" i="57"/>
  <c r="D297" i="57"/>
  <c r="D298" i="57"/>
  <c r="D299" i="57"/>
  <c r="D300" i="57"/>
  <c r="D301" i="57"/>
  <c r="D302" i="57"/>
  <c r="D303" i="57"/>
  <c r="D304" i="57"/>
  <c r="D305" i="57"/>
  <c r="D306" i="57"/>
  <c r="D307" i="57"/>
  <c r="D308" i="57"/>
  <c r="D309" i="57"/>
  <c r="D310" i="57"/>
  <c r="AN6" i="57" s="1"/>
  <c r="N6" i="57"/>
  <c r="N7" i="57"/>
  <c r="N8" i="57"/>
  <c r="N9" i="57"/>
  <c r="N10" i="57"/>
  <c r="N11" i="57"/>
  <c r="N12" i="57"/>
  <c r="N13" i="57"/>
  <c r="N14" i="57"/>
  <c r="N15" i="57"/>
  <c r="N16" i="57"/>
  <c r="N17" i="57"/>
  <c r="N18" i="57"/>
  <c r="N19" i="57"/>
  <c r="N20" i="57"/>
  <c r="N21" i="57"/>
  <c r="N22" i="57"/>
  <c r="N23" i="57"/>
  <c r="N24" i="57"/>
  <c r="N25" i="57"/>
  <c r="N26" i="57"/>
  <c r="N27" i="57"/>
  <c r="N28" i="57"/>
  <c r="N29" i="57"/>
  <c r="N30" i="57"/>
  <c r="N31" i="57"/>
  <c r="N32" i="57"/>
  <c r="N33" i="57"/>
  <c r="N34" i="57"/>
  <c r="N35" i="57"/>
  <c r="N36" i="57"/>
  <c r="N37" i="57"/>
  <c r="N38" i="57"/>
  <c r="N39" i="57"/>
  <c r="N40" i="57"/>
  <c r="N41" i="57"/>
  <c r="N42" i="57"/>
  <c r="N43" i="57"/>
  <c r="N44" i="57"/>
  <c r="N45" i="57"/>
  <c r="N46" i="57"/>
  <c r="N47" i="57"/>
  <c r="N48" i="57"/>
  <c r="N49" i="57"/>
  <c r="N50" i="57"/>
  <c r="N51" i="57"/>
  <c r="N52" i="57"/>
  <c r="N53" i="57"/>
  <c r="N54" i="57"/>
  <c r="N55" i="57"/>
  <c r="N56" i="57"/>
  <c r="N57" i="57"/>
  <c r="N58" i="57"/>
  <c r="N59" i="57"/>
  <c r="N60" i="57"/>
  <c r="N61" i="57"/>
  <c r="N62" i="57"/>
  <c r="N63" i="57"/>
  <c r="N64" i="57"/>
  <c r="N65" i="57"/>
  <c r="N66" i="57"/>
  <c r="N67" i="57"/>
  <c r="N68" i="57"/>
  <c r="N69" i="57"/>
  <c r="N70" i="57"/>
  <c r="N71" i="57"/>
  <c r="N72" i="57"/>
  <c r="N73" i="57"/>
  <c r="N74" i="57"/>
  <c r="N75" i="57"/>
  <c r="N76" i="57"/>
  <c r="N77" i="57"/>
  <c r="N78" i="57"/>
  <c r="N79" i="57"/>
  <c r="N80" i="57"/>
  <c r="N81" i="57"/>
  <c r="N82" i="57"/>
  <c r="N83" i="57"/>
  <c r="N84" i="57"/>
  <c r="N85" i="57"/>
  <c r="N86" i="57"/>
  <c r="N87" i="57"/>
  <c r="N88" i="57"/>
  <c r="N89" i="57"/>
  <c r="N90" i="57"/>
  <c r="N91" i="57"/>
  <c r="N92" i="57"/>
  <c r="N93" i="57"/>
  <c r="N94" i="57"/>
  <c r="N95" i="57"/>
  <c r="N96" i="57"/>
  <c r="N97" i="57"/>
  <c r="N98" i="57"/>
  <c r="N99" i="57"/>
  <c r="N100" i="57"/>
  <c r="N101" i="57"/>
  <c r="N102" i="57"/>
  <c r="N103" i="57"/>
  <c r="N104" i="57"/>
  <c r="N105" i="57"/>
  <c r="N106" i="57"/>
  <c r="N107" i="57"/>
  <c r="N108" i="57"/>
  <c r="N109" i="57"/>
  <c r="N110" i="57"/>
  <c r="N111" i="57"/>
  <c r="N112" i="57"/>
  <c r="N113" i="57"/>
  <c r="N114" i="57"/>
  <c r="N115" i="57"/>
  <c r="N116" i="57"/>
  <c r="N117" i="57"/>
  <c r="N118" i="57"/>
  <c r="N119" i="57"/>
  <c r="N120" i="57"/>
  <c r="N121" i="57"/>
  <c r="N122" i="57"/>
  <c r="N123" i="57"/>
  <c r="N124" i="57"/>
  <c r="N125" i="57"/>
  <c r="N126" i="57"/>
  <c r="N127" i="57"/>
  <c r="N128" i="57"/>
  <c r="N129" i="57"/>
  <c r="N130" i="57"/>
  <c r="N131" i="57"/>
  <c r="N132" i="57"/>
  <c r="N133" i="57"/>
  <c r="N134" i="57"/>
  <c r="N135" i="57"/>
  <c r="N136" i="57"/>
  <c r="N137" i="57"/>
  <c r="N138" i="57"/>
  <c r="N139" i="57"/>
  <c r="N140" i="57"/>
  <c r="N141" i="57"/>
  <c r="N142" i="57"/>
  <c r="N143" i="57"/>
  <c r="N144" i="57"/>
  <c r="N145" i="57"/>
  <c r="N146" i="57"/>
  <c r="N147" i="57"/>
  <c r="N148" i="57"/>
  <c r="N149" i="57"/>
  <c r="N150" i="57"/>
  <c r="N151" i="57"/>
  <c r="N152" i="57"/>
  <c r="N153" i="57"/>
  <c r="N154" i="57"/>
  <c r="N155" i="57"/>
  <c r="N156" i="57"/>
  <c r="N157" i="57"/>
  <c r="N158" i="57"/>
  <c r="N159" i="57"/>
  <c r="N160" i="57"/>
  <c r="N161" i="57"/>
  <c r="N162" i="57"/>
  <c r="N163" i="57"/>
  <c r="N164" i="57"/>
  <c r="N165" i="57"/>
  <c r="N166" i="57"/>
  <c r="N167" i="57"/>
  <c r="N168" i="57"/>
  <c r="N169" i="57"/>
  <c r="N170" i="57"/>
  <c r="N171" i="57"/>
  <c r="N172" i="57"/>
  <c r="N173" i="57"/>
  <c r="N174" i="57"/>
  <c r="N175" i="57"/>
  <c r="N176" i="57"/>
  <c r="N177" i="57"/>
  <c r="N178" i="57"/>
  <c r="N179" i="57"/>
  <c r="N180" i="57"/>
  <c r="N181" i="57"/>
  <c r="N182" i="57"/>
  <c r="N183" i="57"/>
  <c r="N184" i="57"/>
  <c r="N185" i="57"/>
  <c r="N186" i="57"/>
  <c r="N187" i="57"/>
  <c r="N188" i="57"/>
  <c r="N189" i="57"/>
  <c r="N190" i="57"/>
  <c r="N191" i="57"/>
  <c r="N192" i="57"/>
  <c r="N193" i="57"/>
  <c r="N194" i="57"/>
  <c r="N195" i="57"/>
  <c r="N196" i="57"/>
  <c r="N197" i="57"/>
  <c r="N198" i="57"/>
  <c r="N199" i="57"/>
  <c r="N200" i="57"/>
  <c r="N201" i="57"/>
  <c r="N202" i="57"/>
  <c r="N203" i="57"/>
  <c r="N204" i="57"/>
  <c r="N205" i="57"/>
  <c r="N206" i="57"/>
  <c r="N207" i="57"/>
  <c r="N208" i="57"/>
  <c r="N209" i="57"/>
  <c r="N210" i="57"/>
  <c r="N211" i="57"/>
  <c r="N212" i="57"/>
  <c r="N213" i="57"/>
  <c r="N214" i="57"/>
  <c r="N215" i="57"/>
  <c r="N216" i="57"/>
  <c r="N217" i="57"/>
  <c r="N218" i="57"/>
  <c r="N219" i="57"/>
  <c r="N220" i="57"/>
  <c r="N221" i="57"/>
  <c r="N222" i="57"/>
  <c r="N223" i="57"/>
  <c r="N224" i="57"/>
  <c r="N225" i="57"/>
  <c r="N226" i="57"/>
  <c r="N227" i="57"/>
  <c r="N228" i="57"/>
  <c r="N229" i="57"/>
  <c r="N230" i="57"/>
  <c r="N231" i="57"/>
  <c r="N232" i="57"/>
  <c r="N233" i="57"/>
  <c r="N234" i="57"/>
  <c r="N235" i="57"/>
  <c r="N236" i="57"/>
  <c r="N237" i="57"/>
  <c r="N238" i="57"/>
  <c r="N239" i="57"/>
  <c r="N240" i="57"/>
  <c r="N241" i="57"/>
  <c r="N242" i="57"/>
  <c r="N243" i="57"/>
  <c r="N244" i="57"/>
  <c r="N245" i="57"/>
  <c r="N246" i="57"/>
  <c r="N247" i="57"/>
  <c r="N248" i="57"/>
  <c r="N249" i="57"/>
  <c r="N250" i="57"/>
  <c r="N251" i="57"/>
  <c r="N252" i="57"/>
  <c r="N253" i="57"/>
  <c r="N254" i="57"/>
  <c r="N255" i="57"/>
  <c r="N256" i="57"/>
  <c r="N257" i="57"/>
  <c r="N258" i="57"/>
  <c r="N259" i="57"/>
  <c r="N260" i="57"/>
  <c r="N261" i="57"/>
  <c r="N262" i="57"/>
  <c r="N263" i="57"/>
  <c r="N264" i="57"/>
  <c r="N265" i="57"/>
  <c r="N266" i="57"/>
  <c r="N267" i="57"/>
  <c r="N268" i="57"/>
  <c r="N269" i="57"/>
  <c r="N270" i="57"/>
  <c r="N271" i="57"/>
  <c r="N272" i="57"/>
  <c r="N273" i="57"/>
  <c r="N274" i="57"/>
  <c r="N275" i="57"/>
  <c r="N276" i="57"/>
  <c r="N277" i="57"/>
  <c r="N278" i="57"/>
  <c r="N279" i="57"/>
  <c r="N280" i="57"/>
  <c r="N281" i="57"/>
  <c r="N282" i="57"/>
  <c r="N283" i="57"/>
  <c r="N284" i="57"/>
  <c r="N285" i="57"/>
  <c r="N286" i="57"/>
  <c r="N287" i="57"/>
  <c r="N288" i="57"/>
  <c r="N289" i="57"/>
  <c r="N290" i="57"/>
  <c r="N291" i="57"/>
  <c r="N292" i="57"/>
  <c r="N293" i="57"/>
  <c r="N294" i="57"/>
  <c r="N295" i="57"/>
  <c r="N296" i="57"/>
  <c r="N297" i="57"/>
  <c r="N298" i="57"/>
  <c r="N299" i="57"/>
  <c r="N300" i="57"/>
  <c r="N301" i="57"/>
  <c r="N302" i="57"/>
  <c r="N303" i="57"/>
  <c r="N304" i="57"/>
  <c r="N305" i="57"/>
  <c r="N306" i="57"/>
  <c r="N307" i="57"/>
  <c r="N308" i="57"/>
  <c r="N309" i="57"/>
  <c r="N310" i="57"/>
  <c r="AN11" i="57" s="1"/>
  <c r="L5" i="57"/>
  <c r="AM10" i="57" s="1"/>
  <c r="L6" i="57"/>
  <c r="L7" i="57"/>
  <c r="L8" i="57"/>
  <c r="L9" i="57"/>
  <c r="L10" i="57"/>
  <c r="L11" i="57"/>
  <c r="L12" i="57"/>
  <c r="L13" i="57"/>
  <c r="L14" i="57"/>
  <c r="L15" i="57"/>
  <c r="L16" i="57"/>
  <c r="L17" i="57"/>
  <c r="L18" i="57"/>
  <c r="L19" i="57"/>
  <c r="L20" i="57"/>
  <c r="L21" i="57"/>
  <c r="L22" i="57"/>
  <c r="L23" i="57"/>
  <c r="L24" i="57"/>
  <c r="L25" i="57"/>
  <c r="L26" i="57"/>
  <c r="L27" i="57"/>
  <c r="L28" i="57"/>
  <c r="L29" i="57"/>
  <c r="L30" i="57"/>
  <c r="L31" i="57"/>
  <c r="L32" i="57"/>
  <c r="L33" i="57"/>
  <c r="L34" i="57"/>
  <c r="L35" i="57"/>
  <c r="L36" i="57"/>
  <c r="L37" i="57"/>
  <c r="L38" i="57"/>
  <c r="L39" i="57"/>
  <c r="L40" i="57"/>
  <c r="L41" i="57"/>
  <c r="L42" i="57"/>
  <c r="L43" i="57"/>
  <c r="L44" i="57"/>
  <c r="L45" i="57"/>
  <c r="L46" i="57"/>
  <c r="L47" i="57"/>
  <c r="L48" i="57"/>
  <c r="L49" i="57"/>
  <c r="L50" i="57"/>
  <c r="L51" i="57"/>
  <c r="L52" i="57"/>
  <c r="L53" i="57"/>
  <c r="L54" i="57"/>
  <c r="L55" i="57"/>
  <c r="L56" i="57"/>
  <c r="L57" i="57"/>
  <c r="L58" i="57"/>
  <c r="L59" i="57"/>
  <c r="L60" i="57"/>
  <c r="L61" i="57"/>
  <c r="L62" i="57"/>
  <c r="L63" i="57"/>
  <c r="L64" i="57"/>
  <c r="L65" i="57"/>
  <c r="L66" i="57"/>
  <c r="L67" i="57"/>
  <c r="L68" i="57"/>
  <c r="L69" i="57"/>
  <c r="L70" i="57"/>
  <c r="L71" i="57"/>
  <c r="L72" i="57"/>
  <c r="L73" i="57"/>
  <c r="L74" i="57"/>
  <c r="L75" i="57"/>
  <c r="L76" i="57"/>
  <c r="L77" i="57"/>
  <c r="L78" i="57"/>
  <c r="L79" i="57"/>
  <c r="L80" i="57"/>
  <c r="L81" i="57"/>
  <c r="L82" i="57"/>
  <c r="L83" i="57"/>
  <c r="L84" i="57"/>
  <c r="L85" i="57"/>
  <c r="L86" i="57"/>
  <c r="L87" i="57"/>
  <c r="L88" i="57"/>
  <c r="L89" i="57"/>
  <c r="L90" i="57"/>
  <c r="L91" i="57"/>
  <c r="L92" i="57"/>
  <c r="L93" i="57"/>
  <c r="L94" i="57"/>
  <c r="L95" i="57"/>
  <c r="L96" i="57"/>
  <c r="L97" i="57"/>
  <c r="L98" i="57"/>
  <c r="L99" i="57"/>
  <c r="L100" i="57"/>
  <c r="L101" i="57"/>
  <c r="L102" i="57"/>
  <c r="L103" i="57"/>
  <c r="L104" i="57"/>
  <c r="L105" i="57"/>
  <c r="L106" i="57"/>
  <c r="L107" i="57"/>
  <c r="L108" i="57"/>
  <c r="L109" i="57"/>
  <c r="L110" i="57"/>
  <c r="L111" i="57"/>
  <c r="L112" i="57"/>
  <c r="L113" i="57"/>
  <c r="L114" i="57"/>
  <c r="L115" i="57"/>
  <c r="L116" i="57"/>
  <c r="L117" i="57"/>
  <c r="L118" i="57"/>
  <c r="L119" i="57"/>
  <c r="L120" i="57"/>
  <c r="L121" i="57"/>
  <c r="L122" i="57"/>
  <c r="L123" i="57"/>
  <c r="L124" i="57"/>
  <c r="L125" i="57"/>
  <c r="L126" i="57"/>
  <c r="L127" i="57"/>
  <c r="L128" i="57"/>
  <c r="L129" i="57"/>
  <c r="L130" i="57"/>
  <c r="L131" i="57"/>
  <c r="L132" i="57"/>
  <c r="L133" i="57"/>
  <c r="L134" i="57"/>
  <c r="L135" i="57"/>
  <c r="L136" i="57"/>
  <c r="L137" i="57"/>
  <c r="L138" i="57"/>
  <c r="L139" i="57"/>
  <c r="L140" i="57"/>
  <c r="L141" i="57"/>
  <c r="L142" i="57"/>
  <c r="L143" i="57"/>
  <c r="L144" i="57"/>
  <c r="L145" i="57"/>
  <c r="L146" i="57"/>
  <c r="L147" i="57"/>
  <c r="L148" i="57"/>
  <c r="L149" i="57"/>
  <c r="L150" i="57"/>
  <c r="L151" i="57"/>
  <c r="L152" i="57"/>
  <c r="L153" i="57"/>
  <c r="L154" i="57"/>
  <c r="L155" i="57"/>
  <c r="L156" i="57"/>
  <c r="L157" i="57"/>
  <c r="L158" i="57"/>
  <c r="L159" i="57"/>
  <c r="L160" i="57"/>
  <c r="L161" i="57"/>
  <c r="L162" i="57"/>
  <c r="L163" i="57"/>
  <c r="L164" i="57"/>
  <c r="L165" i="57"/>
  <c r="L166" i="57"/>
  <c r="L167" i="57"/>
  <c r="L168" i="57"/>
  <c r="L169" i="57"/>
  <c r="L170" i="57"/>
  <c r="L171" i="57"/>
  <c r="L172" i="57"/>
  <c r="L173" i="57"/>
  <c r="L174" i="57"/>
  <c r="L175" i="57"/>
  <c r="L176" i="57"/>
  <c r="L177" i="57"/>
  <c r="L178" i="57"/>
  <c r="L179" i="57"/>
  <c r="L180" i="57"/>
  <c r="L181" i="57"/>
  <c r="L182" i="57"/>
  <c r="L183" i="57"/>
  <c r="L184" i="57"/>
  <c r="L185" i="57"/>
  <c r="L186" i="57"/>
  <c r="L187" i="57"/>
  <c r="L188" i="57"/>
  <c r="L189" i="57"/>
  <c r="L190" i="57"/>
  <c r="L191" i="57"/>
  <c r="L192" i="57"/>
  <c r="L193" i="57"/>
  <c r="L194" i="57"/>
  <c r="L195" i="57"/>
  <c r="L196" i="57"/>
  <c r="L197" i="57"/>
  <c r="L198" i="57"/>
  <c r="L199" i="57"/>
  <c r="L200" i="57"/>
  <c r="L201" i="57"/>
  <c r="L202" i="57"/>
  <c r="L203" i="57"/>
  <c r="L204" i="57"/>
  <c r="L205" i="57"/>
  <c r="L206" i="57"/>
  <c r="L207" i="57"/>
  <c r="L208" i="57"/>
  <c r="L209" i="57"/>
  <c r="L210" i="57"/>
  <c r="L211" i="57"/>
  <c r="L212" i="57"/>
  <c r="L213" i="57"/>
  <c r="L214" i="57"/>
  <c r="L215" i="57"/>
  <c r="L216" i="57"/>
  <c r="L217" i="57"/>
  <c r="L218" i="57"/>
  <c r="L219" i="57"/>
  <c r="L220" i="57"/>
  <c r="L221" i="57"/>
  <c r="L222" i="57"/>
  <c r="L223" i="57"/>
  <c r="L224" i="57"/>
  <c r="L225" i="57"/>
  <c r="L226" i="57"/>
  <c r="L227" i="57"/>
  <c r="L228" i="57"/>
  <c r="L229" i="57"/>
  <c r="L230" i="57"/>
  <c r="L231" i="57"/>
  <c r="L232" i="57"/>
  <c r="L233" i="57"/>
  <c r="L234" i="57"/>
  <c r="L235" i="57"/>
  <c r="L236" i="57"/>
  <c r="L237" i="57"/>
  <c r="L238" i="57"/>
  <c r="L239" i="57"/>
  <c r="L240" i="57"/>
  <c r="L241" i="57"/>
  <c r="L242" i="57"/>
  <c r="L243" i="57"/>
  <c r="L244" i="57"/>
  <c r="L245" i="57"/>
  <c r="L246" i="57"/>
  <c r="L247" i="57"/>
  <c r="L248" i="57"/>
  <c r="L249" i="57"/>
  <c r="L250" i="57"/>
  <c r="L251" i="57"/>
  <c r="L252" i="57"/>
  <c r="L253" i="57"/>
  <c r="L254" i="57"/>
  <c r="L255" i="57"/>
  <c r="L256" i="57"/>
  <c r="L257" i="57"/>
  <c r="L258" i="57"/>
  <c r="L259" i="57"/>
  <c r="L260" i="57"/>
  <c r="L261" i="57"/>
  <c r="L262" i="57"/>
  <c r="L263" i="57"/>
  <c r="L264" i="57"/>
  <c r="L265" i="57"/>
  <c r="L266" i="57"/>
  <c r="L267" i="57"/>
  <c r="L268" i="57"/>
  <c r="L269" i="57"/>
  <c r="L270" i="57"/>
  <c r="L271" i="57"/>
  <c r="L272" i="57"/>
  <c r="L273" i="57"/>
  <c r="L274" i="57"/>
  <c r="L275" i="57"/>
  <c r="L276" i="57"/>
  <c r="L277" i="57"/>
  <c r="L278" i="57"/>
  <c r="L279" i="57"/>
  <c r="L280" i="57"/>
  <c r="L281" i="57"/>
  <c r="L282" i="57"/>
  <c r="L283" i="57"/>
  <c r="L284" i="57"/>
  <c r="L285" i="57"/>
  <c r="L286" i="57"/>
  <c r="L287" i="57"/>
  <c r="L288" i="57"/>
  <c r="L289" i="57"/>
  <c r="L290" i="57"/>
  <c r="L291" i="57"/>
  <c r="L292" i="57"/>
  <c r="L293" i="57"/>
  <c r="L294" i="57"/>
  <c r="L295" i="57"/>
  <c r="L296" i="57"/>
  <c r="L297" i="57"/>
  <c r="L298" i="57"/>
  <c r="L299" i="57"/>
  <c r="L300" i="57"/>
  <c r="L301" i="57"/>
  <c r="L302" i="57"/>
  <c r="L303" i="57"/>
  <c r="L304" i="57"/>
  <c r="L305" i="57"/>
  <c r="L306" i="57"/>
  <c r="L307" i="57"/>
  <c r="L308" i="57"/>
  <c r="L309" i="57"/>
  <c r="L310" i="57"/>
  <c r="AN10" i="57" s="1"/>
  <c r="J6" i="57"/>
  <c r="J7" i="57"/>
  <c r="J8" i="57"/>
  <c r="J9" i="57"/>
  <c r="J10" i="57"/>
  <c r="J11" i="57"/>
  <c r="J12" i="57"/>
  <c r="J13" i="57"/>
  <c r="J14" i="57"/>
  <c r="J15" i="57"/>
  <c r="J16" i="57"/>
  <c r="J17" i="57"/>
  <c r="J18" i="57"/>
  <c r="J19" i="57"/>
  <c r="J20" i="57"/>
  <c r="J21" i="57"/>
  <c r="J22" i="57"/>
  <c r="J23" i="57"/>
  <c r="J24" i="57"/>
  <c r="J25" i="57"/>
  <c r="J26" i="57"/>
  <c r="J27" i="57"/>
  <c r="J28" i="57"/>
  <c r="J29" i="57"/>
  <c r="J30" i="57"/>
  <c r="J31" i="57"/>
  <c r="J32" i="57"/>
  <c r="J33" i="57"/>
  <c r="J34" i="57"/>
  <c r="J35" i="57"/>
  <c r="J36" i="57"/>
  <c r="J37" i="57"/>
  <c r="J38" i="57"/>
  <c r="J39" i="57"/>
  <c r="J40" i="57"/>
  <c r="J41" i="57"/>
  <c r="J42" i="57"/>
  <c r="J43" i="57"/>
  <c r="J44" i="57"/>
  <c r="J45" i="57"/>
  <c r="J46" i="57"/>
  <c r="J47" i="57"/>
  <c r="J48" i="57"/>
  <c r="J49" i="57"/>
  <c r="J50" i="57"/>
  <c r="J51" i="57"/>
  <c r="J52" i="57"/>
  <c r="J53" i="57"/>
  <c r="J54" i="57"/>
  <c r="J55" i="57"/>
  <c r="J56" i="57"/>
  <c r="J57" i="57"/>
  <c r="J58" i="57"/>
  <c r="J59" i="57"/>
  <c r="J60" i="57"/>
  <c r="J61" i="57"/>
  <c r="J62" i="57"/>
  <c r="J63" i="57"/>
  <c r="J64" i="57"/>
  <c r="J65" i="57"/>
  <c r="J66" i="57"/>
  <c r="J67" i="57"/>
  <c r="J68" i="57"/>
  <c r="J69" i="57"/>
  <c r="J70" i="57"/>
  <c r="J71" i="57"/>
  <c r="J72" i="57"/>
  <c r="J73" i="57"/>
  <c r="J74" i="57"/>
  <c r="J75" i="57"/>
  <c r="J76" i="57"/>
  <c r="J77" i="57"/>
  <c r="J78" i="57"/>
  <c r="J79" i="57"/>
  <c r="J80" i="57"/>
  <c r="J81" i="57"/>
  <c r="J82" i="57"/>
  <c r="J83" i="57"/>
  <c r="J84" i="57"/>
  <c r="J85" i="57"/>
  <c r="J86" i="57"/>
  <c r="J87" i="57"/>
  <c r="J88" i="57"/>
  <c r="J89" i="57"/>
  <c r="J90" i="57"/>
  <c r="J91" i="57"/>
  <c r="J92" i="57"/>
  <c r="J93" i="57"/>
  <c r="J94" i="57"/>
  <c r="J95" i="57"/>
  <c r="J96" i="57"/>
  <c r="J97" i="57"/>
  <c r="J98" i="57"/>
  <c r="J99" i="57"/>
  <c r="J100" i="57"/>
  <c r="J101" i="57"/>
  <c r="J102" i="57"/>
  <c r="J103" i="57"/>
  <c r="J104" i="57"/>
  <c r="J105" i="57"/>
  <c r="J106" i="57"/>
  <c r="J107" i="57"/>
  <c r="J108" i="57"/>
  <c r="J109" i="57"/>
  <c r="J110" i="57"/>
  <c r="J111" i="57"/>
  <c r="J112" i="57"/>
  <c r="J113" i="57"/>
  <c r="J114" i="57"/>
  <c r="J115" i="57"/>
  <c r="J116" i="57"/>
  <c r="J117" i="57"/>
  <c r="J118" i="57"/>
  <c r="J119" i="57"/>
  <c r="J120" i="57"/>
  <c r="J121" i="57"/>
  <c r="J122" i="57"/>
  <c r="J123" i="57"/>
  <c r="J124" i="57"/>
  <c r="J125" i="57"/>
  <c r="J126" i="57"/>
  <c r="J127" i="57"/>
  <c r="J128" i="57"/>
  <c r="J129" i="57"/>
  <c r="J130" i="57"/>
  <c r="J131" i="57"/>
  <c r="J132" i="57"/>
  <c r="J133" i="57"/>
  <c r="J134" i="57"/>
  <c r="J135" i="57"/>
  <c r="J136" i="57"/>
  <c r="J137" i="57"/>
  <c r="J138" i="57"/>
  <c r="J139" i="57"/>
  <c r="J140" i="57"/>
  <c r="J141" i="57"/>
  <c r="J142" i="57"/>
  <c r="J143" i="57"/>
  <c r="J144" i="57"/>
  <c r="J145" i="57"/>
  <c r="J146" i="57"/>
  <c r="J147" i="57"/>
  <c r="J148" i="57"/>
  <c r="J149" i="57"/>
  <c r="J150" i="57"/>
  <c r="J151" i="57"/>
  <c r="J152" i="57"/>
  <c r="J153" i="57"/>
  <c r="J154" i="57"/>
  <c r="J155" i="57"/>
  <c r="J156" i="57"/>
  <c r="J157" i="57"/>
  <c r="J158" i="57"/>
  <c r="J159" i="57"/>
  <c r="J160" i="57"/>
  <c r="J161" i="57"/>
  <c r="J162" i="57"/>
  <c r="J163" i="57"/>
  <c r="J164" i="57"/>
  <c r="J165" i="57"/>
  <c r="J166" i="57"/>
  <c r="J167" i="57"/>
  <c r="J168" i="57"/>
  <c r="J169" i="57"/>
  <c r="J170" i="57"/>
  <c r="J171" i="57"/>
  <c r="J172" i="57"/>
  <c r="J173" i="57"/>
  <c r="J174" i="57"/>
  <c r="J175" i="57"/>
  <c r="J176" i="57"/>
  <c r="J177" i="57"/>
  <c r="J178" i="57"/>
  <c r="J179" i="57"/>
  <c r="J180" i="57"/>
  <c r="J181" i="57"/>
  <c r="J182" i="57"/>
  <c r="J183" i="57"/>
  <c r="J184" i="57"/>
  <c r="J185" i="57"/>
  <c r="J186" i="57"/>
  <c r="J187" i="57"/>
  <c r="J188" i="57"/>
  <c r="J189" i="57"/>
  <c r="J190" i="57"/>
  <c r="J191" i="57"/>
  <c r="J192" i="57"/>
  <c r="J193" i="57"/>
  <c r="J194" i="57"/>
  <c r="J195" i="57"/>
  <c r="J196" i="57"/>
  <c r="J197" i="57"/>
  <c r="J198" i="57"/>
  <c r="J199" i="57"/>
  <c r="J200" i="57"/>
  <c r="J201" i="57"/>
  <c r="J202" i="57"/>
  <c r="J203" i="57"/>
  <c r="J204" i="57"/>
  <c r="J205" i="57"/>
  <c r="J206" i="57"/>
  <c r="J207" i="57"/>
  <c r="J208" i="57"/>
  <c r="J209" i="57"/>
  <c r="J210" i="57"/>
  <c r="J211" i="57"/>
  <c r="J212" i="57"/>
  <c r="J213" i="57"/>
  <c r="J214" i="57"/>
  <c r="J215" i="57"/>
  <c r="J216" i="57"/>
  <c r="J217" i="57"/>
  <c r="J218" i="57"/>
  <c r="J219" i="57"/>
  <c r="J220" i="57"/>
  <c r="J221" i="57"/>
  <c r="J222" i="57"/>
  <c r="J223" i="57"/>
  <c r="J224" i="57"/>
  <c r="J225" i="57"/>
  <c r="J226" i="57"/>
  <c r="J227" i="57"/>
  <c r="J228" i="57"/>
  <c r="J229" i="57"/>
  <c r="J230" i="57"/>
  <c r="J231" i="57"/>
  <c r="J232" i="57"/>
  <c r="J233" i="57"/>
  <c r="J234" i="57"/>
  <c r="J235" i="57"/>
  <c r="J236" i="57"/>
  <c r="J237" i="57"/>
  <c r="J238" i="57"/>
  <c r="J239" i="57"/>
  <c r="J240" i="57"/>
  <c r="J241" i="57"/>
  <c r="J242" i="57"/>
  <c r="J243" i="57"/>
  <c r="J244" i="57"/>
  <c r="J245" i="57"/>
  <c r="J246" i="57"/>
  <c r="J247" i="57"/>
  <c r="J248" i="57"/>
  <c r="J249" i="57"/>
  <c r="J250" i="57"/>
  <c r="J251" i="57"/>
  <c r="J252" i="57"/>
  <c r="J253" i="57"/>
  <c r="J254" i="57"/>
  <c r="J255" i="57"/>
  <c r="J256" i="57"/>
  <c r="J257" i="57"/>
  <c r="J258" i="57"/>
  <c r="J259" i="57"/>
  <c r="J260" i="57"/>
  <c r="J261" i="57"/>
  <c r="J262" i="57"/>
  <c r="J263" i="57"/>
  <c r="J264" i="57"/>
  <c r="J265" i="57"/>
  <c r="J266" i="57"/>
  <c r="J267" i="57"/>
  <c r="J268" i="57"/>
  <c r="J269" i="57"/>
  <c r="J270" i="57"/>
  <c r="J271" i="57"/>
  <c r="J272" i="57"/>
  <c r="J273" i="57"/>
  <c r="J274" i="57"/>
  <c r="J275" i="57"/>
  <c r="J276" i="57"/>
  <c r="J277" i="57"/>
  <c r="J278" i="57"/>
  <c r="J279" i="57"/>
  <c r="J280" i="57"/>
  <c r="J281" i="57"/>
  <c r="J282" i="57"/>
  <c r="J283" i="57"/>
  <c r="J284" i="57"/>
  <c r="J285" i="57"/>
  <c r="J286" i="57"/>
  <c r="J287" i="57"/>
  <c r="J288" i="57"/>
  <c r="J289" i="57"/>
  <c r="J290" i="57"/>
  <c r="J291" i="57"/>
  <c r="J292" i="57"/>
  <c r="J293" i="57"/>
  <c r="J294" i="57"/>
  <c r="J295" i="57"/>
  <c r="J296" i="57"/>
  <c r="J297" i="57"/>
  <c r="J298" i="57"/>
  <c r="J299" i="57"/>
  <c r="J300" i="57"/>
  <c r="J301" i="57"/>
  <c r="J302" i="57"/>
  <c r="J303" i="57"/>
  <c r="J304" i="57"/>
  <c r="J305" i="57"/>
  <c r="J306" i="57"/>
  <c r="J307" i="57"/>
  <c r="J308" i="57"/>
  <c r="J309" i="57"/>
  <c r="J310" i="57"/>
  <c r="AN9" i="57" s="1"/>
  <c r="H5" i="57"/>
  <c r="AM8" i="57" s="1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255" i="57"/>
  <c r="H256" i="57"/>
  <c r="H257" i="57"/>
  <c r="H258" i="57"/>
  <c r="H259" i="57"/>
  <c r="H260" i="57"/>
  <c r="H261" i="57"/>
  <c r="H262" i="57"/>
  <c r="H263" i="57"/>
  <c r="H264" i="57"/>
  <c r="H265" i="57"/>
  <c r="H266" i="57"/>
  <c r="H267" i="57"/>
  <c r="H268" i="57"/>
  <c r="H269" i="57"/>
  <c r="H270" i="57"/>
  <c r="H271" i="57"/>
  <c r="H272" i="57"/>
  <c r="H273" i="57"/>
  <c r="H274" i="57"/>
  <c r="H275" i="57"/>
  <c r="H276" i="57"/>
  <c r="H277" i="57"/>
  <c r="H278" i="57"/>
  <c r="H279" i="57"/>
  <c r="H280" i="57"/>
  <c r="H281" i="57"/>
  <c r="H282" i="57"/>
  <c r="H283" i="57"/>
  <c r="H284" i="57"/>
  <c r="H285" i="57"/>
  <c r="H286" i="57"/>
  <c r="H287" i="57"/>
  <c r="H288" i="57"/>
  <c r="H289" i="57"/>
  <c r="H290" i="57"/>
  <c r="H291" i="57"/>
  <c r="H292" i="57"/>
  <c r="H293" i="57"/>
  <c r="H294" i="57"/>
  <c r="H295" i="57"/>
  <c r="H296" i="57"/>
  <c r="H297" i="57"/>
  <c r="H298" i="57"/>
  <c r="H299" i="57"/>
  <c r="H300" i="57"/>
  <c r="H301" i="57"/>
  <c r="H302" i="57"/>
  <c r="H303" i="57"/>
  <c r="H304" i="57"/>
  <c r="H305" i="57"/>
  <c r="H306" i="57"/>
  <c r="H307" i="57"/>
  <c r="H308" i="57"/>
  <c r="H309" i="57"/>
  <c r="H310" i="57"/>
  <c r="AN8" i="57" s="1"/>
  <c r="F5" i="57"/>
  <c r="AM7" i="57" s="1"/>
  <c r="F6" i="57"/>
  <c r="F7" i="57"/>
  <c r="F8" i="57"/>
  <c r="F9" i="57"/>
  <c r="F10" i="57"/>
  <c r="F11" i="57"/>
  <c r="F12" i="57"/>
  <c r="F13" i="57"/>
  <c r="F14" i="57"/>
  <c r="F15" i="57"/>
  <c r="F16" i="57"/>
  <c r="F17" i="57"/>
  <c r="F18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F47" i="57"/>
  <c r="F48" i="57"/>
  <c r="F49" i="57"/>
  <c r="F50" i="57"/>
  <c r="F51" i="57"/>
  <c r="F52" i="57"/>
  <c r="F53" i="57"/>
  <c r="F54" i="57"/>
  <c r="F55" i="57"/>
  <c r="F56" i="57"/>
  <c r="F57" i="57"/>
  <c r="F58" i="57"/>
  <c r="F59" i="57"/>
  <c r="F60" i="57"/>
  <c r="F61" i="57"/>
  <c r="F62" i="57"/>
  <c r="F63" i="57"/>
  <c r="F64" i="57"/>
  <c r="F65" i="57"/>
  <c r="F66" i="57"/>
  <c r="F67" i="57"/>
  <c r="F68" i="57"/>
  <c r="F69" i="57"/>
  <c r="F70" i="57"/>
  <c r="F71" i="57"/>
  <c r="F72" i="57"/>
  <c r="F73" i="57"/>
  <c r="F74" i="57"/>
  <c r="F75" i="57"/>
  <c r="F76" i="57"/>
  <c r="F77" i="57"/>
  <c r="F78" i="57"/>
  <c r="F79" i="57"/>
  <c r="F80" i="57"/>
  <c r="F81" i="57"/>
  <c r="F82" i="57"/>
  <c r="F83" i="57"/>
  <c r="F84" i="57"/>
  <c r="F85" i="57"/>
  <c r="F86" i="57"/>
  <c r="F87" i="57"/>
  <c r="F88" i="57"/>
  <c r="F89" i="57"/>
  <c r="F90" i="57"/>
  <c r="F91" i="57"/>
  <c r="F92" i="57"/>
  <c r="F93" i="57"/>
  <c r="F94" i="57"/>
  <c r="F95" i="57"/>
  <c r="F96" i="57"/>
  <c r="F97" i="57"/>
  <c r="F98" i="57"/>
  <c r="F99" i="57"/>
  <c r="F100" i="57"/>
  <c r="F101" i="57"/>
  <c r="F102" i="57"/>
  <c r="F103" i="57"/>
  <c r="F104" i="57"/>
  <c r="F105" i="57"/>
  <c r="F106" i="57"/>
  <c r="F107" i="57"/>
  <c r="F108" i="57"/>
  <c r="F109" i="57"/>
  <c r="F110" i="57"/>
  <c r="F111" i="57"/>
  <c r="F112" i="57"/>
  <c r="F113" i="57"/>
  <c r="F114" i="57"/>
  <c r="F115" i="57"/>
  <c r="F116" i="57"/>
  <c r="F117" i="57"/>
  <c r="F118" i="57"/>
  <c r="F119" i="57"/>
  <c r="F120" i="57"/>
  <c r="F121" i="57"/>
  <c r="F122" i="57"/>
  <c r="F123" i="57"/>
  <c r="F124" i="57"/>
  <c r="F125" i="57"/>
  <c r="F126" i="57"/>
  <c r="F127" i="57"/>
  <c r="F128" i="57"/>
  <c r="F129" i="57"/>
  <c r="F130" i="57"/>
  <c r="F131" i="57"/>
  <c r="F132" i="57"/>
  <c r="F133" i="57"/>
  <c r="F134" i="57"/>
  <c r="F135" i="57"/>
  <c r="F136" i="57"/>
  <c r="F137" i="57"/>
  <c r="F138" i="57"/>
  <c r="F139" i="57"/>
  <c r="F140" i="57"/>
  <c r="F141" i="57"/>
  <c r="F142" i="57"/>
  <c r="F143" i="57"/>
  <c r="F144" i="57"/>
  <c r="F145" i="57"/>
  <c r="F146" i="57"/>
  <c r="F147" i="57"/>
  <c r="F148" i="57"/>
  <c r="F149" i="57"/>
  <c r="F150" i="57"/>
  <c r="F151" i="57"/>
  <c r="F152" i="57"/>
  <c r="F153" i="57"/>
  <c r="F154" i="57"/>
  <c r="F155" i="57"/>
  <c r="F156" i="57"/>
  <c r="F157" i="57"/>
  <c r="F158" i="57"/>
  <c r="F159" i="57"/>
  <c r="F160" i="57"/>
  <c r="F161" i="57"/>
  <c r="F162" i="57"/>
  <c r="F163" i="57"/>
  <c r="F164" i="57"/>
  <c r="F165" i="57"/>
  <c r="F166" i="57"/>
  <c r="F167" i="57"/>
  <c r="F168" i="57"/>
  <c r="F169" i="57"/>
  <c r="F170" i="57"/>
  <c r="F171" i="57"/>
  <c r="F172" i="57"/>
  <c r="F173" i="57"/>
  <c r="F174" i="57"/>
  <c r="F175" i="57"/>
  <c r="F176" i="57"/>
  <c r="F177" i="57"/>
  <c r="F178" i="57"/>
  <c r="F179" i="57"/>
  <c r="F180" i="57"/>
  <c r="F181" i="57"/>
  <c r="F182" i="57"/>
  <c r="F183" i="57"/>
  <c r="F184" i="57"/>
  <c r="F185" i="57"/>
  <c r="F186" i="57"/>
  <c r="F187" i="57"/>
  <c r="F188" i="57"/>
  <c r="F189" i="57"/>
  <c r="F190" i="57"/>
  <c r="F191" i="57"/>
  <c r="F192" i="57"/>
  <c r="F193" i="57"/>
  <c r="F194" i="57"/>
  <c r="F195" i="57"/>
  <c r="F196" i="57"/>
  <c r="F197" i="57"/>
  <c r="F198" i="57"/>
  <c r="F199" i="57"/>
  <c r="F200" i="57"/>
  <c r="F201" i="57"/>
  <c r="F202" i="57"/>
  <c r="F203" i="57"/>
  <c r="F204" i="57"/>
  <c r="F205" i="57"/>
  <c r="F206" i="57"/>
  <c r="F207" i="57"/>
  <c r="F208" i="57"/>
  <c r="F209" i="57"/>
  <c r="F210" i="57"/>
  <c r="F211" i="57"/>
  <c r="F212" i="57"/>
  <c r="F213" i="57"/>
  <c r="F214" i="57"/>
  <c r="F215" i="57"/>
  <c r="F216" i="57"/>
  <c r="F217" i="57"/>
  <c r="F218" i="57"/>
  <c r="F219" i="57"/>
  <c r="F220" i="57"/>
  <c r="F221" i="57"/>
  <c r="F222" i="57"/>
  <c r="F223" i="57"/>
  <c r="F224" i="57"/>
  <c r="F225" i="57"/>
  <c r="F226" i="57"/>
  <c r="F227" i="57"/>
  <c r="F228" i="57"/>
  <c r="F229" i="57"/>
  <c r="F230" i="57"/>
  <c r="F231" i="57"/>
  <c r="F232" i="57"/>
  <c r="F233" i="57"/>
  <c r="F234" i="57"/>
  <c r="F235" i="57"/>
  <c r="F236" i="57"/>
  <c r="F237" i="57"/>
  <c r="F238" i="57"/>
  <c r="F239" i="57"/>
  <c r="F240" i="57"/>
  <c r="F241" i="57"/>
  <c r="F242" i="57"/>
  <c r="F243" i="57"/>
  <c r="F244" i="57"/>
  <c r="F245" i="57"/>
  <c r="F246" i="57"/>
  <c r="F247" i="57"/>
  <c r="F248" i="57"/>
  <c r="F249" i="57"/>
  <c r="F250" i="57"/>
  <c r="F251" i="57"/>
  <c r="F252" i="57"/>
  <c r="F253" i="57"/>
  <c r="F254" i="57"/>
  <c r="F255" i="57"/>
  <c r="F256" i="57"/>
  <c r="F257" i="57"/>
  <c r="F258" i="57"/>
  <c r="F259" i="57"/>
  <c r="F260" i="57"/>
  <c r="F261" i="57"/>
  <c r="F262" i="57"/>
  <c r="F263" i="57"/>
  <c r="F264" i="57"/>
  <c r="F265" i="57"/>
  <c r="F266" i="57"/>
  <c r="F267" i="57"/>
  <c r="F268" i="57"/>
  <c r="F269" i="57"/>
  <c r="F270" i="57"/>
  <c r="F271" i="57"/>
  <c r="F272" i="57"/>
  <c r="F273" i="57"/>
  <c r="F274" i="57"/>
  <c r="F275" i="57"/>
  <c r="F276" i="57"/>
  <c r="F277" i="57"/>
  <c r="F278" i="57"/>
  <c r="F279" i="57"/>
  <c r="F280" i="57"/>
  <c r="F281" i="57"/>
  <c r="F282" i="57"/>
  <c r="F283" i="57"/>
  <c r="F284" i="57"/>
  <c r="F285" i="57"/>
  <c r="F286" i="57"/>
  <c r="F287" i="57"/>
  <c r="F288" i="57"/>
  <c r="F289" i="57"/>
  <c r="F290" i="57"/>
  <c r="F291" i="57"/>
  <c r="F292" i="57"/>
  <c r="F293" i="57"/>
  <c r="F294" i="57"/>
  <c r="F295" i="57"/>
  <c r="F296" i="57"/>
  <c r="F297" i="57"/>
  <c r="F298" i="57"/>
  <c r="F299" i="57"/>
  <c r="F300" i="57"/>
  <c r="F301" i="57"/>
  <c r="F302" i="57"/>
  <c r="F303" i="57"/>
  <c r="F304" i="57"/>
  <c r="F305" i="57"/>
  <c r="F306" i="57"/>
  <c r="F307" i="57"/>
  <c r="F308" i="57"/>
  <c r="F309" i="57"/>
  <c r="F310" i="57"/>
  <c r="AN7" i="57" s="1"/>
  <c r="C6" i="57"/>
  <c r="AA7" i="57" s="1"/>
  <c r="C7" i="65" s="1"/>
  <c r="C7" i="57"/>
  <c r="AA8" i="57" s="1"/>
  <c r="C8" i="65" s="1"/>
  <c r="C8" i="57"/>
  <c r="AA9" i="57" s="1"/>
  <c r="C9" i="65" s="1"/>
  <c r="C9" i="57"/>
  <c r="AA10" i="57" s="1"/>
  <c r="C10" i="65" s="1"/>
  <c r="C10" i="57"/>
  <c r="AA11" i="57" s="1"/>
  <c r="C11" i="65" s="1"/>
  <c r="C11" i="57"/>
  <c r="AA12" i="57" s="1"/>
  <c r="C12" i="65" s="1"/>
  <c r="C12" i="57"/>
  <c r="AA13" i="57" s="1"/>
  <c r="C13" i="65" s="1"/>
  <c r="C13" i="57"/>
  <c r="AA14" i="57" s="1"/>
  <c r="C14" i="65" s="1"/>
  <c r="C14" i="57"/>
  <c r="AA15" i="57" s="1"/>
  <c r="C15" i="65" s="1"/>
  <c r="C15" i="57"/>
  <c r="AA16" i="57" s="1"/>
  <c r="C16" i="65" s="1"/>
  <c r="C16" i="57"/>
  <c r="AA17" i="57" s="1"/>
  <c r="C17" i="65" s="1"/>
  <c r="C17" i="57"/>
  <c r="AA18" i="57" s="1"/>
  <c r="C18" i="65" s="1"/>
  <c r="C18" i="57"/>
  <c r="AA19" i="57" s="1"/>
  <c r="C19" i="65" s="1"/>
  <c r="C19" i="57"/>
  <c r="AA20" i="57" s="1"/>
  <c r="C20" i="65" s="1"/>
  <c r="C20" i="57"/>
  <c r="AA21" i="57" s="1"/>
  <c r="C21" i="65" s="1"/>
  <c r="C21" i="57"/>
  <c r="AA22" i="57" s="1"/>
  <c r="C22" i="65" s="1"/>
  <c r="C22" i="57"/>
  <c r="AA23" i="57" s="1"/>
  <c r="C23" i="65" s="1"/>
  <c r="C23" i="57"/>
  <c r="AA24" i="57" s="1"/>
  <c r="C24" i="65" s="1"/>
  <c r="C24" i="57"/>
  <c r="AA25" i="57" s="1"/>
  <c r="C25" i="65" s="1"/>
  <c r="C25" i="57"/>
  <c r="AA26" i="57" s="1"/>
  <c r="C26" i="65" s="1"/>
  <c r="C26" i="57"/>
  <c r="AA27" i="57" s="1"/>
  <c r="C27" i="65" s="1"/>
  <c r="C27" i="57"/>
  <c r="AA28" i="57" s="1"/>
  <c r="C28" i="65" s="1"/>
  <c r="C28" i="57"/>
  <c r="AA29" i="57" s="1"/>
  <c r="C29" i="65" s="1"/>
  <c r="C29" i="57"/>
  <c r="AA30" i="57" s="1"/>
  <c r="C30" i="65" s="1"/>
  <c r="C30" i="57"/>
  <c r="AA31" i="57" s="1"/>
  <c r="C31" i="65" s="1"/>
  <c r="C31" i="57"/>
  <c r="AA32" i="57" s="1"/>
  <c r="C32" i="65" s="1"/>
  <c r="C32" i="57"/>
  <c r="AA33" i="57" s="1"/>
  <c r="C33" i="65" s="1"/>
  <c r="C33" i="57"/>
  <c r="AA34" i="57" s="1"/>
  <c r="C34" i="65" s="1"/>
  <c r="C34" i="57"/>
  <c r="AA35" i="57" s="1"/>
  <c r="C35" i="65" s="1"/>
  <c r="C35" i="57"/>
  <c r="AA36" i="57" s="1"/>
  <c r="C36" i="65" s="1"/>
  <c r="C36" i="57"/>
  <c r="AA37" i="57" s="1"/>
  <c r="C37" i="65" s="1"/>
  <c r="C37" i="57"/>
  <c r="AA38" i="57" s="1"/>
  <c r="C38" i="65" s="1"/>
  <c r="C38" i="57"/>
  <c r="AA39" i="57" s="1"/>
  <c r="C39" i="65" s="1"/>
  <c r="C39" i="57"/>
  <c r="AA40" i="57" s="1"/>
  <c r="C40" i="65" s="1"/>
  <c r="C40" i="57"/>
  <c r="AA41" i="57" s="1"/>
  <c r="C41" i="65" s="1"/>
  <c r="C41" i="57"/>
  <c r="AA42" i="57" s="1"/>
  <c r="C42" i="65" s="1"/>
  <c r="C42" i="57"/>
  <c r="AA43" i="57" s="1"/>
  <c r="C43" i="65" s="1"/>
  <c r="C43" i="57"/>
  <c r="AA44" i="57" s="1"/>
  <c r="C44" i="65" s="1"/>
  <c r="C44" i="57"/>
  <c r="AA45" i="57" s="1"/>
  <c r="C45" i="65" s="1"/>
  <c r="C45" i="57"/>
  <c r="AA46" i="57" s="1"/>
  <c r="C46" i="65" s="1"/>
  <c r="C46" i="57"/>
  <c r="AA47" i="57" s="1"/>
  <c r="C47" i="65" s="1"/>
  <c r="C47" i="57"/>
  <c r="AA48" i="57" s="1"/>
  <c r="C48" i="65" s="1"/>
  <c r="C48" i="57"/>
  <c r="AA49" i="57" s="1"/>
  <c r="C49" i="65" s="1"/>
  <c r="C49" i="57"/>
  <c r="AA50" i="57" s="1"/>
  <c r="C50" i="65" s="1"/>
  <c r="C50" i="57"/>
  <c r="AA51" i="57" s="1"/>
  <c r="C51" i="65" s="1"/>
  <c r="C51" i="57"/>
  <c r="AA52" i="57" s="1"/>
  <c r="C52" i="65" s="1"/>
  <c r="C52" i="57"/>
  <c r="AA53" i="57" s="1"/>
  <c r="C53" i="65" s="1"/>
  <c r="C53" i="57"/>
  <c r="AA54" i="57" s="1"/>
  <c r="C54" i="65" s="1"/>
  <c r="C54" i="57"/>
  <c r="AA55" i="57" s="1"/>
  <c r="C55" i="65" s="1"/>
  <c r="C55" i="57"/>
  <c r="AA56" i="57" s="1"/>
  <c r="C56" i="65" s="1"/>
  <c r="C56" i="57"/>
  <c r="AA57" i="57" s="1"/>
  <c r="C57" i="65" s="1"/>
  <c r="C57" i="57"/>
  <c r="AA58" i="57" s="1"/>
  <c r="C58" i="65" s="1"/>
  <c r="C58" i="57"/>
  <c r="AA59" i="57" s="1"/>
  <c r="C59" i="65" s="1"/>
  <c r="C59" i="57"/>
  <c r="AA60" i="57" s="1"/>
  <c r="C60" i="65" s="1"/>
  <c r="C60" i="57"/>
  <c r="AA61" i="57" s="1"/>
  <c r="C61" i="65" s="1"/>
  <c r="C61" i="57"/>
  <c r="AA62" i="57" s="1"/>
  <c r="C62" i="65" s="1"/>
  <c r="C62" i="57"/>
  <c r="AA63" i="57" s="1"/>
  <c r="C63" i="65" s="1"/>
  <c r="C63" i="57"/>
  <c r="AA64" i="57" s="1"/>
  <c r="C64" i="65" s="1"/>
  <c r="C64" i="57"/>
  <c r="AA65" i="57" s="1"/>
  <c r="C65" i="65" s="1"/>
  <c r="C65" i="57"/>
  <c r="AA66" i="57" s="1"/>
  <c r="C66" i="65" s="1"/>
  <c r="C66" i="57"/>
  <c r="AA67" i="57" s="1"/>
  <c r="C67" i="65" s="1"/>
  <c r="C67" i="57"/>
  <c r="AA68" i="57" s="1"/>
  <c r="C68" i="65" s="1"/>
  <c r="C68" i="57"/>
  <c r="AA69" i="57" s="1"/>
  <c r="C69" i="65" s="1"/>
  <c r="C69" i="57"/>
  <c r="AA70" i="57" s="1"/>
  <c r="C70" i="65" s="1"/>
  <c r="C70" i="57"/>
  <c r="AA71" i="57" s="1"/>
  <c r="C71" i="65" s="1"/>
  <c r="C71" i="57"/>
  <c r="AA72" i="57" s="1"/>
  <c r="C72" i="65" s="1"/>
  <c r="C72" i="57"/>
  <c r="AA73" i="57" s="1"/>
  <c r="C73" i="65" s="1"/>
  <c r="C73" i="57"/>
  <c r="AA74" i="57" s="1"/>
  <c r="C74" i="65" s="1"/>
  <c r="C74" i="57"/>
  <c r="AA75" i="57" s="1"/>
  <c r="C75" i="65" s="1"/>
  <c r="C75" i="57"/>
  <c r="AA76" i="57" s="1"/>
  <c r="C76" i="65" s="1"/>
  <c r="C76" i="57"/>
  <c r="AA77" i="57" s="1"/>
  <c r="C77" i="65" s="1"/>
  <c r="C77" i="57"/>
  <c r="AA78" i="57" s="1"/>
  <c r="C78" i="65" s="1"/>
  <c r="C78" i="57"/>
  <c r="AA79" i="57" s="1"/>
  <c r="C79" i="65" s="1"/>
  <c r="C79" i="57"/>
  <c r="AA80" i="57" s="1"/>
  <c r="C80" i="65" s="1"/>
  <c r="C80" i="57"/>
  <c r="AA81" i="57" s="1"/>
  <c r="C81" i="65" s="1"/>
  <c r="C81" i="57"/>
  <c r="AA82" i="57" s="1"/>
  <c r="C82" i="65" s="1"/>
  <c r="C82" i="57"/>
  <c r="AA83" i="57" s="1"/>
  <c r="C83" i="65" s="1"/>
  <c r="C83" i="57"/>
  <c r="AA84" i="57" s="1"/>
  <c r="C84" i="65" s="1"/>
  <c r="C84" i="57"/>
  <c r="AA85" i="57" s="1"/>
  <c r="C85" i="65" s="1"/>
  <c r="C85" i="57"/>
  <c r="AA86" i="57" s="1"/>
  <c r="C86" i="65" s="1"/>
  <c r="C86" i="57"/>
  <c r="AA87" i="57" s="1"/>
  <c r="C87" i="65" s="1"/>
  <c r="C87" i="57"/>
  <c r="AA88" i="57" s="1"/>
  <c r="C88" i="65" s="1"/>
  <c r="C88" i="57"/>
  <c r="AA89" i="57" s="1"/>
  <c r="C89" i="65" s="1"/>
  <c r="C89" i="57"/>
  <c r="AA90" i="57" s="1"/>
  <c r="C90" i="65" s="1"/>
  <c r="C90" i="57"/>
  <c r="AA91" i="57" s="1"/>
  <c r="C91" i="65" s="1"/>
  <c r="C91" i="57"/>
  <c r="AA92" i="57" s="1"/>
  <c r="C92" i="65" s="1"/>
  <c r="C92" i="57"/>
  <c r="AA93" i="57" s="1"/>
  <c r="C93" i="65" s="1"/>
  <c r="C93" i="57"/>
  <c r="AA94" i="57" s="1"/>
  <c r="C94" i="65" s="1"/>
  <c r="C94" i="57"/>
  <c r="AA95" i="57" s="1"/>
  <c r="C95" i="65" s="1"/>
  <c r="C95" i="57"/>
  <c r="AA96" i="57" s="1"/>
  <c r="C96" i="65" s="1"/>
  <c r="C96" i="57"/>
  <c r="AA97" i="57" s="1"/>
  <c r="C97" i="65" s="1"/>
  <c r="C97" i="57"/>
  <c r="AA98" i="57" s="1"/>
  <c r="C98" i="65" s="1"/>
  <c r="C98" i="57"/>
  <c r="AA99" i="57" s="1"/>
  <c r="C99" i="65" s="1"/>
  <c r="C99" i="57"/>
  <c r="AA100" i="57" s="1"/>
  <c r="C100" i="65" s="1"/>
  <c r="C100" i="57"/>
  <c r="AA101" i="57" s="1"/>
  <c r="C101" i="65" s="1"/>
  <c r="C101" i="57"/>
  <c r="AA102" i="57" s="1"/>
  <c r="C102" i="65" s="1"/>
  <c r="C102" i="57"/>
  <c r="AA103" i="57" s="1"/>
  <c r="C103" i="65" s="1"/>
  <c r="C103" i="57"/>
  <c r="AA104" i="57" s="1"/>
  <c r="C104" i="65" s="1"/>
  <c r="C104" i="57"/>
  <c r="AA105" i="57" s="1"/>
  <c r="C105" i="65" s="1"/>
  <c r="C105" i="57"/>
  <c r="AA106" i="57" s="1"/>
  <c r="C106" i="65" s="1"/>
  <c r="C106" i="57"/>
  <c r="AA107" i="57" s="1"/>
  <c r="C107" i="65" s="1"/>
  <c r="C107" i="57"/>
  <c r="AA108" i="57" s="1"/>
  <c r="C108" i="65" s="1"/>
  <c r="C108" i="57"/>
  <c r="AA109" i="57" s="1"/>
  <c r="C109" i="65" s="1"/>
  <c r="C109" i="57"/>
  <c r="AA110" i="57" s="1"/>
  <c r="C110" i="65" s="1"/>
  <c r="C110" i="57"/>
  <c r="AA111" i="57" s="1"/>
  <c r="C111" i="65" s="1"/>
  <c r="C111" i="57"/>
  <c r="AA112" i="57" s="1"/>
  <c r="C112" i="65" s="1"/>
  <c r="C112" i="57"/>
  <c r="AA113" i="57" s="1"/>
  <c r="C113" i="65" s="1"/>
  <c r="C113" i="57"/>
  <c r="AA114" i="57" s="1"/>
  <c r="C114" i="65" s="1"/>
  <c r="C114" i="57"/>
  <c r="AA115" i="57" s="1"/>
  <c r="C115" i="65" s="1"/>
  <c r="C115" i="57"/>
  <c r="AA116" i="57" s="1"/>
  <c r="C116" i="65" s="1"/>
  <c r="C116" i="57"/>
  <c r="AA117" i="57" s="1"/>
  <c r="C117" i="65" s="1"/>
  <c r="C117" i="57"/>
  <c r="AA118" i="57" s="1"/>
  <c r="C118" i="65" s="1"/>
  <c r="C118" i="57"/>
  <c r="AA119" i="57" s="1"/>
  <c r="C119" i="65" s="1"/>
  <c r="C119" i="57"/>
  <c r="AA120" i="57" s="1"/>
  <c r="C120" i="65" s="1"/>
  <c r="C120" i="57"/>
  <c r="AA121" i="57" s="1"/>
  <c r="C121" i="65" s="1"/>
  <c r="C121" i="57"/>
  <c r="AA122" i="57" s="1"/>
  <c r="C122" i="65" s="1"/>
  <c r="C122" i="57"/>
  <c r="AA123" i="57" s="1"/>
  <c r="C123" i="65" s="1"/>
  <c r="C123" i="57"/>
  <c r="AA124" i="57" s="1"/>
  <c r="C124" i="65" s="1"/>
  <c r="C124" i="57"/>
  <c r="AA125" i="57" s="1"/>
  <c r="C125" i="65" s="1"/>
  <c r="C125" i="57"/>
  <c r="AA126" i="57" s="1"/>
  <c r="C126" i="65" s="1"/>
  <c r="C126" i="57"/>
  <c r="AA127" i="57" s="1"/>
  <c r="C127" i="65" s="1"/>
  <c r="C127" i="57"/>
  <c r="AA128" i="57" s="1"/>
  <c r="C128" i="65" s="1"/>
  <c r="C128" i="57"/>
  <c r="AA129" i="57" s="1"/>
  <c r="C129" i="65" s="1"/>
  <c r="C129" i="57"/>
  <c r="AA130" i="57" s="1"/>
  <c r="C130" i="65" s="1"/>
  <c r="C130" i="57"/>
  <c r="AA131" i="57" s="1"/>
  <c r="C131" i="65" s="1"/>
  <c r="C131" i="57"/>
  <c r="AA132" i="57" s="1"/>
  <c r="C132" i="65" s="1"/>
  <c r="C132" i="57"/>
  <c r="AA133" i="57" s="1"/>
  <c r="C133" i="65" s="1"/>
  <c r="C133" i="57"/>
  <c r="AA134" i="57" s="1"/>
  <c r="C134" i="65" s="1"/>
  <c r="C134" i="57"/>
  <c r="AA135" i="57" s="1"/>
  <c r="C135" i="65" s="1"/>
  <c r="C135" i="57"/>
  <c r="AA136" i="57" s="1"/>
  <c r="C136" i="65" s="1"/>
  <c r="C136" i="57"/>
  <c r="AA137" i="57" s="1"/>
  <c r="C137" i="65" s="1"/>
  <c r="C137" i="57"/>
  <c r="AA138" i="57" s="1"/>
  <c r="C138" i="65" s="1"/>
  <c r="C138" i="57"/>
  <c r="AA139" i="57" s="1"/>
  <c r="C139" i="65" s="1"/>
  <c r="C139" i="57"/>
  <c r="AA140" i="57" s="1"/>
  <c r="C140" i="65" s="1"/>
  <c r="C140" i="57"/>
  <c r="AA141" i="57" s="1"/>
  <c r="C141" i="65" s="1"/>
  <c r="C141" i="57"/>
  <c r="AA142" i="57" s="1"/>
  <c r="C142" i="65" s="1"/>
  <c r="C142" i="57"/>
  <c r="AA143" i="57" s="1"/>
  <c r="C143" i="65" s="1"/>
  <c r="C143" i="57"/>
  <c r="AA144" i="57" s="1"/>
  <c r="C144" i="65" s="1"/>
  <c r="C144" i="57"/>
  <c r="AA145" i="57" s="1"/>
  <c r="C145" i="65" s="1"/>
  <c r="C145" i="57"/>
  <c r="AA146" i="57" s="1"/>
  <c r="C146" i="65" s="1"/>
  <c r="C146" i="57"/>
  <c r="AA147" i="57" s="1"/>
  <c r="C147" i="65" s="1"/>
  <c r="C147" i="57"/>
  <c r="AA148" i="57" s="1"/>
  <c r="C148" i="65" s="1"/>
  <c r="C148" i="57"/>
  <c r="AA149" i="57" s="1"/>
  <c r="C149" i="65" s="1"/>
  <c r="C149" i="57"/>
  <c r="AA150" i="57" s="1"/>
  <c r="C150" i="65" s="1"/>
  <c r="C150" i="57"/>
  <c r="AA151" i="57" s="1"/>
  <c r="C151" i="65" s="1"/>
  <c r="C151" i="57"/>
  <c r="AA152" i="57" s="1"/>
  <c r="C152" i="65" s="1"/>
  <c r="C152" i="57"/>
  <c r="AA153" i="57" s="1"/>
  <c r="C153" i="65" s="1"/>
  <c r="C153" i="57"/>
  <c r="AA154" i="57" s="1"/>
  <c r="C154" i="65" s="1"/>
  <c r="C154" i="57"/>
  <c r="AA155" i="57" s="1"/>
  <c r="C155" i="65" s="1"/>
  <c r="C155" i="57"/>
  <c r="AA156" i="57" s="1"/>
  <c r="C156" i="65" s="1"/>
  <c r="C156" i="57"/>
  <c r="AA157" i="57" s="1"/>
  <c r="C157" i="65" s="1"/>
  <c r="C157" i="57"/>
  <c r="AA158" i="57" s="1"/>
  <c r="C158" i="65" s="1"/>
  <c r="C158" i="57"/>
  <c r="AA159" i="57" s="1"/>
  <c r="C159" i="65" s="1"/>
  <c r="C159" i="57"/>
  <c r="AA160" i="57" s="1"/>
  <c r="C160" i="65" s="1"/>
  <c r="C160" i="57"/>
  <c r="AA161" i="57" s="1"/>
  <c r="C161" i="65" s="1"/>
  <c r="C161" i="57"/>
  <c r="AA162" i="57" s="1"/>
  <c r="C162" i="65" s="1"/>
  <c r="C162" i="57"/>
  <c r="AA163" i="57" s="1"/>
  <c r="C163" i="65" s="1"/>
  <c r="C163" i="57"/>
  <c r="AA164" i="57" s="1"/>
  <c r="C164" i="65" s="1"/>
  <c r="C164" i="57"/>
  <c r="AA165" i="57" s="1"/>
  <c r="C165" i="65" s="1"/>
  <c r="C165" i="57"/>
  <c r="AA166" i="57" s="1"/>
  <c r="C166" i="65" s="1"/>
  <c r="C166" i="57"/>
  <c r="AA167" i="57" s="1"/>
  <c r="C167" i="65" s="1"/>
  <c r="C167" i="57"/>
  <c r="AA168" i="57" s="1"/>
  <c r="C168" i="65" s="1"/>
  <c r="C168" i="57"/>
  <c r="AA169" i="57" s="1"/>
  <c r="C169" i="65" s="1"/>
  <c r="C169" i="57"/>
  <c r="AA170" i="57" s="1"/>
  <c r="C170" i="65" s="1"/>
  <c r="C170" i="57"/>
  <c r="AA171" i="57" s="1"/>
  <c r="C171" i="65" s="1"/>
  <c r="C171" i="57"/>
  <c r="AA172" i="57" s="1"/>
  <c r="C172" i="65" s="1"/>
  <c r="C172" i="57"/>
  <c r="AA173" i="57" s="1"/>
  <c r="C173" i="65" s="1"/>
  <c r="C173" i="57"/>
  <c r="AA174" i="57" s="1"/>
  <c r="C174" i="65" s="1"/>
  <c r="C174" i="57"/>
  <c r="AA175" i="57" s="1"/>
  <c r="C175" i="65" s="1"/>
  <c r="C175" i="57"/>
  <c r="AA176" i="57" s="1"/>
  <c r="C176" i="65" s="1"/>
  <c r="C176" i="57"/>
  <c r="AA177" i="57" s="1"/>
  <c r="C177" i="65" s="1"/>
  <c r="C177" i="57"/>
  <c r="AA178" i="57" s="1"/>
  <c r="C178" i="65" s="1"/>
  <c r="C178" i="57"/>
  <c r="AA179" i="57" s="1"/>
  <c r="C179" i="65" s="1"/>
  <c r="C179" i="57"/>
  <c r="AA180" i="57" s="1"/>
  <c r="C180" i="65" s="1"/>
  <c r="C180" i="57"/>
  <c r="AA181" i="57" s="1"/>
  <c r="C181" i="65" s="1"/>
  <c r="C181" i="57"/>
  <c r="AA182" i="57" s="1"/>
  <c r="C182" i="65" s="1"/>
  <c r="C182" i="57"/>
  <c r="AA183" i="57" s="1"/>
  <c r="C183" i="65" s="1"/>
  <c r="C183" i="57"/>
  <c r="AA184" i="57" s="1"/>
  <c r="C184" i="65" s="1"/>
  <c r="C184" i="57"/>
  <c r="AA185" i="57" s="1"/>
  <c r="C185" i="65" s="1"/>
  <c r="C185" i="57"/>
  <c r="AA186" i="57" s="1"/>
  <c r="C186" i="65" s="1"/>
  <c r="C186" i="57"/>
  <c r="AA187" i="57" s="1"/>
  <c r="C187" i="65" s="1"/>
  <c r="C187" i="57"/>
  <c r="AA188" i="57" s="1"/>
  <c r="C188" i="65" s="1"/>
  <c r="C188" i="57"/>
  <c r="AA189" i="57" s="1"/>
  <c r="C189" i="65" s="1"/>
  <c r="C189" i="57"/>
  <c r="AA190" i="57" s="1"/>
  <c r="C190" i="65" s="1"/>
  <c r="C190" i="57"/>
  <c r="AA191" i="57" s="1"/>
  <c r="C191" i="65" s="1"/>
  <c r="C191" i="57"/>
  <c r="AA192" i="57" s="1"/>
  <c r="C192" i="65" s="1"/>
  <c r="C192" i="57"/>
  <c r="AA193" i="57" s="1"/>
  <c r="C193" i="65" s="1"/>
  <c r="C193" i="57"/>
  <c r="AA194" i="57" s="1"/>
  <c r="C194" i="65" s="1"/>
  <c r="C194" i="57"/>
  <c r="AA195" i="57" s="1"/>
  <c r="C195" i="65" s="1"/>
  <c r="C195" i="57"/>
  <c r="AA196" i="57" s="1"/>
  <c r="C196" i="65" s="1"/>
  <c r="C196" i="57"/>
  <c r="AA197" i="57" s="1"/>
  <c r="C197" i="65" s="1"/>
  <c r="C197" i="57"/>
  <c r="AA198" i="57" s="1"/>
  <c r="C198" i="65" s="1"/>
  <c r="C198" i="57"/>
  <c r="AA199" i="57" s="1"/>
  <c r="C199" i="65" s="1"/>
  <c r="C199" i="57"/>
  <c r="AA200" i="57" s="1"/>
  <c r="C200" i="65" s="1"/>
  <c r="C200" i="57"/>
  <c r="AA201" i="57" s="1"/>
  <c r="C201" i="65" s="1"/>
  <c r="C201" i="57"/>
  <c r="AA202" i="57" s="1"/>
  <c r="C202" i="65" s="1"/>
  <c r="C202" i="57"/>
  <c r="AA203" i="57" s="1"/>
  <c r="C203" i="65" s="1"/>
  <c r="C203" i="57"/>
  <c r="AA204" i="57" s="1"/>
  <c r="C204" i="65" s="1"/>
  <c r="C204" i="57"/>
  <c r="AA205" i="57" s="1"/>
  <c r="C205" i="65" s="1"/>
  <c r="C205" i="57"/>
  <c r="AA206" i="57" s="1"/>
  <c r="C206" i="65" s="1"/>
  <c r="C206" i="57"/>
  <c r="AA207" i="57" s="1"/>
  <c r="C207" i="65" s="1"/>
  <c r="C207" i="57"/>
  <c r="AA208" i="57" s="1"/>
  <c r="C208" i="65" s="1"/>
  <c r="C208" i="57"/>
  <c r="AA209" i="57" s="1"/>
  <c r="C209" i="65" s="1"/>
  <c r="C209" i="57"/>
  <c r="AA210" i="57" s="1"/>
  <c r="C210" i="65" s="1"/>
  <c r="C210" i="57"/>
  <c r="AA211" i="57" s="1"/>
  <c r="C211" i="65" s="1"/>
  <c r="C211" i="57"/>
  <c r="AA212" i="57" s="1"/>
  <c r="C212" i="65" s="1"/>
  <c r="C212" i="57"/>
  <c r="AA213" i="57" s="1"/>
  <c r="C213" i="65" s="1"/>
  <c r="C213" i="57"/>
  <c r="AA214" i="57" s="1"/>
  <c r="C214" i="65" s="1"/>
  <c r="C214" i="57"/>
  <c r="AA215" i="57" s="1"/>
  <c r="C215" i="65" s="1"/>
  <c r="C215" i="57"/>
  <c r="AA216" i="57" s="1"/>
  <c r="C216" i="65" s="1"/>
  <c r="C216" i="57"/>
  <c r="AA217" i="57" s="1"/>
  <c r="C217" i="65" s="1"/>
  <c r="C217" i="57"/>
  <c r="AA218" i="57" s="1"/>
  <c r="C218" i="65" s="1"/>
  <c r="C218" i="57"/>
  <c r="AA219" i="57" s="1"/>
  <c r="C219" i="65" s="1"/>
  <c r="C219" i="57"/>
  <c r="AA220" i="57" s="1"/>
  <c r="C220" i="65" s="1"/>
  <c r="C220" i="57"/>
  <c r="AA221" i="57" s="1"/>
  <c r="C221" i="65" s="1"/>
  <c r="C221" i="57"/>
  <c r="AA222" i="57" s="1"/>
  <c r="C222" i="65" s="1"/>
  <c r="C222" i="57"/>
  <c r="AA223" i="57" s="1"/>
  <c r="C223" i="65" s="1"/>
  <c r="C223" i="57"/>
  <c r="AA224" i="57" s="1"/>
  <c r="C224" i="65" s="1"/>
  <c r="C224" i="57"/>
  <c r="AA225" i="57" s="1"/>
  <c r="C225" i="65" s="1"/>
  <c r="C225" i="57"/>
  <c r="AA226" i="57" s="1"/>
  <c r="C226" i="65" s="1"/>
  <c r="C226" i="57"/>
  <c r="AA227" i="57" s="1"/>
  <c r="C227" i="65" s="1"/>
  <c r="C227" i="57"/>
  <c r="AA228" i="57" s="1"/>
  <c r="C228" i="65" s="1"/>
  <c r="C228" i="57"/>
  <c r="AA229" i="57" s="1"/>
  <c r="C229" i="65" s="1"/>
  <c r="C229" i="57"/>
  <c r="AA230" i="57" s="1"/>
  <c r="C230" i="65" s="1"/>
  <c r="C230" i="57"/>
  <c r="AA231" i="57" s="1"/>
  <c r="C231" i="65" s="1"/>
  <c r="C231" i="57"/>
  <c r="AA232" i="57" s="1"/>
  <c r="C232" i="65" s="1"/>
  <c r="C232" i="57"/>
  <c r="AA233" i="57" s="1"/>
  <c r="C233" i="65" s="1"/>
  <c r="C233" i="57"/>
  <c r="AA234" i="57" s="1"/>
  <c r="C234" i="65" s="1"/>
  <c r="C234" i="57"/>
  <c r="AA235" i="57" s="1"/>
  <c r="C235" i="65" s="1"/>
  <c r="C235" i="57"/>
  <c r="AA236" i="57" s="1"/>
  <c r="C236" i="65" s="1"/>
  <c r="C236" i="57"/>
  <c r="AA237" i="57" s="1"/>
  <c r="C237" i="65" s="1"/>
  <c r="C237" i="57"/>
  <c r="AA238" i="57" s="1"/>
  <c r="C238" i="65" s="1"/>
  <c r="C238" i="57"/>
  <c r="AA239" i="57" s="1"/>
  <c r="C239" i="65" s="1"/>
  <c r="C239" i="57"/>
  <c r="AA240" i="57" s="1"/>
  <c r="C240" i="65" s="1"/>
  <c r="C240" i="57"/>
  <c r="AA241" i="57" s="1"/>
  <c r="C241" i="65" s="1"/>
  <c r="C241" i="57"/>
  <c r="AA242" i="57" s="1"/>
  <c r="C242" i="65" s="1"/>
  <c r="C242" i="57"/>
  <c r="AA243" i="57" s="1"/>
  <c r="C243" i="65" s="1"/>
  <c r="C243" i="57"/>
  <c r="AA244" i="57" s="1"/>
  <c r="C244" i="65" s="1"/>
  <c r="C244" i="57"/>
  <c r="AA245" i="57" s="1"/>
  <c r="C245" i="65" s="1"/>
  <c r="C245" i="57"/>
  <c r="AA246" i="57" s="1"/>
  <c r="C246" i="65" s="1"/>
  <c r="C246" i="57"/>
  <c r="AA247" i="57" s="1"/>
  <c r="C247" i="65" s="1"/>
  <c r="C247" i="57"/>
  <c r="AA248" i="57" s="1"/>
  <c r="C248" i="65" s="1"/>
  <c r="C248" i="57"/>
  <c r="AA249" i="57" s="1"/>
  <c r="C249" i="65" s="1"/>
  <c r="C249" i="57"/>
  <c r="AA250" i="57" s="1"/>
  <c r="C250" i="65" s="1"/>
  <c r="C250" i="57"/>
  <c r="AA251" i="57" s="1"/>
  <c r="C251" i="65" s="1"/>
  <c r="C251" i="57"/>
  <c r="AA252" i="57" s="1"/>
  <c r="C252" i="65" s="1"/>
  <c r="C252" i="57"/>
  <c r="AA253" i="57" s="1"/>
  <c r="C253" i="65" s="1"/>
  <c r="C253" i="57"/>
  <c r="AA254" i="57" s="1"/>
  <c r="C254" i="65" s="1"/>
  <c r="C254" i="57"/>
  <c r="AA255" i="57" s="1"/>
  <c r="C255" i="65" s="1"/>
  <c r="C255" i="57"/>
  <c r="AA256" i="57" s="1"/>
  <c r="C256" i="65" s="1"/>
  <c r="C256" i="57"/>
  <c r="AA257" i="57" s="1"/>
  <c r="C257" i="65" s="1"/>
  <c r="C257" i="57"/>
  <c r="AA258" i="57" s="1"/>
  <c r="C258" i="65" s="1"/>
  <c r="C258" i="57"/>
  <c r="AA259" i="57" s="1"/>
  <c r="C259" i="65" s="1"/>
  <c r="C259" i="57"/>
  <c r="AA260" i="57" s="1"/>
  <c r="C260" i="65" s="1"/>
  <c r="C260" i="57"/>
  <c r="AA261" i="57" s="1"/>
  <c r="C261" i="65" s="1"/>
  <c r="C261" i="57"/>
  <c r="AA262" i="57" s="1"/>
  <c r="C262" i="65" s="1"/>
  <c r="C262" i="57"/>
  <c r="AA263" i="57" s="1"/>
  <c r="C263" i="65" s="1"/>
  <c r="C263" i="57"/>
  <c r="AA264" i="57" s="1"/>
  <c r="C264" i="65" s="1"/>
  <c r="C264" i="57"/>
  <c r="AA265" i="57" s="1"/>
  <c r="C265" i="65" s="1"/>
  <c r="C265" i="57"/>
  <c r="AA266" i="57" s="1"/>
  <c r="C266" i="65" s="1"/>
  <c r="C266" i="57"/>
  <c r="AA267" i="57" s="1"/>
  <c r="C267" i="65" s="1"/>
  <c r="C267" i="57"/>
  <c r="AA268" i="57" s="1"/>
  <c r="C268" i="65" s="1"/>
  <c r="C268" i="57"/>
  <c r="AA269" i="57" s="1"/>
  <c r="C269" i="65" s="1"/>
  <c r="C269" i="57"/>
  <c r="AA270" i="57" s="1"/>
  <c r="C270" i="65" s="1"/>
  <c r="C270" i="57"/>
  <c r="AA271" i="57" s="1"/>
  <c r="C271" i="65" s="1"/>
  <c r="C271" i="57"/>
  <c r="AA272" i="57" s="1"/>
  <c r="C272" i="65" s="1"/>
  <c r="C272" i="57"/>
  <c r="AA273" i="57" s="1"/>
  <c r="C273" i="65" s="1"/>
  <c r="C273" i="57"/>
  <c r="AA274" i="57" s="1"/>
  <c r="C274" i="65" s="1"/>
  <c r="C274" i="57"/>
  <c r="AA275" i="57" s="1"/>
  <c r="C275" i="65" s="1"/>
  <c r="C275" i="57"/>
  <c r="AA276" i="57" s="1"/>
  <c r="C276" i="65" s="1"/>
  <c r="C276" i="57"/>
  <c r="AA277" i="57" s="1"/>
  <c r="C277" i="65" s="1"/>
  <c r="C277" i="57"/>
  <c r="AA278" i="57" s="1"/>
  <c r="C278" i="65" s="1"/>
  <c r="C278" i="57"/>
  <c r="AA279" i="57" s="1"/>
  <c r="C279" i="65" s="1"/>
  <c r="C279" i="57"/>
  <c r="AA280" i="57" s="1"/>
  <c r="C280" i="65" s="1"/>
  <c r="C280" i="57"/>
  <c r="AA281" i="57" s="1"/>
  <c r="C281" i="65" s="1"/>
  <c r="C281" i="57"/>
  <c r="AA282" i="57" s="1"/>
  <c r="C282" i="65" s="1"/>
  <c r="C282" i="57"/>
  <c r="AA283" i="57" s="1"/>
  <c r="C283" i="65" s="1"/>
  <c r="C283" i="57"/>
  <c r="AA284" i="57" s="1"/>
  <c r="C284" i="65" s="1"/>
  <c r="C284" i="57"/>
  <c r="AA285" i="57" s="1"/>
  <c r="C285" i="65" s="1"/>
  <c r="C285" i="57"/>
  <c r="AA286" i="57" s="1"/>
  <c r="C286" i="65" s="1"/>
  <c r="C286" i="57"/>
  <c r="AA287" i="57" s="1"/>
  <c r="C287" i="65" s="1"/>
  <c r="C287" i="57"/>
  <c r="AA288" i="57" s="1"/>
  <c r="C288" i="65" s="1"/>
  <c r="C288" i="57"/>
  <c r="AA289" i="57" s="1"/>
  <c r="C289" i="65" s="1"/>
  <c r="C289" i="57"/>
  <c r="AA290" i="57" s="1"/>
  <c r="C290" i="65" s="1"/>
  <c r="C290" i="57"/>
  <c r="AA291" i="57" s="1"/>
  <c r="C291" i="65" s="1"/>
  <c r="C291" i="57"/>
  <c r="AA292" i="57" s="1"/>
  <c r="C292" i="65" s="1"/>
  <c r="C292" i="57"/>
  <c r="AA293" i="57" s="1"/>
  <c r="C293" i="65" s="1"/>
  <c r="C293" i="57"/>
  <c r="AA294" i="57" s="1"/>
  <c r="C294" i="65" s="1"/>
  <c r="C294" i="57"/>
  <c r="AA295" i="57" s="1"/>
  <c r="C295" i="65" s="1"/>
  <c r="C295" i="57"/>
  <c r="AA296" i="57" s="1"/>
  <c r="C296" i="65" s="1"/>
  <c r="C296" i="57"/>
  <c r="AA297" i="57" s="1"/>
  <c r="C297" i="65" s="1"/>
  <c r="C297" i="57"/>
  <c r="AA298" i="57" s="1"/>
  <c r="C298" i="65" s="1"/>
  <c r="C298" i="57"/>
  <c r="AA299" i="57" s="1"/>
  <c r="C299" i="65" s="1"/>
  <c r="C299" i="57"/>
  <c r="AA300" i="57" s="1"/>
  <c r="C300" i="65" s="1"/>
  <c r="C300" i="57"/>
  <c r="AA301" i="57" s="1"/>
  <c r="C301" i="65" s="1"/>
  <c r="C301" i="57"/>
  <c r="AA302" i="57" s="1"/>
  <c r="C302" i="65" s="1"/>
  <c r="C302" i="57"/>
  <c r="AA303" i="57" s="1"/>
  <c r="C303" i="65" s="1"/>
  <c r="C303" i="57"/>
  <c r="AA304" i="57" s="1"/>
  <c r="C304" i="65" s="1"/>
  <c r="C304" i="57"/>
  <c r="AA305" i="57" s="1"/>
  <c r="C305" i="65" s="1"/>
  <c r="C305" i="57"/>
  <c r="AA306" i="57" s="1"/>
  <c r="C306" i="65" s="1"/>
  <c r="C306" i="57"/>
  <c r="AA307" i="57" s="1"/>
  <c r="C307" i="65" s="1"/>
  <c r="C307" i="57"/>
  <c r="AA308" i="57" s="1"/>
  <c r="C308" i="65" s="1"/>
  <c r="C308" i="57"/>
  <c r="AA309" i="57" s="1"/>
  <c r="C309" i="65" s="1"/>
  <c r="C309" i="57"/>
  <c r="AA310" i="57" s="1"/>
  <c r="C310" i="65" s="1"/>
  <c r="C310" i="57"/>
  <c r="AA311" i="57" s="1"/>
  <c r="C311" i="65" s="1"/>
  <c r="C5" i="57"/>
  <c r="B5" i="57"/>
  <c r="Z6" i="57" s="1"/>
  <c r="B6" i="57"/>
  <c r="Z7" i="57" s="1"/>
  <c r="B7" i="57"/>
  <c r="Z8" i="57" s="1"/>
  <c r="B8" i="57"/>
  <c r="Z9" i="57" s="1"/>
  <c r="B9" i="57"/>
  <c r="Z10" i="57" s="1"/>
  <c r="B10" i="57"/>
  <c r="Z11" i="57" s="1"/>
  <c r="B11" i="57"/>
  <c r="Z12" i="57" s="1"/>
  <c r="B12" i="57"/>
  <c r="Z13" i="57" s="1"/>
  <c r="B13" i="57"/>
  <c r="Z14" i="57" s="1"/>
  <c r="B14" i="57"/>
  <c r="Z15" i="57" s="1"/>
  <c r="B15" i="57"/>
  <c r="Z16" i="57" s="1"/>
  <c r="B16" i="57"/>
  <c r="Z17" i="57" s="1"/>
  <c r="B17" i="57"/>
  <c r="Z18" i="57" s="1"/>
  <c r="B18" i="57"/>
  <c r="Z19" i="57" s="1"/>
  <c r="B19" i="57"/>
  <c r="Z20" i="57" s="1"/>
  <c r="B20" i="57"/>
  <c r="Z21" i="57" s="1"/>
  <c r="B21" i="57"/>
  <c r="Z22" i="57" s="1"/>
  <c r="B22" i="57"/>
  <c r="Z23" i="57" s="1"/>
  <c r="B23" i="57"/>
  <c r="Z24" i="57" s="1"/>
  <c r="B24" i="57"/>
  <c r="Z25" i="57" s="1"/>
  <c r="B25" i="57"/>
  <c r="Z26" i="57" s="1"/>
  <c r="B26" i="57"/>
  <c r="Z27" i="57" s="1"/>
  <c r="B27" i="57"/>
  <c r="Z28" i="57" s="1"/>
  <c r="B28" i="57"/>
  <c r="Z29" i="57" s="1"/>
  <c r="B29" i="57"/>
  <c r="Z30" i="57" s="1"/>
  <c r="B30" i="57"/>
  <c r="Z31" i="57" s="1"/>
  <c r="B31" i="57"/>
  <c r="Z32" i="57" s="1"/>
  <c r="B32" i="57"/>
  <c r="Z33" i="57" s="1"/>
  <c r="B33" i="57"/>
  <c r="Z34" i="57" s="1"/>
  <c r="B34" i="57"/>
  <c r="Z35" i="57" s="1"/>
  <c r="B35" i="57"/>
  <c r="Z36" i="57" s="1"/>
  <c r="B36" i="57"/>
  <c r="Z37" i="57" s="1"/>
  <c r="B37" i="57"/>
  <c r="Z38" i="57" s="1"/>
  <c r="B38" i="57"/>
  <c r="Z39" i="57" s="1"/>
  <c r="B39" i="57"/>
  <c r="Z40" i="57" s="1"/>
  <c r="B40" i="57"/>
  <c r="Z41" i="57" s="1"/>
  <c r="B41" i="57"/>
  <c r="Z42" i="57" s="1"/>
  <c r="B42" i="57"/>
  <c r="Z43" i="57" s="1"/>
  <c r="B43" i="57"/>
  <c r="Z44" i="57" s="1"/>
  <c r="B44" i="57"/>
  <c r="Z45" i="57" s="1"/>
  <c r="B45" i="57"/>
  <c r="Z46" i="57" s="1"/>
  <c r="B46" i="57"/>
  <c r="Z47" i="57" s="1"/>
  <c r="B47" i="57"/>
  <c r="Z48" i="57" s="1"/>
  <c r="B48" i="57"/>
  <c r="Z49" i="57" s="1"/>
  <c r="B49" i="57"/>
  <c r="Z50" i="57" s="1"/>
  <c r="B50" i="57"/>
  <c r="Z51" i="57" s="1"/>
  <c r="B51" i="57"/>
  <c r="Z52" i="57" s="1"/>
  <c r="B52" i="57"/>
  <c r="Z53" i="57" s="1"/>
  <c r="B53" i="57"/>
  <c r="Z54" i="57" s="1"/>
  <c r="B54" i="57"/>
  <c r="Z55" i="57" s="1"/>
  <c r="B55" i="57"/>
  <c r="Z56" i="57" s="1"/>
  <c r="B56" i="57"/>
  <c r="Z57" i="57" s="1"/>
  <c r="B57" i="57"/>
  <c r="Z58" i="57" s="1"/>
  <c r="B58" i="57"/>
  <c r="Z59" i="57" s="1"/>
  <c r="B59" i="57"/>
  <c r="Z60" i="57" s="1"/>
  <c r="B60" i="57"/>
  <c r="Z61" i="57" s="1"/>
  <c r="B61" i="57"/>
  <c r="Z62" i="57" s="1"/>
  <c r="B62" i="57"/>
  <c r="Z63" i="57" s="1"/>
  <c r="B63" i="57"/>
  <c r="Z64" i="57" s="1"/>
  <c r="B64" i="57"/>
  <c r="Z65" i="57" s="1"/>
  <c r="B65" i="57"/>
  <c r="Z66" i="57" s="1"/>
  <c r="B66" i="57"/>
  <c r="Z67" i="57" s="1"/>
  <c r="B67" i="57"/>
  <c r="Z68" i="57" s="1"/>
  <c r="B68" i="57"/>
  <c r="Z69" i="57" s="1"/>
  <c r="B69" i="57"/>
  <c r="Z70" i="57" s="1"/>
  <c r="B70" i="57"/>
  <c r="Z71" i="57" s="1"/>
  <c r="B71" i="57"/>
  <c r="Z72" i="57" s="1"/>
  <c r="B72" i="57"/>
  <c r="Z73" i="57" s="1"/>
  <c r="B73" i="57"/>
  <c r="Z74" i="57" s="1"/>
  <c r="B74" i="57"/>
  <c r="Z75" i="57" s="1"/>
  <c r="B75" i="57"/>
  <c r="Z76" i="57" s="1"/>
  <c r="B76" i="57"/>
  <c r="Z77" i="57" s="1"/>
  <c r="B77" i="57"/>
  <c r="Z78" i="57" s="1"/>
  <c r="B78" i="57"/>
  <c r="Z79" i="57" s="1"/>
  <c r="B79" i="57"/>
  <c r="Z80" i="57" s="1"/>
  <c r="B80" i="57"/>
  <c r="Z81" i="57" s="1"/>
  <c r="B81" i="57"/>
  <c r="Z82" i="57" s="1"/>
  <c r="B82" i="57"/>
  <c r="Z83" i="57" s="1"/>
  <c r="B83" i="57"/>
  <c r="Z84" i="57" s="1"/>
  <c r="B84" i="57"/>
  <c r="Z85" i="57" s="1"/>
  <c r="B85" i="57"/>
  <c r="Z86" i="57" s="1"/>
  <c r="B86" i="57"/>
  <c r="Z87" i="57" s="1"/>
  <c r="B87" i="57"/>
  <c r="Z88" i="57" s="1"/>
  <c r="B88" i="57"/>
  <c r="Z89" i="57" s="1"/>
  <c r="B89" i="57"/>
  <c r="Z90" i="57" s="1"/>
  <c r="B90" i="57"/>
  <c r="Z91" i="57" s="1"/>
  <c r="B91" i="57"/>
  <c r="Z92" i="57" s="1"/>
  <c r="B92" i="57"/>
  <c r="Z93" i="57" s="1"/>
  <c r="B93" i="57"/>
  <c r="Z94" i="57" s="1"/>
  <c r="B94" i="57"/>
  <c r="Z95" i="57" s="1"/>
  <c r="B95" i="57"/>
  <c r="Z96" i="57" s="1"/>
  <c r="B96" i="57"/>
  <c r="Z97" i="57" s="1"/>
  <c r="B97" i="57"/>
  <c r="Z98" i="57" s="1"/>
  <c r="B98" i="57"/>
  <c r="Z99" i="57" s="1"/>
  <c r="B99" i="57"/>
  <c r="Z100" i="57" s="1"/>
  <c r="B100" i="57"/>
  <c r="Z101" i="57" s="1"/>
  <c r="B101" i="57"/>
  <c r="Z102" i="57" s="1"/>
  <c r="B102" i="57"/>
  <c r="Z103" i="57" s="1"/>
  <c r="B103" i="57"/>
  <c r="Z104" i="57" s="1"/>
  <c r="B104" i="57"/>
  <c r="Z105" i="57" s="1"/>
  <c r="B105" i="57"/>
  <c r="Z106" i="57" s="1"/>
  <c r="B106" i="57"/>
  <c r="Z107" i="57" s="1"/>
  <c r="B107" i="57"/>
  <c r="Z108" i="57" s="1"/>
  <c r="B108" i="57"/>
  <c r="Z109" i="57" s="1"/>
  <c r="B109" i="57"/>
  <c r="Z110" i="57" s="1"/>
  <c r="B110" i="57"/>
  <c r="Z111" i="57" s="1"/>
  <c r="B111" i="57"/>
  <c r="Z112" i="57" s="1"/>
  <c r="B112" i="57"/>
  <c r="Z113" i="57" s="1"/>
  <c r="B113" i="57"/>
  <c r="Z114" i="57" s="1"/>
  <c r="B114" i="57"/>
  <c r="Z115" i="57" s="1"/>
  <c r="B115" i="57"/>
  <c r="Z116" i="57" s="1"/>
  <c r="B116" i="57"/>
  <c r="Z117" i="57" s="1"/>
  <c r="B117" i="57"/>
  <c r="Z118" i="57" s="1"/>
  <c r="B118" i="57"/>
  <c r="Z119" i="57" s="1"/>
  <c r="B119" i="57"/>
  <c r="Z120" i="57" s="1"/>
  <c r="B120" i="57"/>
  <c r="Z121" i="57" s="1"/>
  <c r="B121" i="57"/>
  <c r="Z122" i="57" s="1"/>
  <c r="B122" i="57"/>
  <c r="Z123" i="57" s="1"/>
  <c r="B123" i="57"/>
  <c r="Z124" i="57" s="1"/>
  <c r="B124" i="57"/>
  <c r="Z125" i="57" s="1"/>
  <c r="B125" i="57"/>
  <c r="Z126" i="57" s="1"/>
  <c r="B126" i="57"/>
  <c r="Z127" i="57" s="1"/>
  <c r="B127" i="57"/>
  <c r="Z128" i="57" s="1"/>
  <c r="B128" i="57"/>
  <c r="Z129" i="57" s="1"/>
  <c r="B129" i="57"/>
  <c r="Z130" i="57" s="1"/>
  <c r="B130" i="57"/>
  <c r="Z131" i="57" s="1"/>
  <c r="B131" i="57"/>
  <c r="Z132" i="57" s="1"/>
  <c r="B132" i="57"/>
  <c r="Z133" i="57" s="1"/>
  <c r="B133" i="57"/>
  <c r="Z134" i="57" s="1"/>
  <c r="B134" i="57"/>
  <c r="Z135" i="57" s="1"/>
  <c r="B135" i="57"/>
  <c r="Z136" i="57" s="1"/>
  <c r="B136" i="57"/>
  <c r="Z137" i="57" s="1"/>
  <c r="B137" i="57"/>
  <c r="Z138" i="57" s="1"/>
  <c r="B138" i="57"/>
  <c r="Z139" i="57" s="1"/>
  <c r="B139" i="57"/>
  <c r="Z140" i="57" s="1"/>
  <c r="B140" i="57"/>
  <c r="Z141" i="57" s="1"/>
  <c r="B141" i="57"/>
  <c r="Z142" i="57" s="1"/>
  <c r="B142" i="57"/>
  <c r="Z143" i="57" s="1"/>
  <c r="B143" i="57"/>
  <c r="Z144" i="57" s="1"/>
  <c r="B144" i="57"/>
  <c r="Z145" i="57" s="1"/>
  <c r="B145" i="57"/>
  <c r="Z146" i="57" s="1"/>
  <c r="B146" i="57"/>
  <c r="Z147" i="57" s="1"/>
  <c r="B147" i="57"/>
  <c r="Z148" i="57" s="1"/>
  <c r="B148" i="57"/>
  <c r="Z149" i="57" s="1"/>
  <c r="B149" i="57"/>
  <c r="Z150" i="57" s="1"/>
  <c r="B150" i="57"/>
  <c r="Z151" i="57" s="1"/>
  <c r="B151" i="57"/>
  <c r="Z152" i="57" s="1"/>
  <c r="B152" i="57"/>
  <c r="Z153" i="57" s="1"/>
  <c r="B153" i="57"/>
  <c r="Z154" i="57" s="1"/>
  <c r="B154" i="57"/>
  <c r="Z155" i="57" s="1"/>
  <c r="B155" i="57"/>
  <c r="Z156" i="57" s="1"/>
  <c r="B156" i="57"/>
  <c r="Z157" i="57" s="1"/>
  <c r="B157" i="57"/>
  <c r="Z158" i="57" s="1"/>
  <c r="B158" i="57"/>
  <c r="Z159" i="57" s="1"/>
  <c r="B159" i="57"/>
  <c r="Z160" i="57" s="1"/>
  <c r="B160" i="57"/>
  <c r="Z161" i="57" s="1"/>
  <c r="B161" i="57"/>
  <c r="Z162" i="57" s="1"/>
  <c r="B162" i="57"/>
  <c r="Z163" i="57" s="1"/>
  <c r="B163" i="57"/>
  <c r="Z164" i="57" s="1"/>
  <c r="B164" i="57"/>
  <c r="Z165" i="57" s="1"/>
  <c r="B165" i="57"/>
  <c r="Z166" i="57" s="1"/>
  <c r="B166" i="57"/>
  <c r="Z167" i="57" s="1"/>
  <c r="B167" i="57"/>
  <c r="Z168" i="57" s="1"/>
  <c r="B168" i="57"/>
  <c r="Z169" i="57" s="1"/>
  <c r="B169" i="57"/>
  <c r="Z170" i="57" s="1"/>
  <c r="B170" i="57"/>
  <c r="Z171" i="57" s="1"/>
  <c r="B171" i="57"/>
  <c r="Z172" i="57" s="1"/>
  <c r="B172" i="57"/>
  <c r="Z173" i="57" s="1"/>
  <c r="B173" i="57"/>
  <c r="Z174" i="57" s="1"/>
  <c r="B174" i="57"/>
  <c r="Z175" i="57" s="1"/>
  <c r="B175" i="57"/>
  <c r="Z176" i="57" s="1"/>
  <c r="B176" i="57"/>
  <c r="Z177" i="57" s="1"/>
  <c r="B177" i="57"/>
  <c r="Z178" i="57" s="1"/>
  <c r="B178" i="57"/>
  <c r="Z179" i="57" s="1"/>
  <c r="B179" i="57"/>
  <c r="Z180" i="57" s="1"/>
  <c r="B180" i="57"/>
  <c r="Z181" i="57" s="1"/>
  <c r="B181" i="57"/>
  <c r="Z182" i="57" s="1"/>
  <c r="B182" i="57"/>
  <c r="Z183" i="57" s="1"/>
  <c r="B183" i="57"/>
  <c r="Z184" i="57" s="1"/>
  <c r="B184" i="57"/>
  <c r="Z185" i="57" s="1"/>
  <c r="B185" i="57"/>
  <c r="Z186" i="57" s="1"/>
  <c r="B186" i="57"/>
  <c r="Z187" i="57" s="1"/>
  <c r="B187" i="57"/>
  <c r="Z188" i="57" s="1"/>
  <c r="B188" i="57"/>
  <c r="Z189" i="57" s="1"/>
  <c r="B189" i="57"/>
  <c r="Z190" i="57" s="1"/>
  <c r="B190" i="57"/>
  <c r="Z191" i="57" s="1"/>
  <c r="B191" i="57"/>
  <c r="Z192" i="57" s="1"/>
  <c r="B192" i="57"/>
  <c r="Z193" i="57" s="1"/>
  <c r="B193" i="57"/>
  <c r="Z194" i="57" s="1"/>
  <c r="B194" i="57"/>
  <c r="Z195" i="57" s="1"/>
  <c r="B195" i="57"/>
  <c r="Z196" i="57" s="1"/>
  <c r="B196" i="57"/>
  <c r="Z197" i="57" s="1"/>
  <c r="B197" i="57"/>
  <c r="Z198" i="57" s="1"/>
  <c r="B198" i="57"/>
  <c r="Z199" i="57" s="1"/>
  <c r="B199" i="57"/>
  <c r="Z200" i="57" s="1"/>
  <c r="B200" i="57"/>
  <c r="Z201" i="57" s="1"/>
  <c r="B201" i="57"/>
  <c r="Z202" i="57" s="1"/>
  <c r="B202" i="57"/>
  <c r="Z203" i="57" s="1"/>
  <c r="B203" i="57"/>
  <c r="Z204" i="57" s="1"/>
  <c r="B204" i="57"/>
  <c r="Z205" i="57" s="1"/>
  <c r="B205" i="57"/>
  <c r="Z206" i="57" s="1"/>
  <c r="B206" i="57"/>
  <c r="Z207" i="57" s="1"/>
  <c r="B207" i="57"/>
  <c r="Z208" i="57" s="1"/>
  <c r="B208" i="57"/>
  <c r="Z209" i="57" s="1"/>
  <c r="B209" i="57"/>
  <c r="Z210" i="57" s="1"/>
  <c r="B210" i="57"/>
  <c r="Z211" i="57" s="1"/>
  <c r="B211" i="57"/>
  <c r="Z212" i="57" s="1"/>
  <c r="B212" i="57"/>
  <c r="Z213" i="57" s="1"/>
  <c r="B213" i="57"/>
  <c r="Z214" i="57" s="1"/>
  <c r="B214" i="57"/>
  <c r="Z215" i="57" s="1"/>
  <c r="B215" i="57"/>
  <c r="Z216" i="57" s="1"/>
  <c r="B216" i="57"/>
  <c r="Z217" i="57" s="1"/>
  <c r="B217" i="57"/>
  <c r="Z218" i="57" s="1"/>
  <c r="B218" i="57"/>
  <c r="Z219" i="57" s="1"/>
  <c r="B219" i="57"/>
  <c r="Z220" i="57" s="1"/>
  <c r="B220" i="57"/>
  <c r="Z221" i="57" s="1"/>
  <c r="B221" i="57"/>
  <c r="Z222" i="57" s="1"/>
  <c r="B222" i="57"/>
  <c r="Z223" i="57" s="1"/>
  <c r="B223" i="57"/>
  <c r="Z224" i="57" s="1"/>
  <c r="B224" i="57"/>
  <c r="Z225" i="57" s="1"/>
  <c r="B225" i="57"/>
  <c r="Z226" i="57" s="1"/>
  <c r="B226" i="57"/>
  <c r="Z227" i="57" s="1"/>
  <c r="B227" i="57"/>
  <c r="Z228" i="57" s="1"/>
  <c r="B228" i="57"/>
  <c r="Z229" i="57" s="1"/>
  <c r="B229" i="57"/>
  <c r="Z230" i="57" s="1"/>
  <c r="B230" i="57"/>
  <c r="Z231" i="57" s="1"/>
  <c r="B231" i="57"/>
  <c r="Z232" i="57" s="1"/>
  <c r="B232" i="57"/>
  <c r="Z233" i="57" s="1"/>
  <c r="B233" i="57"/>
  <c r="Z234" i="57" s="1"/>
  <c r="B234" i="57"/>
  <c r="Z235" i="57" s="1"/>
  <c r="B235" i="57"/>
  <c r="Z236" i="57" s="1"/>
  <c r="B236" i="57"/>
  <c r="Z237" i="57" s="1"/>
  <c r="B237" i="57"/>
  <c r="Z238" i="57" s="1"/>
  <c r="B238" i="57"/>
  <c r="Z239" i="57" s="1"/>
  <c r="B239" i="57"/>
  <c r="Z240" i="57" s="1"/>
  <c r="B240" i="57"/>
  <c r="Z241" i="57" s="1"/>
  <c r="B241" i="57"/>
  <c r="Z242" i="57" s="1"/>
  <c r="B242" i="57"/>
  <c r="Z243" i="57" s="1"/>
  <c r="B243" i="57"/>
  <c r="Z244" i="57" s="1"/>
  <c r="B244" i="57"/>
  <c r="Z245" i="57" s="1"/>
  <c r="B245" i="57"/>
  <c r="Z246" i="57" s="1"/>
  <c r="B246" i="57"/>
  <c r="Z247" i="57" s="1"/>
  <c r="B247" i="57"/>
  <c r="Z248" i="57" s="1"/>
  <c r="B248" i="57"/>
  <c r="Z249" i="57" s="1"/>
  <c r="B249" i="57"/>
  <c r="Z250" i="57" s="1"/>
  <c r="B250" i="57"/>
  <c r="Z251" i="57" s="1"/>
  <c r="B251" i="57"/>
  <c r="Z252" i="57" s="1"/>
  <c r="B252" i="57"/>
  <c r="Z253" i="57" s="1"/>
  <c r="B253" i="57"/>
  <c r="Z254" i="57" s="1"/>
  <c r="B254" i="57"/>
  <c r="Z255" i="57" s="1"/>
  <c r="B255" i="57"/>
  <c r="Z256" i="57" s="1"/>
  <c r="B256" i="57"/>
  <c r="Z257" i="57" s="1"/>
  <c r="B257" i="57"/>
  <c r="Z258" i="57" s="1"/>
  <c r="B258" i="57"/>
  <c r="Z259" i="57" s="1"/>
  <c r="B259" i="57"/>
  <c r="Z260" i="57" s="1"/>
  <c r="B260" i="57"/>
  <c r="Z261" i="57" s="1"/>
  <c r="B261" i="57"/>
  <c r="Z262" i="57" s="1"/>
  <c r="B262" i="57"/>
  <c r="Z263" i="57" s="1"/>
  <c r="B263" i="57"/>
  <c r="Z264" i="57" s="1"/>
  <c r="B264" i="57"/>
  <c r="Z265" i="57" s="1"/>
  <c r="B265" i="57"/>
  <c r="Z266" i="57" s="1"/>
  <c r="B266" i="57"/>
  <c r="Z267" i="57" s="1"/>
  <c r="B267" i="57"/>
  <c r="Z268" i="57" s="1"/>
  <c r="B268" i="57"/>
  <c r="Z269" i="57" s="1"/>
  <c r="B269" i="57"/>
  <c r="Z270" i="57" s="1"/>
  <c r="B270" i="57"/>
  <c r="Z271" i="57" s="1"/>
  <c r="B271" i="57"/>
  <c r="Z272" i="57" s="1"/>
  <c r="B272" i="57"/>
  <c r="Z273" i="57" s="1"/>
  <c r="B273" i="57"/>
  <c r="Z274" i="57" s="1"/>
  <c r="B274" i="57"/>
  <c r="Z275" i="57" s="1"/>
  <c r="B275" i="57"/>
  <c r="Z276" i="57" s="1"/>
  <c r="B276" i="57"/>
  <c r="Z277" i="57" s="1"/>
  <c r="B277" i="57"/>
  <c r="Z278" i="57" s="1"/>
  <c r="B278" i="57"/>
  <c r="Z279" i="57" s="1"/>
  <c r="B279" i="57"/>
  <c r="Z280" i="57" s="1"/>
  <c r="B280" i="57"/>
  <c r="Z281" i="57" s="1"/>
  <c r="B281" i="57"/>
  <c r="Z282" i="57" s="1"/>
  <c r="B282" i="57"/>
  <c r="Z283" i="57" s="1"/>
  <c r="B283" i="57"/>
  <c r="Z284" i="57" s="1"/>
  <c r="B284" i="57"/>
  <c r="Z285" i="57" s="1"/>
  <c r="B285" i="57"/>
  <c r="Z286" i="57" s="1"/>
  <c r="B286" i="57"/>
  <c r="Z287" i="57" s="1"/>
  <c r="B287" i="57"/>
  <c r="Z288" i="57" s="1"/>
  <c r="B288" i="57"/>
  <c r="Z289" i="57" s="1"/>
  <c r="B289" i="57"/>
  <c r="Z290" i="57" s="1"/>
  <c r="B290" i="57"/>
  <c r="Z291" i="57" s="1"/>
  <c r="B291" i="57"/>
  <c r="Z292" i="57" s="1"/>
  <c r="B292" i="57"/>
  <c r="Z293" i="57" s="1"/>
  <c r="B293" i="57"/>
  <c r="Z294" i="57" s="1"/>
  <c r="B294" i="57"/>
  <c r="Z295" i="57" s="1"/>
  <c r="B295" i="57"/>
  <c r="Z296" i="57" s="1"/>
  <c r="B296" i="57"/>
  <c r="Z297" i="57" s="1"/>
  <c r="B297" i="57"/>
  <c r="Z298" i="57" s="1"/>
  <c r="B298" i="57"/>
  <c r="Z299" i="57" s="1"/>
  <c r="B299" i="57"/>
  <c r="Z300" i="57" s="1"/>
  <c r="B300" i="57"/>
  <c r="Z301" i="57" s="1"/>
  <c r="B301" i="57"/>
  <c r="Z302" i="57" s="1"/>
  <c r="B302" i="57"/>
  <c r="Z303" i="57" s="1"/>
  <c r="B303" i="57"/>
  <c r="Z304" i="57" s="1"/>
  <c r="B304" i="57"/>
  <c r="Z305" i="57" s="1"/>
  <c r="B305" i="57"/>
  <c r="Z306" i="57" s="1"/>
  <c r="B306" i="57"/>
  <c r="Z307" i="57" s="1"/>
  <c r="B307" i="57"/>
  <c r="Z308" i="57" s="1"/>
  <c r="B308" i="57"/>
  <c r="Z309" i="57" s="1"/>
  <c r="B309" i="57"/>
  <c r="Z310" i="57" s="1"/>
  <c r="B310" i="57"/>
  <c r="Z311" i="57" s="1"/>
  <c r="E7" i="55"/>
  <c r="E24" i="55"/>
  <c r="E44" i="55"/>
  <c r="E52" i="55"/>
  <c r="E53" i="55"/>
  <c r="E71" i="55"/>
  <c r="E79" i="55"/>
  <c r="E106" i="55"/>
  <c r="E138" i="55"/>
  <c r="E170" i="55"/>
  <c r="E202" i="55"/>
  <c r="E234" i="55"/>
  <c r="E266" i="55"/>
  <c r="E298" i="55"/>
  <c r="D4" i="55"/>
  <c r="D5" i="55"/>
  <c r="E5" i="55" s="1"/>
  <c r="D6" i="55"/>
  <c r="E6" i="55" s="1"/>
  <c r="D7" i="55"/>
  <c r="D8" i="55"/>
  <c r="D9" i="55"/>
  <c r="D10" i="55"/>
  <c r="E10" i="55" s="1"/>
  <c r="D11" i="55"/>
  <c r="D12" i="55"/>
  <c r="E12" i="55" s="1"/>
  <c r="D13" i="55"/>
  <c r="E13" i="55" s="1"/>
  <c r="D14" i="55"/>
  <c r="E14" i="55" s="1"/>
  <c r="D15" i="55"/>
  <c r="E15" i="55" s="1"/>
  <c r="D16" i="55"/>
  <c r="E16" i="55" s="1"/>
  <c r="D17" i="55"/>
  <c r="D18" i="55"/>
  <c r="E18" i="55" s="1"/>
  <c r="D19" i="55"/>
  <c r="E19" i="55" s="1"/>
  <c r="D20" i="55"/>
  <c r="E20" i="55" s="1"/>
  <c r="D21" i="55"/>
  <c r="E21" i="55" s="1"/>
  <c r="D22" i="55"/>
  <c r="E22" i="55" s="1"/>
  <c r="D23" i="55"/>
  <c r="D24" i="55"/>
  <c r="D25" i="55"/>
  <c r="D26" i="55"/>
  <c r="E26" i="55" s="1"/>
  <c r="D27" i="55"/>
  <c r="D28" i="55"/>
  <c r="E28" i="55" s="1"/>
  <c r="D29" i="55"/>
  <c r="E29" i="55" s="1"/>
  <c r="D30" i="55"/>
  <c r="E30" i="55" s="1"/>
  <c r="D31" i="55"/>
  <c r="E31" i="55" s="1"/>
  <c r="D32" i="55"/>
  <c r="D33" i="55"/>
  <c r="D34" i="55"/>
  <c r="E34" i="55" s="1"/>
  <c r="D35" i="55"/>
  <c r="E35" i="55" s="1"/>
  <c r="D36" i="55"/>
  <c r="E36" i="55" s="1"/>
  <c r="D37" i="55"/>
  <c r="E37" i="55" s="1"/>
  <c r="D38" i="55"/>
  <c r="E38" i="55" s="1"/>
  <c r="D39" i="55"/>
  <c r="D40" i="55"/>
  <c r="E40" i="55" s="1"/>
  <c r="D41" i="55"/>
  <c r="D42" i="55"/>
  <c r="D43" i="55"/>
  <c r="E43" i="55" s="1"/>
  <c r="D44" i="55"/>
  <c r="D45" i="55"/>
  <c r="E45" i="55" s="1"/>
  <c r="D46" i="55"/>
  <c r="E46" i="55" s="1"/>
  <c r="D47" i="55"/>
  <c r="E47" i="55" s="1"/>
  <c r="D48" i="55"/>
  <c r="D49" i="55"/>
  <c r="D50" i="55"/>
  <c r="E50" i="55" s="1"/>
  <c r="D51" i="55"/>
  <c r="D52" i="55"/>
  <c r="D53" i="55"/>
  <c r="D54" i="55"/>
  <c r="E54" i="55" s="1"/>
  <c r="D55" i="55"/>
  <c r="E55" i="55" s="1"/>
  <c r="D56" i="55"/>
  <c r="D57" i="55"/>
  <c r="D58" i="55"/>
  <c r="E58" i="55" s="1"/>
  <c r="D59" i="55"/>
  <c r="E59" i="55" s="1"/>
  <c r="D60" i="55"/>
  <c r="E60" i="55" s="1"/>
  <c r="D61" i="55"/>
  <c r="E61" i="55" s="1"/>
  <c r="D62" i="55"/>
  <c r="E62" i="55" s="1"/>
  <c r="D63" i="55"/>
  <c r="E63" i="55" s="1"/>
  <c r="D64" i="55"/>
  <c r="E64" i="55" s="1"/>
  <c r="D65" i="55"/>
  <c r="D66" i="55"/>
  <c r="E66" i="55" s="1"/>
  <c r="D67" i="55"/>
  <c r="D68" i="55"/>
  <c r="E68" i="55" s="1"/>
  <c r="D69" i="55"/>
  <c r="E69" i="55" s="1"/>
  <c r="D70" i="55"/>
  <c r="E70" i="55" s="1"/>
  <c r="D71" i="55"/>
  <c r="D72" i="55"/>
  <c r="D73" i="55"/>
  <c r="D74" i="55"/>
  <c r="E74" i="55" s="1"/>
  <c r="D75" i="55"/>
  <c r="D76" i="55"/>
  <c r="E76" i="55" s="1"/>
  <c r="D77" i="55"/>
  <c r="E77" i="55" s="1"/>
  <c r="D78" i="55"/>
  <c r="E78" i="55" s="1"/>
  <c r="D79" i="55"/>
  <c r="D80" i="55"/>
  <c r="E80" i="55" s="1"/>
  <c r="D81" i="55"/>
  <c r="D82" i="55"/>
  <c r="E82" i="55" s="1"/>
  <c r="D83" i="55"/>
  <c r="E83" i="55" s="1"/>
  <c r="D84" i="55"/>
  <c r="E84" i="55" s="1"/>
  <c r="D85" i="55"/>
  <c r="E85" i="55" s="1"/>
  <c r="D86" i="55"/>
  <c r="E86" i="55" s="1"/>
  <c r="D87" i="55"/>
  <c r="D88" i="55"/>
  <c r="E88" i="55" s="1"/>
  <c r="D89" i="55"/>
  <c r="D90" i="55"/>
  <c r="E90" i="55" s="1"/>
  <c r="D91" i="55"/>
  <c r="D92" i="55"/>
  <c r="E92" i="55" s="1"/>
  <c r="D93" i="55"/>
  <c r="E93" i="55" s="1"/>
  <c r="D94" i="55"/>
  <c r="E94" i="55" s="1"/>
  <c r="D95" i="55"/>
  <c r="E95" i="55" s="1"/>
  <c r="D96" i="55"/>
  <c r="D97" i="55"/>
  <c r="E97" i="55" s="1"/>
  <c r="D98" i="55"/>
  <c r="E98" i="55" s="1"/>
  <c r="D99" i="55"/>
  <c r="D100" i="55"/>
  <c r="E100" i="55" s="1"/>
  <c r="D101" i="55"/>
  <c r="E101" i="55" s="1"/>
  <c r="D102" i="55"/>
  <c r="E102" i="55" s="1"/>
  <c r="D103" i="55"/>
  <c r="E103" i="55" s="1"/>
  <c r="D104" i="55"/>
  <c r="D105" i="55"/>
  <c r="E105" i="55" s="1"/>
  <c r="D106" i="55"/>
  <c r="D107" i="55"/>
  <c r="D108" i="55"/>
  <c r="E108" i="55" s="1"/>
  <c r="D109" i="55"/>
  <c r="E109" i="55" s="1"/>
  <c r="D110" i="55"/>
  <c r="E110" i="55" s="1"/>
  <c r="D111" i="55"/>
  <c r="E111" i="55" s="1"/>
  <c r="D112" i="55"/>
  <c r="D113" i="55"/>
  <c r="E113" i="55" s="1"/>
  <c r="D114" i="55"/>
  <c r="E114" i="55" s="1"/>
  <c r="D115" i="55"/>
  <c r="D116" i="55"/>
  <c r="E116" i="55" s="1"/>
  <c r="D117" i="55"/>
  <c r="E117" i="55" s="1"/>
  <c r="D118" i="55"/>
  <c r="E118" i="55" s="1"/>
  <c r="D119" i="55"/>
  <c r="E119" i="55" s="1"/>
  <c r="D120" i="55"/>
  <c r="D121" i="55"/>
  <c r="E121" i="55" s="1"/>
  <c r="D122" i="55"/>
  <c r="E122" i="55" s="1"/>
  <c r="D123" i="55"/>
  <c r="D124" i="55"/>
  <c r="E124" i="55" s="1"/>
  <c r="D125" i="55"/>
  <c r="E125" i="55" s="1"/>
  <c r="D126" i="55"/>
  <c r="E126" i="55" s="1"/>
  <c r="D127" i="55"/>
  <c r="E127" i="55" s="1"/>
  <c r="D128" i="55"/>
  <c r="D129" i="55"/>
  <c r="E129" i="55" s="1"/>
  <c r="D130" i="55"/>
  <c r="E130" i="55" s="1"/>
  <c r="D131" i="55"/>
  <c r="D132" i="55"/>
  <c r="E132" i="55" s="1"/>
  <c r="D133" i="55"/>
  <c r="E133" i="55" s="1"/>
  <c r="D134" i="55"/>
  <c r="E134" i="55" s="1"/>
  <c r="D135" i="55"/>
  <c r="E135" i="55" s="1"/>
  <c r="D136" i="55"/>
  <c r="D137" i="55"/>
  <c r="E137" i="55" s="1"/>
  <c r="D138" i="55"/>
  <c r="D139" i="55"/>
  <c r="D140" i="55"/>
  <c r="E140" i="55" s="1"/>
  <c r="D141" i="55"/>
  <c r="E141" i="55" s="1"/>
  <c r="D142" i="55"/>
  <c r="E142" i="55" s="1"/>
  <c r="D143" i="55"/>
  <c r="E143" i="55" s="1"/>
  <c r="D144" i="55"/>
  <c r="D145" i="55"/>
  <c r="E145" i="55" s="1"/>
  <c r="D146" i="55"/>
  <c r="E146" i="55" s="1"/>
  <c r="D147" i="55"/>
  <c r="D148" i="55"/>
  <c r="E148" i="55" s="1"/>
  <c r="D149" i="55"/>
  <c r="E149" i="55" s="1"/>
  <c r="D150" i="55"/>
  <c r="E150" i="55" s="1"/>
  <c r="D151" i="55"/>
  <c r="E151" i="55" s="1"/>
  <c r="D152" i="55"/>
  <c r="D153" i="55"/>
  <c r="E153" i="55" s="1"/>
  <c r="D154" i="55"/>
  <c r="E154" i="55" s="1"/>
  <c r="D155" i="55"/>
  <c r="D156" i="55"/>
  <c r="E156" i="55" s="1"/>
  <c r="D157" i="55"/>
  <c r="E157" i="55" s="1"/>
  <c r="D158" i="55"/>
  <c r="E158" i="55" s="1"/>
  <c r="D159" i="55"/>
  <c r="E159" i="55" s="1"/>
  <c r="D160" i="55"/>
  <c r="D161" i="55"/>
  <c r="E161" i="55" s="1"/>
  <c r="D162" i="55"/>
  <c r="E162" i="55" s="1"/>
  <c r="D163" i="55"/>
  <c r="D164" i="55"/>
  <c r="E164" i="55" s="1"/>
  <c r="D165" i="55"/>
  <c r="E165" i="55" s="1"/>
  <c r="D166" i="55"/>
  <c r="E166" i="55" s="1"/>
  <c r="D167" i="55"/>
  <c r="E167" i="55" s="1"/>
  <c r="D168" i="55"/>
  <c r="D169" i="55"/>
  <c r="E169" i="55" s="1"/>
  <c r="D170" i="55"/>
  <c r="D171" i="55"/>
  <c r="D172" i="55"/>
  <c r="E172" i="55" s="1"/>
  <c r="D173" i="55"/>
  <c r="E173" i="55" s="1"/>
  <c r="D174" i="55"/>
  <c r="E174" i="55" s="1"/>
  <c r="D175" i="55"/>
  <c r="E175" i="55" s="1"/>
  <c r="D176" i="55"/>
  <c r="D177" i="55"/>
  <c r="E177" i="55" s="1"/>
  <c r="D178" i="55"/>
  <c r="E178" i="55" s="1"/>
  <c r="D179" i="55"/>
  <c r="D180" i="55"/>
  <c r="E180" i="55" s="1"/>
  <c r="D181" i="55"/>
  <c r="E181" i="55" s="1"/>
  <c r="D182" i="55"/>
  <c r="E182" i="55" s="1"/>
  <c r="D183" i="55"/>
  <c r="E183" i="55" s="1"/>
  <c r="D184" i="55"/>
  <c r="D185" i="55"/>
  <c r="E185" i="55" s="1"/>
  <c r="D186" i="55"/>
  <c r="E186" i="55" s="1"/>
  <c r="D187" i="55"/>
  <c r="D188" i="55"/>
  <c r="E188" i="55" s="1"/>
  <c r="D189" i="55"/>
  <c r="E189" i="55" s="1"/>
  <c r="D190" i="55"/>
  <c r="E190" i="55" s="1"/>
  <c r="D191" i="55"/>
  <c r="E191" i="55" s="1"/>
  <c r="D192" i="55"/>
  <c r="D193" i="55"/>
  <c r="E193" i="55" s="1"/>
  <c r="D194" i="55"/>
  <c r="E194" i="55" s="1"/>
  <c r="D195" i="55"/>
  <c r="D196" i="55"/>
  <c r="E196" i="55" s="1"/>
  <c r="D197" i="55"/>
  <c r="E197" i="55" s="1"/>
  <c r="D198" i="55"/>
  <c r="E198" i="55" s="1"/>
  <c r="D199" i="55"/>
  <c r="E199" i="55" s="1"/>
  <c r="D200" i="55"/>
  <c r="D201" i="55"/>
  <c r="E201" i="55" s="1"/>
  <c r="D202" i="55"/>
  <c r="D203" i="55"/>
  <c r="D204" i="55"/>
  <c r="E204" i="55" s="1"/>
  <c r="D205" i="55"/>
  <c r="E205" i="55" s="1"/>
  <c r="D206" i="55"/>
  <c r="E206" i="55" s="1"/>
  <c r="D207" i="55"/>
  <c r="E207" i="55" s="1"/>
  <c r="D208" i="55"/>
  <c r="D209" i="55"/>
  <c r="E209" i="55" s="1"/>
  <c r="D210" i="55"/>
  <c r="E210" i="55" s="1"/>
  <c r="D211" i="55"/>
  <c r="D212" i="55"/>
  <c r="E212" i="55" s="1"/>
  <c r="D213" i="55"/>
  <c r="E213" i="55" s="1"/>
  <c r="D214" i="55"/>
  <c r="E214" i="55" s="1"/>
  <c r="D215" i="55"/>
  <c r="E215" i="55" s="1"/>
  <c r="D216" i="55"/>
  <c r="D217" i="55"/>
  <c r="E217" i="55" s="1"/>
  <c r="D218" i="55"/>
  <c r="E218" i="55" s="1"/>
  <c r="D219" i="55"/>
  <c r="D220" i="55"/>
  <c r="E220" i="55" s="1"/>
  <c r="D221" i="55"/>
  <c r="E221" i="55" s="1"/>
  <c r="D222" i="55"/>
  <c r="E222" i="55" s="1"/>
  <c r="D223" i="55"/>
  <c r="E223" i="55" s="1"/>
  <c r="D224" i="55"/>
  <c r="D225" i="55"/>
  <c r="E225" i="55" s="1"/>
  <c r="D226" i="55"/>
  <c r="E226" i="55" s="1"/>
  <c r="D227" i="55"/>
  <c r="D228" i="55"/>
  <c r="E228" i="55" s="1"/>
  <c r="D229" i="55"/>
  <c r="E229" i="55" s="1"/>
  <c r="D230" i="55"/>
  <c r="E230" i="55" s="1"/>
  <c r="D231" i="55"/>
  <c r="E231" i="55" s="1"/>
  <c r="D232" i="55"/>
  <c r="D233" i="55"/>
  <c r="E233" i="55" s="1"/>
  <c r="D234" i="55"/>
  <c r="D235" i="55"/>
  <c r="D236" i="55"/>
  <c r="E236" i="55" s="1"/>
  <c r="D237" i="55"/>
  <c r="E237" i="55" s="1"/>
  <c r="D238" i="55"/>
  <c r="E238" i="55" s="1"/>
  <c r="D239" i="55"/>
  <c r="E239" i="55" s="1"/>
  <c r="D240" i="55"/>
  <c r="D241" i="55"/>
  <c r="E241" i="55" s="1"/>
  <c r="D242" i="55"/>
  <c r="E242" i="55" s="1"/>
  <c r="D243" i="55"/>
  <c r="D244" i="55"/>
  <c r="E244" i="55" s="1"/>
  <c r="D245" i="55"/>
  <c r="E245" i="55" s="1"/>
  <c r="D246" i="55"/>
  <c r="E246" i="55" s="1"/>
  <c r="D247" i="55"/>
  <c r="E247" i="55" s="1"/>
  <c r="D248" i="55"/>
  <c r="D249" i="55"/>
  <c r="E249" i="55" s="1"/>
  <c r="D250" i="55"/>
  <c r="E250" i="55" s="1"/>
  <c r="D251" i="55"/>
  <c r="D252" i="55"/>
  <c r="E252" i="55" s="1"/>
  <c r="D253" i="55"/>
  <c r="E253" i="55" s="1"/>
  <c r="D254" i="55"/>
  <c r="E254" i="55" s="1"/>
  <c r="D255" i="55"/>
  <c r="E255" i="55" s="1"/>
  <c r="D256" i="55"/>
  <c r="D257" i="55"/>
  <c r="E257" i="55" s="1"/>
  <c r="D258" i="55"/>
  <c r="E258" i="55" s="1"/>
  <c r="D259" i="55"/>
  <c r="D260" i="55"/>
  <c r="E260" i="55" s="1"/>
  <c r="D261" i="55"/>
  <c r="E261" i="55" s="1"/>
  <c r="D262" i="55"/>
  <c r="E262" i="55" s="1"/>
  <c r="D263" i="55"/>
  <c r="E263" i="55" s="1"/>
  <c r="D264" i="55"/>
  <c r="D265" i="55"/>
  <c r="E265" i="55" s="1"/>
  <c r="D266" i="55"/>
  <c r="D267" i="55"/>
  <c r="D268" i="55"/>
  <c r="E268" i="55" s="1"/>
  <c r="D269" i="55"/>
  <c r="E269" i="55" s="1"/>
  <c r="D270" i="55"/>
  <c r="E270" i="55" s="1"/>
  <c r="D271" i="55"/>
  <c r="E271" i="55" s="1"/>
  <c r="D272" i="55"/>
  <c r="D273" i="55"/>
  <c r="E273" i="55" s="1"/>
  <c r="D274" i="55"/>
  <c r="E274" i="55" s="1"/>
  <c r="D275" i="55"/>
  <c r="D276" i="55"/>
  <c r="E276" i="55" s="1"/>
  <c r="D277" i="55"/>
  <c r="E277" i="55" s="1"/>
  <c r="D278" i="55"/>
  <c r="E278" i="55" s="1"/>
  <c r="D279" i="55"/>
  <c r="E279" i="55" s="1"/>
  <c r="D280" i="55"/>
  <c r="D281" i="55"/>
  <c r="E281" i="55" s="1"/>
  <c r="D282" i="55"/>
  <c r="E282" i="55" s="1"/>
  <c r="D283" i="55"/>
  <c r="D284" i="55"/>
  <c r="E284" i="55" s="1"/>
  <c r="D285" i="55"/>
  <c r="E285" i="55" s="1"/>
  <c r="D286" i="55"/>
  <c r="E286" i="55" s="1"/>
  <c r="D287" i="55"/>
  <c r="E287" i="55" s="1"/>
  <c r="D288" i="55"/>
  <c r="D289" i="55"/>
  <c r="E289" i="55" s="1"/>
  <c r="D290" i="55"/>
  <c r="E290" i="55" s="1"/>
  <c r="D291" i="55"/>
  <c r="D292" i="55"/>
  <c r="E292" i="55" s="1"/>
  <c r="D293" i="55"/>
  <c r="E293" i="55" s="1"/>
  <c r="D294" i="55"/>
  <c r="E294" i="55" s="1"/>
  <c r="D295" i="55"/>
  <c r="E295" i="55" s="1"/>
  <c r="D296" i="55"/>
  <c r="D297" i="55"/>
  <c r="E297" i="55" s="1"/>
  <c r="D298" i="55"/>
  <c r="D299" i="55"/>
  <c r="D300" i="55"/>
  <c r="E300" i="55" s="1"/>
  <c r="D301" i="55"/>
  <c r="E301" i="55" s="1"/>
  <c r="D302" i="55"/>
  <c r="E302" i="55" s="1"/>
  <c r="D303" i="55"/>
  <c r="E303" i="55" s="1"/>
  <c r="D304" i="55"/>
  <c r="D305" i="55"/>
  <c r="E305" i="55" s="1"/>
  <c r="D306" i="55"/>
  <c r="E306" i="55" s="1"/>
  <c r="D307" i="55"/>
  <c r="D308" i="55"/>
  <c r="E308" i="55" s="1"/>
  <c r="D309" i="55"/>
  <c r="E309" i="55" s="1"/>
  <c r="G4" i="55"/>
  <c r="E4" i="55" s="1"/>
  <c r="F4" i="55"/>
  <c r="F5" i="55"/>
  <c r="F6" i="55"/>
  <c r="F7" i="55"/>
  <c r="F8" i="55"/>
  <c r="F9" i="55"/>
  <c r="F10" i="55"/>
  <c r="F11" i="55"/>
  <c r="F12" i="55"/>
  <c r="G12" i="55" s="1"/>
  <c r="F13" i="55"/>
  <c r="F14" i="55"/>
  <c r="F15" i="55"/>
  <c r="F16" i="55"/>
  <c r="F17" i="55"/>
  <c r="F18" i="55"/>
  <c r="F19" i="55"/>
  <c r="F20" i="55"/>
  <c r="G20" i="55" s="1"/>
  <c r="F21" i="55"/>
  <c r="F22" i="55"/>
  <c r="F23" i="55"/>
  <c r="F24" i="55"/>
  <c r="F25" i="55"/>
  <c r="F26" i="55"/>
  <c r="F27" i="55"/>
  <c r="F28" i="55"/>
  <c r="G28" i="55" s="1"/>
  <c r="F29" i="55"/>
  <c r="F30" i="55"/>
  <c r="F31" i="55"/>
  <c r="F32" i="55"/>
  <c r="F33" i="55"/>
  <c r="F34" i="55"/>
  <c r="F35" i="55"/>
  <c r="F36" i="55"/>
  <c r="G36" i="55" s="1"/>
  <c r="F37" i="55"/>
  <c r="F38" i="55"/>
  <c r="F39" i="55"/>
  <c r="F40" i="55"/>
  <c r="F41" i="55"/>
  <c r="F42" i="55"/>
  <c r="F43" i="55"/>
  <c r="F44" i="55"/>
  <c r="G44" i="55" s="1"/>
  <c r="F45" i="55"/>
  <c r="F46" i="55"/>
  <c r="F47" i="55"/>
  <c r="F48" i="55"/>
  <c r="F49" i="55"/>
  <c r="F50" i="55"/>
  <c r="F51" i="55"/>
  <c r="F52" i="55"/>
  <c r="G52" i="55" s="1"/>
  <c r="F53" i="55"/>
  <c r="F54" i="55"/>
  <c r="F55" i="55"/>
  <c r="F56" i="55"/>
  <c r="F57" i="55"/>
  <c r="F58" i="55"/>
  <c r="F59" i="55"/>
  <c r="F60" i="55"/>
  <c r="G60" i="55" s="1"/>
  <c r="F61" i="55"/>
  <c r="F62" i="55"/>
  <c r="F63" i="55"/>
  <c r="F64" i="55"/>
  <c r="F65" i="55"/>
  <c r="F66" i="55"/>
  <c r="F67" i="55"/>
  <c r="F68" i="55"/>
  <c r="G68" i="55" s="1"/>
  <c r="F69" i="55"/>
  <c r="F70" i="55"/>
  <c r="F71" i="55"/>
  <c r="F72" i="55"/>
  <c r="F73" i="55"/>
  <c r="F74" i="55"/>
  <c r="F75" i="55"/>
  <c r="F76" i="55"/>
  <c r="G76" i="55" s="1"/>
  <c r="F77" i="55"/>
  <c r="F78" i="55"/>
  <c r="F79" i="55"/>
  <c r="F80" i="55"/>
  <c r="F81" i="55"/>
  <c r="F82" i="55"/>
  <c r="F83" i="55"/>
  <c r="F84" i="55"/>
  <c r="G84" i="55" s="1"/>
  <c r="F85" i="55"/>
  <c r="F86" i="55"/>
  <c r="F87" i="55"/>
  <c r="F88" i="55"/>
  <c r="F89" i="55"/>
  <c r="F90" i="55"/>
  <c r="F91" i="55"/>
  <c r="F92" i="55"/>
  <c r="G92" i="55" s="1"/>
  <c r="F93" i="55"/>
  <c r="F94" i="55"/>
  <c r="F95" i="55"/>
  <c r="F96" i="55"/>
  <c r="F97" i="55"/>
  <c r="F98" i="55"/>
  <c r="F99" i="55"/>
  <c r="F100" i="55"/>
  <c r="G100" i="55" s="1"/>
  <c r="F101" i="55"/>
  <c r="F102" i="55"/>
  <c r="F103" i="55"/>
  <c r="F104" i="55"/>
  <c r="F105" i="55"/>
  <c r="F106" i="55"/>
  <c r="F107" i="55"/>
  <c r="F108" i="55"/>
  <c r="G108" i="55" s="1"/>
  <c r="F109" i="55"/>
  <c r="F110" i="55"/>
  <c r="F111" i="55"/>
  <c r="F112" i="55"/>
  <c r="F113" i="55"/>
  <c r="F114" i="55"/>
  <c r="F115" i="55"/>
  <c r="F116" i="55"/>
  <c r="G116" i="55" s="1"/>
  <c r="F117" i="55"/>
  <c r="F118" i="55"/>
  <c r="F119" i="55"/>
  <c r="F120" i="55"/>
  <c r="F121" i="55"/>
  <c r="F122" i="55"/>
  <c r="F123" i="55"/>
  <c r="F124" i="55"/>
  <c r="G124" i="55" s="1"/>
  <c r="F125" i="55"/>
  <c r="F126" i="55"/>
  <c r="F127" i="55"/>
  <c r="F128" i="55"/>
  <c r="F129" i="55"/>
  <c r="F130" i="55"/>
  <c r="F131" i="55"/>
  <c r="F132" i="55"/>
  <c r="G132" i="55" s="1"/>
  <c r="F133" i="55"/>
  <c r="F134" i="55"/>
  <c r="F135" i="55"/>
  <c r="F136" i="55"/>
  <c r="F137" i="55"/>
  <c r="F138" i="55"/>
  <c r="F139" i="55"/>
  <c r="F140" i="55"/>
  <c r="G140" i="55" s="1"/>
  <c r="F141" i="55"/>
  <c r="F142" i="55"/>
  <c r="F143" i="55"/>
  <c r="F144" i="55"/>
  <c r="F145" i="55"/>
  <c r="F146" i="55"/>
  <c r="F147" i="55"/>
  <c r="F148" i="55"/>
  <c r="G148" i="55" s="1"/>
  <c r="F149" i="55"/>
  <c r="F150" i="55"/>
  <c r="F151" i="55"/>
  <c r="F152" i="55"/>
  <c r="F153" i="55"/>
  <c r="F154" i="55"/>
  <c r="F155" i="55"/>
  <c r="F156" i="55"/>
  <c r="G156" i="55" s="1"/>
  <c r="F157" i="55"/>
  <c r="F158" i="55"/>
  <c r="F159" i="55"/>
  <c r="F160" i="55"/>
  <c r="F161" i="55"/>
  <c r="F162" i="55"/>
  <c r="F163" i="55"/>
  <c r="F164" i="55"/>
  <c r="G164" i="55" s="1"/>
  <c r="F165" i="55"/>
  <c r="F166" i="55"/>
  <c r="F167" i="55"/>
  <c r="F168" i="55"/>
  <c r="F169" i="55"/>
  <c r="F170" i="55"/>
  <c r="F171" i="55"/>
  <c r="F172" i="55"/>
  <c r="G172" i="55" s="1"/>
  <c r="F173" i="55"/>
  <c r="F174" i="55"/>
  <c r="F175" i="55"/>
  <c r="F176" i="55"/>
  <c r="F177" i="55"/>
  <c r="F178" i="55"/>
  <c r="F179" i="55"/>
  <c r="F180" i="55"/>
  <c r="G180" i="55" s="1"/>
  <c r="F181" i="55"/>
  <c r="F182" i="55"/>
  <c r="F183" i="55"/>
  <c r="F184" i="55"/>
  <c r="F185" i="55"/>
  <c r="F186" i="55"/>
  <c r="F187" i="55"/>
  <c r="F188" i="55"/>
  <c r="G188" i="55" s="1"/>
  <c r="F189" i="55"/>
  <c r="F190" i="55"/>
  <c r="F191" i="55"/>
  <c r="F192" i="55"/>
  <c r="F193" i="55"/>
  <c r="F194" i="55"/>
  <c r="F195" i="55"/>
  <c r="F196" i="55"/>
  <c r="G196" i="55" s="1"/>
  <c r="F197" i="55"/>
  <c r="F198" i="55"/>
  <c r="F199" i="55"/>
  <c r="F200" i="55"/>
  <c r="F201" i="55"/>
  <c r="F202" i="55"/>
  <c r="F203" i="55"/>
  <c r="F204" i="55"/>
  <c r="G204" i="55" s="1"/>
  <c r="F205" i="55"/>
  <c r="F206" i="55"/>
  <c r="F207" i="55"/>
  <c r="F208" i="55"/>
  <c r="F209" i="55"/>
  <c r="F210" i="55"/>
  <c r="F211" i="55"/>
  <c r="F212" i="55"/>
  <c r="G212" i="55" s="1"/>
  <c r="F213" i="55"/>
  <c r="F214" i="55"/>
  <c r="F215" i="55"/>
  <c r="F216" i="55"/>
  <c r="F217" i="55"/>
  <c r="F218" i="55"/>
  <c r="F219" i="55"/>
  <c r="F220" i="55"/>
  <c r="G220" i="55" s="1"/>
  <c r="F221" i="55"/>
  <c r="F222" i="55"/>
  <c r="F223" i="55"/>
  <c r="F224" i="55"/>
  <c r="F225" i="55"/>
  <c r="F226" i="55"/>
  <c r="F227" i="55"/>
  <c r="F228" i="55"/>
  <c r="G228" i="55" s="1"/>
  <c r="F229" i="55"/>
  <c r="F230" i="55"/>
  <c r="F231" i="55"/>
  <c r="F232" i="55"/>
  <c r="F233" i="55"/>
  <c r="F234" i="55"/>
  <c r="F235" i="55"/>
  <c r="F236" i="55"/>
  <c r="G236" i="55" s="1"/>
  <c r="F237" i="55"/>
  <c r="F238" i="55"/>
  <c r="F239" i="55"/>
  <c r="F240" i="55"/>
  <c r="F241" i="55"/>
  <c r="F242" i="55"/>
  <c r="F243" i="55"/>
  <c r="F244" i="55"/>
  <c r="G244" i="55" s="1"/>
  <c r="F245" i="55"/>
  <c r="F246" i="55"/>
  <c r="F247" i="55"/>
  <c r="F248" i="55"/>
  <c r="F249" i="55"/>
  <c r="F250" i="55"/>
  <c r="F251" i="55"/>
  <c r="F252" i="55"/>
  <c r="G252" i="55" s="1"/>
  <c r="F253" i="55"/>
  <c r="F254" i="55"/>
  <c r="F255" i="55"/>
  <c r="F256" i="55"/>
  <c r="F257" i="55"/>
  <c r="F258" i="55"/>
  <c r="F259" i="55"/>
  <c r="F260" i="55"/>
  <c r="G260" i="55" s="1"/>
  <c r="F261" i="55"/>
  <c r="F262" i="55"/>
  <c r="F263" i="55"/>
  <c r="F264" i="55"/>
  <c r="F265" i="55"/>
  <c r="F266" i="55"/>
  <c r="F267" i="55"/>
  <c r="F268" i="55"/>
  <c r="G268" i="55" s="1"/>
  <c r="F269" i="55"/>
  <c r="F270" i="55"/>
  <c r="F271" i="55"/>
  <c r="F272" i="55"/>
  <c r="F273" i="55"/>
  <c r="F274" i="55"/>
  <c r="F275" i="55"/>
  <c r="F276" i="55"/>
  <c r="G276" i="55" s="1"/>
  <c r="F277" i="55"/>
  <c r="F278" i="55"/>
  <c r="F279" i="55"/>
  <c r="F280" i="55"/>
  <c r="F281" i="55"/>
  <c r="F282" i="55"/>
  <c r="F283" i="55"/>
  <c r="F284" i="55"/>
  <c r="G284" i="55" s="1"/>
  <c r="F285" i="55"/>
  <c r="F286" i="55"/>
  <c r="F287" i="55"/>
  <c r="F288" i="55"/>
  <c r="F289" i="55"/>
  <c r="F290" i="55"/>
  <c r="F291" i="55"/>
  <c r="F292" i="55"/>
  <c r="G292" i="55" s="1"/>
  <c r="F293" i="55"/>
  <c r="F294" i="55"/>
  <c r="F295" i="55"/>
  <c r="F296" i="55"/>
  <c r="F297" i="55"/>
  <c r="F298" i="55"/>
  <c r="F299" i="55"/>
  <c r="F300" i="55"/>
  <c r="G300" i="55" s="1"/>
  <c r="F301" i="55"/>
  <c r="F302" i="55"/>
  <c r="F303" i="55"/>
  <c r="F304" i="55"/>
  <c r="F305" i="55"/>
  <c r="F306" i="55"/>
  <c r="F307" i="55"/>
  <c r="F308" i="55"/>
  <c r="G308" i="55" s="1"/>
  <c r="F309" i="55"/>
  <c r="Q4" i="55"/>
  <c r="P4" i="55"/>
  <c r="P5" i="55"/>
  <c r="P6" i="55"/>
  <c r="P7" i="55"/>
  <c r="P8" i="55"/>
  <c r="P9" i="55"/>
  <c r="P10" i="55"/>
  <c r="P11" i="55"/>
  <c r="P12" i="55"/>
  <c r="Q12" i="55" s="1"/>
  <c r="P13" i="55"/>
  <c r="P14" i="55"/>
  <c r="P15" i="55"/>
  <c r="P16" i="55"/>
  <c r="P17" i="55"/>
  <c r="P18" i="55"/>
  <c r="P19" i="55"/>
  <c r="P20" i="55"/>
  <c r="Q20" i="55" s="1"/>
  <c r="P21" i="55"/>
  <c r="P22" i="55"/>
  <c r="P23" i="55"/>
  <c r="P24" i="55"/>
  <c r="P25" i="55"/>
  <c r="P26" i="55"/>
  <c r="P27" i="55"/>
  <c r="P28" i="55"/>
  <c r="Q28" i="55" s="1"/>
  <c r="P29" i="55"/>
  <c r="P30" i="55"/>
  <c r="P31" i="55"/>
  <c r="P32" i="55"/>
  <c r="P33" i="55"/>
  <c r="P34" i="55"/>
  <c r="P35" i="55"/>
  <c r="P36" i="55"/>
  <c r="Q36" i="55" s="1"/>
  <c r="P37" i="55"/>
  <c r="P38" i="55"/>
  <c r="P39" i="55"/>
  <c r="P40" i="55"/>
  <c r="P41" i="55"/>
  <c r="P42" i="55"/>
  <c r="P43" i="55"/>
  <c r="P44" i="55"/>
  <c r="Q44" i="55" s="1"/>
  <c r="P45" i="55"/>
  <c r="P46" i="55"/>
  <c r="P47" i="55"/>
  <c r="P48" i="55"/>
  <c r="P49" i="55"/>
  <c r="P50" i="55"/>
  <c r="P51" i="55"/>
  <c r="P52" i="55"/>
  <c r="Q52" i="55" s="1"/>
  <c r="P53" i="55"/>
  <c r="P54" i="55"/>
  <c r="P55" i="55"/>
  <c r="P56" i="55"/>
  <c r="P57" i="55"/>
  <c r="P58" i="55"/>
  <c r="P59" i="55"/>
  <c r="P60" i="55"/>
  <c r="Q60" i="55" s="1"/>
  <c r="P61" i="55"/>
  <c r="P62" i="55"/>
  <c r="P63" i="55"/>
  <c r="P64" i="55"/>
  <c r="P65" i="55"/>
  <c r="P66" i="55"/>
  <c r="P67" i="55"/>
  <c r="P68" i="55"/>
  <c r="Q68" i="55" s="1"/>
  <c r="P69" i="55"/>
  <c r="P70" i="55"/>
  <c r="P71" i="55"/>
  <c r="P72" i="55"/>
  <c r="P73" i="55"/>
  <c r="P74" i="55"/>
  <c r="P75" i="55"/>
  <c r="P76" i="55"/>
  <c r="Q76" i="55" s="1"/>
  <c r="P77" i="55"/>
  <c r="P78" i="55"/>
  <c r="P79" i="55"/>
  <c r="P80" i="55"/>
  <c r="P81" i="55"/>
  <c r="P82" i="55"/>
  <c r="P83" i="55"/>
  <c r="P84" i="55"/>
  <c r="Q84" i="55" s="1"/>
  <c r="P85" i="55"/>
  <c r="P86" i="55"/>
  <c r="P87" i="55"/>
  <c r="P88" i="55"/>
  <c r="P89" i="55"/>
  <c r="P90" i="55"/>
  <c r="P91" i="55"/>
  <c r="P92" i="55"/>
  <c r="Q92" i="55" s="1"/>
  <c r="P93" i="55"/>
  <c r="P94" i="55"/>
  <c r="P95" i="55"/>
  <c r="P96" i="55"/>
  <c r="P97" i="55"/>
  <c r="P98" i="55"/>
  <c r="P99" i="55"/>
  <c r="P100" i="55"/>
  <c r="Q100" i="55" s="1"/>
  <c r="P101" i="55"/>
  <c r="P102" i="55"/>
  <c r="P103" i="55"/>
  <c r="P104" i="55"/>
  <c r="P105" i="55"/>
  <c r="P106" i="55"/>
  <c r="P107" i="55"/>
  <c r="P108" i="55"/>
  <c r="Q108" i="55" s="1"/>
  <c r="P109" i="55"/>
  <c r="P110" i="55"/>
  <c r="P111" i="55"/>
  <c r="P112" i="55"/>
  <c r="P113" i="55"/>
  <c r="P114" i="55"/>
  <c r="P115" i="55"/>
  <c r="P116" i="55"/>
  <c r="Q116" i="55" s="1"/>
  <c r="P117" i="55"/>
  <c r="P118" i="55"/>
  <c r="P119" i="55"/>
  <c r="P120" i="55"/>
  <c r="P121" i="55"/>
  <c r="P122" i="55"/>
  <c r="P123" i="55"/>
  <c r="P124" i="55"/>
  <c r="Q124" i="55" s="1"/>
  <c r="P125" i="55"/>
  <c r="P126" i="55"/>
  <c r="P127" i="55"/>
  <c r="P128" i="55"/>
  <c r="P129" i="55"/>
  <c r="P130" i="55"/>
  <c r="P131" i="55"/>
  <c r="P132" i="55"/>
  <c r="Q132" i="55" s="1"/>
  <c r="P133" i="55"/>
  <c r="P134" i="55"/>
  <c r="P135" i="55"/>
  <c r="P136" i="55"/>
  <c r="P137" i="55"/>
  <c r="P138" i="55"/>
  <c r="P139" i="55"/>
  <c r="P140" i="55"/>
  <c r="Q140" i="55" s="1"/>
  <c r="P141" i="55"/>
  <c r="P142" i="55"/>
  <c r="P143" i="55"/>
  <c r="P144" i="55"/>
  <c r="P145" i="55"/>
  <c r="P146" i="55"/>
  <c r="P147" i="55"/>
  <c r="P148" i="55"/>
  <c r="Q148" i="55" s="1"/>
  <c r="P149" i="55"/>
  <c r="P150" i="55"/>
  <c r="P151" i="55"/>
  <c r="P152" i="55"/>
  <c r="P153" i="55"/>
  <c r="P154" i="55"/>
  <c r="P155" i="55"/>
  <c r="P156" i="55"/>
  <c r="Q156" i="55" s="1"/>
  <c r="P157" i="55"/>
  <c r="P158" i="55"/>
  <c r="P159" i="55"/>
  <c r="P160" i="55"/>
  <c r="P161" i="55"/>
  <c r="P162" i="55"/>
  <c r="P163" i="55"/>
  <c r="P164" i="55"/>
  <c r="Q164" i="55" s="1"/>
  <c r="P165" i="55"/>
  <c r="P166" i="55"/>
  <c r="P167" i="55"/>
  <c r="P168" i="55"/>
  <c r="P169" i="55"/>
  <c r="P170" i="55"/>
  <c r="P171" i="55"/>
  <c r="P172" i="55"/>
  <c r="Q172" i="55" s="1"/>
  <c r="P173" i="55"/>
  <c r="P174" i="55"/>
  <c r="P175" i="55"/>
  <c r="P176" i="55"/>
  <c r="P177" i="55"/>
  <c r="P178" i="55"/>
  <c r="P179" i="55"/>
  <c r="P180" i="55"/>
  <c r="Q180" i="55" s="1"/>
  <c r="P181" i="55"/>
  <c r="P182" i="55"/>
  <c r="P183" i="55"/>
  <c r="P184" i="55"/>
  <c r="P185" i="55"/>
  <c r="P186" i="55"/>
  <c r="P187" i="55"/>
  <c r="P188" i="55"/>
  <c r="Q188" i="55" s="1"/>
  <c r="P189" i="55"/>
  <c r="P190" i="55"/>
  <c r="P191" i="55"/>
  <c r="P192" i="55"/>
  <c r="P193" i="55"/>
  <c r="P194" i="55"/>
  <c r="P195" i="55"/>
  <c r="P196" i="55"/>
  <c r="Q196" i="55" s="1"/>
  <c r="P197" i="55"/>
  <c r="P198" i="55"/>
  <c r="P199" i="55"/>
  <c r="P200" i="55"/>
  <c r="P201" i="55"/>
  <c r="P202" i="55"/>
  <c r="P203" i="55"/>
  <c r="P204" i="55"/>
  <c r="Q204" i="55" s="1"/>
  <c r="P205" i="55"/>
  <c r="P206" i="55"/>
  <c r="P207" i="55"/>
  <c r="P208" i="55"/>
  <c r="P209" i="55"/>
  <c r="P210" i="55"/>
  <c r="P211" i="55"/>
  <c r="P212" i="55"/>
  <c r="Q212" i="55" s="1"/>
  <c r="P213" i="55"/>
  <c r="P214" i="55"/>
  <c r="P215" i="55"/>
  <c r="P216" i="55"/>
  <c r="P217" i="55"/>
  <c r="P218" i="55"/>
  <c r="P219" i="55"/>
  <c r="P220" i="55"/>
  <c r="Q220" i="55" s="1"/>
  <c r="P221" i="55"/>
  <c r="P222" i="55"/>
  <c r="P223" i="55"/>
  <c r="P224" i="55"/>
  <c r="P225" i="55"/>
  <c r="P226" i="55"/>
  <c r="P227" i="55"/>
  <c r="P228" i="55"/>
  <c r="Q228" i="55" s="1"/>
  <c r="P229" i="55"/>
  <c r="P230" i="55"/>
  <c r="P231" i="55"/>
  <c r="P232" i="55"/>
  <c r="P233" i="55"/>
  <c r="P234" i="55"/>
  <c r="P235" i="55"/>
  <c r="P236" i="55"/>
  <c r="Q236" i="55" s="1"/>
  <c r="P237" i="55"/>
  <c r="P238" i="55"/>
  <c r="P239" i="55"/>
  <c r="P240" i="55"/>
  <c r="P241" i="55"/>
  <c r="P242" i="55"/>
  <c r="P243" i="55"/>
  <c r="P244" i="55"/>
  <c r="Q244" i="55" s="1"/>
  <c r="P245" i="55"/>
  <c r="P246" i="55"/>
  <c r="P247" i="55"/>
  <c r="P248" i="55"/>
  <c r="P249" i="55"/>
  <c r="P250" i="55"/>
  <c r="P251" i="55"/>
  <c r="P252" i="55"/>
  <c r="Q252" i="55" s="1"/>
  <c r="P253" i="55"/>
  <c r="P254" i="55"/>
  <c r="P255" i="55"/>
  <c r="P256" i="55"/>
  <c r="P257" i="55"/>
  <c r="P258" i="55"/>
  <c r="P259" i="55"/>
  <c r="P260" i="55"/>
  <c r="Q260" i="55" s="1"/>
  <c r="P261" i="55"/>
  <c r="P262" i="55"/>
  <c r="P263" i="55"/>
  <c r="P264" i="55"/>
  <c r="P265" i="55"/>
  <c r="P266" i="55"/>
  <c r="P267" i="55"/>
  <c r="P268" i="55"/>
  <c r="Q268" i="55" s="1"/>
  <c r="P269" i="55"/>
  <c r="P270" i="55"/>
  <c r="P271" i="55"/>
  <c r="P272" i="55"/>
  <c r="P273" i="55"/>
  <c r="P274" i="55"/>
  <c r="P275" i="55"/>
  <c r="P276" i="55"/>
  <c r="Q276" i="55" s="1"/>
  <c r="P277" i="55"/>
  <c r="P278" i="55"/>
  <c r="P279" i="55"/>
  <c r="P280" i="55"/>
  <c r="P281" i="55"/>
  <c r="P282" i="55"/>
  <c r="P283" i="55"/>
  <c r="P284" i="55"/>
  <c r="Q284" i="55" s="1"/>
  <c r="P285" i="55"/>
  <c r="P286" i="55"/>
  <c r="P287" i="55"/>
  <c r="P288" i="55"/>
  <c r="P289" i="55"/>
  <c r="P290" i="55"/>
  <c r="P291" i="55"/>
  <c r="P292" i="55"/>
  <c r="Q292" i="55" s="1"/>
  <c r="P293" i="55"/>
  <c r="P294" i="55"/>
  <c r="P295" i="55"/>
  <c r="P296" i="55"/>
  <c r="P297" i="55"/>
  <c r="P298" i="55"/>
  <c r="P299" i="55"/>
  <c r="P300" i="55"/>
  <c r="Q300" i="55" s="1"/>
  <c r="P301" i="55"/>
  <c r="P302" i="55"/>
  <c r="P303" i="55"/>
  <c r="P304" i="55"/>
  <c r="P305" i="55"/>
  <c r="P306" i="55"/>
  <c r="P307" i="55"/>
  <c r="P308" i="55"/>
  <c r="Q308" i="55" s="1"/>
  <c r="P309" i="55"/>
  <c r="O4" i="55"/>
  <c r="N4" i="55"/>
  <c r="N5" i="55"/>
  <c r="N6" i="55"/>
  <c r="N7" i="55"/>
  <c r="N8" i="55"/>
  <c r="N9" i="55"/>
  <c r="N10" i="55"/>
  <c r="N11" i="55"/>
  <c r="N12" i="55"/>
  <c r="O12" i="55" s="1"/>
  <c r="N13" i="55"/>
  <c r="N14" i="55"/>
  <c r="N15" i="55"/>
  <c r="N16" i="55"/>
  <c r="N17" i="55"/>
  <c r="N18" i="55"/>
  <c r="N19" i="55"/>
  <c r="N20" i="55"/>
  <c r="O20" i="55" s="1"/>
  <c r="N21" i="55"/>
  <c r="N22" i="55"/>
  <c r="N23" i="55"/>
  <c r="N24" i="55"/>
  <c r="N25" i="55"/>
  <c r="N26" i="55"/>
  <c r="N27" i="55"/>
  <c r="N28" i="55"/>
  <c r="O28" i="55" s="1"/>
  <c r="N29" i="55"/>
  <c r="N30" i="55"/>
  <c r="N31" i="55"/>
  <c r="N32" i="55"/>
  <c r="N33" i="55"/>
  <c r="N34" i="55"/>
  <c r="N35" i="55"/>
  <c r="N36" i="55"/>
  <c r="O36" i="55" s="1"/>
  <c r="N37" i="55"/>
  <c r="N38" i="55"/>
  <c r="N39" i="55"/>
  <c r="N40" i="55"/>
  <c r="N41" i="55"/>
  <c r="N42" i="55"/>
  <c r="N43" i="55"/>
  <c r="N44" i="55"/>
  <c r="O44" i="55" s="1"/>
  <c r="N45" i="55"/>
  <c r="N46" i="55"/>
  <c r="N47" i="55"/>
  <c r="N48" i="55"/>
  <c r="N49" i="55"/>
  <c r="N50" i="55"/>
  <c r="N51" i="55"/>
  <c r="N52" i="55"/>
  <c r="O52" i="55" s="1"/>
  <c r="N53" i="55"/>
  <c r="N54" i="55"/>
  <c r="N55" i="55"/>
  <c r="N56" i="55"/>
  <c r="N57" i="55"/>
  <c r="N58" i="55"/>
  <c r="N59" i="55"/>
  <c r="N60" i="55"/>
  <c r="O60" i="55" s="1"/>
  <c r="N61" i="55"/>
  <c r="N62" i="55"/>
  <c r="N63" i="55"/>
  <c r="N64" i="55"/>
  <c r="N65" i="55"/>
  <c r="N66" i="55"/>
  <c r="N67" i="55"/>
  <c r="N68" i="55"/>
  <c r="O68" i="55" s="1"/>
  <c r="N69" i="55"/>
  <c r="N70" i="55"/>
  <c r="N71" i="55"/>
  <c r="N72" i="55"/>
  <c r="N73" i="55"/>
  <c r="N74" i="55"/>
  <c r="N75" i="55"/>
  <c r="N76" i="55"/>
  <c r="O76" i="55" s="1"/>
  <c r="N77" i="55"/>
  <c r="N78" i="55"/>
  <c r="N79" i="55"/>
  <c r="N80" i="55"/>
  <c r="N81" i="55"/>
  <c r="N82" i="55"/>
  <c r="N83" i="55"/>
  <c r="N84" i="55"/>
  <c r="O84" i="55" s="1"/>
  <c r="N85" i="55"/>
  <c r="N86" i="55"/>
  <c r="N87" i="55"/>
  <c r="N88" i="55"/>
  <c r="N89" i="55"/>
  <c r="N90" i="55"/>
  <c r="N91" i="55"/>
  <c r="N92" i="55"/>
  <c r="O92" i="55" s="1"/>
  <c r="N93" i="55"/>
  <c r="N94" i="55"/>
  <c r="N95" i="55"/>
  <c r="N96" i="55"/>
  <c r="N97" i="55"/>
  <c r="N98" i="55"/>
  <c r="N99" i="55"/>
  <c r="N100" i="55"/>
  <c r="O100" i="55" s="1"/>
  <c r="N101" i="55"/>
  <c r="N102" i="55"/>
  <c r="N103" i="55"/>
  <c r="N104" i="55"/>
  <c r="N105" i="55"/>
  <c r="N106" i="55"/>
  <c r="N107" i="55"/>
  <c r="N108" i="55"/>
  <c r="O108" i="55" s="1"/>
  <c r="N109" i="55"/>
  <c r="N110" i="55"/>
  <c r="N111" i="55"/>
  <c r="N112" i="55"/>
  <c r="N113" i="55"/>
  <c r="N114" i="55"/>
  <c r="N115" i="55"/>
  <c r="N116" i="55"/>
  <c r="O116" i="55" s="1"/>
  <c r="N117" i="55"/>
  <c r="N118" i="55"/>
  <c r="N119" i="55"/>
  <c r="N120" i="55"/>
  <c r="N121" i="55"/>
  <c r="N122" i="55"/>
  <c r="N123" i="55"/>
  <c r="N124" i="55"/>
  <c r="O124" i="55" s="1"/>
  <c r="N125" i="55"/>
  <c r="N126" i="55"/>
  <c r="N127" i="55"/>
  <c r="N128" i="55"/>
  <c r="N129" i="55"/>
  <c r="N130" i="55"/>
  <c r="N131" i="55"/>
  <c r="N132" i="55"/>
  <c r="O132" i="55" s="1"/>
  <c r="N133" i="55"/>
  <c r="N134" i="55"/>
  <c r="N135" i="55"/>
  <c r="N136" i="55"/>
  <c r="N137" i="55"/>
  <c r="N138" i="55"/>
  <c r="N139" i="55"/>
  <c r="N140" i="55"/>
  <c r="O140" i="55" s="1"/>
  <c r="N141" i="55"/>
  <c r="N142" i="55"/>
  <c r="N143" i="55"/>
  <c r="N144" i="55"/>
  <c r="N145" i="55"/>
  <c r="N146" i="55"/>
  <c r="N147" i="55"/>
  <c r="N148" i="55"/>
  <c r="O148" i="55" s="1"/>
  <c r="N149" i="55"/>
  <c r="N150" i="55"/>
  <c r="N151" i="55"/>
  <c r="N152" i="55"/>
  <c r="N153" i="55"/>
  <c r="N154" i="55"/>
  <c r="N155" i="55"/>
  <c r="N156" i="55"/>
  <c r="O156" i="55" s="1"/>
  <c r="N157" i="55"/>
  <c r="N158" i="55"/>
  <c r="N159" i="55"/>
  <c r="N160" i="55"/>
  <c r="N161" i="55"/>
  <c r="N162" i="55"/>
  <c r="N163" i="55"/>
  <c r="N164" i="55"/>
  <c r="O164" i="55" s="1"/>
  <c r="N165" i="55"/>
  <c r="N166" i="55"/>
  <c r="N167" i="55"/>
  <c r="N168" i="55"/>
  <c r="N169" i="55"/>
  <c r="N170" i="55"/>
  <c r="N171" i="55"/>
  <c r="N172" i="55"/>
  <c r="O172" i="55" s="1"/>
  <c r="N173" i="55"/>
  <c r="N174" i="55"/>
  <c r="N175" i="55"/>
  <c r="N176" i="55"/>
  <c r="N177" i="55"/>
  <c r="N178" i="55"/>
  <c r="N179" i="55"/>
  <c r="N180" i="55"/>
  <c r="O180" i="55" s="1"/>
  <c r="N181" i="55"/>
  <c r="N182" i="55"/>
  <c r="N183" i="55"/>
  <c r="N184" i="55"/>
  <c r="N185" i="55"/>
  <c r="N186" i="55"/>
  <c r="N187" i="55"/>
  <c r="N188" i="55"/>
  <c r="O188" i="55" s="1"/>
  <c r="N189" i="55"/>
  <c r="N190" i="55"/>
  <c r="N191" i="55"/>
  <c r="N192" i="55"/>
  <c r="N193" i="55"/>
  <c r="N194" i="55"/>
  <c r="N195" i="55"/>
  <c r="N196" i="55"/>
  <c r="O196" i="55" s="1"/>
  <c r="N197" i="55"/>
  <c r="N198" i="55"/>
  <c r="N199" i="55"/>
  <c r="N200" i="55"/>
  <c r="N201" i="55"/>
  <c r="N202" i="55"/>
  <c r="N203" i="55"/>
  <c r="N204" i="55"/>
  <c r="O204" i="55" s="1"/>
  <c r="N205" i="55"/>
  <c r="N206" i="55"/>
  <c r="N207" i="55"/>
  <c r="N208" i="55"/>
  <c r="N209" i="55"/>
  <c r="N210" i="55"/>
  <c r="N211" i="55"/>
  <c r="N212" i="55"/>
  <c r="O212" i="55" s="1"/>
  <c r="N213" i="55"/>
  <c r="N214" i="55"/>
  <c r="N215" i="55"/>
  <c r="N216" i="55"/>
  <c r="N217" i="55"/>
  <c r="N218" i="55"/>
  <c r="N219" i="55"/>
  <c r="N220" i="55"/>
  <c r="O220" i="55" s="1"/>
  <c r="N221" i="55"/>
  <c r="N222" i="55"/>
  <c r="N223" i="55"/>
  <c r="N224" i="55"/>
  <c r="N225" i="55"/>
  <c r="N226" i="55"/>
  <c r="N227" i="55"/>
  <c r="N228" i="55"/>
  <c r="O228" i="55" s="1"/>
  <c r="N229" i="55"/>
  <c r="N230" i="55"/>
  <c r="N231" i="55"/>
  <c r="N232" i="55"/>
  <c r="N233" i="55"/>
  <c r="N234" i="55"/>
  <c r="N235" i="55"/>
  <c r="N236" i="55"/>
  <c r="O236" i="55" s="1"/>
  <c r="N237" i="55"/>
  <c r="N238" i="55"/>
  <c r="N239" i="55"/>
  <c r="N240" i="55"/>
  <c r="N241" i="55"/>
  <c r="N242" i="55"/>
  <c r="N243" i="55"/>
  <c r="N244" i="55"/>
  <c r="O244" i="55" s="1"/>
  <c r="N245" i="55"/>
  <c r="N246" i="55"/>
  <c r="N247" i="55"/>
  <c r="N248" i="55"/>
  <c r="N249" i="55"/>
  <c r="N250" i="55"/>
  <c r="N251" i="55"/>
  <c r="N252" i="55"/>
  <c r="O252" i="55" s="1"/>
  <c r="N253" i="55"/>
  <c r="N254" i="55"/>
  <c r="N255" i="55"/>
  <c r="N256" i="55"/>
  <c r="N257" i="55"/>
  <c r="N258" i="55"/>
  <c r="N259" i="55"/>
  <c r="N260" i="55"/>
  <c r="O260" i="55" s="1"/>
  <c r="N261" i="55"/>
  <c r="N262" i="55"/>
  <c r="N263" i="55"/>
  <c r="N264" i="55"/>
  <c r="N265" i="55"/>
  <c r="N266" i="55"/>
  <c r="N267" i="55"/>
  <c r="N268" i="55"/>
  <c r="O268" i="55" s="1"/>
  <c r="N269" i="55"/>
  <c r="N270" i="55"/>
  <c r="N271" i="55"/>
  <c r="N272" i="55"/>
  <c r="N273" i="55"/>
  <c r="N274" i="55"/>
  <c r="N275" i="55"/>
  <c r="N276" i="55"/>
  <c r="O276" i="55" s="1"/>
  <c r="N277" i="55"/>
  <c r="N278" i="55"/>
  <c r="N279" i="55"/>
  <c r="N280" i="55"/>
  <c r="N281" i="55"/>
  <c r="N282" i="55"/>
  <c r="N283" i="55"/>
  <c r="N284" i="55"/>
  <c r="O284" i="55" s="1"/>
  <c r="N285" i="55"/>
  <c r="N286" i="55"/>
  <c r="N287" i="55"/>
  <c r="N288" i="55"/>
  <c r="N289" i="55"/>
  <c r="N290" i="55"/>
  <c r="N291" i="55"/>
  <c r="N292" i="55"/>
  <c r="O292" i="55" s="1"/>
  <c r="N293" i="55"/>
  <c r="N294" i="55"/>
  <c r="N295" i="55"/>
  <c r="N296" i="55"/>
  <c r="N297" i="55"/>
  <c r="N298" i="55"/>
  <c r="N299" i="55"/>
  <c r="N300" i="55"/>
  <c r="O300" i="55" s="1"/>
  <c r="N301" i="55"/>
  <c r="N302" i="55"/>
  <c r="N303" i="55"/>
  <c r="N304" i="55"/>
  <c r="N305" i="55"/>
  <c r="N306" i="55"/>
  <c r="N307" i="55"/>
  <c r="N308" i="55"/>
  <c r="O308" i="55" s="1"/>
  <c r="N309" i="55"/>
  <c r="M4" i="55"/>
  <c r="L4" i="55"/>
  <c r="L5" i="55"/>
  <c r="L6" i="55"/>
  <c r="L7" i="55"/>
  <c r="L8" i="55"/>
  <c r="L9" i="55"/>
  <c r="L10" i="55"/>
  <c r="L11" i="55"/>
  <c r="L12" i="55"/>
  <c r="M12" i="55" s="1"/>
  <c r="L13" i="55"/>
  <c r="L14" i="55"/>
  <c r="L15" i="55"/>
  <c r="L16" i="55"/>
  <c r="L17" i="55"/>
  <c r="L18" i="55"/>
  <c r="L19" i="55"/>
  <c r="L20" i="55"/>
  <c r="M20" i="55" s="1"/>
  <c r="L21" i="55"/>
  <c r="L22" i="55"/>
  <c r="L23" i="55"/>
  <c r="L24" i="55"/>
  <c r="L25" i="55"/>
  <c r="L26" i="55"/>
  <c r="L27" i="55"/>
  <c r="L28" i="55"/>
  <c r="M28" i="55" s="1"/>
  <c r="L29" i="55"/>
  <c r="L30" i="55"/>
  <c r="L31" i="55"/>
  <c r="L32" i="55"/>
  <c r="L33" i="55"/>
  <c r="L34" i="55"/>
  <c r="L35" i="55"/>
  <c r="L36" i="55"/>
  <c r="M36" i="55" s="1"/>
  <c r="L37" i="55"/>
  <c r="L38" i="55"/>
  <c r="L39" i="55"/>
  <c r="L40" i="55"/>
  <c r="L41" i="55"/>
  <c r="L42" i="55"/>
  <c r="L43" i="55"/>
  <c r="L44" i="55"/>
  <c r="M44" i="55" s="1"/>
  <c r="L45" i="55"/>
  <c r="L46" i="55"/>
  <c r="L47" i="55"/>
  <c r="L48" i="55"/>
  <c r="L49" i="55"/>
  <c r="L50" i="55"/>
  <c r="L51" i="55"/>
  <c r="L52" i="55"/>
  <c r="M52" i="55" s="1"/>
  <c r="L53" i="55"/>
  <c r="L54" i="55"/>
  <c r="L55" i="55"/>
  <c r="L56" i="55"/>
  <c r="L57" i="55"/>
  <c r="L58" i="55"/>
  <c r="L59" i="55"/>
  <c r="L60" i="55"/>
  <c r="M60" i="55" s="1"/>
  <c r="L61" i="55"/>
  <c r="L62" i="55"/>
  <c r="L63" i="55"/>
  <c r="L64" i="55"/>
  <c r="L65" i="55"/>
  <c r="L66" i="55"/>
  <c r="L67" i="55"/>
  <c r="L68" i="55"/>
  <c r="M68" i="55" s="1"/>
  <c r="L69" i="55"/>
  <c r="L70" i="55"/>
  <c r="L71" i="55"/>
  <c r="L72" i="55"/>
  <c r="L73" i="55"/>
  <c r="L74" i="55"/>
  <c r="L75" i="55"/>
  <c r="L76" i="55"/>
  <c r="M76" i="55" s="1"/>
  <c r="L77" i="55"/>
  <c r="L78" i="55"/>
  <c r="L79" i="55"/>
  <c r="L80" i="55"/>
  <c r="L81" i="55"/>
  <c r="L82" i="55"/>
  <c r="L83" i="55"/>
  <c r="L84" i="55"/>
  <c r="M84" i="55" s="1"/>
  <c r="L85" i="55"/>
  <c r="L86" i="55"/>
  <c r="L87" i="55"/>
  <c r="L88" i="55"/>
  <c r="L89" i="55"/>
  <c r="L90" i="55"/>
  <c r="L91" i="55"/>
  <c r="L92" i="55"/>
  <c r="M92" i="55" s="1"/>
  <c r="L93" i="55"/>
  <c r="L94" i="55"/>
  <c r="L95" i="55"/>
  <c r="L96" i="55"/>
  <c r="L97" i="55"/>
  <c r="L98" i="55"/>
  <c r="L99" i="55"/>
  <c r="L100" i="55"/>
  <c r="M100" i="55" s="1"/>
  <c r="L101" i="55"/>
  <c r="L102" i="55"/>
  <c r="L103" i="55"/>
  <c r="L104" i="55"/>
  <c r="L105" i="55"/>
  <c r="L106" i="55"/>
  <c r="L107" i="55"/>
  <c r="L108" i="55"/>
  <c r="M108" i="55" s="1"/>
  <c r="L109" i="55"/>
  <c r="L110" i="55"/>
  <c r="L111" i="55"/>
  <c r="L112" i="55"/>
  <c r="L113" i="55"/>
  <c r="L114" i="55"/>
  <c r="L115" i="55"/>
  <c r="L116" i="55"/>
  <c r="M116" i="55" s="1"/>
  <c r="L117" i="55"/>
  <c r="L118" i="55"/>
  <c r="L119" i="55"/>
  <c r="L120" i="55"/>
  <c r="L121" i="55"/>
  <c r="L122" i="55"/>
  <c r="L123" i="55"/>
  <c r="L124" i="55"/>
  <c r="M124" i="55" s="1"/>
  <c r="L125" i="55"/>
  <c r="L126" i="55"/>
  <c r="L127" i="55"/>
  <c r="L128" i="55"/>
  <c r="L129" i="55"/>
  <c r="L130" i="55"/>
  <c r="L131" i="55"/>
  <c r="L132" i="55"/>
  <c r="M132" i="55" s="1"/>
  <c r="L133" i="55"/>
  <c r="L134" i="55"/>
  <c r="L135" i="55"/>
  <c r="L136" i="55"/>
  <c r="L137" i="55"/>
  <c r="L138" i="55"/>
  <c r="L139" i="55"/>
  <c r="L140" i="55"/>
  <c r="M140" i="55" s="1"/>
  <c r="L141" i="55"/>
  <c r="L142" i="55"/>
  <c r="L143" i="55"/>
  <c r="L144" i="55"/>
  <c r="L145" i="55"/>
  <c r="L146" i="55"/>
  <c r="L147" i="55"/>
  <c r="L148" i="55"/>
  <c r="M148" i="55" s="1"/>
  <c r="L149" i="55"/>
  <c r="L150" i="55"/>
  <c r="L151" i="55"/>
  <c r="L152" i="55"/>
  <c r="L153" i="55"/>
  <c r="L154" i="55"/>
  <c r="L155" i="55"/>
  <c r="L156" i="55"/>
  <c r="M156" i="55" s="1"/>
  <c r="L157" i="55"/>
  <c r="L158" i="55"/>
  <c r="L159" i="55"/>
  <c r="L160" i="55"/>
  <c r="L161" i="55"/>
  <c r="L162" i="55"/>
  <c r="L163" i="55"/>
  <c r="L164" i="55"/>
  <c r="M164" i="55" s="1"/>
  <c r="L165" i="55"/>
  <c r="L166" i="55"/>
  <c r="L167" i="55"/>
  <c r="L168" i="55"/>
  <c r="L169" i="55"/>
  <c r="L170" i="55"/>
  <c r="L171" i="55"/>
  <c r="L172" i="55"/>
  <c r="M172" i="55" s="1"/>
  <c r="L173" i="55"/>
  <c r="L174" i="55"/>
  <c r="L175" i="55"/>
  <c r="L176" i="55"/>
  <c r="L177" i="55"/>
  <c r="L178" i="55"/>
  <c r="L179" i="55"/>
  <c r="L180" i="55"/>
  <c r="M180" i="55" s="1"/>
  <c r="L181" i="55"/>
  <c r="L182" i="55"/>
  <c r="L183" i="55"/>
  <c r="L184" i="55"/>
  <c r="L185" i="55"/>
  <c r="L186" i="55"/>
  <c r="L187" i="55"/>
  <c r="L188" i="55"/>
  <c r="M188" i="55" s="1"/>
  <c r="L189" i="55"/>
  <c r="L190" i="55"/>
  <c r="L191" i="55"/>
  <c r="L192" i="55"/>
  <c r="L193" i="55"/>
  <c r="L194" i="55"/>
  <c r="L195" i="55"/>
  <c r="L196" i="55"/>
  <c r="M196" i="55" s="1"/>
  <c r="L197" i="55"/>
  <c r="L198" i="55"/>
  <c r="L199" i="55"/>
  <c r="L200" i="55"/>
  <c r="L201" i="55"/>
  <c r="L202" i="55"/>
  <c r="L203" i="55"/>
  <c r="L204" i="55"/>
  <c r="M204" i="55" s="1"/>
  <c r="L205" i="55"/>
  <c r="L206" i="55"/>
  <c r="L207" i="55"/>
  <c r="L208" i="55"/>
  <c r="L209" i="55"/>
  <c r="L210" i="55"/>
  <c r="L211" i="55"/>
  <c r="L212" i="55"/>
  <c r="M212" i="55" s="1"/>
  <c r="L213" i="55"/>
  <c r="L214" i="55"/>
  <c r="L215" i="55"/>
  <c r="L216" i="55"/>
  <c r="L217" i="55"/>
  <c r="L218" i="55"/>
  <c r="L219" i="55"/>
  <c r="L220" i="55"/>
  <c r="M220" i="55" s="1"/>
  <c r="L221" i="55"/>
  <c r="L222" i="55"/>
  <c r="L223" i="55"/>
  <c r="L224" i="55"/>
  <c r="L225" i="55"/>
  <c r="L226" i="55"/>
  <c r="L227" i="55"/>
  <c r="L228" i="55"/>
  <c r="M228" i="55" s="1"/>
  <c r="L229" i="55"/>
  <c r="L230" i="55"/>
  <c r="L231" i="55"/>
  <c r="L232" i="55"/>
  <c r="L233" i="55"/>
  <c r="L234" i="55"/>
  <c r="L235" i="55"/>
  <c r="L236" i="55"/>
  <c r="M236" i="55" s="1"/>
  <c r="L237" i="55"/>
  <c r="L238" i="55"/>
  <c r="L239" i="55"/>
  <c r="L240" i="55"/>
  <c r="L241" i="55"/>
  <c r="L242" i="55"/>
  <c r="L243" i="55"/>
  <c r="L244" i="55"/>
  <c r="M244" i="55" s="1"/>
  <c r="L245" i="55"/>
  <c r="L246" i="55"/>
  <c r="L247" i="55"/>
  <c r="L248" i="55"/>
  <c r="L249" i="55"/>
  <c r="L250" i="55"/>
  <c r="L251" i="55"/>
  <c r="L252" i="55"/>
  <c r="M252" i="55" s="1"/>
  <c r="L253" i="55"/>
  <c r="L254" i="55"/>
  <c r="L255" i="55"/>
  <c r="L256" i="55"/>
  <c r="L257" i="55"/>
  <c r="L258" i="55"/>
  <c r="L259" i="55"/>
  <c r="L260" i="55"/>
  <c r="M260" i="55" s="1"/>
  <c r="L261" i="55"/>
  <c r="L262" i="55"/>
  <c r="L263" i="55"/>
  <c r="L264" i="55"/>
  <c r="L265" i="55"/>
  <c r="L266" i="55"/>
  <c r="L267" i="55"/>
  <c r="L268" i="55"/>
  <c r="M268" i="55" s="1"/>
  <c r="L269" i="55"/>
  <c r="L270" i="55"/>
  <c r="L271" i="55"/>
  <c r="L272" i="55"/>
  <c r="L273" i="55"/>
  <c r="L274" i="55"/>
  <c r="L275" i="55"/>
  <c r="L276" i="55"/>
  <c r="M276" i="55" s="1"/>
  <c r="L277" i="55"/>
  <c r="L278" i="55"/>
  <c r="L279" i="55"/>
  <c r="L280" i="55"/>
  <c r="L281" i="55"/>
  <c r="L282" i="55"/>
  <c r="L283" i="55"/>
  <c r="L284" i="55"/>
  <c r="M284" i="55" s="1"/>
  <c r="L285" i="55"/>
  <c r="L286" i="55"/>
  <c r="L287" i="55"/>
  <c r="L288" i="55"/>
  <c r="L289" i="55"/>
  <c r="L290" i="55"/>
  <c r="L291" i="55"/>
  <c r="L292" i="55"/>
  <c r="M292" i="55" s="1"/>
  <c r="L293" i="55"/>
  <c r="L294" i="55"/>
  <c r="L295" i="55"/>
  <c r="L296" i="55"/>
  <c r="L297" i="55"/>
  <c r="L298" i="55"/>
  <c r="L299" i="55"/>
  <c r="L300" i="55"/>
  <c r="M300" i="55" s="1"/>
  <c r="L301" i="55"/>
  <c r="L302" i="55"/>
  <c r="L303" i="55"/>
  <c r="L304" i="55"/>
  <c r="L305" i="55"/>
  <c r="L306" i="55"/>
  <c r="L307" i="55"/>
  <c r="L308" i="55"/>
  <c r="M308" i="55" s="1"/>
  <c r="L309" i="55"/>
  <c r="K4" i="55"/>
  <c r="J4" i="55"/>
  <c r="J5" i="55"/>
  <c r="J6" i="55"/>
  <c r="J7" i="55"/>
  <c r="J8" i="55"/>
  <c r="J9" i="55"/>
  <c r="J10" i="55"/>
  <c r="J11" i="55"/>
  <c r="J12" i="55"/>
  <c r="K12" i="55" s="1"/>
  <c r="J13" i="55"/>
  <c r="J14" i="55"/>
  <c r="J15" i="55"/>
  <c r="J16" i="55"/>
  <c r="J17" i="55"/>
  <c r="J18" i="55"/>
  <c r="J19" i="55"/>
  <c r="J20" i="55"/>
  <c r="K20" i="55" s="1"/>
  <c r="J21" i="55"/>
  <c r="J22" i="55"/>
  <c r="J23" i="55"/>
  <c r="J24" i="55"/>
  <c r="J25" i="55"/>
  <c r="J26" i="55"/>
  <c r="J27" i="55"/>
  <c r="J28" i="55"/>
  <c r="K28" i="55" s="1"/>
  <c r="J29" i="55"/>
  <c r="J30" i="55"/>
  <c r="J31" i="55"/>
  <c r="J32" i="55"/>
  <c r="J33" i="55"/>
  <c r="J34" i="55"/>
  <c r="J35" i="55"/>
  <c r="J36" i="55"/>
  <c r="K36" i="55" s="1"/>
  <c r="J37" i="55"/>
  <c r="J38" i="55"/>
  <c r="J39" i="55"/>
  <c r="J40" i="55"/>
  <c r="J41" i="55"/>
  <c r="J42" i="55"/>
  <c r="J43" i="55"/>
  <c r="J44" i="55"/>
  <c r="K44" i="55" s="1"/>
  <c r="J45" i="55"/>
  <c r="J46" i="55"/>
  <c r="J47" i="55"/>
  <c r="J48" i="55"/>
  <c r="J49" i="55"/>
  <c r="J50" i="55"/>
  <c r="J51" i="55"/>
  <c r="J52" i="55"/>
  <c r="K52" i="55" s="1"/>
  <c r="J53" i="55"/>
  <c r="J54" i="55"/>
  <c r="J55" i="55"/>
  <c r="J56" i="55"/>
  <c r="J57" i="55"/>
  <c r="J58" i="55"/>
  <c r="J59" i="55"/>
  <c r="J60" i="55"/>
  <c r="K60" i="55" s="1"/>
  <c r="J61" i="55"/>
  <c r="J62" i="55"/>
  <c r="J63" i="55"/>
  <c r="J64" i="55"/>
  <c r="J65" i="55"/>
  <c r="J66" i="55"/>
  <c r="J67" i="55"/>
  <c r="J68" i="55"/>
  <c r="K68" i="55" s="1"/>
  <c r="J69" i="55"/>
  <c r="J70" i="55"/>
  <c r="J71" i="55"/>
  <c r="J72" i="55"/>
  <c r="J73" i="55"/>
  <c r="J74" i="55"/>
  <c r="J75" i="55"/>
  <c r="J76" i="55"/>
  <c r="K76" i="55" s="1"/>
  <c r="J77" i="55"/>
  <c r="J78" i="55"/>
  <c r="J79" i="55"/>
  <c r="J80" i="55"/>
  <c r="J81" i="55"/>
  <c r="J82" i="55"/>
  <c r="J83" i="55"/>
  <c r="J84" i="55"/>
  <c r="K84" i="55" s="1"/>
  <c r="J85" i="55"/>
  <c r="J86" i="55"/>
  <c r="J87" i="55"/>
  <c r="J88" i="55"/>
  <c r="J89" i="55"/>
  <c r="J90" i="55"/>
  <c r="J91" i="55"/>
  <c r="J92" i="55"/>
  <c r="K92" i="55" s="1"/>
  <c r="J93" i="55"/>
  <c r="J94" i="55"/>
  <c r="J95" i="55"/>
  <c r="J96" i="55"/>
  <c r="J97" i="55"/>
  <c r="J98" i="55"/>
  <c r="J99" i="55"/>
  <c r="J100" i="55"/>
  <c r="K100" i="55" s="1"/>
  <c r="J101" i="55"/>
  <c r="J102" i="55"/>
  <c r="J103" i="55"/>
  <c r="J104" i="55"/>
  <c r="J105" i="55"/>
  <c r="J106" i="55"/>
  <c r="J107" i="55"/>
  <c r="J108" i="55"/>
  <c r="K108" i="55" s="1"/>
  <c r="J109" i="55"/>
  <c r="J110" i="55"/>
  <c r="J111" i="55"/>
  <c r="J112" i="55"/>
  <c r="J113" i="55"/>
  <c r="J114" i="55"/>
  <c r="J115" i="55"/>
  <c r="J116" i="55"/>
  <c r="K116" i="55" s="1"/>
  <c r="J117" i="55"/>
  <c r="J118" i="55"/>
  <c r="J119" i="55"/>
  <c r="J120" i="55"/>
  <c r="J121" i="55"/>
  <c r="J122" i="55"/>
  <c r="J123" i="55"/>
  <c r="J124" i="55"/>
  <c r="K124" i="55" s="1"/>
  <c r="J125" i="55"/>
  <c r="J126" i="55"/>
  <c r="J127" i="55"/>
  <c r="J128" i="55"/>
  <c r="J129" i="55"/>
  <c r="J130" i="55"/>
  <c r="J131" i="55"/>
  <c r="J132" i="55"/>
  <c r="K132" i="55" s="1"/>
  <c r="J133" i="55"/>
  <c r="J134" i="55"/>
  <c r="J135" i="55"/>
  <c r="J136" i="55"/>
  <c r="J137" i="55"/>
  <c r="J138" i="55"/>
  <c r="J139" i="55"/>
  <c r="J140" i="55"/>
  <c r="K140" i="55" s="1"/>
  <c r="J141" i="55"/>
  <c r="J142" i="55"/>
  <c r="J143" i="55"/>
  <c r="J144" i="55"/>
  <c r="J145" i="55"/>
  <c r="J146" i="55"/>
  <c r="J147" i="55"/>
  <c r="J148" i="55"/>
  <c r="K148" i="55" s="1"/>
  <c r="J149" i="55"/>
  <c r="J150" i="55"/>
  <c r="J151" i="55"/>
  <c r="J152" i="55"/>
  <c r="J153" i="55"/>
  <c r="J154" i="55"/>
  <c r="J155" i="55"/>
  <c r="J156" i="55"/>
  <c r="K156" i="55" s="1"/>
  <c r="J157" i="55"/>
  <c r="J158" i="55"/>
  <c r="J159" i="55"/>
  <c r="J160" i="55"/>
  <c r="J161" i="55"/>
  <c r="J162" i="55"/>
  <c r="J163" i="55"/>
  <c r="J164" i="55"/>
  <c r="K164" i="55" s="1"/>
  <c r="J165" i="55"/>
  <c r="J166" i="55"/>
  <c r="J167" i="55"/>
  <c r="J168" i="55"/>
  <c r="J169" i="55"/>
  <c r="J170" i="55"/>
  <c r="J171" i="55"/>
  <c r="J172" i="55"/>
  <c r="K172" i="55" s="1"/>
  <c r="J173" i="55"/>
  <c r="J174" i="55"/>
  <c r="J175" i="55"/>
  <c r="J176" i="55"/>
  <c r="J177" i="55"/>
  <c r="J178" i="55"/>
  <c r="J179" i="55"/>
  <c r="J180" i="55"/>
  <c r="K180" i="55" s="1"/>
  <c r="J181" i="55"/>
  <c r="J182" i="55"/>
  <c r="J183" i="55"/>
  <c r="J184" i="55"/>
  <c r="J185" i="55"/>
  <c r="J186" i="55"/>
  <c r="J187" i="55"/>
  <c r="J188" i="55"/>
  <c r="K188" i="55" s="1"/>
  <c r="J189" i="55"/>
  <c r="J190" i="55"/>
  <c r="J191" i="55"/>
  <c r="J192" i="55"/>
  <c r="J193" i="55"/>
  <c r="J194" i="55"/>
  <c r="J195" i="55"/>
  <c r="J196" i="55"/>
  <c r="K196" i="55" s="1"/>
  <c r="J197" i="55"/>
  <c r="J198" i="55"/>
  <c r="J199" i="55"/>
  <c r="J200" i="55"/>
  <c r="J201" i="55"/>
  <c r="J202" i="55"/>
  <c r="J203" i="55"/>
  <c r="J204" i="55"/>
  <c r="K204" i="55" s="1"/>
  <c r="J205" i="55"/>
  <c r="J206" i="55"/>
  <c r="J207" i="55"/>
  <c r="J208" i="55"/>
  <c r="J209" i="55"/>
  <c r="J210" i="55"/>
  <c r="J211" i="55"/>
  <c r="J212" i="55"/>
  <c r="K212" i="55" s="1"/>
  <c r="J213" i="55"/>
  <c r="J214" i="55"/>
  <c r="J215" i="55"/>
  <c r="J216" i="55"/>
  <c r="J217" i="55"/>
  <c r="J218" i="55"/>
  <c r="J219" i="55"/>
  <c r="J220" i="55"/>
  <c r="K220" i="55" s="1"/>
  <c r="J221" i="55"/>
  <c r="J222" i="55"/>
  <c r="J223" i="55"/>
  <c r="J224" i="55"/>
  <c r="J225" i="55"/>
  <c r="J226" i="55"/>
  <c r="J227" i="55"/>
  <c r="J228" i="55"/>
  <c r="K228" i="55" s="1"/>
  <c r="J229" i="55"/>
  <c r="J230" i="55"/>
  <c r="J231" i="55"/>
  <c r="J232" i="55"/>
  <c r="J233" i="55"/>
  <c r="J234" i="55"/>
  <c r="J235" i="55"/>
  <c r="J236" i="55"/>
  <c r="K236" i="55" s="1"/>
  <c r="J237" i="55"/>
  <c r="J238" i="55"/>
  <c r="J239" i="55"/>
  <c r="J240" i="55"/>
  <c r="J241" i="55"/>
  <c r="J242" i="55"/>
  <c r="J243" i="55"/>
  <c r="J244" i="55"/>
  <c r="K244" i="55" s="1"/>
  <c r="J245" i="55"/>
  <c r="J246" i="55"/>
  <c r="J247" i="55"/>
  <c r="J248" i="55"/>
  <c r="J249" i="55"/>
  <c r="J250" i="55"/>
  <c r="J251" i="55"/>
  <c r="J252" i="55"/>
  <c r="K252" i="55" s="1"/>
  <c r="J253" i="55"/>
  <c r="J254" i="55"/>
  <c r="J255" i="55"/>
  <c r="J256" i="55"/>
  <c r="J257" i="55"/>
  <c r="J258" i="55"/>
  <c r="J259" i="55"/>
  <c r="J260" i="55"/>
  <c r="K260" i="55" s="1"/>
  <c r="J261" i="55"/>
  <c r="J262" i="55"/>
  <c r="J263" i="55"/>
  <c r="J264" i="55"/>
  <c r="J265" i="55"/>
  <c r="J266" i="55"/>
  <c r="J267" i="55"/>
  <c r="J268" i="55"/>
  <c r="K268" i="55" s="1"/>
  <c r="J269" i="55"/>
  <c r="J270" i="55"/>
  <c r="J271" i="55"/>
  <c r="J272" i="55"/>
  <c r="J273" i="55"/>
  <c r="J274" i="55"/>
  <c r="J275" i="55"/>
  <c r="J276" i="55"/>
  <c r="K276" i="55" s="1"/>
  <c r="J277" i="55"/>
  <c r="J278" i="55"/>
  <c r="J279" i="55"/>
  <c r="J280" i="55"/>
  <c r="J281" i="55"/>
  <c r="J282" i="55"/>
  <c r="J283" i="55"/>
  <c r="J284" i="55"/>
  <c r="K284" i="55" s="1"/>
  <c r="J285" i="55"/>
  <c r="J286" i="55"/>
  <c r="J287" i="55"/>
  <c r="J288" i="55"/>
  <c r="J289" i="55"/>
  <c r="J290" i="55"/>
  <c r="J291" i="55"/>
  <c r="J292" i="55"/>
  <c r="K292" i="55" s="1"/>
  <c r="J293" i="55"/>
  <c r="J294" i="55"/>
  <c r="J295" i="55"/>
  <c r="J296" i="55"/>
  <c r="J297" i="55"/>
  <c r="J298" i="55"/>
  <c r="J299" i="55"/>
  <c r="J300" i="55"/>
  <c r="K300" i="55" s="1"/>
  <c r="J301" i="55"/>
  <c r="J302" i="55"/>
  <c r="J303" i="55"/>
  <c r="J304" i="55"/>
  <c r="J305" i="55"/>
  <c r="J306" i="55"/>
  <c r="J307" i="55"/>
  <c r="J308" i="55"/>
  <c r="K308" i="55" s="1"/>
  <c r="J309" i="55"/>
  <c r="H4" i="55"/>
  <c r="H5" i="55"/>
  <c r="H6" i="55"/>
  <c r="H7" i="55"/>
  <c r="H8" i="55"/>
  <c r="H9" i="55"/>
  <c r="H10" i="55"/>
  <c r="H11" i="55"/>
  <c r="H12" i="55"/>
  <c r="I12" i="55" s="1"/>
  <c r="H13" i="55"/>
  <c r="H14" i="55"/>
  <c r="H15" i="55"/>
  <c r="H16" i="55"/>
  <c r="H17" i="55"/>
  <c r="H18" i="55"/>
  <c r="H19" i="55"/>
  <c r="H20" i="55"/>
  <c r="I20" i="55" s="1"/>
  <c r="H21" i="55"/>
  <c r="H22" i="55"/>
  <c r="H23" i="55"/>
  <c r="H24" i="55"/>
  <c r="H25" i="55"/>
  <c r="H26" i="55"/>
  <c r="H27" i="55"/>
  <c r="H28" i="55"/>
  <c r="I28" i="55" s="1"/>
  <c r="H29" i="55"/>
  <c r="H30" i="55"/>
  <c r="H31" i="55"/>
  <c r="H32" i="55"/>
  <c r="H33" i="55"/>
  <c r="H34" i="55"/>
  <c r="H35" i="55"/>
  <c r="H36" i="55"/>
  <c r="I36" i="55" s="1"/>
  <c r="H37" i="55"/>
  <c r="H38" i="55"/>
  <c r="H39" i="55"/>
  <c r="H40" i="55"/>
  <c r="H41" i="55"/>
  <c r="H42" i="55"/>
  <c r="H43" i="55"/>
  <c r="H44" i="55"/>
  <c r="I44" i="55" s="1"/>
  <c r="H45" i="55"/>
  <c r="H46" i="55"/>
  <c r="H47" i="55"/>
  <c r="H48" i="55"/>
  <c r="H49" i="55"/>
  <c r="H50" i="55"/>
  <c r="H51" i="55"/>
  <c r="H52" i="55"/>
  <c r="I52" i="55" s="1"/>
  <c r="H53" i="55"/>
  <c r="H54" i="55"/>
  <c r="H55" i="55"/>
  <c r="H56" i="55"/>
  <c r="H57" i="55"/>
  <c r="H58" i="55"/>
  <c r="H59" i="55"/>
  <c r="H60" i="55"/>
  <c r="I60" i="55" s="1"/>
  <c r="H61" i="55"/>
  <c r="H62" i="55"/>
  <c r="H63" i="55"/>
  <c r="H64" i="55"/>
  <c r="H65" i="55"/>
  <c r="H66" i="55"/>
  <c r="H67" i="55"/>
  <c r="H68" i="55"/>
  <c r="I68" i="55" s="1"/>
  <c r="H69" i="55"/>
  <c r="H70" i="55"/>
  <c r="H71" i="55"/>
  <c r="H72" i="55"/>
  <c r="H73" i="55"/>
  <c r="H74" i="55"/>
  <c r="H75" i="55"/>
  <c r="H76" i="55"/>
  <c r="I76" i="55" s="1"/>
  <c r="H77" i="55"/>
  <c r="H78" i="55"/>
  <c r="H79" i="55"/>
  <c r="H80" i="55"/>
  <c r="H81" i="55"/>
  <c r="H82" i="55"/>
  <c r="H83" i="55"/>
  <c r="H84" i="55"/>
  <c r="I84" i="55" s="1"/>
  <c r="H85" i="55"/>
  <c r="H86" i="55"/>
  <c r="H87" i="55"/>
  <c r="H88" i="55"/>
  <c r="H89" i="55"/>
  <c r="H90" i="55"/>
  <c r="H91" i="55"/>
  <c r="H92" i="55"/>
  <c r="I92" i="55" s="1"/>
  <c r="H93" i="55"/>
  <c r="H94" i="55"/>
  <c r="H95" i="55"/>
  <c r="H96" i="55"/>
  <c r="H97" i="55"/>
  <c r="H98" i="55"/>
  <c r="H99" i="55"/>
  <c r="H100" i="55"/>
  <c r="I100" i="55" s="1"/>
  <c r="H101" i="55"/>
  <c r="H102" i="55"/>
  <c r="H103" i="55"/>
  <c r="H104" i="55"/>
  <c r="H105" i="55"/>
  <c r="H106" i="55"/>
  <c r="H107" i="55"/>
  <c r="H108" i="55"/>
  <c r="I108" i="55" s="1"/>
  <c r="H109" i="55"/>
  <c r="H110" i="55"/>
  <c r="H111" i="55"/>
  <c r="H112" i="55"/>
  <c r="H113" i="55"/>
  <c r="H114" i="55"/>
  <c r="H115" i="55"/>
  <c r="H116" i="55"/>
  <c r="I116" i="55" s="1"/>
  <c r="H117" i="55"/>
  <c r="H118" i="55"/>
  <c r="H119" i="55"/>
  <c r="H120" i="55"/>
  <c r="H121" i="55"/>
  <c r="H122" i="55"/>
  <c r="H123" i="55"/>
  <c r="H124" i="55"/>
  <c r="I124" i="55" s="1"/>
  <c r="H125" i="55"/>
  <c r="H126" i="55"/>
  <c r="H127" i="55"/>
  <c r="H128" i="55"/>
  <c r="H129" i="55"/>
  <c r="H130" i="55"/>
  <c r="H131" i="55"/>
  <c r="H132" i="55"/>
  <c r="I132" i="55" s="1"/>
  <c r="H133" i="55"/>
  <c r="H134" i="55"/>
  <c r="H135" i="55"/>
  <c r="H136" i="55"/>
  <c r="H137" i="55"/>
  <c r="H138" i="55"/>
  <c r="H139" i="55"/>
  <c r="H140" i="55"/>
  <c r="I140" i="55" s="1"/>
  <c r="H141" i="55"/>
  <c r="H142" i="55"/>
  <c r="H143" i="55"/>
  <c r="H144" i="55"/>
  <c r="H145" i="55"/>
  <c r="H146" i="55"/>
  <c r="H147" i="55"/>
  <c r="H148" i="55"/>
  <c r="I148" i="55" s="1"/>
  <c r="H149" i="55"/>
  <c r="H150" i="55"/>
  <c r="H151" i="55"/>
  <c r="H152" i="55"/>
  <c r="H153" i="55"/>
  <c r="H154" i="55"/>
  <c r="H155" i="55"/>
  <c r="H156" i="55"/>
  <c r="I156" i="55" s="1"/>
  <c r="H157" i="55"/>
  <c r="H158" i="55"/>
  <c r="H159" i="55"/>
  <c r="H160" i="55"/>
  <c r="H161" i="55"/>
  <c r="H162" i="55"/>
  <c r="H163" i="55"/>
  <c r="H164" i="55"/>
  <c r="I164" i="55" s="1"/>
  <c r="H165" i="55"/>
  <c r="H166" i="55"/>
  <c r="H167" i="55"/>
  <c r="H168" i="55"/>
  <c r="H169" i="55"/>
  <c r="H170" i="55"/>
  <c r="H171" i="55"/>
  <c r="H172" i="55"/>
  <c r="I172" i="55" s="1"/>
  <c r="H173" i="55"/>
  <c r="H174" i="55"/>
  <c r="H175" i="55"/>
  <c r="H176" i="55"/>
  <c r="H177" i="55"/>
  <c r="H178" i="55"/>
  <c r="H179" i="55"/>
  <c r="H180" i="55"/>
  <c r="I180" i="55" s="1"/>
  <c r="H181" i="55"/>
  <c r="H182" i="55"/>
  <c r="H183" i="55"/>
  <c r="H184" i="55"/>
  <c r="H185" i="55"/>
  <c r="H186" i="55"/>
  <c r="H187" i="55"/>
  <c r="H188" i="55"/>
  <c r="I188" i="55" s="1"/>
  <c r="H189" i="55"/>
  <c r="H190" i="55"/>
  <c r="H191" i="55"/>
  <c r="H192" i="55"/>
  <c r="H193" i="55"/>
  <c r="H194" i="55"/>
  <c r="H195" i="55"/>
  <c r="H196" i="55"/>
  <c r="I196" i="55" s="1"/>
  <c r="H197" i="55"/>
  <c r="H198" i="55"/>
  <c r="H199" i="55"/>
  <c r="H200" i="55"/>
  <c r="H201" i="55"/>
  <c r="H202" i="55"/>
  <c r="H203" i="55"/>
  <c r="H204" i="55"/>
  <c r="I204" i="55" s="1"/>
  <c r="H205" i="55"/>
  <c r="H206" i="55"/>
  <c r="H207" i="55"/>
  <c r="H208" i="55"/>
  <c r="H209" i="55"/>
  <c r="H210" i="55"/>
  <c r="H211" i="55"/>
  <c r="H212" i="55"/>
  <c r="I212" i="55" s="1"/>
  <c r="H213" i="55"/>
  <c r="H214" i="55"/>
  <c r="H215" i="55"/>
  <c r="H216" i="55"/>
  <c r="H217" i="55"/>
  <c r="H218" i="55"/>
  <c r="H219" i="55"/>
  <c r="H220" i="55"/>
  <c r="I220" i="55" s="1"/>
  <c r="H221" i="55"/>
  <c r="H222" i="55"/>
  <c r="H223" i="55"/>
  <c r="H224" i="55"/>
  <c r="H225" i="55"/>
  <c r="H226" i="55"/>
  <c r="H227" i="55"/>
  <c r="H228" i="55"/>
  <c r="I228" i="55" s="1"/>
  <c r="H229" i="55"/>
  <c r="H230" i="55"/>
  <c r="H231" i="55"/>
  <c r="H232" i="55"/>
  <c r="H233" i="55"/>
  <c r="H234" i="55"/>
  <c r="H235" i="55"/>
  <c r="H236" i="55"/>
  <c r="I236" i="55" s="1"/>
  <c r="H237" i="55"/>
  <c r="H238" i="55"/>
  <c r="H239" i="55"/>
  <c r="H240" i="55"/>
  <c r="H241" i="55"/>
  <c r="H242" i="55"/>
  <c r="H243" i="55"/>
  <c r="H244" i="55"/>
  <c r="I244" i="55" s="1"/>
  <c r="H245" i="55"/>
  <c r="H246" i="55"/>
  <c r="H247" i="55"/>
  <c r="H248" i="55"/>
  <c r="H249" i="55"/>
  <c r="H250" i="55"/>
  <c r="H251" i="55"/>
  <c r="H252" i="55"/>
  <c r="I252" i="55" s="1"/>
  <c r="H253" i="55"/>
  <c r="H254" i="55"/>
  <c r="H255" i="55"/>
  <c r="H256" i="55"/>
  <c r="H257" i="55"/>
  <c r="H258" i="55"/>
  <c r="H259" i="55"/>
  <c r="H260" i="55"/>
  <c r="I260" i="55" s="1"/>
  <c r="H261" i="55"/>
  <c r="H262" i="55"/>
  <c r="H263" i="55"/>
  <c r="H264" i="55"/>
  <c r="H265" i="55"/>
  <c r="H266" i="55"/>
  <c r="H267" i="55"/>
  <c r="H268" i="55"/>
  <c r="I268" i="55" s="1"/>
  <c r="H269" i="55"/>
  <c r="H270" i="55"/>
  <c r="H271" i="55"/>
  <c r="H272" i="55"/>
  <c r="H273" i="55"/>
  <c r="H274" i="55"/>
  <c r="H275" i="55"/>
  <c r="H276" i="55"/>
  <c r="I276" i="55" s="1"/>
  <c r="H277" i="55"/>
  <c r="H278" i="55"/>
  <c r="H279" i="55"/>
  <c r="H280" i="55"/>
  <c r="H281" i="55"/>
  <c r="H282" i="55"/>
  <c r="H283" i="55"/>
  <c r="H284" i="55"/>
  <c r="I284" i="55" s="1"/>
  <c r="H285" i="55"/>
  <c r="H286" i="55"/>
  <c r="H287" i="55"/>
  <c r="H288" i="55"/>
  <c r="H289" i="55"/>
  <c r="H290" i="55"/>
  <c r="H291" i="55"/>
  <c r="H292" i="55"/>
  <c r="I292" i="55" s="1"/>
  <c r="I294" i="65" s="1"/>
  <c r="H293" i="55"/>
  <c r="H294" i="55"/>
  <c r="H295" i="55"/>
  <c r="H296" i="55"/>
  <c r="H297" i="55"/>
  <c r="H298" i="55"/>
  <c r="H299" i="55"/>
  <c r="H300" i="55"/>
  <c r="I300" i="55" s="1"/>
  <c r="I302" i="65" s="1"/>
  <c r="H301" i="55"/>
  <c r="H302" i="55"/>
  <c r="H303" i="55"/>
  <c r="H304" i="55"/>
  <c r="H305" i="55"/>
  <c r="H306" i="55"/>
  <c r="H307" i="55"/>
  <c r="H308" i="55"/>
  <c r="I308" i="55" s="1"/>
  <c r="I310" i="65" s="1"/>
  <c r="H309" i="55"/>
  <c r="B3" i="55"/>
  <c r="B4" i="55"/>
  <c r="B6" i="65" s="1"/>
  <c r="B5" i="55"/>
  <c r="B7" i="65" s="1"/>
  <c r="B6" i="55"/>
  <c r="B8" i="65" s="1"/>
  <c r="B7" i="55"/>
  <c r="B9" i="65" s="1"/>
  <c r="B8" i="55"/>
  <c r="B10" i="65" s="1"/>
  <c r="B9" i="55"/>
  <c r="B11" i="65" s="1"/>
  <c r="B10" i="55"/>
  <c r="B12" i="65" s="1"/>
  <c r="B11" i="55"/>
  <c r="B13" i="65" s="1"/>
  <c r="B12" i="55"/>
  <c r="B14" i="65" s="1"/>
  <c r="B13" i="55"/>
  <c r="B15" i="65" s="1"/>
  <c r="B14" i="55"/>
  <c r="B16" i="65" s="1"/>
  <c r="B15" i="55"/>
  <c r="B17" i="65" s="1"/>
  <c r="B16" i="55"/>
  <c r="B18" i="65" s="1"/>
  <c r="B17" i="55"/>
  <c r="B19" i="65" s="1"/>
  <c r="B18" i="55"/>
  <c r="B20" i="65" s="1"/>
  <c r="B19" i="55"/>
  <c r="B21" i="65" s="1"/>
  <c r="B20" i="55"/>
  <c r="B22" i="65" s="1"/>
  <c r="B21" i="55"/>
  <c r="B23" i="65" s="1"/>
  <c r="B22" i="55"/>
  <c r="B24" i="65" s="1"/>
  <c r="B23" i="55"/>
  <c r="B25" i="65" s="1"/>
  <c r="B24" i="55"/>
  <c r="B26" i="65" s="1"/>
  <c r="B25" i="55"/>
  <c r="B27" i="65" s="1"/>
  <c r="B26" i="55"/>
  <c r="B28" i="65" s="1"/>
  <c r="B27" i="55"/>
  <c r="B29" i="65" s="1"/>
  <c r="B28" i="55"/>
  <c r="B30" i="65" s="1"/>
  <c r="B29" i="55"/>
  <c r="B31" i="65" s="1"/>
  <c r="B30" i="55"/>
  <c r="B32" i="65" s="1"/>
  <c r="B31" i="55"/>
  <c r="B33" i="65" s="1"/>
  <c r="B32" i="55"/>
  <c r="B34" i="65" s="1"/>
  <c r="B33" i="55"/>
  <c r="B35" i="65" s="1"/>
  <c r="B34" i="55"/>
  <c r="B36" i="65" s="1"/>
  <c r="B35" i="55"/>
  <c r="B37" i="65" s="1"/>
  <c r="B36" i="55"/>
  <c r="B38" i="65" s="1"/>
  <c r="B37" i="55"/>
  <c r="B39" i="65" s="1"/>
  <c r="B38" i="55"/>
  <c r="B40" i="65" s="1"/>
  <c r="B39" i="55"/>
  <c r="B41" i="65" s="1"/>
  <c r="B40" i="55"/>
  <c r="B42" i="65" s="1"/>
  <c r="B41" i="55"/>
  <c r="B43" i="65" s="1"/>
  <c r="B42" i="55"/>
  <c r="B44" i="65" s="1"/>
  <c r="B43" i="55"/>
  <c r="B45" i="65" s="1"/>
  <c r="B44" i="55"/>
  <c r="B46" i="65" s="1"/>
  <c r="B45" i="55"/>
  <c r="B47" i="65" s="1"/>
  <c r="B46" i="55"/>
  <c r="B48" i="65" s="1"/>
  <c r="B47" i="55"/>
  <c r="B49" i="65" s="1"/>
  <c r="B48" i="55"/>
  <c r="B50" i="65" s="1"/>
  <c r="B49" i="55"/>
  <c r="B51" i="65" s="1"/>
  <c r="B50" i="55"/>
  <c r="B52" i="65" s="1"/>
  <c r="B51" i="55"/>
  <c r="B53" i="65" s="1"/>
  <c r="B52" i="55"/>
  <c r="B54" i="65" s="1"/>
  <c r="B53" i="55"/>
  <c r="B55" i="65" s="1"/>
  <c r="B54" i="55"/>
  <c r="B56" i="65" s="1"/>
  <c r="B55" i="55"/>
  <c r="B57" i="65" s="1"/>
  <c r="B56" i="55"/>
  <c r="B58" i="65" s="1"/>
  <c r="B57" i="55"/>
  <c r="B59" i="65" s="1"/>
  <c r="B58" i="55"/>
  <c r="B60" i="65" s="1"/>
  <c r="B59" i="55"/>
  <c r="B61" i="65" s="1"/>
  <c r="B60" i="55"/>
  <c r="B62" i="65" s="1"/>
  <c r="B61" i="55"/>
  <c r="B63" i="65" s="1"/>
  <c r="B62" i="55"/>
  <c r="B64" i="65" s="1"/>
  <c r="B63" i="55"/>
  <c r="B65" i="65" s="1"/>
  <c r="B64" i="55"/>
  <c r="B66" i="65" s="1"/>
  <c r="B65" i="55"/>
  <c r="B67" i="65" s="1"/>
  <c r="B66" i="55"/>
  <c r="B68" i="65" s="1"/>
  <c r="B67" i="55"/>
  <c r="B69" i="65" s="1"/>
  <c r="B68" i="55"/>
  <c r="B70" i="65" s="1"/>
  <c r="B69" i="55"/>
  <c r="B71" i="65" s="1"/>
  <c r="B70" i="55"/>
  <c r="B72" i="65" s="1"/>
  <c r="B71" i="55"/>
  <c r="B73" i="65" s="1"/>
  <c r="B72" i="55"/>
  <c r="B74" i="65" s="1"/>
  <c r="B73" i="55"/>
  <c r="B75" i="65" s="1"/>
  <c r="B74" i="55"/>
  <c r="B76" i="65" s="1"/>
  <c r="B75" i="55"/>
  <c r="B77" i="65" s="1"/>
  <c r="B76" i="55"/>
  <c r="B78" i="65" s="1"/>
  <c r="B77" i="55"/>
  <c r="B79" i="65" s="1"/>
  <c r="B78" i="55"/>
  <c r="B80" i="65" s="1"/>
  <c r="B79" i="55"/>
  <c r="B81" i="65" s="1"/>
  <c r="B80" i="55"/>
  <c r="B82" i="65" s="1"/>
  <c r="B81" i="55"/>
  <c r="B83" i="65" s="1"/>
  <c r="B82" i="55"/>
  <c r="B84" i="65" s="1"/>
  <c r="B83" i="55"/>
  <c r="B85" i="65" s="1"/>
  <c r="B84" i="55"/>
  <c r="B86" i="65" s="1"/>
  <c r="B85" i="55"/>
  <c r="B87" i="65" s="1"/>
  <c r="B86" i="55"/>
  <c r="B88" i="65" s="1"/>
  <c r="B87" i="55"/>
  <c r="B89" i="65" s="1"/>
  <c r="B88" i="55"/>
  <c r="B90" i="65" s="1"/>
  <c r="B89" i="55"/>
  <c r="B91" i="65" s="1"/>
  <c r="B90" i="55"/>
  <c r="B92" i="65" s="1"/>
  <c r="B91" i="55"/>
  <c r="B93" i="65" s="1"/>
  <c r="B92" i="55"/>
  <c r="B94" i="65" s="1"/>
  <c r="B93" i="55"/>
  <c r="B95" i="65" s="1"/>
  <c r="B94" i="55"/>
  <c r="B96" i="65" s="1"/>
  <c r="B95" i="55"/>
  <c r="B97" i="65" s="1"/>
  <c r="B96" i="55"/>
  <c r="B98" i="65" s="1"/>
  <c r="B97" i="55"/>
  <c r="B99" i="65" s="1"/>
  <c r="B98" i="55"/>
  <c r="B100" i="65" s="1"/>
  <c r="B99" i="55"/>
  <c r="B101" i="65" s="1"/>
  <c r="B100" i="55"/>
  <c r="B102" i="65" s="1"/>
  <c r="B101" i="55"/>
  <c r="B103" i="65" s="1"/>
  <c r="B102" i="55"/>
  <c r="B104" i="65" s="1"/>
  <c r="B103" i="55"/>
  <c r="B105" i="65" s="1"/>
  <c r="B104" i="55"/>
  <c r="B106" i="65" s="1"/>
  <c r="B105" i="55"/>
  <c r="B107" i="65" s="1"/>
  <c r="B106" i="55"/>
  <c r="B108" i="65" s="1"/>
  <c r="B107" i="55"/>
  <c r="B109" i="65" s="1"/>
  <c r="B108" i="55"/>
  <c r="B110" i="65" s="1"/>
  <c r="B109" i="55"/>
  <c r="B111" i="65" s="1"/>
  <c r="B110" i="55"/>
  <c r="B112" i="65" s="1"/>
  <c r="B111" i="55"/>
  <c r="B113" i="65" s="1"/>
  <c r="B112" i="55"/>
  <c r="B114" i="65" s="1"/>
  <c r="B113" i="55"/>
  <c r="B115" i="65" s="1"/>
  <c r="B114" i="55"/>
  <c r="B116" i="65" s="1"/>
  <c r="B115" i="55"/>
  <c r="B117" i="65" s="1"/>
  <c r="B116" i="55"/>
  <c r="B118" i="65" s="1"/>
  <c r="B117" i="55"/>
  <c r="B119" i="65" s="1"/>
  <c r="B118" i="55"/>
  <c r="B120" i="65" s="1"/>
  <c r="B119" i="55"/>
  <c r="B121" i="65" s="1"/>
  <c r="B120" i="55"/>
  <c r="B122" i="65" s="1"/>
  <c r="B121" i="55"/>
  <c r="B123" i="65" s="1"/>
  <c r="B122" i="55"/>
  <c r="B124" i="65" s="1"/>
  <c r="B123" i="55"/>
  <c r="B125" i="65" s="1"/>
  <c r="B124" i="55"/>
  <c r="B126" i="65" s="1"/>
  <c r="B125" i="55"/>
  <c r="B127" i="65" s="1"/>
  <c r="B126" i="55"/>
  <c r="B128" i="65" s="1"/>
  <c r="B127" i="55"/>
  <c r="B129" i="65" s="1"/>
  <c r="B128" i="55"/>
  <c r="B130" i="65" s="1"/>
  <c r="B129" i="55"/>
  <c r="B131" i="65" s="1"/>
  <c r="B130" i="55"/>
  <c r="B132" i="65" s="1"/>
  <c r="B131" i="55"/>
  <c r="B133" i="65" s="1"/>
  <c r="B132" i="55"/>
  <c r="B134" i="65" s="1"/>
  <c r="B133" i="55"/>
  <c r="B135" i="65" s="1"/>
  <c r="B134" i="55"/>
  <c r="B136" i="65" s="1"/>
  <c r="B135" i="55"/>
  <c r="B137" i="65" s="1"/>
  <c r="B136" i="55"/>
  <c r="B138" i="65" s="1"/>
  <c r="B137" i="55"/>
  <c r="B139" i="65" s="1"/>
  <c r="B138" i="55"/>
  <c r="B140" i="65" s="1"/>
  <c r="B139" i="55"/>
  <c r="B141" i="65" s="1"/>
  <c r="B140" i="55"/>
  <c r="B142" i="65" s="1"/>
  <c r="B141" i="55"/>
  <c r="B143" i="65" s="1"/>
  <c r="B142" i="55"/>
  <c r="B144" i="65" s="1"/>
  <c r="B143" i="55"/>
  <c r="B145" i="65" s="1"/>
  <c r="B144" i="55"/>
  <c r="B146" i="65" s="1"/>
  <c r="B145" i="55"/>
  <c r="B147" i="65" s="1"/>
  <c r="B146" i="55"/>
  <c r="B148" i="65" s="1"/>
  <c r="B147" i="55"/>
  <c r="B149" i="65" s="1"/>
  <c r="B148" i="55"/>
  <c r="B150" i="65" s="1"/>
  <c r="B149" i="55"/>
  <c r="B151" i="65" s="1"/>
  <c r="B150" i="55"/>
  <c r="B152" i="65" s="1"/>
  <c r="B151" i="55"/>
  <c r="B153" i="65" s="1"/>
  <c r="B152" i="55"/>
  <c r="B154" i="65" s="1"/>
  <c r="B153" i="55"/>
  <c r="B155" i="65" s="1"/>
  <c r="B154" i="55"/>
  <c r="B156" i="65" s="1"/>
  <c r="B155" i="55"/>
  <c r="B157" i="65" s="1"/>
  <c r="B156" i="55"/>
  <c r="B158" i="65" s="1"/>
  <c r="B157" i="55"/>
  <c r="B159" i="65" s="1"/>
  <c r="B158" i="55"/>
  <c r="B160" i="65" s="1"/>
  <c r="B159" i="55"/>
  <c r="B161" i="65" s="1"/>
  <c r="B160" i="55"/>
  <c r="B162" i="65" s="1"/>
  <c r="B161" i="55"/>
  <c r="B163" i="65" s="1"/>
  <c r="B162" i="55"/>
  <c r="B164" i="65" s="1"/>
  <c r="B163" i="55"/>
  <c r="B165" i="65" s="1"/>
  <c r="B164" i="55"/>
  <c r="B166" i="65" s="1"/>
  <c r="B165" i="55"/>
  <c r="B167" i="65" s="1"/>
  <c r="B166" i="55"/>
  <c r="B168" i="65" s="1"/>
  <c r="B167" i="55"/>
  <c r="B169" i="65" s="1"/>
  <c r="B168" i="55"/>
  <c r="B170" i="65" s="1"/>
  <c r="B169" i="55"/>
  <c r="B171" i="65" s="1"/>
  <c r="B170" i="55"/>
  <c r="B172" i="65" s="1"/>
  <c r="B171" i="55"/>
  <c r="B173" i="65" s="1"/>
  <c r="B172" i="55"/>
  <c r="B174" i="65" s="1"/>
  <c r="B173" i="55"/>
  <c r="B175" i="65" s="1"/>
  <c r="B174" i="55"/>
  <c r="B176" i="65" s="1"/>
  <c r="B175" i="55"/>
  <c r="B177" i="65" s="1"/>
  <c r="B176" i="55"/>
  <c r="B178" i="65" s="1"/>
  <c r="B177" i="55"/>
  <c r="B179" i="65" s="1"/>
  <c r="B178" i="55"/>
  <c r="B180" i="65" s="1"/>
  <c r="B179" i="55"/>
  <c r="B181" i="65" s="1"/>
  <c r="B180" i="55"/>
  <c r="B182" i="65" s="1"/>
  <c r="B181" i="55"/>
  <c r="B183" i="65" s="1"/>
  <c r="B182" i="55"/>
  <c r="B184" i="65" s="1"/>
  <c r="B183" i="55"/>
  <c r="B185" i="65" s="1"/>
  <c r="B184" i="55"/>
  <c r="B186" i="65" s="1"/>
  <c r="B185" i="55"/>
  <c r="B187" i="65" s="1"/>
  <c r="B186" i="55"/>
  <c r="B188" i="65" s="1"/>
  <c r="B187" i="55"/>
  <c r="B189" i="65" s="1"/>
  <c r="B188" i="55"/>
  <c r="B190" i="65" s="1"/>
  <c r="B189" i="55"/>
  <c r="B191" i="65" s="1"/>
  <c r="B190" i="55"/>
  <c r="B192" i="65" s="1"/>
  <c r="B191" i="55"/>
  <c r="B193" i="65" s="1"/>
  <c r="B192" i="55"/>
  <c r="B194" i="65" s="1"/>
  <c r="B193" i="55"/>
  <c r="B195" i="65" s="1"/>
  <c r="B194" i="55"/>
  <c r="B196" i="65" s="1"/>
  <c r="B195" i="55"/>
  <c r="B197" i="65" s="1"/>
  <c r="B196" i="55"/>
  <c r="B198" i="65" s="1"/>
  <c r="B197" i="55"/>
  <c r="B199" i="65" s="1"/>
  <c r="B198" i="55"/>
  <c r="B200" i="65" s="1"/>
  <c r="B199" i="55"/>
  <c r="B201" i="65" s="1"/>
  <c r="B200" i="55"/>
  <c r="B202" i="65" s="1"/>
  <c r="B201" i="55"/>
  <c r="B203" i="65" s="1"/>
  <c r="B202" i="55"/>
  <c r="B204" i="65" s="1"/>
  <c r="B203" i="55"/>
  <c r="B205" i="65" s="1"/>
  <c r="B204" i="55"/>
  <c r="B206" i="65" s="1"/>
  <c r="B205" i="55"/>
  <c r="B207" i="65" s="1"/>
  <c r="B206" i="55"/>
  <c r="B208" i="65" s="1"/>
  <c r="B207" i="55"/>
  <c r="B209" i="65" s="1"/>
  <c r="B208" i="55"/>
  <c r="B210" i="65" s="1"/>
  <c r="B209" i="55"/>
  <c r="B211" i="65" s="1"/>
  <c r="B210" i="55"/>
  <c r="B212" i="65" s="1"/>
  <c r="B211" i="55"/>
  <c r="B213" i="65" s="1"/>
  <c r="B212" i="55"/>
  <c r="B214" i="65" s="1"/>
  <c r="B213" i="55"/>
  <c r="B215" i="65" s="1"/>
  <c r="B214" i="55"/>
  <c r="B216" i="65" s="1"/>
  <c r="B215" i="55"/>
  <c r="B217" i="65" s="1"/>
  <c r="B216" i="55"/>
  <c r="B218" i="65" s="1"/>
  <c r="B217" i="55"/>
  <c r="B219" i="65" s="1"/>
  <c r="B218" i="55"/>
  <c r="B220" i="65" s="1"/>
  <c r="B219" i="55"/>
  <c r="B221" i="65" s="1"/>
  <c r="B220" i="55"/>
  <c r="B222" i="65" s="1"/>
  <c r="B221" i="55"/>
  <c r="B223" i="65" s="1"/>
  <c r="B222" i="55"/>
  <c r="B224" i="65" s="1"/>
  <c r="B223" i="55"/>
  <c r="B225" i="65" s="1"/>
  <c r="B224" i="55"/>
  <c r="B226" i="65" s="1"/>
  <c r="B225" i="55"/>
  <c r="B227" i="65" s="1"/>
  <c r="B226" i="55"/>
  <c r="B228" i="65" s="1"/>
  <c r="B227" i="55"/>
  <c r="B229" i="65" s="1"/>
  <c r="B228" i="55"/>
  <c r="B230" i="65" s="1"/>
  <c r="B229" i="55"/>
  <c r="B231" i="65" s="1"/>
  <c r="B230" i="55"/>
  <c r="B232" i="65" s="1"/>
  <c r="B231" i="55"/>
  <c r="B233" i="65" s="1"/>
  <c r="B232" i="55"/>
  <c r="B234" i="65" s="1"/>
  <c r="B233" i="55"/>
  <c r="B235" i="65" s="1"/>
  <c r="B234" i="55"/>
  <c r="B236" i="65" s="1"/>
  <c r="B235" i="55"/>
  <c r="B237" i="65" s="1"/>
  <c r="B236" i="55"/>
  <c r="B238" i="65" s="1"/>
  <c r="B237" i="55"/>
  <c r="B239" i="65" s="1"/>
  <c r="B238" i="55"/>
  <c r="B240" i="65" s="1"/>
  <c r="B239" i="55"/>
  <c r="B241" i="65" s="1"/>
  <c r="B240" i="55"/>
  <c r="B242" i="65" s="1"/>
  <c r="B241" i="55"/>
  <c r="B243" i="65" s="1"/>
  <c r="B242" i="55"/>
  <c r="B244" i="65" s="1"/>
  <c r="B243" i="55"/>
  <c r="B245" i="65" s="1"/>
  <c r="B244" i="55"/>
  <c r="B246" i="65" s="1"/>
  <c r="B245" i="55"/>
  <c r="B247" i="65" s="1"/>
  <c r="B246" i="55"/>
  <c r="B248" i="65" s="1"/>
  <c r="B247" i="55"/>
  <c r="B249" i="65" s="1"/>
  <c r="B248" i="55"/>
  <c r="B250" i="65" s="1"/>
  <c r="B249" i="55"/>
  <c r="B251" i="65" s="1"/>
  <c r="B250" i="55"/>
  <c r="B252" i="65" s="1"/>
  <c r="B251" i="55"/>
  <c r="B253" i="65" s="1"/>
  <c r="B252" i="55"/>
  <c r="B254" i="65" s="1"/>
  <c r="B253" i="55"/>
  <c r="B255" i="65" s="1"/>
  <c r="B254" i="55"/>
  <c r="B256" i="65" s="1"/>
  <c r="B255" i="55"/>
  <c r="B257" i="65" s="1"/>
  <c r="B256" i="55"/>
  <c r="B258" i="65" s="1"/>
  <c r="B257" i="55"/>
  <c r="B259" i="65" s="1"/>
  <c r="B258" i="55"/>
  <c r="B260" i="65" s="1"/>
  <c r="B259" i="55"/>
  <c r="B261" i="65" s="1"/>
  <c r="B260" i="55"/>
  <c r="B262" i="65" s="1"/>
  <c r="B261" i="55"/>
  <c r="B263" i="65" s="1"/>
  <c r="B262" i="55"/>
  <c r="B264" i="65" s="1"/>
  <c r="B263" i="55"/>
  <c r="B265" i="65" s="1"/>
  <c r="B264" i="55"/>
  <c r="B266" i="65" s="1"/>
  <c r="B265" i="55"/>
  <c r="B267" i="65" s="1"/>
  <c r="B266" i="55"/>
  <c r="B268" i="65" s="1"/>
  <c r="B267" i="55"/>
  <c r="B269" i="65" s="1"/>
  <c r="B268" i="55"/>
  <c r="B270" i="65" s="1"/>
  <c r="B269" i="55"/>
  <c r="B271" i="65" s="1"/>
  <c r="B270" i="55"/>
  <c r="B272" i="65" s="1"/>
  <c r="B271" i="55"/>
  <c r="B273" i="65" s="1"/>
  <c r="B272" i="55"/>
  <c r="B274" i="65" s="1"/>
  <c r="B273" i="55"/>
  <c r="B275" i="65" s="1"/>
  <c r="B274" i="55"/>
  <c r="B276" i="65" s="1"/>
  <c r="B275" i="55"/>
  <c r="B277" i="65" s="1"/>
  <c r="B276" i="55"/>
  <c r="B278" i="65" s="1"/>
  <c r="B277" i="55"/>
  <c r="B279" i="65" s="1"/>
  <c r="B278" i="55"/>
  <c r="B280" i="65" s="1"/>
  <c r="B279" i="55"/>
  <c r="B281" i="65" s="1"/>
  <c r="B280" i="55"/>
  <c r="B282" i="65" s="1"/>
  <c r="B281" i="55"/>
  <c r="B283" i="65" s="1"/>
  <c r="B282" i="55"/>
  <c r="B284" i="65" s="1"/>
  <c r="B283" i="55"/>
  <c r="B285" i="65" s="1"/>
  <c r="B284" i="55"/>
  <c r="B286" i="65" s="1"/>
  <c r="B285" i="55"/>
  <c r="B287" i="65" s="1"/>
  <c r="B286" i="55"/>
  <c r="B288" i="65" s="1"/>
  <c r="B287" i="55"/>
  <c r="B289" i="65" s="1"/>
  <c r="B288" i="55"/>
  <c r="B290" i="65" s="1"/>
  <c r="B289" i="55"/>
  <c r="B291" i="65" s="1"/>
  <c r="B290" i="55"/>
  <c r="B292" i="65" s="1"/>
  <c r="B291" i="55"/>
  <c r="B293" i="65" s="1"/>
  <c r="B292" i="55"/>
  <c r="B294" i="65" s="1"/>
  <c r="B293" i="55"/>
  <c r="B295" i="65" s="1"/>
  <c r="B294" i="55"/>
  <c r="B296" i="65" s="1"/>
  <c r="B295" i="55"/>
  <c r="B297" i="65" s="1"/>
  <c r="B296" i="55"/>
  <c r="B298" i="65" s="1"/>
  <c r="B297" i="55"/>
  <c r="B299" i="65" s="1"/>
  <c r="B298" i="55"/>
  <c r="B300" i="65" s="1"/>
  <c r="B299" i="55"/>
  <c r="B301" i="65" s="1"/>
  <c r="B300" i="55"/>
  <c r="B302" i="65" s="1"/>
  <c r="B301" i="55"/>
  <c r="B303" i="65" s="1"/>
  <c r="B302" i="55"/>
  <c r="B304" i="65" s="1"/>
  <c r="B303" i="55"/>
  <c r="B305" i="65" s="1"/>
  <c r="B304" i="55"/>
  <c r="B306" i="65" s="1"/>
  <c r="B305" i="55"/>
  <c r="B307" i="65" s="1"/>
  <c r="B306" i="55"/>
  <c r="B308" i="65" s="1"/>
  <c r="B307" i="55"/>
  <c r="B309" i="65" s="1"/>
  <c r="B308" i="55"/>
  <c r="B310" i="65" s="1"/>
  <c r="B309" i="55"/>
  <c r="B311" i="65" s="1"/>
  <c r="M115" i="54"/>
  <c r="M187" i="54"/>
  <c r="M232" i="54"/>
  <c r="M284" i="54"/>
  <c r="M4" i="54"/>
  <c r="L4" i="54"/>
  <c r="M41" i="54" s="1"/>
  <c r="L5" i="54"/>
  <c r="M5" i="54" s="1"/>
  <c r="L6" i="54"/>
  <c r="M6" i="54" s="1"/>
  <c r="L7" i="54"/>
  <c r="L8" i="54"/>
  <c r="L9" i="54"/>
  <c r="L10" i="54"/>
  <c r="L11" i="54"/>
  <c r="L12" i="54"/>
  <c r="M12" i="54" s="1"/>
  <c r="L13" i="54"/>
  <c r="M13" i="54" s="1"/>
  <c r="L14" i="54"/>
  <c r="M14" i="54" s="1"/>
  <c r="L15" i="54"/>
  <c r="L16" i="54"/>
  <c r="L17" i="54"/>
  <c r="L18" i="54"/>
  <c r="L19" i="54"/>
  <c r="L20" i="54"/>
  <c r="M20" i="54" s="1"/>
  <c r="L21" i="54"/>
  <c r="M21" i="54" s="1"/>
  <c r="L22" i="54"/>
  <c r="M22" i="54" s="1"/>
  <c r="L23" i="54"/>
  <c r="L24" i="54"/>
  <c r="L25" i="54"/>
  <c r="L26" i="54"/>
  <c r="L27" i="54"/>
  <c r="L28" i="54"/>
  <c r="M28" i="54" s="1"/>
  <c r="L29" i="54"/>
  <c r="M29" i="54" s="1"/>
  <c r="L30" i="54"/>
  <c r="M30" i="54" s="1"/>
  <c r="L31" i="54"/>
  <c r="L32" i="54"/>
  <c r="L33" i="54"/>
  <c r="L34" i="54"/>
  <c r="L35" i="54"/>
  <c r="L36" i="54"/>
  <c r="M36" i="54" s="1"/>
  <c r="L37" i="54"/>
  <c r="M37" i="54" s="1"/>
  <c r="L38" i="54"/>
  <c r="M38" i="54" s="1"/>
  <c r="L39" i="54"/>
  <c r="L40" i="54"/>
  <c r="L41" i="54"/>
  <c r="L42" i="54"/>
  <c r="L43" i="54"/>
  <c r="L44" i="54"/>
  <c r="M44" i="54" s="1"/>
  <c r="L45" i="54"/>
  <c r="M45" i="54" s="1"/>
  <c r="L46" i="54"/>
  <c r="M46" i="54" s="1"/>
  <c r="L47" i="54"/>
  <c r="L48" i="54"/>
  <c r="L49" i="54"/>
  <c r="L50" i="54"/>
  <c r="L51" i="54"/>
  <c r="L52" i="54"/>
  <c r="M52" i="54" s="1"/>
  <c r="L53" i="54"/>
  <c r="M53" i="54" s="1"/>
  <c r="L54" i="54"/>
  <c r="M54" i="54" s="1"/>
  <c r="L55" i="54"/>
  <c r="L56" i="54"/>
  <c r="L57" i="54"/>
  <c r="L58" i="54"/>
  <c r="L59" i="54"/>
  <c r="M59" i="54" s="1"/>
  <c r="L60" i="54"/>
  <c r="M60" i="54" s="1"/>
  <c r="L61" i="54"/>
  <c r="M61" i="54" s="1"/>
  <c r="L62" i="54"/>
  <c r="M62" i="54" s="1"/>
  <c r="L63" i="54"/>
  <c r="L64" i="54"/>
  <c r="L65" i="54"/>
  <c r="L66" i="54"/>
  <c r="L67" i="54"/>
  <c r="L68" i="54"/>
  <c r="M68" i="54" s="1"/>
  <c r="L69" i="54"/>
  <c r="M69" i="54" s="1"/>
  <c r="L70" i="54"/>
  <c r="M70" i="54" s="1"/>
  <c r="L71" i="54"/>
  <c r="L72" i="54"/>
  <c r="L73" i="54"/>
  <c r="L74" i="54"/>
  <c r="L75" i="54"/>
  <c r="L76" i="54"/>
  <c r="M76" i="54" s="1"/>
  <c r="L77" i="54"/>
  <c r="M77" i="54" s="1"/>
  <c r="L78" i="54"/>
  <c r="M78" i="54" s="1"/>
  <c r="L79" i="54"/>
  <c r="L80" i="54"/>
  <c r="L81" i="54"/>
  <c r="L82" i="54"/>
  <c r="L83" i="54"/>
  <c r="L84" i="54"/>
  <c r="M84" i="54" s="1"/>
  <c r="L85" i="54"/>
  <c r="M85" i="54" s="1"/>
  <c r="L86" i="54"/>
  <c r="M86" i="54" s="1"/>
  <c r="L87" i="54"/>
  <c r="L88" i="54"/>
  <c r="L89" i="54"/>
  <c r="L90" i="54"/>
  <c r="L91" i="54"/>
  <c r="L92" i="54"/>
  <c r="M92" i="54" s="1"/>
  <c r="L93" i="54"/>
  <c r="M93" i="54" s="1"/>
  <c r="L94" i="54"/>
  <c r="M94" i="54" s="1"/>
  <c r="L95" i="54"/>
  <c r="L96" i="54"/>
  <c r="L97" i="54"/>
  <c r="L98" i="54"/>
  <c r="L99" i="54"/>
  <c r="L100" i="54"/>
  <c r="M100" i="54" s="1"/>
  <c r="L101" i="54"/>
  <c r="M101" i="54" s="1"/>
  <c r="L102" i="54"/>
  <c r="M102" i="54" s="1"/>
  <c r="L103" i="54"/>
  <c r="L104" i="54"/>
  <c r="L105" i="54"/>
  <c r="L106" i="54"/>
  <c r="L107" i="54"/>
  <c r="L108" i="54"/>
  <c r="M108" i="54" s="1"/>
  <c r="L109" i="54"/>
  <c r="M109" i="54" s="1"/>
  <c r="L110" i="54"/>
  <c r="M110" i="54" s="1"/>
  <c r="L111" i="54"/>
  <c r="L112" i="54"/>
  <c r="L113" i="54"/>
  <c r="M113" i="54" s="1"/>
  <c r="L114" i="54"/>
  <c r="L115" i="54"/>
  <c r="L116" i="54"/>
  <c r="M116" i="54" s="1"/>
  <c r="L117" i="54"/>
  <c r="M117" i="54" s="1"/>
  <c r="L118" i="54"/>
  <c r="M118" i="54" s="1"/>
  <c r="L119" i="54"/>
  <c r="L120" i="54"/>
  <c r="L121" i="54"/>
  <c r="L122" i="54"/>
  <c r="L123" i="54"/>
  <c r="L124" i="54"/>
  <c r="M124" i="54" s="1"/>
  <c r="L125" i="54"/>
  <c r="M125" i="54" s="1"/>
  <c r="L126" i="54"/>
  <c r="M126" i="54" s="1"/>
  <c r="L127" i="54"/>
  <c r="L128" i="54"/>
  <c r="L129" i="54"/>
  <c r="L130" i="54"/>
  <c r="L131" i="54"/>
  <c r="L132" i="54"/>
  <c r="M132" i="54" s="1"/>
  <c r="L133" i="54"/>
  <c r="M133" i="54" s="1"/>
  <c r="L134" i="54"/>
  <c r="M134" i="54" s="1"/>
  <c r="L135" i="54"/>
  <c r="L136" i="54"/>
  <c r="L137" i="54"/>
  <c r="L138" i="54"/>
  <c r="L139" i="54"/>
  <c r="L140" i="54"/>
  <c r="M140" i="54" s="1"/>
  <c r="L141" i="54"/>
  <c r="M141" i="54" s="1"/>
  <c r="L142" i="54"/>
  <c r="M142" i="54" s="1"/>
  <c r="L143" i="54"/>
  <c r="L144" i="54"/>
  <c r="L145" i="54"/>
  <c r="L146" i="54"/>
  <c r="L147" i="54"/>
  <c r="L148" i="54"/>
  <c r="M148" i="54" s="1"/>
  <c r="L149" i="54"/>
  <c r="M149" i="54" s="1"/>
  <c r="L150" i="54"/>
  <c r="M150" i="54" s="1"/>
  <c r="L151" i="54"/>
  <c r="L152" i="54"/>
  <c r="L153" i="54"/>
  <c r="L154" i="54"/>
  <c r="L155" i="54"/>
  <c r="L156" i="54"/>
  <c r="M156" i="54" s="1"/>
  <c r="L157" i="54"/>
  <c r="M157" i="54" s="1"/>
  <c r="L158" i="54"/>
  <c r="M158" i="54" s="1"/>
  <c r="L159" i="54"/>
  <c r="L160" i="54"/>
  <c r="L161" i="54"/>
  <c r="L162" i="54"/>
  <c r="L163" i="54"/>
  <c r="L164" i="54"/>
  <c r="M164" i="54" s="1"/>
  <c r="L165" i="54"/>
  <c r="M165" i="54" s="1"/>
  <c r="L166" i="54"/>
  <c r="M166" i="54" s="1"/>
  <c r="L167" i="54"/>
  <c r="L168" i="54"/>
  <c r="L169" i="54"/>
  <c r="L170" i="54"/>
  <c r="L171" i="54"/>
  <c r="L172" i="54"/>
  <c r="M172" i="54" s="1"/>
  <c r="L173" i="54"/>
  <c r="M173" i="54" s="1"/>
  <c r="L174" i="54"/>
  <c r="M174" i="54" s="1"/>
  <c r="L175" i="54"/>
  <c r="L176" i="54"/>
  <c r="L177" i="54"/>
  <c r="L178" i="54"/>
  <c r="L179" i="54"/>
  <c r="L180" i="54"/>
  <c r="M180" i="54" s="1"/>
  <c r="L181" i="54"/>
  <c r="M181" i="54" s="1"/>
  <c r="L182" i="54"/>
  <c r="M182" i="54" s="1"/>
  <c r="L183" i="54"/>
  <c r="L184" i="54"/>
  <c r="L185" i="54"/>
  <c r="L186" i="54"/>
  <c r="L187" i="54"/>
  <c r="L188" i="54"/>
  <c r="M188" i="54" s="1"/>
  <c r="L189" i="54"/>
  <c r="M189" i="54" s="1"/>
  <c r="L190" i="54"/>
  <c r="M190" i="54" s="1"/>
  <c r="L191" i="54"/>
  <c r="L192" i="54"/>
  <c r="L193" i="54"/>
  <c r="L194" i="54"/>
  <c r="L195" i="54"/>
  <c r="L196" i="54"/>
  <c r="M196" i="54" s="1"/>
  <c r="L197" i="54"/>
  <c r="M197" i="54" s="1"/>
  <c r="L198" i="54"/>
  <c r="M198" i="54" s="1"/>
  <c r="L199" i="54"/>
  <c r="L200" i="54"/>
  <c r="L201" i="54"/>
  <c r="L202" i="54"/>
  <c r="L203" i="54"/>
  <c r="L204" i="54"/>
  <c r="M204" i="54" s="1"/>
  <c r="L205" i="54"/>
  <c r="M205" i="54" s="1"/>
  <c r="L206" i="54"/>
  <c r="M206" i="54" s="1"/>
  <c r="L207" i="54"/>
  <c r="L208" i="54"/>
  <c r="L209" i="54"/>
  <c r="L210" i="54"/>
  <c r="L211" i="54"/>
  <c r="L212" i="54"/>
  <c r="M212" i="54" s="1"/>
  <c r="L213" i="54"/>
  <c r="M213" i="54" s="1"/>
  <c r="L214" i="54"/>
  <c r="M214" i="54" s="1"/>
  <c r="L215" i="54"/>
  <c r="L216" i="54"/>
  <c r="L217" i="54"/>
  <c r="L218" i="54"/>
  <c r="L219" i="54"/>
  <c r="L220" i="54"/>
  <c r="M220" i="54" s="1"/>
  <c r="L221" i="54"/>
  <c r="M221" i="54" s="1"/>
  <c r="L222" i="54"/>
  <c r="M222" i="54" s="1"/>
  <c r="L223" i="54"/>
  <c r="L224" i="54"/>
  <c r="L225" i="54"/>
  <c r="L226" i="54"/>
  <c r="L227" i="54"/>
  <c r="L228" i="54"/>
  <c r="M228" i="54" s="1"/>
  <c r="L229" i="54"/>
  <c r="M229" i="54" s="1"/>
  <c r="L230" i="54"/>
  <c r="M230" i="54" s="1"/>
  <c r="L231" i="54"/>
  <c r="L232" i="54"/>
  <c r="L233" i="54"/>
  <c r="L234" i="54"/>
  <c r="L235" i="54"/>
  <c r="L236" i="54"/>
  <c r="M236" i="54" s="1"/>
  <c r="L237" i="54"/>
  <c r="M237" i="54" s="1"/>
  <c r="L238" i="54"/>
  <c r="M238" i="54" s="1"/>
  <c r="L239" i="54"/>
  <c r="L240" i="54"/>
  <c r="L241" i="54"/>
  <c r="L242" i="54"/>
  <c r="M242" i="54" s="1"/>
  <c r="L243" i="54"/>
  <c r="L244" i="54"/>
  <c r="M244" i="54" s="1"/>
  <c r="L245" i="54"/>
  <c r="M245" i="54" s="1"/>
  <c r="L246" i="54"/>
  <c r="M246" i="54" s="1"/>
  <c r="L247" i="54"/>
  <c r="L248" i="54"/>
  <c r="L249" i="54"/>
  <c r="L250" i="54"/>
  <c r="L251" i="54"/>
  <c r="M251" i="54" s="1"/>
  <c r="L252" i="54"/>
  <c r="M252" i="54" s="1"/>
  <c r="L253" i="54"/>
  <c r="M253" i="54" s="1"/>
  <c r="L254" i="54"/>
  <c r="M254" i="54" s="1"/>
  <c r="L255" i="54"/>
  <c r="L256" i="54"/>
  <c r="L257" i="54"/>
  <c r="L258" i="54"/>
  <c r="L259" i="54"/>
  <c r="L260" i="54"/>
  <c r="M260" i="54" s="1"/>
  <c r="L261" i="54"/>
  <c r="M261" i="54" s="1"/>
  <c r="L262" i="54"/>
  <c r="M262" i="54" s="1"/>
  <c r="L263" i="54"/>
  <c r="L264" i="54"/>
  <c r="L265" i="54"/>
  <c r="L266" i="54"/>
  <c r="L267" i="54"/>
  <c r="L268" i="54"/>
  <c r="M268" i="54" s="1"/>
  <c r="L269" i="54"/>
  <c r="M269" i="54" s="1"/>
  <c r="L270" i="54"/>
  <c r="M270" i="54" s="1"/>
  <c r="L271" i="54"/>
  <c r="L272" i="54"/>
  <c r="L273" i="54"/>
  <c r="L274" i="54"/>
  <c r="M274" i="54" s="1"/>
  <c r="L275" i="54"/>
  <c r="M275" i="54" s="1"/>
  <c r="L276" i="54"/>
  <c r="M276" i="54" s="1"/>
  <c r="L277" i="54"/>
  <c r="M277" i="54" s="1"/>
  <c r="L278" i="54"/>
  <c r="M278" i="54" s="1"/>
  <c r="L279" i="54"/>
  <c r="L280" i="54"/>
  <c r="L281" i="54"/>
  <c r="L282" i="54"/>
  <c r="L283" i="54"/>
  <c r="M283" i="54" s="1"/>
  <c r="L284" i="54"/>
  <c r="L285" i="54"/>
  <c r="M285" i="54" s="1"/>
  <c r="L286" i="54"/>
  <c r="M286" i="54" s="1"/>
  <c r="L287" i="54"/>
  <c r="L288" i="54"/>
  <c r="L289" i="54"/>
  <c r="L290" i="54"/>
  <c r="L291" i="54"/>
  <c r="L292" i="54"/>
  <c r="M292" i="54" s="1"/>
  <c r="L293" i="54"/>
  <c r="M293" i="54" s="1"/>
  <c r="L294" i="54"/>
  <c r="M294" i="54" s="1"/>
  <c r="L295" i="54"/>
  <c r="L296" i="54"/>
  <c r="L297" i="54"/>
  <c r="L298" i="54"/>
  <c r="L299" i="54"/>
  <c r="L300" i="54"/>
  <c r="M300" i="54" s="1"/>
  <c r="L301" i="54"/>
  <c r="M301" i="54" s="1"/>
  <c r="L302" i="54"/>
  <c r="M302" i="54" s="1"/>
  <c r="L303" i="54"/>
  <c r="L304" i="54"/>
  <c r="L305" i="54"/>
  <c r="L306" i="54"/>
  <c r="M306" i="54" s="1"/>
  <c r="L307" i="54"/>
  <c r="M307" i="54" s="1"/>
  <c r="L308" i="54"/>
  <c r="M308" i="54" s="1"/>
  <c r="L309" i="54"/>
  <c r="M309" i="54" s="1"/>
  <c r="K40" i="54"/>
  <c r="K4" i="54"/>
  <c r="J4" i="54"/>
  <c r="K271" i="54" s="1"/>
  <c r="J5" i="54"/>
  <c r="K5" i="54" s="1"/>
  <c r="J6" i="54"/>
  <c r="J7" i="54"/>
  <c r="J8" i="54"/>
  <c r="J9" i="54"/>
  <c r="J10" i="54"/>
  <c r="J11" i="54"/>
  <c r="J12" i="54"/>
  <c r="K12" i="54" s="1"/>
  <c r="J13" i="54"/>
  <c r="K13" i="54" s="1"/>
  <c r="J14" i="54"/>
  <c r="J15" i="54"/>
  <c r="J16" i="54"/>
  <c r="J17" i="54"/>
  <c r="J18" i="54"/>
  <c r="J19" i="54"/>
  <c r="J20" i="54"/>
  <c r="K20" i="54" s="1"/>
  <c r="J21" i="54"/>
  <c r="K21" i="54" s="1"/>
  <c r="J22" i="54"/>
  <c r="J23" i="54"/>
  <c r="J24" i="54"/>
  <c r="J25" i="54"/>
  <c r="J26" i="54"/>
  <c r="J27" i="54"/>
  <c r="J28" i="54"/>
  <c r="K28" i="54" s="1"/>
  <c r="J29" i="54"/>
  <c r="K29" i="54" s="1"/>
  <c r="J30" i="54"/>
  <c r="J31" i="54"/>
  <c r="J32" i="54"/>
  <c r="J33" i="54"/>
  <c r="J34" i="54"/>
  <c r="J35" i="54"/>
  <c r="J36" i="54"/>
  <c r="K36" i="54" s="1"/>
  <c r="J37" i="54"/>
  <c r="K37" i="54" s="1"/>
  <c r="J38" i="54"/>
  <c r="J39" i="54"/>
  <c r="J40" i="54"/>
  <c r="J41" i="54"/>
  <c r="J42" i="54"/>
  <c r="J43" i="54"/>
  <c r="J44" i="54"/>
  <c r="K44" i="54" s="1"/>
  <c r="J45" i="54"/>
  <c r="K45" i="54" s="1"/>
  <c r="J46" i="54"/>
  <c r="J47" i="54"/>
  <c r="J48" i="54"/>
  <c r="J49" i="54"/>
  <c r="J50" i="54"/>
  <c r="J51" i="54"/>
  <c r="J52" i="54"/>
  <c r="K52" i="54" s="1"/>
  <c r="J53" i="54"/>
  <c r="K53" i="54" s="1"/>
  <c r="J54" i="54"/>
  <c r="J55" i="54"/>
  <c r="J56" i="54"/>
  <c r="J57" i="54"/>
  <c r="J58" i="54"/>
  <c r="J59" i="54"/>
  <c r="J60" i="54"/>
  <c r="K60" i="54" s="1"/>
  <c r="J61" i="54"/>
  <c r="K61" i="54" s="1"/>
  <c r="J62" i="54"/>
  <c r="J63" i="54"/>
  <c r="J64" i="54"/>
  <c r="J65" i="54"/>
  <c r="J66" i="54"/>
  <c r="J67" i="54"/>
  <c r="J68" i="54"/>
  <c r="K68" i="54" s="1"/>
  <c r="J69" i="54"/>
  <c r="K69" i="54" s="1"/>
  <c r="J70" i="54"/>
  <c r="J71" i="54"/>
  <c r="J72" i="54"/>
  <c r="J73" i="54"/>
  <c r="J74" i="54"/>
  <c r="J75" i="54"/>
  <c r="J76" i="54"/>
  <c r="K76" i="54" s="1"/>
  <c r="J77" i="54"/>
  <c r="K77" i="54" s="1"/>
  <c r="J78" i="54"/>
  <c r="J79" i="54"/>
  <c r="J80" i="54"/>
  <c r="J81" i="54"/>
  <c r="J82" i="54"/>
  <c r="J83" i="54"/>
  <c r="J84" i="54"/>
  <c r="K84" i="54" s="1"/>
  <c r="J85" i="54"/>
  <c r="K85" i="54" s="1"/>
  <c r="J86" i="54"/>
  <c r="J87" i="54"/>
  <c r="J88" i="54"/>
  <c r="J89" i="54"/>
  <c r="J90" i="54"/>
  <c r="J91" i="54"/>
  <c r="J92" i="54"/>
  <c r="K92" i="54" s="1"/>
  <c r="J93" i="54"/>
  <c r="K93" i="54" s="1"/>
  <c r="J94" i="54"/>
  <c r="J95" i="54"/>
  <c r="J96" i="54"/>
  <c r="J97" i="54"/>
  <c r="J98" i="54"/>
  <c r="J99" i="54"/>
  <c r="J100" i="54"/>
  <c r="K100" i="54" s="1"/>
  <c r="J101" i="54"/>
  <c r="K101" i="54" s="1"/>
  <c r="J102" i="54"/>
  <c r="J103" i="54"/>
  <c r="J104" i="54"/>
  <c r="J105" i="54"/>
  <c r="J106" i="54"/>
  <c r="J107" i="54"/>
  <c r="J108" i="54"/>
  <c r="K108" i="54" s="1"/>
  <c r="J109" i="54"/>
  <c r="K109" i="54" s="1"/>
  <c r="J110" i="54"/>
  <c r="J111" i="54"/>
  <c r="J112" i="54"/>
  <c r="J113" i="54"/>
  <c r="J114" i="54"/>
  <c r="J115" i="54"/>
  <c r="J116" i="54"/>
  <c r="K116" i="54" s="1"/>
  <c r="J117" i="54"/>
  <c r="K117" i="54" s="1"/>
  <c r="J118" i="54"/>
  <c r="J119" i="54"/>
  <c r="J120" i="54"/>
  <c r="J121" i="54"/>
  <c r="J122" i="54"/>
  <c r="J123" i="54"/>
  <c r="J124" i="54"/>
  <c r="K124" i="54" s="1"/>
  <c r="J125" i="54"/>
  <c r="K125" i="54" s="1"/>
  <c r="J126" i="54"/>
  <c r="J127" i="54"/>
  <c r="J128" i="54"/>
  <c r="J129" i="54"/>
  <c r="J130" i="54"/>
  <c r="J131" i="54"/>
  <c r="J132" i="54"/>
  <c r="K132" i="54" s="1"/>
  <c r="J133" i="54"/>
  <c r="K133" i="54" s="1"/>
  <c r="J134" i="54"/>
  <c r="J135" i="54"/>
  <c r="J136" i="54"/>
  <c r="J137" i="54"/>
  <c r="J138" i="54"/>
  <c r="J139" i="54"/>
  <c r="J140" i="54"/>
  <c r="K140" i="54" s="1"/>
  <c r="J141" i="54"/>
  <c r="K141" i="54" s="1"/>
  <c r="J142" i="54"/>
  <c r="J143" i="54"/>
  <c r="J144" i="54"/>
  <c r="J145" i="54"/>
  <c r="J146" i="54"/>
  <c r="J147" i="54"/>
  <c r="J148" i="54"/>
  <c r="K148" i="54" s="1"/>
  <c r="J149" i="54"/>
  <c r="K149" i="54" s="1"/>
  <c r="J150" i="54"/>
  <c r="J151" i="54"/>
  <c r="J152" i="54"/>
  <c r="J153" i="54"/>
  <c r="J154" i="54"/>
  <c r="J155" i="54"/>
  <c r="J156" i="54"/>
  <c r="K156" i="54" s="1"/>
  <c r="J157" i="54"/>
  <c r="K157" i="54" s="1"/>
  <c r="J158" i="54"/>
  <c r="J159" i="54"/>
  <c r="J160" i="54"/>
  <c r="J161" i="54"/>
  <c r="J162" i="54"/>
  <c r="J163" i="54"/>
  <c r="J164" i="54"/>
  <c r="K164" i="54" s="1"/>
  <c r="J165" i="54"/>
  <c r="K165" i="54" s="1"/>
  <c r="J166" i="54"/>
  <c r="J167" i="54"/>
  <c r="J168" i="54"/>
  <c r="J169" i="54"/>
  <c r="J170" i="54"/>
  <c r="J171" i="54"/>
  <c r="J172" i="54"/>
  <c r="K172" i="54" s="1"/>
  <c r="J173" i="54"/>
  <c r="K173" i="54" s="1"/>
  <c r="J174" i="54"/>
  <c r="J175" i="54"/>
  <c r="J176" i="54"/>
  <c r="J177" i="54"/>
  <c r="J178" i="54"/>
  <c r="J179" i="54"/>
  <c r="J180" i="54"/>
  <c r="K180" i="54" s="1"/>
  <c r="J181" i="54"/>
  <c r="K181" i="54" s="1"/>
  <c r="J182" i="54"/>
  <c r="J183" i="54"/>
  <c r="J184" i="54"/>
  <c r="J185" i="54"/>
  <c r="J186" i="54"/>
  <c r="J187" i="54"/>
  <c r="J188" i="54"/>
  <c r="K188" i="54" s="1"/>
  <c r="J189" i="54"/>
  <c r="K189" i="54" s="1"/>
  <c r="J190" i="54"/>
  <c r="J191" i="54"/>
  <c r="J192" i="54"/>
  <c r="J193" i="54"/>
  <c r="J194" i="54"/>
  <c r="J195" i="54"/>
  <c r="J196" i="54"/>
  <c r="K196" i="54" s="1"/>
  <c r="J197" i="54"/>
  <c r="K197" i="54" s="1"/>
  <c r="J198" i="54"/>
  <c r="J199" i="54"/>
  <c r="J200" i="54"/>
  <c r="J201" i="54"/>
  <c r="J202" i="54"/>
  <c r="J203" i="54"/>
  <c r="J204" i="54"/>
  <c r="K204" i="54" s="1"/>
  <c r="J205" i="54"/>
  <c r="K205" i="54" s="1"/>
  <c r="J206" i="54"/>
  <c r="J207" i="54"/>
  <c r="J208" i="54"/>
  <c r="J209" i="54"/>
  <c r="J210" i="54"/>
  <c r="J211" i="54"/>
  <c r="J212" i="54"/>
  <c r="K212" i="54" s="1"/>
  <c r="J213" i="54"/>
  <c r="K213" i="54" s="1"/>
  <c r="J214" i="54"/>
  <c r="J215" i="54"/>
  <c r="J216" i="54"/>
  <c r="J217" i="54"/>
  <c r="J218" i="54"/>
  <c r="J219" i="54"/>
  <c r="J220" i="54"/>
  <c r="K220" i="54" s="1"/>
  <c r="J221" i="54"/>
  <c r="K221" i="54" s="1"/>
  <c r="J222" i="54"/>
  <c r="J223" i="54"/>
  <c r="J224" i="54"/>
  <c r="J225" i="54"/>
  <c r="J226" i="54"/>
  <c r="J227" i="54"/>
  <c r="J228" i="54"/>
  <c r="K228" i="54" s="1"/>
  <c r="J229" i="54"/>
  <c r="K229" i="54" s="1"/>
  <c r="J230" i="54"/>
  <c r="J231" i="54"/>
  <c r="J232" i="54"/>
  <c r="J233" i="54"/>
  <c r="J234" i="54"/>
  <c r="J235" i="54"/>
  <c r="J236" i="54"/>
  <c r="K236" i="54" s="1"/>
  <c r="J237" i="54"/>
  <c r="K237" i="54" s="1"/>
  <c r="J238" i="54"/>
  <c r="J239" i="54"/>
  <c r="J240" i="54"/>
  <c r="J241" i="54"/>
  <c r="J242" i="54"/>
  <c r="J243" i="54"/>
  <c r="J244" i="54"/>
  <c r="K244" i="54" s="1"/>
  <c r="J245" i="54"/>
  <c r="K245" i="54" s="1"/>
  <c r="J246" i="54"/>
  <c r="J247" i="54"/>
  <c r="J248" i="54"/>
  <c r="J249" i="54"/>
  <c r="J250" i="54"/>
  <c r="J251" i="54"/>
  <c r="J252" i="54"/>
  <c r="K252" i="54" s="1"/>
  <c r="J253" i="54"/>
  <c r="K253" i="54" s="1"/>
  <c r="J254" i="54"/>
  <c r="J255" i="54"/>
  <c r="J256" i="54"/>
  <c r="J257" i="54"/>
  <c r="J258" i="54"/>
  <c r="J259" i="54"/>
  <c r="J260" i="54"/>
  <c r="K260" i="54" s="1"/>
  <c r="J261" i="54"/>
  <c r="K261" i="54" s="1"/>
  <c r="J262" i="54"/>
  <c r="J263" i="54"/>
  <c r="J264" i="54"/>
  <c r="J265" i="54"/>
  <c r="J266" i="54"/>
  <c r="J267" i="54"/>
  <c r="J268" i="54"/>
  <c r="K268" i="54" s="1"/>
  <c r="J269" i="54"/>
  <c r="K269" i="54" s="1"/>
  <c r="J270" i="54"/>
  <c r="K270" i="54" s="1"/>
  <c r="J271" i="54"/>
  <c r="J272" i="54"/>
  <c r="J273" i="54"/>
  <c r="J274" i="54"/>
  <c r="J275" i="54"/>
  <c r="J276" i="54"/>
  <c r="K276" i="54" s="1"/>
  <c r="J277" i="54"/>
  <c r="K277" i="54" s="1"/>
  <c r="J278" i="54"/>
  <c r="J279" i="54"/>
  <c r="J280" i="54"/>
  <c r="J281" i="54"/>
  <c r="J282" i="54"/>
  <c r="J283" i="54"/>
  <c r="J284" i="54"/>
  <c r="K284" i="54" s="1"/>
  <c r="J285" i="54"/>
  <c r="K285" i="54" s="1"/>
  <c r="J286" i="54"/>
  <c r="J287" i="54"/>
  <c r="J288" i="54"/>
  <c r="J289" i="54"/>
  <c r="J290" i="54"/>
  <c r="J291" i="54"/>
  <c r="J292" i="54"/>
  <c r="K292" i="54" s="1"/>
  <c r="J293" i="54"/>
  <c r="K293" i="54" s="1"/>
  <c r="J294" i="54"/>
  <c r="J295" i="54"/>
  <c r="J296" i="54"/>
  <c r="J297" i="54"/>
  <c r="J298" i="54"/>
  <c r="J299" i="54"/>
  <c r="J300" i="54"/>
  <c r="K300" i="54" s="1"/>
  <c r="J301" i="54"/>
  <c r="K301" i="54" s="1"/>
  <c r="J302" i="54"/>
  <c r="J303" i="54"/>
  <c r="J304" i="54"/>
  <c r="J305" i="54"/>
  <c r="J306" i="54"/>
  <c r="J307" i="54"/>
  <c r="J308" i="54"/>
  <c r="K308" i="54" s="1"/>
  <c r="J309" i="54"/>
  <c r="K309" i="54" s="1"/>
  <c r="I4" i="54"/>
  <c r="H4" i="54"/>
  <c r="I50" i="54" s="1"/>
  <c r="H5" i="54"/>
  <c r="H6" i="54"/>
  <c r="H7" i="54"/>
  <c r="H8" i="54"/>
  <c r="H9" i="54"/>
  <c r="H10" i="54"/>
  <c r="H11" i="54"/>
  <c r="H12" i="54"/>
  <c r="I12" i="54" s="1"/>
  <c r="H13" i="54"/>
  <c r="H14" i="54"/>
  <c r="H15" i="54"/>
  <c r="H16" i="54"/>
  <c r="H17" i="54"/>
  <c r="H18" i="54"/>
  <c r="H19" i="54"/>
  <c r="H20" i="54"/>
  <c r="I20" i="54" s="1"/>
  <c r="H21" i="54"/>
  <c r="H22" i="54"/>
  <c r="H23" i="54"/>
  <c r="H24" i="54"/>
  <c r="H25" i="54"/>
  <c r="H26" i="54"/>
  <c r="H27" i="54"/>
  <c r="I27" i="54" s="1"/>
  <c r="H28" i="54"/>
  <c r="I28" i="54" s="1"/>
  <c r="H29" i="54"/>
  <c r="H30" i="54"/>
  <c r="H31" i="54"/>
  <c r="H32" i="54"/>
  <c r="H33" i="54"/>
  <c r="H34" i="54"/>
  <c r="H35" i="54"/>
  <c r="H36" i="54"/>
  <c r="I36" i="54" s="1"/>
  <c r="H37" i="54"/>
  <c r="H38" i="54"/>
  <c r="H39" i="54"/>
  <c r="H40" i="54"/>
  <c r="H41" i="54"/>
  <c r="I41" i="54" s="1"/>
  <c r="H42" i="54"/>
  <c r="H43" i="54"/>
  <c r="H44" i="54"/>
  <c r="I44" i="54" s="1"/>
  <c r="H45" i="54"/>
  <c r="H46" i="54"/>
  <c r="H47" i="54"/>
  <c r="H48" i="54"/>
  <c r="H49" i="54"/>
  <c r="H50" i="54"/>
  <c r="H51" i="54"/>
  <c r="H52" i="54"/>
  <c r="I52" i="54" s="1"/>
  <c r="H53" i="54"/>
  <c r="H54" i="54"/>
  <c r="H55" i="54"/>
  <c r="H56" i="54"/>
  <c r="H57" i="54"/>
  <c r="H58" i="54"/>
  <c r="H59" i="54"/>
  <c r="H60" i="54"/>
  <c r="I60" i="54" s="1"/>
  <c r="H61" i="54"/>
  <c r="H62" i="54"/>
  <c r="H63" i="54"/>
  <c r="H64" i="54"/>
  <c r="H65" i="54"/>
  <c r="H66" i="54"/>
  <c r="H67" i="54"/>
  <c r="H68" i="54"/>
  <c r="I68" i="54" s="1"/>
  <c r="H69" i="54"/>
  <c r="H70" i="54"/>
  <c r="H71" i="54"/>
  <c r="H72" i="54"/>
  <c r="H73" i="54"/>
  <c r="H74" i="54"/>
  <c r="H75" i="54"/>
  <c r="H76" i="54"/>
  <c r="I76" i="54" s="1"/>
  <c r="H77" i="54"/>
  <c r="H78" i="54"/>
  <c r="H79" i="54"/>
  <c r="H80" i="54"/>
  <c r="H81" i="54"/>
  <c r="H82" i="54"/>
  <c r="H83" i="54"/>
  <c r="H84" i="54"/>
  <c r="I84" i="54" s="1"/>
  <c r="H85" i="54"/>
  <c r="H86" i="54"/>
  <c r="H87" i="54"/>
  <c r="H88" i="54"/>
  <c r="H89" i="54"/>
  <c r="H90" i="54"/>
  <c r="H91" i="54"/>
  <c r="H92" i="54"/>
  <c r="I92" i="54" s="1"/>
  <c r="H93" i="54"/>
  <c r="H94" i="54"/>
  <c r="H95" i="54"/>
  <c r="H96" i="54"/>
  <c r="H97" i="54"/>
  <c r="H98" i="54"/>
  <c r="H99" i="54"/>
  <c r="H100" i="54"/>
  <c r="I100" i="54" s="1"/>
  <c r="H101" i="54"/>
  <c r="H102" i="54"/>
  <c r="H103" i="54"/>
  <c r="H104" i="54"/>
  <c r="H105" i="54"/>
  <c r="H106" i="54"/>
  <c r="H107" i="54"/>
  <c r="H108" i="54"/>
  <c r="I108" i="54" s="1"/>
  <c r="H109" i="54"/>
  <c r="H110" i="54"/>
  <c r="H111" i="54"/>
  <c r="H112" i="54"/>
  <c r="H113" i="54"/>
  <c r="H114" i="54"/>
  <c r="H115" i="54"/>
  <c r="H116" i="54"/>
  <c r="I116" i="54" s="1"/>
  <c r="H117" i="54"/>
  <c r="H118" i="54"/>
  <c r="H119" i="54"/>
  <c r="H120" i="54"/>
  <c r="H121" i="54"/>
  <c r="H122" i="54"/>
  <c r="H123" i="54"/>
  <c r="H124" i="54"/>
  <c r="I124" i="54" s="1"/>
  <c r="H125" i="54"/>
  <c r="H126" i="54"/>
  <c r="H127" i="54"/>
  <c r="H128" i="54"/>
  <c r="H129" i="54"/>
  <c r="H130" i="54"/>
  <c r="H131" i="54"/>
  <c r="H132" i="54"/>
  <c r="I132" i="54" s="1"/>
  <c r="H133" i="54"/>
  <c r="H134" i="54"/>
  <c r="H135" i="54"/>
  <c r="H136" i="54"/>
  <c r="H137" i="54"/>
  <c r="H138" i="54"/>
  <c r="H139" i="54"/>
  <c r="H140" i="54"/>
  <c r="I140" i="54" s="1"/>
  <c r="H141" i="54"/>
  <c r="H142" i="54"/>
  <c r="I142" i="54" s="1"/>
  <c r="H143" i="54"/>
  <c r="H144" i="54"/>
  <c r="H145" i="54"/>
  <c r="H146" i="54"/>
  <c r="H147" i="54"/>
  <c r="H148" i="54"/>
  <c r="I148" i="54" s="1"/>
  <c r="H149" i="54"/>
  <c r="H150" i="54"/>
  <c r="H151" i="54"/>
  <c r="H152" i="54"/>
  <c r="H153" i="54"/>
  <c r="H154" i="54"/>
  <c r="H155" i="54"/>
  <c r="H156" i="54"/>
  <c r="I156" i="54" s="1"/>
  <c r="H157" i="54"/>
  <c r="H158" i="54"/>
  <c r="H159" i="54"/>
  <c r="H160" i="54"/>
  <c r="H161" i="54"/>
  <c r="H162" i="54"/>
  <c r="H163" i="54"/>
  <c r="H164" i="54"/>
  <c r="I164" i="54" s="1"/>
  <c r="H165" i="54"/>
  <c r="H166" i="54"/>
  <c r="H167" i="54"/>
  <c r="H168" i="54"/>
  <c r="H169" i="54"/>
  <c r="H170" i="54"/>
  <c r="I170" i="54" s="1"/>
  <c r="H171" i="54"/>
  <c r="H172" i="54"/>
  <c r="I172" i="54" s="1"/>
  <c r="H173" i="54"/>
  <c r="H174" i="54"/>
  <c r="H175" i="54"/>
  <c r="H176" i="54"/>
  <c r="H177" i="54"/>
  <c r="H178" i="54"/>
  <c r="H179" i="54"/>
  <c r="H180" i="54"/>
  <c r="I180" i="54" s="1"/>
  <c r="H181" i="54"/>
  <c r="H182" i="54"/>
  <c r="H183" i="54"/>
  <c r="H184" i="54"/>
  <c r="H185" i="54"/>
  <c r="H186" i="54"/>
  <c r="H187" i="54"/>
  <c r="H188" i="54"/>
  <c r="I188" i="54" s="1"/>
  <c r="H189" i="54"/>
  <c r="H190" i="54"/>
  <c r="H191" i="54"/>
  <c r="H192" i="54"/>
  <c r="H193" i="54"/>
  <c r="H194" i="54"/>
  <c r="H195" i="54"/>
  <c r="H196" i="54"/>
  <c r="I196" i="54" s="1"/>
  <c r="H197" i="54"/>
  <c r="H198" i="54"/>
  <c r="H199" i="54"/>
  <c r="H200" i="54"/>
  <c r="H201" i="54"/>
  <c r="H202" i="54"/>
  <c r="H203" i="54"/>
  <c r="H204" i="54"/>
  <c r="I204" i="54" s="1"/>
  <c r="H205" i="54"/>
  <c r="H206" i="54"/>
  <c r="H207" i="54"/>
  <c r="H208" i="54"/>
  <c r="H209" i="54"/>
  <c r="H210" i="54"/>
  <c r="H211" i="54"/>
  <c r="H212" i="54"/>
  <c r="I212" i="54" s="1"/>
  <c r="H213" i="54"/>
  <c r="H214" i="54"/>
  <c r="H215" i="54"/>
  <c r="H216" i="54"/>
  <c r="H217" i="54"/>
  <c r="H218" i="54"/>
  <c r="H219" i="54"/>
  <c r="H220" i="54"/>
  <c r="I220" i="54" s="1"/>
  <c r="H221" i="54"/>
  <c r="H222" i="54"/>
  <c r="H223" i="54"/>
  <c r="H224" i="54"/>
  <c r="H225" i="54"/>
  <c r="H226" i="54"/>
  <c r="I226" i="54" s="1"/>
  <c r="H227" i="54"/>
  <c r="H228" i="54"/>
  <c r="I228" i="54" s="1"/>
  <c r="H229" i="54"/>
  <c r="H230" i="54"/>
  <c r="H231" i="54"/>
  <c r="H232" i="54"/>
  <c r="H233" i="54"/>
  <c r="H234" i="54"/>
  <c r="H235" i="54"/>
  <c r="H236" i="54"/>
  <c r="I236" i="54" s="1"/>
  <c r="H237" i="54"/>
  <c r="H238" i="54"/>
  <c r="H239" i="54"/>
  <c r="H240" i="54"/>
  <c r="H241" i="54"/>
  <c r="H242" i="54"/>
  <c r="H243" i="54"/>
  <c r="H244" i="54"/>
  <c r="I244" i="54" s="1"/>
  <c r="H245" i="54"/>
  <c r="H246" i="54"/>
  <c r="H247" i="54"/>
  <c r="H248" i="54"/>
  <c r="H249" i="54"/>
  <c r="H250" i="54"/>
  <c r="H251" i="54"/>
  <c r="H252" i="54"/>
  <c r="I252" i="54" s="1"/>
  <c r="H253" i="54"/>
  <c r="H254" i="54"/>
  <c r="I254" i="54" s="1"/>
  <c r="H255" i="54"/>
  <c r="H256" i="54"/>
  <c r="H257" i="54"/>
  <c r="H258" i="54"/>
  <c r="H259" i="54"/>
  <c r="H260" i="54"/>
  <c r="I260" i="54" s="1"/>
  <c r="H261" i="54"/>
  <c r="H262" i="54"/>
  <c r="H263" i="54"/>
  <c r="H264" i="54"/>
  <c r="H265" i="54"/>
  <c r="H266" i="54"/>
  <c r="H267" i="54"/>
  <c r="H268" i="54"/>
  <c r="I268" i="54" s="1"/>
  <c r="H269" i="54"/>
  <c r="H270" i="54"/>
  <c r="H271" i="54"/>
  <c r="H272" i="54"/>
  <c r="H273" i="54"/>
  <c r="H274" i="54"/>
  <c r="H275" i="54"/>
  <c r="H276" i="54"/>
  <c r="I276" i="54" s="1"/>
  <c r="H277" i="54"/>
  <c r="H278" i="54"/>
  <c r="H279" i="54"/>
  <c r="H280" i="54"/>
  <c r="H281" i="54"/>
  <c r="H282" i="54"/>
  <c r="H283" i="54"/>
  <c r="H284" i="54"/>
  <c r="I284" i="54" s="1"/>
  <c r="H285" i="54"/>
  <c r="H286" i="54"/>
  <c r="H287" i="54"/>
  <c r="H288" i="54"/>
  <c r="H289" i="54"/>
  <c r="H290" i="54"/>
  <c r="I290" i="54" s="1"/>
  <c r="H291" i="54"/>
  <c r="H292" i="54"/>
  <c r="I292" i="54" s="1"/>
  <c r="H293" i="54"/>
  <c r="H294" i="54"/>
  <c r="H295" i="54"/>
  <c r="H296" i="54"/>
  <c r="H297" i="54"/>
  <c r="H298" i="54"/>
  <c r="H299" i="54"/>
  <c r="H300" i="54"/>
  <c r="I300" i="54" s="1"/>
  <c r="H301" i="54"/>
  <c r="H302" i="54"/>
  <c r="H303" i="54"/>
  <c r="H304" i="54"/>
  <c r="H305" i="54"/>
  <c r="H306" i="54"/>
  <c r="H307" i="54"/>
  <c r="H308" i="54"/>
  <c r="I308" i="54" s="1"/>
  <c r="H309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1" i="54"/>
  <c r="E42" i="54"/>
  <c r="E43" i="54"/>
  <c r="E44" i="54"/>
  <c r="E45" i="54"/>
  <c r="E46" i="54"/>
  <c r="E47" i="54"/>
  <c r="E48" i="54"/>
  <c r="E49" i="54"/>
  <c r="E50" i="54"/>
  <c r="E51" i="54"/>
  <c r="E52" i="54"/>
  <c r="E53" i="54"/>
  <c r="E54" i="54"/>
  <c r="E55" i="54"/>
  <c r="E56" i="54"/>
  <c r="E57" i="54"/>
  <c r="E58" i="54"/>
  <c r="E59" i="54"/>
  <c r="E60" i="54"/>
  <c r="E61" i="54"/>
  <c r="E62" i="54"/>
  <c r="E63" i="54"/>
  <c r="E64" i="54"/>
  <c r="E65" i="54"/>
  <c r="E66" i="54"/>
  <c r="E67" i="54"/>
  <c r="E68" i="54"/>
  <c r="E69" i="54"/>
  <c r="E70" i="54"/>
  <c r="E71" i="54"/>
  <c r="E72" i="54"/>
  <c r="E73" i="54"/>
  <c r="E74" i="54"/>
  <c r="E75" i="54"/>
  <c r="E76" i="54"/>
  <c r="E77" i="54"/>
  <c r="E78" i="54"/>
  <c r="E79" i="54"/>
  <c r="E80" i="54"/>
  <c r="E81" i="54"/>
  <c r="E82" i="54"/>
  <c r="E83" i="54"/>
  <c r="E84" i="54"/>
  <c r="E85" i="54"/>
  <c r="E86" i="54"/>
  <c r="E87" i="54"/>
  <c r="E88" i="54"/>
  <c r="E89" i="54"/>
  <c r="E90" i="54"/>
  <c r="E91" i="54"/>
  <c r="E92" i="54"/>
  <c r="E93" i="54"/>
  <c r="E94" i="54"/>
  <c r="E95" i="54"/>
  <c r="E96" i="54"/>
  <c r="E97" i="54"/>
  <c r="E98" i="54"/>
  <c r="E99" i="54"/>
  <c r="E100" i="54"/>
  <c r="E101" i="54"/>
  <c r="E102" i="54"/>
  <c r="E103" i="54"/>
  <c r="E104" i="54"/>
  <c r="E105" i="54"/>
  <c r="E106" i="54"/>
  <c r="E107" i="54"/>
  <c r="E108" i="54"/>
  <c r="E109" i="54"/>
  <c r="E110" i="54"/>
  <c r="E111" i="54"/>
  <c r="E112" i="54"/>
  <c r="E113" i="54"/>
  <c r="E114" i="54"/>
  <c r="E115" i="54"/>
  <c r="E116" i="54"/>
  <c r="E117" i="54"/>
  <c r="E118" i="54"/>
  <c r="E119" i="54"/>
  <c r="E120" i="54"/>
  <c r="E121" i="54"/>
  <c r="E122" i="54"/>
  <c r="E123" i="54"/>
  <c r="E124" i="54"/>
  <c r="E125" i="54"/>
  <c r="E126" i="54"/>
  <c r="E127" i="54"/>
  <c r="E128" i="54"/>
  <c r="E129" i="54"/>
  <c r="E130" i="54"/>
  <c r="E131" i="54"/>
  <c r="E132" i="54"/>
  <c r="E133" i="54"/>
  <c r="E134" i="54"/>
  <c r="E135" i="54"/>
  <c r="E136" i="54"/>
  <c r="E137" i="54"/>
  <c r="E138" i="54"/>
  <c r="E139" i="54"/>
  <c r="E140" i="54"/>
  <c r="E141" i="54"/>
  <c r="E142" i="54"/>
  <c r="E143" i="54"/>
  <c r="E144" i="54"/>
  <c r="E145" i="54"/>
  <c r="E146" i="54"/>
  <c r="E147" i="54"/>
  <c r="E148" i="54"/>
  <c r="E149" i="54"/>
  <c r="E150" i="54"/>
  <c r="E151" i="54"/>
  <c r="E152" i="54"/>
  <c r="E153" i="54"/>
  <c r="E154" i="54"/>
  <c r="E155" i="54"/>
  <c r="E156" i="54"/>
  <c r="E157" i="54"/>
  <c r="E158" i="54"/>
  <c r="E159" i="54"/>
  <c r="E160" i="54"/>
  <c r="E161" i="54"/>
  <c r="E162" i="54"/>
  <c r="E163" i="54"/>
  <c r="E164" i="54"/>
  <c r="E165" i="54"/>
  <c r="E166" i="54"/>
  <c r="E167" i="54"/>
  <c r="E168" i="54"/>
  <c r="E169" i="54"/>
  <c r="E170" i="54"/>
  <c r="E171" i="54"/>
  <c r="E172" i="54"/>
  <c r="E173" i="54"/>
  <c r="E174" i="54"/>
  <c r="E175" i="54"/>
  <c r="E176" i="54"/>
  <c r="E177" i="54"/>
  <c r="E178" i="54"/>
  <c r="E179" i="54"/>
  <c r="E180" i="54"/>
  <c r="E181" i="54"/>
  <c r="E182" i="54"/>
  <c r="E183" i="54"/>
  <c r="E184" i="54"/>
  <c r="E185" i="54"/>
  <c r="E186" i="54"/>
  <c r="E187" i="54"/>
  <c r="E188" i="54"/>
  <c r="E189" i="54"/>
  <c r="E190" i="54"/>
  <c r="E191" i="54"/>
  <c r="E192" i="54"/>
  <c r="E193" i="54"/>
  <c r="E194" i="54"/>
  <c r="E195" i="54"/>
  <c r="E196" i="54"/>
  <c r="E197" i="54"/>
  <c r="E198" i="54"/>
  <c r="E199" i="54"/>
  <c r="E200" i="54"/>
  <c r="E201" i="54"/>
  <c r="E202" i="54"/>
  <c r="E203" i="54"/>
  <c r="E204" i="54"/>
  <c r="E205" i="54"/>
  <c r="E206" i="54"/>
  <c r="E207" i="54"/>
  <c r="E208" i="54"/>
  <c r="E209" i="54"/>
  <c r="E210" i="54"/>
  <c r="E211" i="54"/>
  <c r="E212" i="54"/>
  <c r="E213" i="54"/>
  <c r="E214" i="54"/>
  <c r="E215" i="54"/>
  <c r="E216" i="54"/>
  <c r="E217" i="54"/>
  <c r="E218" i="54"/>
  <c r="E219" i="54"/>
  <c r="E220" i="54"/>
  <c r="E221" i="54"/>
  <c r="E222" i="54"/>
  <c r="E223" i="54"/>
  <c r="E224" i="54"/>
  <c r="E225" i="54"/>
  <c r="E226" i="54"/>
  <c r="E227" i="54"/>
  <c r="E228" i="54"/>
  <c r="E229" i="54"/>
  <c r="E230" i="54"/>
  <c r="E231" i="54"/>
  <c r="E232" i="54"/>
  <c r="E233" i="54"/>
  <c r="E234" i="54"/>
  <c r="E235" i="54"/>
  <c r="E236" i="54"/>
  <c r="E237" i="54"/>
  <c r="E238" i="54"/>
  <c r="E239" i="54"/>
  <c r="E240" i="54"/>
  <c r="E241" i="54"/>
  <c r="E242" i="54"/>
  <c r="E243" i="54"/>
  <c r="E244" i="54"/>
  <c r="E245" i="54"/>
  <c r="E246" i="54"/>
  <c r="E247" i="54"/>
  <c r="E248" i="54"/>
  <c r="E249" i="54"/>
  <c r="E250" i="54"/>
  <c r="E251" i="54"/>
  <c r="E252" i="54"/>
  <c r="E253" i="54"/>
  <c r="E254" i="54"/>
  <c r="E255" i="54"/>
  <c r="E256" i="54"/>
  <c r="E257" i="54"/>
  <c r="E258" i="54"/>
  <c r="E259" i="54"/>
  <c r="E260" i="54"/>
  <c r="E261" i="54"/>
  <c r="E262" i="54"/>
  <c r="E263" i="54"/>
  <c r="E264" i="54"/>
  <c r="E265" i="54"/>
  <c r="E266" i="54"/>
  <c r="E267" i="54"/>
  <c r="E268" i="54"/>
  <c r="E269" i="54"/>
  <c r="E270" i="54"/>
  <c r="E271" i="54"/>
  <c r="E272" i="54"/>
  <c r="E273" i="54"/>
  <c r="E274" i="54"/>
  <c r="E275" i="54"/>
  <c r="E276" i="54"/>
  <c r="E277" i="54"/>
  <c r="E278" i="54"/>
  <c r="E279" i="54"/>
  <c r="E280" i="54"/>
  <c r="E281" i="54"/>
  <c r="E282" i="54"/>
  <c r="E283" i="54"/>
  <c r="E284" i="54"/>
  <c r="E285" i="54"/>
  <c r="E286" i="54"/>
  <c r="E287" i="54"/>
  <c r="E288" i="54"/>
  <c r="E289" i="54"/>
  <c r="E290" i="54"/>
  <c r="E291" i="54"/>
  <c r="E292" i="54"/>
  <c r="E293" i="54"/>
  <c r="E294" i="54"/>
  <c r="E295" i="54"/>
  <c r="E296" i="54"/>
  <c r="E297" i="54"/>
  <c r="E298" i="54"/>
  <c r="E299" i="54"/>
  <c r="E300" i="54"/>
  <c r="E301" i="54"/>
  <c r="E302" i="54"/>
  <c r="E303" i="54"/>
  <c r="E304" i="54"/>
  <c r="E305" i="54"/>
  <c r="E306" i="54"/>
  <c r="E307" i="54"/>
  <c r="E308" i="54"/>
  <c r="E309" i="54"/>
  <c r="E5" i="54"/>
  <c r="F4" i="54"/>
  <c r="F5" i="54"/>
  <c r="F6" i="54"/>
  <c r="G6" i="54" s="1"/>
  <c r="F7" i="54"/>
  <c r="G7" i="54"/>
  <c r="F8" i="54"/>
  <c r="G8" i="54" s="1"/>
  <c r="F9" i="54"/>
  <c r="G9" i="54"/>
  <c r="F10" i="54"/>
  <c r="G10" i="54" s="1"/>
  <c r="F11" i="54"/>
  <c r="F12" i="54"/>
  <c r="G12" i="54" s="1"/>
  <c r="F13" i="54"/>
  <c r="G13" i="54" s="1"/>
  <c r="F14" i="54"/>
  <c r="G14" i="54" s="1"/>
  <c r="F15" i="54"/>
  <c r="G15" i="54" s="1"/>
  <c r="F16" i="54"/>
  <c r="F17" i="54"/>
  <c r="G17" i="54" s="1"/>
  <c r="F18" i="54"/>
  <c r="G18" i="54"/>
  <c r="F19" i="54"/>
  <c r="G19" i="54" s="1"/>
  <c r="F20" i="54"/>
  <c r="G20" i="54" s="1"/>
  <c r="F21" i="54"/>
  <c r="F22" i="54"/>
  <c r="G22" i="54" s="1"/>
  <c r="F23" i="54"/>
  <c r="G23" i="54" s="1"/>
  <c r="F24" i="54"/>
  <c r="G24" i="54" s="1"/>
  <c r="F25" i="54"/>
  <c r="G25" i="54" s="1"/>
  <c r="F26" i="54"/>
  <c r="G26" i="54" s="1"/>
  <c r="F27" i="54"/>
  <c r="G27" i="54"/>
  <c r="F28" i="54"/>
  <c r="G28" i="54" s="1"/>
  <c r="F29" i="54"/>
  <c r="G29" i="54" s="1"/>
  <c r="F30" i="54"/>
  <c r="G30" i="54" s="1"/>
  <c r="F31" i="54"/>
  <c r="F32" i="54"/>
  <c r="G32" i="54" s="1"/>
  <c r="F33" i="54"/>
  <c r="G33" i="54" s="1"/>
  <c r="F34" i="54"/>
  <c r="G34" i="54" s="1"/>
  <c r="F35" i="54"/>
  <c r="G35" i="54" s="1"/>
  <c r="F36" i="54"/>
  <c r="F37" i="54"/>
  <c r="G37" i="54" s="1"/>
  <c r="F38" i="54"/>
  <c r="G38" i="54"/>
  <c r="F39" i="54"/>
  <c r="G39" i="54"/>
  <c r="F40" i="54"/>
  <c r="F41" i="54"/>
  <c r="G41" i="54" s="1"/>
  <c r="F42" i="54"/>
  <c r="G42" i="54"/>
  <c r="F43" i="54"/>
  <c r="G43" i="54" s="1"/>
  <c r="F44" i="54"/>
  <c r="G44" i="54" s="1"/>
  <c r="F45" i="54"/>
  <c r="F46" i="54"/>
  <c r="G46" i="54" s="1"/>
  <c r="F47" i="54"/>
  <c r="G47" i="54" s="1"/>
  <c r="F48" i="54"/>
  <c r="G48" i="54" s="1"/>
  <c r="F49" i="54"/>
  <c r="G49" i="54" s="1"/>
  <c r="F50" i="54"/>
  <c r="G50" i="54" s="1"/>
  <c r="F51" i="54"/>
  <c r="G51" i="54" s="1"/>
  <c r="F52" i="54"/>
  <c r="G52" i="54" s="1"/>
  <c r="F53" i="54"/>
  <c r="G53" i="54"/>
  <c r="F54" i="54"/>
  <c r="F55" i="54"/>
  <c r="G55" i="54" s="1"/>
  <c r="F56" i="54"/>
  <c r="G56" i="54" s="1"/>
  <c r="F57" i="54"/>
  <c r="G57" i="54" s="1"/>
  <c r="F58" i="54"/>
  <c r="G58" i="54" s="1"/>
  <c r="F59" i="54"/>
  <c r="G59" i="54" s="1"/>
  <c r="F60" i="54"/>
  <c r="G60" i="54" s="1"/>
  <c r="F61" i="54"/>
  <c r="G61" i="54" s="1"/>
  <c r="F62" i="54"/>
  <c r="G62" i="54" s="1"/>
  <c r="F63" i="54"/>
  <c r="F64" i="54"/>
  <c r="G64" i="54" s="1"/>
  <c r="F65" i="54"/>
  <c r="G65" i="54"/>
  <c r="F66" i="54"/>
  <c r="G66" i="54" s="1"/>
  <c r="F67" i="54"/>
  <c r="G67" i="54" s="1"/>
  <c r="F68" i="54"/>
  <c r="F69" i="54"/>
  <c r="G69" i="54" s="1"/>
  <c r="F70" i="54"/>
  <c r="G70" i="54" s="1"/>
  <c r="F71" i="54"/>
  <c r="G71" i="54"/>
  <c r="F72" i="54"/>
  <c r="F73" i="54"/>
  <c r="G73" i="54"/>
  <c r="F74" i="54"/>
  <c r="G74" i="54"/>
  <c r="F75" i="54"/>
  <c r="G75" i="54" s="1"/>
  <c r="F76" i="54"/>
  <c r="G76" i="54" s="1"/>
  <c r="F77" i="54"/>
  <c r="F78" i="54"/>
  <c r="G78" i="54" s="1"/>
  <c r="F79" i="54"/>
  <c r="G79" i="54"/>
  <c r="F80" i="54"/>
  <c r="G80" i="54" s="1"/>
  <c r="F81" i="54"/>
  <c r="G81" i="54" s="1"/>
  <c r="F82" i="54"/>
  <c r="G82" i="54"/>
  <c r="F83" i="54"/>
  <c r="G83" i="54"/>
  <c r="F84" i="54"/>
  <c r="G84" i="54" s="1"/>
  <c r="F85" i="54"/>
  <c r="G85" i="54" s="1"/>
  <c r="F86" i="54"/>
  <c r="G86" i="54" s="1"/>
  <c r="F87" i="54"/>
  <c r="G87" i="54" s="1"/>
  <c r="F88" i="54"/>
  <c r="G88" i="54" s="1"/>
  <c r="F89" i="54"/>
  <c r="G89" i="54" s="1"/>
  <c r="F90" i="54"/>
  <c r="G90" i="54" s="1"/>
  <c r="F91" i="54"/>
  <c r="G91" i="54" s="1"/>
  <c r="F92" i="54"/>
  <c r="F93" i="54"/>
  <c r="G93" i="54" s="1"/>
  <c r="F94" i="54"/>
  <c r="G94" i="54" s="1"/>
  <c r="F95" i="54"/>
  <c r="G95" i="54"/>
  <c r="F96" i="54"/>
  <c r="F97" i="54"/>
  <c r="G97" i="54"/>
  <c r="F98" i="54"/>
  <c r="G98" i="54" s="1"/>
  <c r="F99" i="54"/>
  <c r="G99" i="54" s="1"/>
  <c r="F100" i="54"/>
  <c r="G100" i="54" s="1"/>
  <c r="F101" i="54"/>
  <c r="F102" i="54"/>
  <c r="G102" i="54" s="1"/>
  <c r="F103" i="54"/>
  <c r="G103" i="54" s="1"/>
  <c r="F104" i="54"/>
  <c r="G104" i="54" s="1"/>
  <c r="F105" i="54"/>
  <c r="G105" i="54" s="1"/>
  <c r="F106" i="54"/>
  <c r="G106" i="54" s="1"/>
  <c r="F107" i="54"/>
  <c r="G107" i="54"/>
  <c r="F108" i="54"/>
  <c r="G108" i="54" s="1"/>
  <c r="F109" i="54"/>
  <c r="G109" i="54"/>
  <c r="F110" i="54"/>
  <c r="F111" i="54"/>
  <c r="G111" i="54" s="1"/>
  <c r="F112" i="54"/>
  <c r="G112" i="54" s="1"/>
  <c r="F113" i="54"/>
  <c r="G113" i="54" s="1"/>
  <c r="F114" i="54"/>
  <c r="G114" i="54" s="1"/>
  <c r="F115" i="54"/>
  <c r="G115" i="54" s="1"/>
  <c r="F116" i="54"/>
  <c r="G116" i="54" s="1"/>
  <c r="F117" i="54"/>
  <c r="G117" i="54" s="1"/>
  <c r="F118" i="54"/>
  <c r="G118" i="54" s="1"/>
  <c r="F119" i="54"/>
  <c r="G119" i="54" s="1"/>
  <c r="F120" i="54"/>
  <c r="F121" i="54"/>
  <c r="G121" i="54" s="1"/>
  <c r="F122" i="54"/>
  <c r="G122" i="54" s="1"/>
  <c r="F123" i="54"/>
  <c r="G123" i="54" s="1"/>
  <c r="F124" i="54"/>
  <c r="F125" i="54"/>
  <c r="G125" i="54"/>
  <c r="F126" i="54"/>
  <c r="G126" i="54"/>
  <c r="F127" i="54"/>
  <c r="G127" i="54" s="1"/>
  <c r="F128" i="54"/>
  <c r="G128" i="54" s="1"/>
  <c r="F129" i="54"/>
  <c r="F130" i="54"/>
  <c r="G130" i="54" s="1"/>
  <c r="F131" i="54"/>
  <c r="G131" i="54"/>
  <c r="F132" i="54"/>
  <c r="G132" i="54" s="1"/>
  <c r="F133" i="54"/>
  <c r="G133" i="54" s="1"/>
  <c r="F134" i="54"/>
  <c r="G134" i="54"/>
  <c r="F135" i="54"/>
  <c r="G135" i="54"/>
  <c r="F136" i="54"/>
  <c r="G136" i="54" s="1"/>
  <c r="F137" i="54"/>
  <c r="G137" i="54"/>
  <c r="F138" i="54"/>
  <c r="F139" i="54"/>
  <c r="G139" i="54" s="1"/>
  <c r="F140" i="54"/>
  <c r="G140" i="54" s="1"/>
  <c r="F141" i="54"/>
  <c r="G141" i="54" s="1"/>
  <c r="F142" i="54"/>
  <c r="G142" i="54" s="1"/>
  <c r="F143" i="54"/>
  <c r="G143" i="54"/>
  <c r="F144" i="54"/>
  <c r="G144" i="54" s="1"/>
  <c r="F145" i="54"/>
  <c r="G145" i="54" s="1"/>
  <c r="F146" i="54"/>
  <c r="G146" i="54" s="1"/>
  <c r="F147" i="54"/>
  <c r="F148" i="54"/>
  <c r="G148" i="54" s="1"/>
  <c r="F149" i="54"/>
  <c r="G149" i="54"/>
  <c r="F150" i="54"/>
  <c r="G150" i="54" s="1"/>
  <c r="F151" i="54"/>
  <c r="G151" i="54" s="1"/>
  <c r="F152" i="54"/>
  <c r="F153" i="54"/>
  <c r="G153" i="54" s="1"/>
  <c r="F154" i="54"/>
  <c r="G154" i="54" s="1"/>
  <c r="F155" i="54"/>
  <c r="G155" i="54"/>
  <c r="F156" i="54"/>
  <c r="F157" i="54"/>
  <c r="F158" i="54"/>
  <c r="G158" i="54" s="1"/>
  <c r="F159" i="54"/>
  <c r="G159" i="54"/>
  <c r="F160" i="54"/>
  <c r="G160" i="54" s="1"/>
  <c r="F161" i="54"/>
  <c r="G161" i="54" s="1"/>
  <c r="F162" i="54"/>
  <c r="F163" i="54"/>
  <c r="G163" i="54" s="1"/>
  <c r="F164" i="54"/>
  <c r="G164" i="54" s="1"/>
  <c r="F165" i="54"/>
  <c r="G165" i="54" s="1"/>
  <c r="F166" i="54"/>
  <c r="G166" i="54"/>
  <c r="F167" i="54"/>
  <c r="F168" i="54"/>
  <c r="G168" i="54" s="1"/>
  <c r="F169" i="54"/>
  <c r="G169" i="54" s="1"/>
  <c r="F170" i="54"/>
  <c r="G170" i="54" s="1"/>
  <c r="F171" i="54"/>
  <c r="G171" i="54" s="1"/>
  <c r="F172" i="54"/>
  <c r="F173" i="54"/>
  <c r="F174" i="54"/>
  <c r="G174" i="54" s="1"/>
  <c r="F175" i="54"/>
  <c r="G175" i="54"/>
  <c r="F176" i="54"/>
  <c r="G176" i="54" s="1"/>
  <c r="F177" i="54"/>
  <c r="G177" i="54" s="1"/>
  <c r="F178" i="54"/>
  <c r="F179" i="54"/>
  <c r="G179" i="54" s="1"/>
  <c r="F180" i="54"/>
  <c r="G180" i="54" s="1"/>
  <c r="F181" i="54"/>
  <c r="G181" i="54" s="1"/>
  <c r="F182" i="54"/>
  <c r="G182" i="54" s="1"/>
  <c r="F183" i="54"/>
  <c r="G183" i="54" s="1"/>
  <c r="F184" i="54"/>
  <c r="G184" i="54" s="1"/>
  <c r="F185" i="54"/>
  <c r="G185" i="54"/>
  <c r="F186" i="54"/>
  <c r="G186" i="54"/>
  <c r="F187" i="54"/>
  <c r="F188" i="54"/>
  <c r="G188" i="54" s="1"/>
  <c r="F189" i="54"/>
  <c r="G189" i="54" s="1"/>
  <c r="F190" i="54"/>
  <c r="G190" i="54" s="1"/>
  <c r="F191" i="54"/>
  <c r="G191" i="54" s="1"/>
  <c r="F192" i="54"/>
  <c r="F193" i="54"/>
  <c r="F194" i="54"/>
  <c r="G194" i="54" s="1"/>
  <c r="F195" i="54"/>
  <c r="G195" i="54"/>
  <c r="F196" i="54"/>
  <c r="G196" i="54" s="1"/>
  <c r="F197" i="54"/>
  <c r="G197" i="54" s="1"/>
  <c r="F198" i="54"/>
  <c r="F199" i="54"/>
  <c r="G199" i="54" s="1"/>
  <c r="F200" i="54"/>
  <c r="G200" i="54" s="1"/>
  <c r="F201" i="54"/>
  <c r="G201" i="54" s="1"/>
  <c r="F202" i="54"/>
  <c r="G202" i="54"/>
  <c r="F203" i="54"/>
  <c r="F204" i="54"/>
  <c r="G204" i="54" s="1"/>
  <c r="F205" i="54"/>
  <c r="G205" i="54" s="1"/>
  <c r="F206" i="54"/>
  <c r="G206" i="54"/>
  <c r="F207" i="54"/>
  <c r="G207" i="54" s="1"/>
  <c r="F208" i="54"/>
  <c r="F209" i="54"/>
  <c r="F210" i="54"/>
  <c r="G210" i="54" s="1"/>
  <c r="F211" i="54"/>
  <c r="G211" i="54"/>
  <c r="F212" i="54"/>
  <c r="G212" i="54" s="1"/>
  <c r="F213" i="54"/>
  <c r="G213" i="54" s="1"/>
  <c r="F214" i="54"/>
  <c r="G214" i="54"/>
  <c r="F215" i="54"/>
  <c r="G215" i="54" s="1"/>
  <c r="F216" i="54"/>
  <c r="G216" i="54" s="1"/>
  <c r="F217" i="54"/>
  <c r="G217" i="54"/>
  <c r="F218" i="54"/>
  <c r="F219" i="54"/>
  <c r="G219" i="54" s="1"/>
  <c r="F220" i="54"/>
  <c r="G220" i="54" s="1"/>
  <c r="F221" i="54"/>
  <c r="G221" i="54" s="1"/>
  <c r="F222" i="54"/>
  <c r="G222" i="54" s="1"/>
  <c r="F223" i="54"/>
  <c r="G223" i="54" s="1"/>
  <c r="F224" i="54"/>
  <c r="G224" i="54" s="1"/>
  <c r="F225" i="54"/>
  <c r="G225" i="54"/>
  <c r="F226" i="54"/>
  <c r="G226" i="54"/>
  <c r="F227" i="54"/>
  <c r="F228" i="54"/>
  <c r="G228" i="54" s="1"/>
  <c r="F229" i="54"/>
  <c r="G229" i="54"/>
  <c r="F230" i="54"/>
  <c r="G230" i="54" s="1"/>
  <c r="F231" i="54"/>
  <c r="G231" i="54" s="1"/>
  <c r="F232" i="54"/>
  <c r="F233" i="54"/>
  <c r="G233" i="54" s="1"/>
  <c r="F234" i="54"/>
  <c r="G234" i="54"/>
  <c r="F235" i="54"/>
  <c r="G235" i="54" s="1"/>
  <c r="F236" i="54"/>
  <c r="G236" i="54" s="1"/>
  <c r="F237" i="54"/>
  <c r="F238" i="54"/>
  <c r="G238" i="54" s="1"/>
  <c r="F239" i="54"/>
  <c r="G239" i="54"/>
  <c r="F240" i="54"/>
  <c r="G240" i="54" s="1"/>
  <c r="F241" i="54"/>
  <c r="G241" i="54" s="1"/>
  <c r="F242" i="54"/>
  <c r="G242" i="54"/>
  <c r="F243" i="54"/>
  <c r="G243" i="54"/>
  <c r="F244" i="54"/>
  <c r="G244" i="54" s="1"/>
  <c r="F245" i="54"/>
  <c r="G245" i="54" s="1"/>
  <c r="F246" i="54"/>
  <c r="F247" i="54"/>
  <c r="G247" i="54" s="1"/>
  <c r="F248" i="54"/>
  <c r="G248" i="54" s="1"/>
  <c r="F249" i="54"/>
  <c r="G249" i="54" s="1"/>
  <c r="F250" i="54"/>
  <c r="G250" i="54" s="1"/>
  <c r="F251" i="54"/>
  <c r="G251" i="54"/>
  <c r="F252" i="54"/>
  <c r="G252" i="54" s="1"/>
  <c r="F253" i="54"/>
  <c r="G253" i="54" s="1"/>
  <c r="F254" i="54"/>
  <c r="G254" i="54"/>
  <c r="F255" i="54"/>
  <c r="F256" i="54"/>
  <c r="G256" i="54" s="1"/>
  <c r="F257" i="54"/>
  <c r="G257" i="54" s="1"/>
  <c r="F258" i="54"/>
  <c r="G258" i="54" s="1"/>
  <c r="F259" i="54"/>
  <c r="G259" i="54" s="1"/>
  <c r="F260" i="54"/>
  <c r="F261" i="54"/>
  <c r="G261" i="54" s="1"/>
  <c r="F262" i="54"/>
  <c r="G262" i="54" s="1"/>
  <c r="F263" i="54"/>
  <c r="G263" i="54" s="1"/>
  <c r="F264" i="54"/>
  <c r="F265" i="54"/>
  <c r="G265" i="54"/>
  <c r="F266" i="54"/>
  <c r="G266" i="54"/>
  <c r="F267" i="54"/>
  <c r="G267" i="54" s="1"/>
  <c r="F268" i="54"/>
  <c r="G268" i="54" s="1"/>
  <c r="F269" i="54"/>
  <c r="F270" i="54"/>
  <c r="G270" i="54" s="1"/>
  <c r="F271" i="54"/>
  <c r="G271" i="54"/>
  <c r="F272" i="54"/>
  <c r="G272" i="54" s="1"/>
  <c r="F273" i="54"/>
  <c r="G273" i="54" s="1"/>
  <c r="F274" i="54"/>
  <c r="G274" i="54"/>
  <c r="F275" i="54"/>
  <c r="G275" i="54"/>
  <c r="F276" i="54"/>
  <c r="G276" i="54" s="1"/>
  <c r="F277" i="54"/>
  <c r="G277" i="54"/>
  <c r="F278" i="54"/>
  <c r="F279" i="54"/>
  <c r="G279" i="54" s="1"/>
  <c r="F280" i="54"/>
  <c r="G280" i="54" s="1"/>
  <c r="F281" i="54"/>
  <c r="G281" i="54" s="1"/>
  <c r="F282" i="54"/>
  <c r="G282" i="54" s="1"/>
  <c r="F283" i="54"/>
  <c r="G283" i="54"/>
  <c r="F284" i="54"/>
  <c r="G284" i="54" s="1"/>
  <c r="F285" i="54"/>
  <c r="G285" i="54" s="1"/>
  <c r="F286" i="54"/>
  <c r="G286" i="54" s="1"/>
  <c r="F287" i="54"/>
  <c r="F288" i="54"/>
  <c r="G288" i="54" s="1"/>
  <c r="F289" i="54"/>
  <c r="G289" i="54"/>
  <c r="F290" i="54"/>
  <c r="G290" i="54" s="1"/>
  <c r="F291" i="54"/>
  <c r="G291" i="54" s="1"/>
  <c r="F292" i="54"/>
  <c r="F293" i="54"/>
  <c r="G293" i="54" s="1"/>
  <c r="F294" i="54"/>
  <c r="G294" i="54" s="1"/>
  <c r="F295" i="54"/>
  <c r="G295" i="54" s="1"/>
  <c r="F296" i="54"/>
  <c r="G296" i="54" s="1"/>
  <c r="F297" i="54"/>
  <c r="F298" i="54"/>
  <c r="G298" i="54" s="1"/>
  <c r="F299" i="54"/>
  <c r="G299" i="54" s="1"/>
  <c r="F300" i="54"/>
  <c r="G300" i="54" s="1"/>
  <c r="F301" i="54"/>
  <c r="G301" i="54" s="1"/>
  <c r="F302" i="54"/>
  <c r="F303" i="54"/>
  <c r="G303" i="54" s="1"/>
  <c r="F304" i="54"/>
  <c r="G304" i="54" s="1"/>
  <c r="F305" i="54"/>
  <c r="G305" i="54" s="1"/>
  <c r="F306" i="54"/>
  <c r="G306" i="54" s="1"/>
  <c r="F307" i="54"/>
  <c r="F308" i="54"/>
  <c r="G308" i="54" s="1"/>
  <c r="F309" i="54"/>
  <c r="G309" i="54" s="1"/>
  <c r="B4" i="54"/>
  <c r="B5" i="54"/>
  <c r="B6" i="54"/>
  <c r="B7" i="54"/>
  <c r="B8" i="54"/>
  <c r="B9" i="54"/>
  <c r="B10" i="54"/>
  <c r="B11" i="54"/>
  <c r="B12" i="54"/>
  <c r="B13" i="54"/>
  <c r="B14" i="54"/>
  <c r="B15" i="54"/>
  <c r="B16" i="54"/>
  <c r="B17" i="54"/>
  <c r="B18" i="54"/>
  <c r="B19" i="54"/>
  <c r="B20" i="54"/>
  <c r="B21" i="54"/>
  <c r="B22" i="54"/>
  <c r="B23" i="54"/>
  <c r="B24" i="54"/>
  <c r="B25" i="54"/>
  <c r="B26" i="54"/>
  <c r="B27" i="54"/>
  <c r="B28" i="54"/>
  <c r="B29" i="54"/>
  <c r="B30" i="54"/>
  <c r="B31" i="54"/>
  <c r="B32" i="54"/>
  <c r="B33" i="54"/>
  <c r="B34" i="54"/>
  <c r="B35" i="54"/>
  <c r="B36" i="54"/>
  <c r="B37" i="54"/>
  <c r="B38" i="54"/>
  <c r="B39" i="54"/>
  <c r="B40" i="54"/>
  <c r="B41" i="54"/>
  <c r="B42" i="54"/>
  <c r="B43" i="54"/>
  <c r="B44" i="54"/>
  <c r="B45" i="54"/>
  <c r="B46" i="54"/>
  <c r="B47" i="54"/>
  <c r="B48" i="54"/>
  <c r="B49" i="54"/>
  <c r="B50" i="54"/>
  <c r="B51" i="54"/>
  <c r="B52" i="54"/>
  <c r="B53" i="54"/>
  <c r="B54" i="54"/>
  <c r="B55" i="54"/>
  <c r="B56" i="54"/>
  <c r="B57" i="54"/>
  <c r="B58" i="54"/>
  <c r="B59" i="54"/>
  <c r="B60" i="54"/>
  <c r="B61" i="54"/>
  <c r="B62" i="54"/>
  <c r="B63" i="54"/>
  <c r="B64" i="54"/>
  <c r="B65" i="54"/>
  <c r="B66" i="54"/>
  <c r="B67" i="54"/>
  <c r="B68" i="54"/>
  <c r="B69" i="54"/>
  <c r="B70" i="54"/>
  <c r="B71" i="54"/>
  <c r="B72" i="54"/>
  <c r="B73" i="54"/>
  <c r="B74" i="54"/>
  <c r="B75" i="54"/>
  <c r="B76" i="54"/>
  <c r="B77" i="54"/>
  <c r="B78" i="54"/>
  <c r="B79" i="54"/>
  <c r="B80" i="54"/>
  <c r="B81" i="54"/>
  <c r="B82" i="54"/>
  <c r="B83" i="54"/>
  <c r="B84" i="54"/>
  <c r="B85" i="54"/>
  <c r="B86" i="54"/>
  <c r="B87" i="54"/>
  <c r="B88" i="54"/>
  <c r="B89" i="54"/>
  <c r="B90" i="54"/>
  <c r="B91" i="54"/>
  <c r="B92" i="54"/>
  <c r="B93" i="54"/>
  <c r="B94" i="54"/>
  <c r="B95" i="54"/>
  <c r="B96" i="54"/>
  <c r="B97" i="54"/>
  <c r="B98" i="54"/>
  <c r="B99" i="54"/>
  <c r="B100" i="54"/>
  <c r="B101" i="54"/>
  <c r="B102" i="54"/>
  <c r="B103" i="54"/>
  <c r="B104" i="54"/>
  <c r="B105" i="54"/>
  <c r="B106" i="54"/>
  <c r="B107" i="54"/>
  <c r="B108" i="54"/>
  <c r="B109" i="54"/>
  <c r="B110" i="54"/>
  <c r="B111" i="54"/>
  <c r="B112" i="54"/>
  <c r="B113" i="54"/>
  <c r="B114" i="54"/>
  <c r="B115" i="54"/>
  <c r="B116" i="54"/>
  <c r="B117" i="54"/>
  <c r="B118" i="54"/>
  <c r="B119" i="54"/>
  <c r="B120" i="54"/>
  <c r="B121" i="54"/>
  <c r="B122" i="54"/>
  <c r="B123" i="54"/>
  <c r="B124" i="54"/>
  <c r="B125" i="54"/>
  <c r="B126" i="54"/>
  <c r="B127" i="54"/>
  <c r="B128" i="54"/>
  <c r="B129" i="54"/>
  <c r="B130" i="54"/>
  <c r="B131" i="54"/>
  <c r="B132" i="54"/>
  <c r="B133" i="54"/>
  <c r="B134" i="54"/>
  <c r="B135" i="54"/>
  <c r="B136" i="54"/>
  <c r="B137" i="54"/>
  <c r="B138" i="54"/>
  <c r="B139" i="54"/>
  <c r="B140" i="54"/>
  <c r="B141" i="54"/>
  <c r="B142" i="54"/>
  <c r="B143" i="54"/>
  <c r="B144" i="54"/>
  <c r="B145" i="54"/>
  <c r="B146" i="54"/>
  <c r="B147" i="54"/>
  <c r="B148" i="54"/>
  <c r="B149" i="54"/>
  <c r="B150" i="54"/>
  <c r="B151" i="54"/>
  <c r="B152" i="54"/>
  <c r="B153" i="54"/>
  <c r="B154" i="54"/>
  <c r="B155" i="54"/>
  <c r="B156" i="54"/>
  <c r="B157" i="54"/>
  <c r="B158" i="54"/>
  <c r="B159" i="54"/>
  <c r="B160" i="54"/>
  <c r="B161" i="54"/>
  <c r="B162" i="54"/>
  <c r="B163" i="54"/>
  <c r="B164" i="54"/>
  <c r="B165" i="54"/>
  <c r="B166" i="54"/>
  <c r="B167" i="54"/>
  <c r="B168" i="54"/>
  <c r="B169" i="54"/>
  <c r="B170" i="54"/>
  <c r="B171" i="54"/>
  <c r="B172" i="54"/>
  <c r="B173" i="54"/>
  <c r="B174" i="54"/>
  <c r="B175" i="54"/>
  <c r="B176" i="54"/>
  <c r="B177" i="54"/>
  <c r="B178" i="54"/>
  <c r="B179" i="54"/>
  <c r="B180" i="54"/>
  <c r="B181" i="54"/>
  <c r="B182" i="54"/>
  <c r="B183" i="54"/>
  <c r="B184" i="54"/>
  <c r="B185" i="54"/>
  <c r="B186" i="54"/>
  <c r="B187" i="54"/>
  <c r="B188" i="54"/>
  <c r="B189" i="54"/>
  <c r="B190" i="54"/>
  <c r="B191" i="54"/>
  <c r="B192" i="54"/>
  <c r="B193" i="54"/>
  <c r="B194" i="54"/>
  <c r="B195" i="54"/>
  <c r="B196" i="54"/>
  <c r="B197" i="54"/>
  <c r="B198" i="54"/>
  <c r="B199" i="54"/>
  <c r="B200" i="54"/>
  <c r="B201" i="54"/>
  <c r="B202" i="54"/>
  <c r="B203" i="54"/>
  <c r="B204" i="54"/>
  <c r="B205" i="54"/>
  <c r="B206" i="54"/>
  <c r="B207" i="54"/>
  <c r="B208" i="54"/>
  <c r="B209" i="54"/>
  <c r="B210" i="54"/>
  <c r="B211" i="54"/>
  <c r="B212" i="54"/>
  <c r="B213" i="54"/>
  <c r="B214" i="54"/>
  <c r="B215" i="54"/>
  <c r="B216" i="54"/>
  <c r="B217" i="54"/>
  <c r="B218" i="54"/>
  <c r="B219" i="54"/>
  <c r="B220" i="54"/>
  <c r="B221" i="54"/>
  <c r="B222" i="54"/>
  <c r="B223" i="54"/>
  <c r="B224" i="54"/>
  <c r="B225" i="54"/>
  <c r="B226" i="54"/>
  <c r="B227" i="54"/>
  <c r="B228" i="54"/>
  <c r="B229" i="54"/>
  <c r="B230" i="54"/>
  <c r="B231" i="54"/>
  <c r="B232" i="54"/>
  <c r="B233" i="54"/>
  <c r="B234" i="54"/>
  <c r="B235" i="54"/>
  <c r="B236" i="54"/>
  <c r="B237" i="54"/>
  <c r="B238" i="54"/>
  <c r="B239" i="54"/>
  <c r="B240" i="54"/>
  <c r="B241" i="54"/>
  <c r="B242" i="54"/>
  <c r="B243" i="54"/>
  <c r="B244" i="54"/>
  <c r="B245" i="54"/>
  <c r="B246" i="54"/>
  <c r="B247" i="54"/>
  <c r="B248" i="54"/>
  <c r="B249" i="54"/>
  <c r="B250" i="54"/>
  <c r="B251" i="54"/>
  <c r="B252" i="54"/>
  <c r="B253" i="54"/>
  <c r="B254" i="54"/>
  <c r="B255" i="54"/>
  <c r="B256" i="54"/>
  <c r="B257" i="54"/>
  <c r="B258" i="54"/>
  <c r="B259" i="54"/>
  <c r="B260" i="54"/>
  <c r="B261" i="54"/>
  <c r="B262" i="54"/>
  <c r="B263" i="54"/>
  <c r="B264" i="54"/>
  <c r="B265" i="54"/>
  <c r="B266" i="54"/>
  <c r="B267" i="54"/>
  <c r="B268" i="54"/>
  <c r="B269" i="54"/>
  <c r="B270" i="54"/>
  <c r="B271" i="54"/>
  <c r="B272" i="54"/>
  <c r="B273" i="54"/>
  <c r="B274" i="54"/>
  <c r="B275" i="54"/>
  <c r="B276" i="54"/>
  <c r="B277" i="54"/>
  <c r="B278" i="54"/>
  <c r="B279" i="54"/>
  <c r="B280" i="54"/>
  <c r="B281" i="54"/>
  <c r="B282" i="54"/>
  <c r="B283" i="54"/>
  <c r="B284" i="54"/>
  <c r="B285" i="54"/>
  <c r="B286" i="54"/>
  <c r="B287" i="54"/>
  <c r="B288" i="54"/>
  <c r="B289" i="54"/>
  <c r="B290" i="54"/>
  <c r="B291" i="54"/>
  <c r="B292" i="54"/>
  <c r="B293" i="54"/>
  <c r="B294" i="54"/>
  <c r="B295" i="54"/>
  <c r="B296" i="54"/>
  <c r="B297" i="54"/>
  <c r="B298" i="54"/>
  <c r="B299" i="54"/>
  <c r="B300" i="54"/>
  <c r="B301" i="54"/>
  <c r="B302" i="54"/>
  <c r="B303" i="54"/>
  <c r="B304" i="54"/>
  <c r="B305" i="54"/>
  <c r="B306" i="54"/>
  <c r="B307" i="54"/>
  <c r="B308" i="54"/>
  <c r="B309" i="54"/>
  <c r="M5" i="53"/>
  <c r="M6" i="53"/>
  <c r="M7" i="53"/>
  <c r="M8" i="53"/>
  <c r="M9" i="53"/>
  <c r="M10" i="53"/>
  <c r="M11" i="53"/>
  <c r="M12" i="53"/>
  <c r="M13" i="53"/>
  <c r="M14" i="53"/>
  <c r="M15" i="53"/>
  <c r="M16" i="53"/>
  <c r="M17" i="53"/>
  <c r="M18" i="53"/>
  <c r="M19" i="53"/>
  <c r="M20" i="53"/>
  <c r="M21" i="53"/>
  <c r="M22" i="53"/>
  <c r="M23" i="53"/>
  <c r="M24" i="53"/>
  <c r="M25" i="53"/>
  <c r="M26" i="53"/>
  <c r="M27" i="53"/>
  <c r="M28" i="53"/>
  <c r="M29" i="53"/>
  <c r="M30" i="53"/>
  <c r="M31" i="53"/>
  <c r="M32" i="53"/>
  <c r="M33" i="53"/>
  <c r="N33" i="53" s="1"/>
  <c r="M34" i="53"/>
  <c r="M35" i="53"/>
  <c r="M36" i="53"/>
  <c r="M37" i="53"/>
  <c r="M38" i="53"/>
  <c r="M39" i="53"/>
  <c r="M40" i="53"/>
  <c r="M41" i="53"/>
  <c r="M42" i="53"/>
  <c r="M43" i="53"/>
  <c r="M44" i="53"/>
  <c r="M45" i="53"/>
  <c r="M46" i="53"/>
  <c r="M47" i="53"/>
  <c r="M48" i="53"/>
  <c r="M49" i="53"/>
  <c r="M50" i="53"/>
  <c r="M51" i="53"/>
  <c r="M52" i="53"/>
  <c r="M53" i="53"/>
  <c r="M54" i="53"/>
  <c r="M55" i="53"/>
  <c r="M56" i="53"/>
  <c r="M57" i="53"/>
  <c r="N57" i="53" s="1"/>
  <c r="M58" i="53"/>
  <c r="M59" i="53"/>
  <c r="M60" i="53"/>
  <c r="M61" i="53"/>
  <c r="N61" i="53" s="1"/>
  <c r="M62" i="53"/>
  <c r="M63" i="53"/>
  <c r="M64" i="53"/>
  <c r="M65" i="53"/>
  <c r="M66" i="53"/>
  <c r="M67" i="53"/>
  <c r="N67" i="53" s="1"/>
  <c r="M68" i="53"/>
  <c r="N68" i="53" s="1"/>
  <c r="M69" i="53"/>
  <c r="M70" i="53"/>
  <c r="M71" i="53"/>
  <c r="M72" i="53"/>
  <c r="M73" i="53"/>
  <c r="M74" i="53"/>
  <c r="M75" i="53"/>
  <c r="M76" i="53"/>
  <c r="M77" i="53"/>
  <c r="M78" i="53"/>
  <c r="M79" i="53"/>
  <c r="M80" i="53"/>
  <c r="M81" i="53"/>
  <c r="M82" i="53"/>
  <c r="M83" i="53"/>
  <c r="M84" i="53"/>
  <c r="M85" i="53"/>
  <c r="M86" i="53"/>
  <c r="M87" i="53"/>
  <c r="M88" i="53"/>
  <c r="M89" i="53"/>
  <c r="N89" i="53" s="1"/>
  <c r="M90" i="53"/>
  <c r="M91" i="53"/>
  <c r="M92" i="53"/>
  <c r="M93" i="53"/>
  <c r="M94" i="53"/>
  <c r="M95" i="53"/>
  <c r="M96" i="53"/>
  <c r="M97" i="53"/>
  <c r="M98" i="53"/>
  <c r="M99" i="53"/>
  <c r="M100" i="53"/>
  <c r="M101" i="53"/>
  <c r="M102" i="53"/>
  <c r="M103" i="53"/>
  <c r="M104" i="53"/>
  <c r="M105" i="53"/>
  <c r="M106" i="53"/>
  <c r="M107" i="53"/>
  <c r="M108" i="53"/>
  <c r="M109" i="53"/>
  <c r="M110" i="53"/>
  <c r="M111" i="53"/>
  <c r="M112" i="53"/>
  <c r="M113" i="53"/>
  <c r="M114" i="53"/>
  <c r="M115" i="53"/>
  <c r="M116" i="53"/>
  <c r="M117" i="53"/>
  <c r="M118" i="53"/>
  <c r="M119" i="53"/>
  <c r="M120" i="53"/>
  <c r="N120" i="53" s="1"/>
  <c r="M121" i="53"/>
  <c r="M122" i="53"/>
  <c r="M123" i="53"/>
  <c r="N123" i="53" s="1"/>
  <c r="M124" i="53"/>
  <c r="N124" i="53" s="1"/>
  <c r="M125" i="53"/>
  <c r="M126" i="53"/>
  <c r="M127" i="53"/>
  <c r="M128" i="53"/>
  <c r="M129" i="53"/>
  <c r="M130" i="53"/>
  <c r="M131" i="53"/>
  <c r="M132" i="53"/>
  <c r="M133" i="53"/>
  <c r="M134" i="53"/>
  <c r="M135" i="53"/>
  <c r="M136" i="53"/>
  <c r="M137" i="53"/>
  <c r="M138" i="53"/>
  <c r="M139" i="53"/>
  <c r="M140" i="53"/>
  <c r="M141" i="53"/>
  <c r="M142" i="53"/>
  <c r="M143" i="53"/>
  <c r="M144" i="53"/>
  <c r="M145" i="53"/>
  <c r="N145" i="53" s="1"/>
  <c r="M146" i="53"/>
  <c r="M147" i="53"/>
  <c r="M148" i="53"/>
  <c r="M149" i="53"/>
  <c r="M150" i="53"/>
  <c r="N150" i="53" s="1"/>
  <c r="M151" i="53"/>
  <c r="M152" i="53"/>
  <c r="N152" i="53" s="1"/>
  <c r="M153" i="53"/>
  <c r="M154" i="53"/>
  <c r="M155" i="53"/>
  <c r="M156" i="53"/>
  <c r="M157" i="53"/>
  <c r="M158" i="53"/>
  <c r="M159" i="53"/>
  <c r="M160" i="53"/>
  <c r="M161" i="53"/>
  <c r="M162" i="53"/>
  <c r="M163" i="53"/>
  <c r="M164" i="53"/>
  <c r="M165" i="53"/>
  <c r="M166" i="53"/>
  <c r="M167" i="53"/>
  <c r="M168" i="53"/>
  <c r="M169" i="53"/>
  <c r="M170" i="53"/>
  <c r="M171" i="53"/>
  <c r="M172" i="53"/>
  <c r="M173" i="53"/>
  <c r="M174" i="53"/>
  <c r="N174" i="53" s="1"/>
  <c r="M175" i="53"/>
  <c r="M176" i="53"/>
  <c r="M177" i="53"/>
  <c r="M178" i="53"/>
  <c r="M179" i="53"/>
  <c r="M180" i="53"/>
  <c r="M181" i="53"/>
  <c r="M182" i="53"/>
  <c r="M183" i="53"/>
  <c r="M184" i="53"/>
  <c r="M185" i="53"/>
  <c r="M186" i="53"/>
  <c r="M187" i="53"/>
  <c r="M188" i="53"/>
  <c r="M189" i="53"/>
  <c r="M190" i="53"/>
  <c r="M191" i="53"/>
  <c r="M192" i="53"/>
  <c r="M193" i="53"/>
  <c r="M194" i="53"/>
  <c r="M195" i="53"/>
  <c r="M196" i="53"/>
  <c r="M197" i="53"/>
  <c r="M198" i="53"/>
  <c r="M199" i="53"/>
  <c r="M200" i="53"/>
  <c r="M201" i="53"/>
  <c r="N201" i="53" s="1"/>
  <c r="M202" i="53"/>
  <c r="M203" i="53"/>
  <c r="M204" i="53"/>
  <c r="M205" i="53"/>
  <c r="M206" i="53"/>
  <c r="M207" i="53"/>
  <c r="M208" i="53"/>
  <c r="M209" i="53"/>
  <c r="M210" i="53"/>
  <c r="M211" i="53"/>
  <c r="M212" i="53"/>
  <c r="M213" i="53"/>
  <c r="M214" i="53"/>
  <c r="M215" i="53"/>
  <c r="M216" i="53"/>
  <c r="M217" i="53"/>
  <c r="M218" i="53"/>
  <c r="M219" i="53"/>
  <c r="M220" i="53"/>
  <c r="M221" i="53"/>
  <c r="M222" i="53"/>
  <c r="M223" i="53"/>
  <c r="M224" i="53"/>
  <c r="M225" i="53"/>
  <c r="M226" i="53"/>
  <c r="M227" i="53"/>
  <c r="N227" i="53" s="1"/>
  <c r="M228" i="53"/>
  <c r="M229" i="53"/>
  <c r="N229" i="53" s="1"/>
  <c r="M230" i="53"/>
  <c r="M231" i="53"/>
  <c r="M232" i="53"/>
  <c r="M233" i="53"/>
  <c r="M234" i="53"/>
  <c r="M235" i="53"/>
  <c r="N235" i="53" s="1"/>
  <c r="M236" i="53"/>
  <c r="N236" i="53" s="1"/>
  <c r="M237" i="53"/>
  <c r="M238" i="53"/>
  <c r="M239" i="53"/>
  <c r="M240" i="53"/>
  <c r="M241" i="53"/>
  <c r="M242" i="53"/>
  <c r="M243" i="53"/>
  <c r="M244" i="53"/>
  <c r="M245" i="53"/>
  <c r="M246" i="53"/>
  <c r="M247" i="53"/>
  <c r="M248" i="53"/>
  <c r="M249" i="53"/>
  <c r="M250" i="53"/>
  <c r="M251" i="53"/>
  <c r="M252" i="53"/>
  <c r="M253" i="53"/>
  <c r="M254" i="53"/>
  <c r="M255" i="53"/>
  <c r="M256" i="53"/>
  <c r="M257" i="53"/>
  <c r="N257" i="53" s="1"/>
  <c r="M258" i="53"/>
  <c r="M259" i="53"/>
  <c r="M260" i="53"/>
  <c r="M261" i="53"/>
  <c r="M262" i="53"/>
  <c r="M263" i="53"/>
  <c r="M264" i="53"/>
  <c r="N264" i="53" s="1"/>
  <c r="M265" i="53"/>
  <c r="M266" i="53"/>
  <c r="M267" i="53"/>
  <c r="M268" i="53"/>
  <c r="M269" i="53"/>
  <c r="M270" i="53"/>
  <c r="M271" i="53"/>
  <c r="M272" i="53"/>
  <c r="M273" i="53"/>
  <c r="M274" i="53"/>
  <c r="M275" i="53"/>
  <c r="M276" i="53"/>
  <c r="M277" i="53"/>
  <c r="M278" i="53"/>
  <c r="M279" i="53"/>
  <c r="M280" i="53"/>
  <c r="M281" i="53"/>
  <c r="M282" i="53"/>
  <c r="M283" i="53"/>
  <c r="M284" i="53"/>
  <c r="M285" i="53"/>
  <c r="M286" i="53"/>
  <c r="M287" i="53"/>
  <c r="M288" i="53"/>
  <c r="N288" i="53" s="1"/>
  <c r="M289" i="53"/>
  <c r="M290" i="53"/>
  <c r="M291" i="53"/>
  <c r="N291" i="53" s="1"/>
  <c r="M292" i="53"/>
  <c r="M293" i="53"/>
  <c r="M294" i="53"/>
  <c r="M295" i="53"/>
  <c r="M296" i="53"/>
  <c r="M297" i="53"/>
  <c r="M298" i="53"/>
  <c r="M299" i="53"/>
  <c r="M300" i="53"/>
  <c r="M301" i="53"/>
  <c r="M302" i="53"/>
  <c r="M303" i="53"/>
  <c r="M304" i="53"/>
  <c r="M305" i="53"/>
  <c r="M306" i="53"/>
  <c r="M307" i="53"/>
  <c r="M308" i="53"/>
  <c r="M309" i="53"/>
  <c r="M310" i="53"/>
  <c r="O5" i="53"/>
  <c r="O6" i="53"/>
  <c r="P6" i="53" s="1"/>
  <c r="O7" i="53"/>
  <c r="O8" i="53"/>
  <c r="O9" i="53"/>
  <c r="P9" i="53" s="1"/>
  <c r="O10" i="53"/>
  <c r="P10" i="53" s="1"/>
  <c r="O11" i="53"/>
  <c r="O12" i="53"/>
  <c r="P12" i="53" s="1"/>
  <c r="O13" i="53"/>
  <c r="O14" i="53"/>
  <c r="O15" i="53"/>
  <c r="P15" i="53" s="1"/>
  <c r="O16" i="53"/>
  <c r="P16" i="53" s="1"/>
  <c r="O17" i="53"/>
  <c r="P17" i="53" s="1"/>
  <c r="O18" i="53"/>
  <c r="P18" i="53" s="1"/>
  <c r="O19" i="53"/>
  <c r="O20" i="53"/>
  <c r="P20" i="53" s="1"/>
  <c r="O21" i="53"/>
  <c r="P21" i="53" s="1"/>
  <c r="O22" i="53"/>
  <c r="O23" i="53"/>
  <c r="P23" i="53" s="1"/>
  <c r="O24" i="53"/>
  <c r="P24" i="53" s="1"/>
  <c r="O25" i="53"/>
  <c r="P25" i="53" s="1"/>
  <c r="O26" i="53"/>
  <c r="P26" i="53" s="1"/>
  <c r="O27" i="53"/>
  <c r="O28" i="53"/>
  <c r="P28" i="53" s="1"/>
  <c r="O29" i="53"/>
  <c r="O30" i="53"/>
  <c r="O31" i="53"/>
  <c r="P31" i="53" s="1"/>
  <c r="O32" i="53"/>
  <c r="P32" i="53" s="1"/>
  <c r="O33" i="53"/>
  <c r="P33" i="53" s="1"/>
  <c r="O34" i="53"/>
  <c r="P34" i="53" s="1"/>
  <c r="O35" i="53"/>
  <c r="O36" i="53"/>
  <c r="P36" i="53" s="1"/>
  <c r="O37" i="53"/>
  <c r="O38" i="53"/>
  <c r="O39" i="53"/>
  <c r="P39" i="53" s="1"/>
  <c r="O40" i="53"/>
  <c r="O41" i="53"/>
  <c r="P41" i="53" s="1"/>
  <c r="O42" i="53"/>
  <c r="P42" i="53" s="1"/>
  <c r="O43" i="53"/>
  <c r="O44" i="53"/>
  <c r="P44" i="53" s="1"/>
  <c r="O45" i="53"/>
  <c r="O46" i="53"/>
  <c r="O47" i="53"/>
  <c r="P47" i="53" s="1"/>
  <c r="O48" i="53"/>
  <c r="P48" i="53" s="1"/>
  <c r="O49" i="53"/>
  <c r="P49" i="53" s="1"/>
  <c r="O50" i="53"/>
  <c r="P50" i="53" s="1"/>
  <c r="O51" i="53"/>
  <c r="O52" i="53"/>
  <c r="P52" i="53" s="1"/>
  <c r="O53" i="53"/>
  <c r="P53" i="53" s="1"/>
  <c r="O54" i="53"/>
  <c r="P54" i="53" s="1"/>
  <c r="O55" i="53"/>
  <c r="P55" i="53" s="1"/>
  <c r="O56" i="53"/>
  <c r="P56" i="53" s="1"/>
  <c r="O57" i="53"/>
  <c r="P57" i="53" s="1"/>
  <c r="O58" i="53"/>
  <c r="P58" i="53" s="1"/>
  <c r="O59" i="53"/>
  <c r="O60" i="53"/>
  <c r="P60" i="53" s="1"/>
  <c r="O61" i="53"/>
  <c r="O62" i="53"/>
  <c r="P62" i="53" s="1"/>
  <c r="O63" i="53"/>
  <c r="P63" i="53" s="1"/>
  <c r="O64" i="53"/>
  <c r="P64" i="53" s="1"/>
  <c r="O65" i="53"/>
  <c r="P65" i="53" s="1"/>
  <c r="O66" i="53"/>
  <c r="P66" i="53" s="1"/>
  <c r="O67" i="53"/>
  <c r="O68" i="53"/>
  <c r="P68" i="53" s="1"/>
  <c r="O69" i="53"/>
  <c r="O70" i="53"/>
  <c r="P70" i="53" s="1"/>
  <c r="O71" i="53"/>
  <c r="P71" i="53" s="1"/>
  <c r="O72" i="53"/>
  <c r="P72" i="53" s="1"/>
  <c r="O73" i="53"/>
  <c r="P73" i="53" s="1"/>
  <c r="O74" i="53"/>
  <c r="P74" i="53" s="1"/>
  <c r="O75" i="53"/>
  <c r="O76" i="53"/>
  <c r="P76" i="53" s="1"/>
  <c r="O77" i="53"/>
  <c r="P77" i="53" s="1"/>
  <c r="O78" i="53"/>
  <c r="P78" i="53" s="1"/>
  <c r="O79" i="53"/>
  <c r="P79" i="53" s="1"/>
  <c r="O80" i="53"/>
  <c r="P80" i="53" s="1"/>
  <c r="O81" i="53"/>
  <c r="P81" i="53" s="1"/>
  <c r="O82" i="53"/>
  <c r="P82" i="53" s="1"/>
  <c r="O83" i="53"/>
  <c r="O84" i="53"/>
  <c r="P84" i="53" s="1"/>
  <c r="O85" i="53"/>
  <c r="O86" i="53"/>
  <c r="P86" i="53" s="1"/>
  <c r="O87" i="53"/>
  <c r="P87" i="53" s="1"/>
  <c r="O88" i="53"/>
  <c r="P88" i="53" s="1"/>
  <c r="O89" i="53"/>
  <c r="P89" i="53" s="1"/>
  <c r="O90" i="53"/>
  <c r="P90" i="53" s="1"/>
  <c r="O91" i="53"/>
  <c r="O92" i="53"/>
  <c r="P92" i="53" s="1"/>
  <c r="O93" i="53"/>
  <c r="O94" i="53"/>
  <c r="P94" i="53" s="1"/>
  <c r="O95" i="53"/>
  <c r="P95" i="53" s="1"/>
  <c r="O96" i="53"/>
  <c r="O97" i="53"/>
  <c r="P97" i="53" s="1"/>
  <c r="O98" i="53"/>
  <c r="P98" i="53" s="1"/>
  <c r="O99" i="53"/>
  <c r="O100" i="53"/>
  <c r="P100" i="53" s="1"/>
  <c r="O101" i="53"/>
  <c r="O102" i="53"/>
  <c r="O103" i="53"/>
  <c r="P103" i="53" s="1"/>
  <c r="O104" i="53"/>
  <c r="P104" i="53" s="1"/>
  <c r="O105" i="53"/>
  <c r="P105" i="53" s="1"/>
  <c r="O106" i="53"/>
  <c r="P106" i="53" s="1"/>
  <c r="O107" i="53"/>
  <c r="O108" i="53"/>
  <c r="P108" i="53" s="1"/>
  <c r="O109" i="53"/>
  <c r="P109" i="53" s="1"/>
  <c r="O110" i="53"/>
  <c r="P110" i="53" s="1"/>
  <c r="O111" i="53"/>
  <c r="P111" i="53" s="1"/>
  <c r="O112" i="53"/>
  <c r="P112" i="53" s="1"/>
  <c r="O113" i="53"/>
  <c r="P113" i="53" s="1"/>
  <c r="O114" i="53"/>
  <c r="P114" i="53" s="1"/>
  <c r="O115" i="53"/>
  <c r="O116" i="53"/>
  <c r="P116" i="53" s="1"/>
  <c r="O117" i="53"/>
  <c r="O118" i="53"/>
  <c r="P118" i="53" s="1"/>
  <c r="O119" i="53"/>
  <c r="P119" i="53" s="1"/>
  <c r="O120" i="53"/>
  <c r="P120" i="53" s="1"/>
  <c r="O121" i="53"/>
  <c r="P121" i="53" s="1"/>
  <c r="O122" i="53"/>
  <c r="P122" i="53" s="1"/>
  <c r="O123" i="53"/>
  <c r="O124" i="53"/>
  <c r="P124" i="53" s="1"/>
  <c r="O125" i="53"/>
  <c r="O126" i="53"/>
  <c r="P126" i="53" s="1"/>
  <c r="O127" i="53"/>
  <c r="P127" i="53" s="1"/>
  <c r="O128" i="53"/>
  <c r="O129" i="53"/>
  <c r="P129" i="53" s="1"/>
  <c r="O130" i="53"/>
  <c r="P130" i="53" s="1"/>
  <c r="O131" i="53"/>
  <c r="O132" i="53"/>
  <c r="P132" i="53" s="1"/>
  <c r="O133" i="53"/>
  <c r="P133" i="53" s="1"/>
  <c r="O134" i="53"/>
  <c r="P134" i="53" s="1"/>
  <c r="O135" i="53"/>
  <c r="P135" i="53" s="1"/>
  <c r="O136" i="53"/>
  <c r="P136" i="53" s="1"/>
  <c r="O137" i="53"/>
  <c r="P137" i="53" s="1"/>
  <c r="O138" i="53"/>
  <c r="P138" i="53" s="1"/>
  <c r="O139" i="53"/>
  <c r="O140" i="53"/>
  <c r="P140" i="53" s="1"/>
  <c r="O141" i="53"/>
  <c r="O142" i="53"/>
  <c r="P142" i="53" s="1"/>
  <c r="O143" i="53"/>
  <c r="P143" i="53" s="1"/>
  <c r="O144" i="53"/>
  <c r="P144" i="53" s="1"/>
  <c r="O145" i="53"/>
  <c r="P145" i="53" s="1"/>
  <c r="O146" i="53"/>
  <c r="P146" i="53" s="1"/>
  <c r="O147" i="53"/>
  <c r="O148" i="53"/>
  <c r="P148" i="53" s="1"/>
  <c r="O149" i="53"/>
  <c r="O150" i="53"/>
  <c r="P150" i="53" s="1"/>
  <c r="O151" i="53"/>
  <c r="P151" i="53" s="1"/>
  <c r="O152" i="53"/>
  <c r="P152" i="53" s="1"/>
  <c r="O153" i="53"/>
  <c r="P153" i="53" s="1"/>
  <c r="O154" i="53"/>
  <c r="P154" i="53" s="1"/>
  <c r="O155" i="53"/>
  <c r="O156" i="53"/>
  <c r="P156" i="53" s="1"/>
  <c r="O157" i="53"/>
  <c r="O158" i="53"/>
  <c r="O159" i="53"/>
  <c r="P159" i="53" s="1"/>
  <c r="O160" i="53"/>
  <c r="P160" i="53" s="1"/>
  <c r="O161" i="53"/>
  <c r="P161" i="53" s="1"/>
  <c r="O162" i="53"/>
  <c r="P162" i="53" s="1"/>
  <c r="O163" i="53"/>
  <c r="O164" i="53"/>
  <c r="P164" i="53" s="1"/>
  <c r="O165" i="53"/>
  <c r="P165" i="53" s="1"/>
  <c r="O166" i="53"/>
  <c r="P166" i="53" s="1"/>
  <c r="O167" i="53"/>
  <c r="P167" i="53" s="1"/>
  <c r="O168" i="53"/>
  <c r="P168" i="53" s="1"/>
  <c r="O169" i="53"/>
  <c r="P169" i="53" s="1"/>
  <c r="O170" i="53"/>
  <c r="P170" i="53" s="1"/>
  <c r="O171" i="53"/>
  <c r="O172" i="53"/>
  <c r="P172" i="53" s="1"/>
  <c r="O173" i="53"/>
  <c r="O174" i="53"/>
  <c r="P174" i="53" s="1"/>
  <c r="O175" i="53"/>
  <c r="P175" i="53" s="1"/>
  <c r="O176" i="53"/>
  <c r="P176" i="53" s="1"/>
  <c r="O177" i="53"/>
  <c r="P177" i="53" s="1"/>
  <c r="O178" i="53"/>
  <c r="P178" i="53" s="1"/>
  <c r="O179" i="53"/>
  <c r="O180" i="53"/>
  <c r="O181" i="53"/>
  <c r="O182" i="53"/>
  <c r="P182" i="53" s="1"/>
  <c r="O183" i="53"/>
  <c r="P183" i="53" s="1"/>
  <c r="O184" i="53"/>
  <c r="P184" i="53" s="1"/>
  <c r="O185" i="53"/>
  <c r="P185" i="53" s="1"/>
  <c r="O186" i="53"/>
  <c r="P186" i="53" s="1"/>
  <c r="O187" i="53"/>
  <c r="O188" i="53"/>
  <c r="P188" i="53" s="1"/>
  <c r="O189" i="53"/>
  <c r="P189" i="53" s="1"/>
  <c r="O190" i="53"/>
  <c r="P190" i="53" s="1"/>
  <c r="O191" i="53"/>
  <c r="P191" i="53" s="1"/>
  <c r="O192" i="53"/>
  <c r="P192" i="53" s="1"/>
  <c r="O193" i="53"/>
  <c r="P193" i="53" s="1"/>
  <c r="O194" i="53"/>
  <c r="P194" i="53" s="1"/>
  <c r="O195" i="53"/>
  <c r="O196" i="53"/>
  <c r="P196" i="53" s="1"/>
  <c r="O197" i="53"/>
  <c r="O198" i="53"/>
  <c r="P198" i="53" s="1"/>
  <c r="O199" i="53"/>
  <c r="P199" i="53" s="1"/>
  <c r="O200" i="53"/>
  <c r="P200" i="53" s="1"/>
  <c r="O201" i="53"/>
  <c r="P201" i="53" s="1"/>
  <c r="O202" i="53"/>
  <c r="P202" i="53" s="1"/>
  <c r="O203" i="53"/>
  <c r="O204" i="53"/>
  <c r="P204" i="53" s="1"/>
  <c r="O205" i="53"/>
  <c r="O206" i="53"/>
  <c r="P206" i="53" s="1"/>
  <c r="O207" i="53"/>
  <c r="P207" i="53" s="1"/>
  <c r="O208" i="53"/>
  <c r="O209" i="53"/>
  <c r="P209" i="53" s="1"/>
  <c r="O210" i="53"/>
  <c r="P210" i="53" s="1"/>
  <c r="O211" i="53"/>
  <c r="O212" i="53"/>
  <c r="P212" i="53" s="1"/>
  <c r="O213" i="53"/>
  <c r="O214" i="53"/>
  <c r="P214" i="53" s="1"/>
  <c r="O215" i="53"/>
  <c r="P215" i="53" s="1"/>
  <c r="O216" i="53"/>
  <c r="P216" i="53" s="1"/>
  <c r="O217" i="53"/>
  <c r="P217" i="53" s="1"/>
  <c r="O218" i="53"/>
  <c r="P218" i="53" s="1"/>
  <c r="O219" i="53"/>
  <c r="O220" i="53"/>
  <c r="P220" i="53" s="1"/>
  <c r="O221" i="53"/>
  <c r="P221" i="53" s="1"/>
  <c r="O222" i="53"/>
  <c r="P222" i="53" s="1"/>
  <c r="O223" i="53"/>
  <c r="P223" i="53" s="1"/>
  <c r="O224" i="53"/>
  <c r="P224" i="53" s="1"/>
  <c r="O225" i="53"/>
  <c r="P225" i="53" s="1"/>
  <c r="O226" i="53"/>
  <c r="P226" i="53" s="1"/>
  <c r="O227" i="53"/>
  <c r="O228" i="53"/>
  <c r="P228" i="53" s="1"/>
  <c r="O229" i="53"/>
  <c r="O230" i="53"/>
  <c r="P230" i="53" s="1"/>
  <c r="O231" i="53"/>
  <c r="P231" i="53" s="1"/>
  <c r="O232" i="53"/>
  <c r="O233" i="53"/>
  <c r="P233" i="53" s="1"/>
  <c r="O234" i="53"/>
  <c r="P234" i="53" s="1"/>
  <c r="O235" i="53"/>
  <c r="O236" i="53"/>
  <c r="P236" i="53" s="1"/>
  <c r="O237" i="53"/>
  <c r="O238" i="53"/>
  <c r="P238" i="53" s="1"/>
  <c r="O239" i="53"/>
  <c r="P239" i="53" s="1"/>
  <c r="O240" i="53"/>
  <c r="O241" i="53"/>
  <c r="O242" i="53"/>
  <c r="P242" i="53" s="1"/>
  <c r="O243" i="53"/>
  <c r="O244" i="53"/>
  <c r="P244" i="53" s="1"/>
  <c r="O245" i="53"/>
  <c r="P245" i="53" s="1"/>
  <c r="O246" i="53"/>
  <c r="P246" i="53" s="1"/>
  <c r="O247" i="53"/>
  <c r="P247" i="53" s="1"/>
  <c r="O248" i="53"/>
  <c r="P248" i="53" s="1"/>
  <c r="O249" i="53"/>
  <c r="P249" i="53" s="1"/>
  <c r="O250" i="53"/>
  <c r="P250" i="53" s="1"/>
  <c r="O251" i="53"/>
  <c r="O252" i="53"/>
  <c r="P252" i="53" s="1"/>
  <c r="O253" i="53"/>
  <c r="O254" i="53"/>
  <c r="P254" i="53" s="1"/>
  <c r="O255" i="53"/>
  <c r="P255" i="53" s="1"/>
  <c r="O256" i="53"/>
  <c r="P256" i="53" s="1"/>
  <c r="O257" i="53"/>
  <c r="P257" i="53" s="1"/>
  <c r="O258" i="53"/>
  <c r="P258" i="53" s="1"/>
  <c r="O259" i="53"/>
  <c r="O260" i="53"/>
  <c r="P260" i="53" s="1"/>
  <c r="O261" i="53"/>
  <c r="O262" i="53"/>
  <c r="O263" i="53"/>
  <c r="P263" i="53" s="1"/>
  <c r="O264" i="53"/>
  <c r="P264" i="53" s="1"/>
  <c r="O265" i="53"/>
  <c r="P265" i="53" s="1"/>
  <c r="O266" i="53"/>
  <c r="P266" i="53" s="1"/>
  <c r="O267" i="53"/>
  <c r="O268" i="53"/>
  <c r="P268" i="53" s="1"/>
  <c r="O269" i="53"/>
  <c r="O270" i="53"/>
  <c r="P270" i="53" s="1"/>
  <c r="O271" i="53"/>
  <c r="P271" i="53" s="1"/>
  <c r="O272" i="53"/>
  <c r="P272" i="53" s="1"/>
  <c r="O273" i="53"/>
  <c r="P273" i="53" s="1"/>
  <c r="O274" i="53"/>
  <c r="P274" i="53" s="1"/>
  <c r="O275" i="53"/>
  <c r="O276" i="53"/>
  <c r="P276" i="53" s="1"/>
  <c r="O277" i="53"/>
  <c r="P277" i="53" s="1"/>
  <c r="O278" i="53"/>
  <c r="P278" i="53" s="1"/>
  <c r="O279" i="53"/>
  <c r="P279" i="53" s="1"/>
  <c r="O280" i="53"/>
  <c r="P280" i="53" s="1"/>
  <c r="O281" i="53"/>
  <c r="O282" i="53"/>
  <c r="P282" i="53" s="1"/>
  <c r="O283" i="53"/>
  <c r="O284" i="53"/>
  <c r="P284" i="53" s="1"/>
  <c r="O285" i="53"/>
  <c r="O286" i="53"/>
  <c r="P286" i="53" s="1"/>
  <c r="O287" i="53"/>
  <c r="P287" i="53" s="1"/>
  <c r="O288" i="53"/>
  <c r="P288" i="53" s="1"/>
  <c r="O289" i="53"/>
  <c r="P289" i="53" s="1"/>
  <c r="O290" i="53"/>
  <c r="P290" i="53" s="1"/>
  <c r="O291" i="53"/>
  <c r="O292" i="53"/>
  <c r="P292" i="53" s="1"/>
  <c r="O293" i="53"/>
  <c r="O294" i="53"/>
  <c r="P294" i="53" s="1"/>
  <c r="O295" i="53"/>
  <c r="P295" i="53" s="1"/>
  <c r="O296" i="53"/>
  <c r="P296" i="53" s="1"/>
  <c r="O297" i="53"/>
  <c r="P297" i="53" s="1"/>
  <c r="O298" i="53"/>
  <c r="P298" i="53" s="1"/>
  <c r="O299" i="53"/>
  <c r="O300" i="53"/>
  <c r="P300" i="53" s="1"/>
  <c r="O301" i="53"/>
  <c r="P301" i="53" s="1"/>
  <c r="O302" i="53"/>
  <c r="P302" i="53" s="1"/>
  <c r="O303" i="53"/>
  <c r="P303" i="53" s="1"/>
  <c r="O304" i="53"/>
  <c r="P304" i="53" s="1"/>
  <c r="O305" i="53"/>
  <c r="P305" i="53" s="1"/>
  <c r="O306" i="53"/>
  <c r="P306" i="53" s="1"/>
  <c r="O307" i="53"/>
  <c r="O308" i="53"/>
  <c r="P308" i="53" s="1"/>
  <c r="O309" i="53"/>
  <c r="O310" i="53"/>
  <c r="P310" i="53" s="1"/>
  <c r="K5" i="53"/>
  <c r="L67" i="53" s="1"/>
  <c r="K6" i="53"/>
  <c r="K7" i="53"/>
  <c r="K8" i="53"/>
  <c r="K9" i="53"/>
  <c r="K10" i="53"/>
  <c r="K11" i="53"/>
  <c r="K12" i="53"/>
  <c r="K13" i="53"/>
  <c r="K14" i="53"/>
  <c r="K15" i="53"/>
  <c r="L15" i="53" s="1"/>
  <c r="K16" i="53"/>
  <c r="K17" i="53"/>
  <c r="K18" i="53"/>
  <c r="K19" i="53"/>
  <c r="K20" i="53"/>
  <c r="K21" i="53"/>
  <c r="K22" i="53"/>
  <c r="K23" i="53"/>
  <c r="K24" i="53"/>
  <c r="K25" i="53"/>
  <c r="K26" i="53"/>
  <c r="K27" i="53"/>
  <c r="K28" i="53"/>
  <c r="K29" i="53"/>
  <c r="K30" i="53"/>
  <c r="K31" i="53"/>
  <c r="K32" i="53"/>
  <c r="K33" i="53"/>
  <c r="K34" i="53"/>
  <c r="K35" i="53"/>
  <c r="K36" i="53"/>
  <c r="K37" i="53"/>
  <c r="K38" i="53"/>
  <c r="K39" i="53"/>
  <c r="L39" i="53" s="1"/>
  <c r="K40" i="53"/>
  <c r="K41" i="53"/>
  <c r="K42" i="53"/>
  <c r="K43" i="53"/>
  <c r="K44" i="53"/>
  <c r="K45" i="53"/>
  <c r="K46" i="53"/>
  <c r="K47" i="53"/>
  <c r="K48" i="53"/>
  <c r="K49" i="53"/>
  <c r="K50" i="53"/>
  <c r="K51" i="53"/>
  <c r="K52" i="53"/>
  <c r="K53" i="53"/>
  <c r="K54" i="53"/>
  <c r="K55" i="53"/>
  <c r="K56" i="53"/>
  <c r="K57" i="53"/>
  <c r="K58" i="53"/>
  <c r="K59" i="53"/>
  <c r="K60" i="53"/>
  <c r="K61" i="53"/>
  <c r="L61" i="53" s="1"/>
  <c r="K62" i="53"/>
  <c r="K63" i="53"/>
  <c r="K64" i="53"/>
  <c r="K65" i="53"/>
  <c r="K66" i="53"/>
  <c r="K67" i="53"/>
  <c r="K68" i="53"/>
  <c r="K69" i="53"/>
  <c r="L69" i="53" s="1"/>
  <c r="K70" i="53"/>
  <c r="K71" i="53"/>
  <c r="L71" i="53" s="1"/>
  <c r="K72" i="53"/>
  <c r="K73" i="53"/>
  <c r="K74" i="53"/>
  <c r="K75" i="53"/>
  <c r="K76" i="53"/>
  <c r="K77" i="53"/>
  <c r="K78" i="53"/>
  <c r="K79" i="53"/>
  <c r="K80" i="53"/>
  <c r="K81" i="53"/>
  <c r="K82" i="53"/>
  <c r="K83" i="53"/>
  <c r="K84" i="53"/>
  <c r="K85" i="53"/>
  <c r="K86" i="53"/>
  <c r="K87" i="53"/>
  <c r="K88" i="53"/>
  <c r="K89" i="53"/>
  <c r="K90" i="53"/>
  <c r="K91" i="53"/>
  <c r="K92" i="53"/>
  <c r="K93" i="53"/>
  <c r="K94" i="53"/>
  <c r="K95" i="53"/>
  <c r="L95" i="53" s="1"/>
  <c r="K96" i="53"/>
  <c r="K97" i="53"/>
  <c r="K98" i="53"/>
  <c r="K99" i="53"/>
  <c r="K100" i="53"/>
  <c r="K101" i="53"/>
  <c r="K102" i="53"/>
  <c r="K103" i="53"/>
  <c r="K104" i="53"/>
  <c r="K105" i="53"/>
  <c r="K106" i="53"/>
  <c r="K107" i="53"/>
  <c r="K108" i="53"/>
  <c r="K109" i="53"/>
  <c r="K110" i="53"/>
  <c r="K111" i="53"/>
  <c r="K112" i="53"/>
  <c r="K113" i="53"/>
  <c r="K114" i="53"/>
  <c r="K115" i="53"/>
  <c r="K116" i="53"/>
  <c r="K117" i="53"/>
  <c r="L117" i="53" s="1"/>
  <c r="K118" i="53"/>
  <c r="K119" i="53"/>
  <c r="K120" i="53"/>
  <c r="K121" i="53"/>
  <c r="K122" i="53"/>
  <c r="K123" i="53"/>
  <c r="K124" i="53"/>
  <c r="K125" i="53"/>
  <c r="L125" i="53" s="1"/>
  <c r="K126" i="53"/>
  <c r="K127" i="53"/>
  <c r="L127" i="53" s="1"/>
  <c r="K128" i="53"/>
  <c r="K129" i="53"/>
  <c r="K130" i="53"/>
  <c r="K131" i="53"/>
  <c r="K132" i="53"/>
  <c r="K133" i="53"/>
  <c r="K134" i="53"/>
  <c r="K135" i="53"/>
  <c r="K136" i="53"/>
  <c r="K137" i="53"/>
  <c r="K138" i="53"/>
  <c r="K139" i="53"/>
  <c r="K140" i="53"/>
  <c r="K141" i="53"/>
  <c r="K142" i="53"/>
  <c r="K143" i="53"/>
  <c r="K144" i="53"/>
  <c r="K145" i="53"/>
  <c r="K146" i="53"/>
  <c r="K147" i="53"/>
  <c r="K148" i="53"/>
  <c r="K149" i="53"/>
  <c r="L149" i="53" s="1"/>
  <c r="K150" i="53"/>
  <c r="L150" i="53" s="1"/>
  <c r="K151" i="53"/>
  <c r="L151" i="53" s="1"/>
  <c r="K152" i="53"/>
  <c r="K153" i="53"/>
  <c r="K154" i="53"/>
  <c r="K155" i="53"/>
  <c r="K156" i="53"/>
  <c r="K157" i="53"/>
  <c r="K158" i="53"/>
  <c r="K159" i="53"/>
  <c r="K160" i="53"/>
  <c r="K161" i="53"/>
  <c r="K162" i="53"/>
  <c r="K163" i="53"/>
  <c r="K164" i="53"/>
  <c r="K165" i="53"/>
  <c r="K166" i="53"/>
  <c r="K167" i="53"/>
  <c r="K168" i="53"/>
  <c r="K169" i="53"/>
  <c r="K170" i="53"/>
  <c r="K171" i="53"/>
  <c r="K172" i="53"/>
  <c r="K173" i="53"/>
  <c r="L173" i="53" s="1"/>
  <c r="K174" i="53"/>
  <c r="K175" i="53"/>
  <c r="L175" i="53" s="1"/>
  <c r="K176" i="53"/>
  <c r="K177" i="53"/>
  <c r="K178" i="53"/>
  <c r="K179" i="53"/>
  <c r="K180" i="53"/>
  <c r="K181" i="53"/>
  <c r="K182" i="53"/>
  <c r="K183" i="53"/>
  <c r="L183" i="53" s="1"/>
  <c r="K184" i="53"/>
  <c r="K185" i="53"/>
  <c r="K186" i="53"/>
  <c r="K187" i="53"/>
  <c r="K188" i="53"/>
  <c r="K189" i="53"/>
  <c r="K190" i="53"/>
  <c r="K191" i="53"/>
  <c r="K192" i="53"/>
  <c r="K193" i="53"/>
  <c r="K194" i="53"/>
  <c r="K195" i="53"/>
  <c r="K196" i="53"/>
  <c r="K197" i="53"/>
  <c r="K198" i="53"/>
  <c r="K199" i="53"/>
  <c r="K200" i="53"/>
  <c r="K201" i="53"/>
  <c r="K202" i="53"/>
  <c r="K203" i="53"/>
  <c r="K204" i="53"/>
  <c r="K205" i="53"/>
  <c r="L205" i="53" s="1"/>
  <c r="K206" i="53"/>
  <c r="K207" i="53"/>
  <c r="L207" i="53" s="1"/>
  <c r="K208" i="53"/>
  <c r="K209" i="53"/>
  <c r="K210" i="53"/>
  <c r="K211" i="53"/>
  <c r="K212" i="53"/>
  <c r="K213" i="53"/>
  <c r="K214" i="53"/>
  <c r="K215" i="53"/>
  <c r="K216" i="53"/>
  <c r="K217" i="53"/>
  <c r="K218" i="53"/>
  <c r="K219" i="53"/>
  <c r="K220" i="53"/>
  <c r="K221" i="53"/>
  <c r="K222" i="53"/>
  <c r="K223" i="53"/>
  <c r="K224" i="53"/>
  <c r="K225" i="53"/>
  <c r="K226" i="53"/>
  <c r="K227" i="53"/>
  <c r="K228" i="53"/>
  <c r="K229" i="53"/>
  <c r="L229" i="53" s="1"/>
  <c r="K230" i="53"/>
  <c r="K231" i="53"/>
  <c r="L231" i="53" s="1"/>
  <c r="K232" i="53"/>
  <c r="K233" i="53"/>
  <c r="K234" i="53"/>
  <c r="K235" i="53"/>
  <c r="K236" i="53"/>
  <c r="K237" i="53"/>
  <c r="L237" i="53" s="1"/>
  <c r="K238" i="53"/>
  <c r="K239" i="53"/>
  <c r="L239" i="53" s="1"/>
  <c r="K240" i="53"/>
  <c r="K241" i="53"/>
  <c r="K242" i="53"/>
  <c r="K243" i="53"/>
  <c r="K244" i="53"/>
  <c r="K245" i="53"/>
  <c r="K246" i="53"/>
  <c r="K247" i="53"/>
  <c r="K248" i="53"/>
  <c r="K249" i="53"/>
  <c r="K250" i="53"/>
  <c r="K251" i="53"/>
  <c r="K252" i="53"/>
  <c r="K253" i="53"/>
  <c r="K254" i="53"/>
  <c r="K255" i="53"/>
  <c r="K256" i="53"/>
  <c r="K257" i="53"/>
  <c r="K258" i="53"/>
  <c r="K259" i="53"/>
  <c r="K260" i="53"/>
  <c r="K261" i="53"/>
  <c r="L261" i="53" s="1"/>
  <c r="K262" i="53"/>
  <c r="L262" i="53" s="1"/>
  <c r="K263" i="53"/>
  <c r="L263" i="53" s="1"/>
  <c r="K264" i="53"/>
  <c r="K265" i="53"/>
  <c r="K266" i="53"/>
  <c r="K267" i="53"/>
  <c r="K268" i="53"/>
  <c r="K269" i="53"/>
  <c r="K270" i="53"/>
  <c r="K271" i="53"/>
  <c r="K272" i="53"/>
  <c r="K273" i="53"/>
  <c r="K274" i="53"/>
  <c r="K275" i="53"/>
  <c r="K276" i="53"/>
  <c r="K277" i="53"/>
  <c r="K278" i="53"/>
  <c r="K279" i="53"/>
  <c r="K280" i="53"/>
  <c r="K281" i="53"/>
  <c r="K282" i="53"/>
  <c r="K283" i="53"/>
  <c r="K284" i="53"/>
  <c r="K285" i="53"/>
  <c r="L285" i="53" s="1"/>
  <c r="K286" i="53"/>
  <c r="L286" i="53" s="1"/>
  <c r="K287" i="53"/>
  <c r="L287" i="53" s="1"/>
  <c r="K288" i="53"/>
  <c r="K289" i="53"/>
  <c r="K290" i="53"/>
  <c r="K291" i="53"/>
  <c r="K292" i="53"/>
  <c r="K293" i="53"/>
  <c r="L293" i="53" s="1"/>
  <c r="K294" i="53"/>
  <c r="K295" i="53"/>
  <c r="L295" i="53" s="1"/>
  <c r="K296" i="53"/>
  <c r="K297" i="53"/>
  <c r="K298" i="53"/>
  <c r="K299" i="53"/>
  <c r="K300" i="53"/>
  <c r="K301" i="53"/>
  <c r="K302" i="53"/>
  <c r="K303" i="53"/>
  <c r="K304" i="53"/>
  <c r="K305" i="53"/>
  <c r="K306" i="53"/>
  <c r="K307" i="53"/>
  <c r="K308" i="53"/>
  <c r="K309" i="53"/>
  <c r="L309" i="53" s="1"/>
  <c r="K310" i="53"/>
  <c r="K311" i="53"/>
  <c r="I5" i="53"/>
  <c r="J9" i="53" s="1"/>
  <c r="I6" i="53"/>
  <c r="I7" i="53"/>
  <c r="I8" i="53"/>
  <c r="I9" i="53"/>
  <c r="I10" i="53"/>
  <c r="I11" i="53"/>
  <c r="I12" i="53"/>
  <c r="I13" i="53"/>
  <c r="J13" i="53" s="1"/>
  <c r="I14" i="53"/>
  <c r="I15" i="53"/>
  <c r="I16" i="53"/>
  <c r="I17" i="53"/>
  <c r="I18" i="53"/>
  <c r="I19" i="53"/>
  <c r="I20" i="53"/>
  <c r="I21" i="53"/>
  <c r="J21" i="53" s="1"/>
  <c r="I22" i="53"/>
  <c r="I23" i="53"/>
  <c r="I24" i="53"/>
  <c r="I25" i="53"/>
  <c r="I26" i="53"/>
  <c r="I27" i="53"/>
  <c r="I28" i="53"/>
  <c r="I29" i="53"/>
  <c r="J29" i="53" s="1"/>
  <c r="I30" i="53"/>
  <c r="I31" i="53"/>
  <c r="I32" i="53"/>
  <c r="I33" i="53"/>
  <c r="I34" i="53"/>
  <c r="I35" i="53"/>
  <c r="I36" i="53"/>
  <c r="I37" i="53"/>
  <c r="J37" i="53" s="1"/>
  <c r="I38" i="53"/>
  <c r="I39" i="53"/>
  <c r="I40" i="53"/>
  <c r="I41" i="53"/>
  <c r="I42" i="53"/>
  <c r="I43" i="53"/>
  <c r="I44" i="53"/>
  <c r="I45" i="53"/>
  <c r="J45" i="53" s="1"/>
  <c r="I46" i="53"/>
  <c r="I47" i="53"/>
  <c r="I48" i="53"/>
  <c r="I49" i="53"/>
  <c r="I50" i="53"/>
  <c r="I51" i="53"/>
  <c r="I52" i="53"/>
  <c r="I53" i="53"/>
  <c r="J53" i="53" s="1"/>
  <c r="I54" i="53"/>
  <c r="I55" i="53"/>
  <c r="I56" i="53"/>
  <c r="I57" i="53"/>
  <c r="I58" i="53"/>
  <c r="I59" i="53"/>
  <c r="I60" i="53"/>
  <c r="I61" i="53"/>
  <c r="J61" i="53" s="1"/>
  <c r="I62" i="53"/>
  <c r="I63" i="53"/>
  <c r="I64" i="53"/>
  <c r="I65" i="53"/>
  <c r="I66" i="53"/>
  <c r="I67" i="53"/>
  <c r="I68" i="53"/>
  <c r="I69" i="53"/>
  <c r="J69" i="53" s="1"/>
  <c r="I70" i="53"/>
  <c r="I71" i="53"/>
  <c r="I72" i="53"/>
  <c r="I73" i="53"/>
  <c r="I74" i="53"/>
  <c r="I75" i="53"/>
  <c r="I76" i="53"/>
  <c r="I77" i="53"/>
  <c r="J77" i="53" s="1"/>
  <c r="I78" i="53"/>
  <c r="I79" i="53"/>
  <c r="I80" i="53"/>
  <c r="I81" i="53"/>
  <c r="I82" i="53"/>
  <c r="I83" i="53"/>
  <c r="I84" i="53"/>
  <c r="I85" i="53"/>
  <c r="J85" i="53" s="1"/>
  <c r="I86" i="53"/>
  <c r="I87" i="53"/>
  <c r="I88" i="53"/>
  <c r="I89" i="53"/>
  <c r="I90" i="53"/>
  <c r="I91" i="53"/>
  <c r="I92" i="53"/>
  <c r="I93" i="53"/>
  <c r="J93" i="53" s="1"/>
  <c r="I94" i="53"/>
  <c r="I95" i="53"/>
  <c r="I96" i="53"/>
  <c r="I97" i="53"/>
  <c r="I98" i="53"/>
  <c r="I99" i="53"/>
  <c r="I100" i="53"/>
  <c r="I101" i="53"/>
  <c r="J101" i="53" s="1"/>
  <c r="I102" i="53"/>
  <c r="I103" i="53"/>
  <c r="I104" i="53"/>
  <c r="I105" i="53"/>
  <c r="I106" i="53"/>
  <c r="I107" i="53"/>
  <c r="I108" i="53"/>
  <c r="I109" i="53"/>
  <c r="J109" i="53" s="1"/>
  <c r="I110" i="53"/>
  <c r="I111" i="53"/>
  <c r="I112" i="53"/>
  <c r="I113" i="53"/>
  <c r="I114" i="53"/>
  <c r="I115" i="53"/>
  <c r="I116" i="53"/>
  <c r="I117" i="53"/>
  <c r="J117" i="53" s="1"/>
  <c r="I118" i="53"/>
  <c r="I119" i="53"/>
  <c r="I120" i="53"/>
  <c r="I121" i="53"/>
  <c r="I122" i="53"/>
  <c r="I123" i="53"/>
  <c r="I124" i="53"/>
  <c r="I125" i="53"/>
  <c r="J125" i="53" s="1"/>
  <c r="I126" i="53"/>
  <c r="I127" i="53"/>
  <c r="I128" i="53"/>
  <c r="I129" i="53"/>
  <c r="I130" i="53"/>
  <c r="I131" i="53"/>
  <c r="I132" i="53"/>
  <c r="I133" i="53"/>
  <c r="J133" i="53" s="1"/>
  <c r="I134" i="53"/>
  <c r="I135" i="53"/>
  <c r="I136" i="53"/>
  <c r="I137" i="53"/>
  <c r="I138" i="53"/>
  <c r="I139" i="53"/>
  <c r="I140" i="53"/>
  <c r="I141" i="53"/>
  <c r="J141" i="53" s="1"/>
  <c r="I142" i="53"/>
  <c r="I143" i="53"/>
  <c r="I144" i="53"/>
  <c r="I145" i="53"/>
  <c r="I146" i="53"/>
  <c r="I147" i="53"/>
  <c r="I148" i="53"/>
  <c r="I149" i="53"/>
  <c r="J149" i="53" s="1"/>
  <c r="I150" i="53"/>
  <c r="I151" i="53"/>
  <c r="I152" i="53"/>
  <c r="I153" i="53"/>
  <c r="I154" i="53"/>
  <c r="I155" i="53"/>
  <c r="I156" i="53"/>
  <c r="I157" i="53"/>
  <c r="J157" i="53" s="1"/>
  <c r="I158" i="53"/>
  <c r="I159" i="53"/>
  <c r="I160" i="53"/>
  <c r="I161" i="53"/>
  <c r="I162" i="53"/>
  <c r="I163" i="53"/>
  <c r="I164" i="53"/>
  <c r="I165" i="53"/>
  <c r="J165" i="53" s="1"/>
  <c r="I166" i="53"/>
  <c r="I167" i="53"/>
  <c r="I168" i="53"/>
  <c r="I169" i="53"/>
  <c r="I170" i="53"/>
  <c r="I171" i="53"/>
  <c r="I172" i="53"/>
  <c r="I173" i="53"/>
  <c r="J173" i="53" s="1"/>
  <c r="I174" i="53"/>
  <c r="I175" i="53"/>
  <c r="I176" i="53"/>
  <c r="I177" i="53"/>
  <c r="I178" i="53"/>
  <c r="I179" i="53"/>
  <c r="I180" i="53"/>
  <c r="I181" i="53"/>
  <c r="J181" i="53" s="1"/>
  <c r="I182" i="53"/>
  <c r="I183" i="53"/>
  <c r="I184" i="53"/>
  <c r="I185" i="53"/>
  <c r="I186" i="53"/>
  <c r="I187" i="53"/>
  <c r="I188" i="53"/>
  <c r="I189" i="53"/>
  <c r="J189" i="53" s="1"/>
  <c r="I190" i="53"/>
  <c r="I191" i="53"/>
  <c r="I192" i="53"/>
  <c r="I193" i="53"/>
  <c r="I194" i="53"/>
  <c r="I195" i="53"/>
  <c r="I196" i="53"/>
  <c r="I197" i="53"/>
  <c r="J197" i="53" s="1"/>
  <c r="I198" i="53"/>
  <c r="I199" i="53"/>
  <c r="I200" i="53"/>
  <c r="I201" i="53"/>
  <c r="I202" i="53"/>
  <c r="I203" i="53"/>
  <c r="I204" i="53"/>
  <c r="I205" i="53"/>
  <c r="J205" i="53" s="1"/>
  <c r="I206" i="53"/>
  <c r="I207" i="53"/>
  <c r="I208" i="53"/>
  <c r="I209" i="53"/>
  <c r="I210" i="53"/>
  <c r="I211" i="53"/>
  <c r="I212" i="53"/>
  <c r="I213" i="53"/>
  <c r="J213" i="53" s="1"/>
  <c r="I214" i="53"/>
  <c r="I215" i="53"/>
  <c r="I216" i="53"/>
  <c r="I217" i="53"/>
  <c r="I218" i="53"/>
  <c r="I219" i="53"/>
  <c r="I220" i="53"/>
  <c r="I221" i="53"/>
  <c r="J221" i="53" s="1"/>
  <c r="I222" i="53"/>
  <c r="I223" i="53"/>
  <c r="I224" i="53"/>
  <c r="I225" i="53"/>
  <c r="I226" i="53"/>
  <c r="I227" i="53"/>
  <c r="I228" i="53"/>
  <c r="I229" i="53"/>
  <c r="J229" i="53" s="1"/>
  <c r="I230" i="53"/>
  <c r="I231" i="53"/>
  <c r="I232" i="53"/>
  <c r="I233" i="53"/>
  <c r="I234" i="53"/>
  <c r="I235" i="53"/>
  <c r="I236" i="53"/>
  <c r="I237" i="53"/>
  <c r="J237" i="53" s="1"/>
  <c r="I238" i="53"/>
  <c r="I239" i="53"/>
  <c r="I240" i="53"/>
  <c r="I241" i="53"/>
  <c r="I242" i="53"/>
  <c r="I243" i="53"/>
  <c r="I244" i="53"/>
  <c r="I245" i="53"/>
  <c r="J245" i="53" s="1"/>
  <c r="I246" i="53"/>
  <c r="I247" i="53"/>
  <c r="I248" i="53"/>
  <c r="I249" i="53"/>
  <c r="I250" i="53"/>
  <c r="I251" i="53"/>
  <c r="I252" i="53"/>
  <c r="I253" i="53"/>
  <c r="J253" i="53" s="1"/>
  <c r="I254" i="53"/>
  <c r="I255" i="53"/>
  <c r="I256" i="53"/>
  <c r="I257" i="53"/>
  <c r="I258" i="53"/>
  <c r="I259" i="53"/>
  <c r="I260" i="53"/>
  <c r="I261" i="53"/>
  <c r="J261" i="53" s="1"/>
  <c r="I262" i="53"/>
  <c r="I263" i="53"/>
  <c r="I264" i="53"/>
  <c r="I265" i="53"/>
  <c r="I266" i="53"/>
  <c r="I267" i="53"/>
  <c r="I268" i="53"/>
  <c r="I269" i="53"/>
  <c r="J269" i="53" s="1"/>
  <c r="I270" i="53"/>
  <c r="I271" i="53"/>
  <c r="I272" i="53"/>
  <c r="I273" i="53"/>
  <c r="I274" i="53"/>
  <c r="I275" i="53"/>
  <c r="I276" i="53"/>
  <c r="I277" i="53"/>
  <c r="J277" i="53" s="1"/>
  <c r="I278" i="53"/>
  <c r="I279" i="53"/>
  <c r="I280" i="53"/>
  <c r="I281" i="53"/>
  <c r="I282" i="53"/>
  <c r="I283" i="53"/>
  <c r="I284" i="53"/>
  <c r="I285" i="53"/>
  <c r="J285" i="53" s="1"/>
  <c r="I286" i="53"/>
  <c r="I287" i="53"/>
  <c r="I288" i="53"/>
  <c r="I289" i="53"/>
  <c r="I290" i="53"/>
  <c r="I291" i="53"/>
  <c r="I292" i="53"/>
  <c r="I293" i="53"/>
  <c r="J293" i="53" s="1"/>
  <c r="I294" i="53"/>
  <c r="I295" i="53"/>
  <c r="I296" i="53"/>
  <c r="I297" i="53"/>
  <c r="I298" i="53"/>
  <c r="I299" i="53"/>
  <c r="I300" i="53"/>
  <c r="I301" i="53"/>
  <c r="J301" i="53" s="1"/>
  <c r="I302" i="53"/>
  <c r="I303" i="53"/>
  <c r="I304" i="53"/>
  <c r="I305" i="53"/>
  <c r="I306" i="53"/>
  <c r="I307" i="53"/>
  <c r="I308" i="53"/>
  <c r="I309" i="53"/>
  <c r="J309" i="53" s="1"/>
  <c r="I310" i="53"/>
  <c r="G5" i="53"/>
  <c r="G6" i="53"/>
  <c r="G7" i="53"/>
  <c r="G8" i="53"/>
  <c r="G9" i="53"/>
  <c r="G10" i="53"/>
  <c r="G11" i="53"/>
  <c r="G12" i="53"/>
  <c r="G13" i="53"/>
  <c r="G14" i="53"/>
  <c r="G15" i="53"/>
  <c r="G16" i="53"/>
  <c r="G17" i="53"/>
  <c r="G18" i="53"/>
  <c r="G19" i="53"/>
  <c r="G20" i="53"/>
  <c r="G21" i="53"/>
  <c r="G22" i="53"/>
  <c r="G23" i="53"/>
  <c r="G24" i="53"/>
  <c r="G25" i="53"/>
  <c r="G26" i="53"/>
  <c r="G27" i="53"/>
  <c r="G28" i="53"/>
  <c r="G29" i="53"/>
  <c r="G30" i="53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44" i="53"/>
  <c r="G45" i="53"/>
  <c r="G46" i="53"/>
  <c r="G47" i="53"/>
  <c r="G48" i="53"/>
  <c r="G49" i="53"/>
  <c r="G50" i="53"/>
  <c r="G51" i="53"/>
  <c r="G52" i="53"/>
  <c r="G53" i="53"/>
  <c r="G54" i="53"/>
  <c r="G55" i="53"/>
  <c r="G56" i="53"/>
  <c r="G57" i="53"/>
  <c r="G58" i="53"/>
  <c r="G59" i="53"/>
  <c r="G60" i="53"/>
  <c r="G61" i="53"/>
  <c r="H61" i="53" s="1"/>
  <c r="G62" i="53"/>
  <c r="G63" i="53"/>
  <c r="G64" i="53"/>
  <c r="G65" i="53"/>
  <c r="G66" i="53"/>
  <c r="G67" i="53"/>
  <c r="G68" i="53"/>
  <c r="G69" i="53"/>
  <c r="G70" i="53"/>
  <c r="G71" i="53"/>
  <c r="G72" i="53"/>
  <c r="G73" i="53"/>
  <c r="G74" i="53"/>
  <c r="G75" i="53"/>
  <c r="G76" i="53"/>
  <c r="G77" i="53"/>
  <c r="G78" i="53"/>
  <c r="G79" i="53"/>
  <c r="G80" i="53"/>
  <c r="G81" i="53"/>
  <c r="G82" i="53"/>
  <c r="G83" i="53"/>
  <c r="G84" i="53"/>
  <c r="G85" i="53"/>
  <c r="G86" i="53"/>
  <c r="G87" i="53"/>
  <c r="G88" i="53"/>
  <c r="G89" i="53"/>
  <c r="G90" i="53"/>
  <c r="G91" i="53"/>
  <c r="G92" i="53"/>
  <c r="G93" i="53"/>
  <c r="G94" i="53"/>
  <c r="G95" i="53"/>
  <c r="G96" i="53"/>
  <c r="G97" i="53"/>
  <c r="G98" i="53"/>
  <c r="G99" i="53"/>
  <c r="G100" i="53"/>
  <c r="G101" i="53"/>
  <c r="G102" i="53"/>
  <c r="G103" i="53"/>
  <c r="G104" i="53"/>
  <c r="G105" i="53"/>
  <c r="G106" i="53"/>
  <c r="G107" i="53"/>
  <c r="G108" i="53"/>
  <c r="G109" i="53"/>
  <c r="G110" i="53"/>
  <c r="G111" i="53"/>
  <c r="G112" i="53"/>
  <c r="G113" i="53"/>
  <c r="G114" i="53"/>
  <c r="G115" i="53"/>
  <c r="G116" i="53"/>
  <c r="G117" i="53"/>
  <c r="H117" i="53" s="1"/>
  <c r="G118" i="53"/>
  <c r="G119" i="53"/>
  <c r="G120" i="53"/>
  <c r="G121" i="53"/>
  <c r="G122" i="53"/>
  <c r="G123" i="53"/>
  <c r="G124" i="53"/>
  <c r="G125" i="53"/>
  <c r="G126" i="53"/>
  <c r="G127" i="53"/>
  <c r="G128" i="53"/>
  <c r="G129" i="53"/>
  <c r="G130" i="53"/>
  <c r="G131" i="53"/>
  <c r="G132" i="53"/>
  <c r="G133" i="53"/>
  <c r="G134" i="53"/>
  <c r="G135" i="53"/>
  <c r="G136" i="53"/>
  <c r="G137" i="53"/>
  <c r="G138" i="53"/>
  <c r="G139" i="53"/>
  <c r="G140" i="53"/>
  <c r="G141" i="53"/>
  <c r="G142" i="53"/>
  <c r="G143" i="53"/>
  <c r="G144" i="53"/>
  <c r="G145" i="53"/>
  <c r="G146" i="53"/>
  <c r="G147" i="53"/>
  <c r="G148" i="53"/>
  <c r="G149" i="53"/>
  <c r="G150" i="53"/>
  <c r="G151" i="53"/>
  <c r="G152" i="53"/>
  <c r="G153" i="53"/>
  <c r="G154" i="53"/>
  <c r="G155" i="53"/>
  <c r="G156" i="53"/>
  <c r="G157" i="53"/>
  <c r="G158" i="53"/>
  <c r="G159" i="53"/>
  <c r="G160" i="53"/>
  <c r="G161" i="53"/>
  <c r="G162" i="53"/>
  <c r="G163" i="53"/>
  <c r="G164" i="53"/>
  <c r="G165" i="53"/>
  <c r="G166" i="53"/>
  <c r="G167" i="53"/>
  <c r="G168" i="53"/>
  <c r="G169" i="53"/>
  <c r="G170" i="53"/>
  <c r="G171" i="53"/>
  <c r="G172" i="53"/>
  <c r="G173" i="53"/>
  <c r="G174" i="53"/>
  <c r="G175" i="53"/>
  <c r="G176" i="53"/>
  <c r="G177" i="53"/>
  <c r="G178" i="53"/>
  <c r="G179" i="53"/>
  <c r="G180" i="53"/>
  <c r="G181" i="53"/>
  <c r="G182" i="53"/>
  <c r="G183" i="53"/>
  <c r="G184" i="53"/>
  <c r="G185" i="53"/>
  <c r="G186" i="53"/>
  <c r="G187" i="53"/>
  <c r="G188" i="53"/>
  <c r="G189" i="53"/>
  <c r="G190" i="53"/>
  <c r="G191" i="53"/>
  <c r="G192" i="53"/>
  <c r="G193" i="53"/>
  <c r="G194" i="53"/>
  <c r="G195" i="53"/>
  <c r="G196" i="53"/>
  <c r="G197" i="53"/>
  <c r="G198" i="53"/>
  <c r="G199" i="53"/>
  <c r="G200" i="53"/>
  <c r="G201" i="53"/>
  <c r="G202" i="53"/>
  <c r="G203" i="53"/>
  <c r="G204" i="53"/>
  <c r="G205" i="53"/>
  <c r="G206" i="53"/>
  <c r="G207" i="53"/>
  <c r="G208" i="53"/>
  <c r="G209" i="53"/>
  <c r="G210" i="53"/>
  <c r="G211" i="53"/>
  <c r="G212" i="53"/>
  <c r="G213" i="53"/>
  <c r="G214" i="53"/>
  <c r="G215" i="53"/>
  <c r="G216" i="53"/>
  <c r="G217" i="53"/>
  <c r="G218" i="53"/>
  <c r="G219" i="53"/>
  <c r="G220" i="53"/>
  <c r="G221" i="53"/>
  <c r="G222" i="53"/>
  <c r="G223" i="53"/>
  <c r="G224" i="53"/>
  <c r="G225" i="53"/>
  <c r="G226" i="53"/>
  <c r="G227" i="53"/>
  <c r="G228" i="53"/>
  <c r="G229" i="53"/>
  <c r="H229" i="53" s="1"/>
  <c r="G230" i="53"/>
  <c r="G231" i="53"/>
  <c r="G232" i="53"/>
  <c r="G233" i="53"/>
  <c r="G234" i="53"/>
  <c r="G235" i="53"/>
  <c r="G236" i="53"/>
  <c r="G237" i="53"/>
  <c r="G238" i="53"/>
  <c r="G239" i="53"/>
  <c r="G240" i="53"/>
  <c r="G241" i="53"/>
  <c r="G242" i="53"/>
  <c r="G243" i="53"/>
  <c r="G244" i="53"/>
  <c r="G245" i="53"/>
  <c r="G246" i="53"/>
  <c r="G247" i="53"/>
  <c r="G248" i="53"/>
  <c r="G249" i="53"/>
  <c r="G250" i="53"/>
  <c r="G251" i="53"/>
  <c r="G252" i="53"/>
  <c r="G253" i="53"/>
  <c r="G254" i="53"/>
  <c r="G255" i="53"/>
  <c r="G256" i="53"/>
  <c r="G257" i="53"/>
  <c r="G258" i="53"/>
  <c r="G259" i="53"/>
  <c r="G260" i="53"/>
  <c r="G261" i="53"/>
  <c r="G262" i="53"/>
  <c r="G263" i="53"/>
  <c r="G264" i="53"/>
  <c r="G265" i="53"/>
  <c r="G266" i="53"/>
  <c r="G267" i="53"/>
  <c r="G268" i="53"/>
  <c r="G269" i="53"/>
  <c r="G270" i="53"/>
  <c r="G271" i="53"/>
  <c r="G272" i="53"/>
  <c r="G273" i="53"/>
  <c r="G274" i="53"/>
  <c r="G275" i="53"/>
  <c r="G276" i="53"/>
  <c r="G277" i="53"/>
  <c r="G278" i="53"/>
  <c r="G279" i="53"/>
  <c r="G280" i="53"/>
  <c r="G281" i="53"/>
  <c r="G282" i="53"/>
  <c r="G283" i="53"/>
  <c r="G284" i="53"/>
  <c r="G285" i="53"/>
  <c r="H285" i="53" s="1"/>
  <c r="G286" i="53"/>
  <c r="G287" i="53"/>
  <c r="G288" i="53"/>
  <c r="G289" i="53"/>
  <c r="G290" i="53"/>
  <c r="G291" i="53"/>
  <c r="G292" i="53"/>
  <c r="G293" i="53"/>
  <c r="G294" i="53"/>
  <c r="G295" i="53"/>
  <c r="G296" i="53"/>
  <c r="G297" i="53"/>
  <c r="G298" i="53"/>
  <c r="G299" i="53"/>
  <c r="G300" i="53"/>
  <c r="G301" i="53"/>
  <c r="G302" i="53"/>
  <c r="G303" i="53"/>
  <c r="G304" i="53"/>
  <c r="G305" i="53"/>
  <c r="G306" i="53"/>
  <c r="G307" i="53"/>
  <c r="G308" i="53"/>
  <c r="G309" i="53"/>
  <c r="G310" i="53"/>
  <c r="P7" i="53"/>
  <c r="P8" i="53"/>
  <c r="P11" i="53"/>
  <c r="P13" i="53"/>
  <c r="P14" i="53"/>
  <c r="P29" i="53"/>
  <c r="P35" i="53"/>
  <c r="P37" i="53"/>
  <c r="P38" i="53"/>
  <c r="P40" i="53"/>
  <c r="P45" i="53"/>
  <c r="P46" i="53"/>
  <c r="P61" i="53"/>
  <c r="P67" i="53"/>
  <c r="P69" i="53"/>
  <c r="P85" i="53"/>
  <c r="P91" i="53"/>
  <c r="P93" i="53"/>
  <c r="P96" i="53"/>
  <c r="P101" i="53"/>
  <c r="P102" i="53"/>
  <c r="P117" i="53"/>
  <c r="P123" i="53"/>
  <c r="P125" i="53"/>
  <c r="P128" i="53"/>
  <c r="P141" i="53"/>
  <c r="P149" i="53"/>
  <c r="P157" i="53"/>
  <c r="P158" i="53"/>
  <c r="P173" i="53"/>
  <c r="P179" i="53"/>
  <c r="P180" i="53"/>
  <c r="P181" i="53"/>
  <c r="P197" i="53"/>
  <c r="P203" i="53"/>
  <c r="P205" i="53"/>
  <c r="P208" i="53"/>
  <c r="P213" i="53"/>
  <c r="P229" i="53"/>
  <c r="P232" i="53"/>
  <c r="P237" i="53"/>
  <c r="P240" i="53"/>
  <c r="P241" i="53"/>
  <c r="P253" i="53"/>
  <c r="P259" i="53"/>
  <c r="P261" i="53"/>
  <c r="P262" i="53"/>
  <c r="P269" i="53"/>
  <c r="P281" i="53"/>
  <c r="P285" i="53"/>
  <c r="P293" i="53"/>
  <c r="P309" i="53"/>
  <c r="P5" i="53"/>
  <c r="N5" i="53"/>
  <c r="N105" i="53"/>
  <c r="N117" i="53"/>
  <c r="N173" i="53"/>
  <c r="N263" i="53"/>
  <c r="N285" i="53"/>
  <c r="N286" i="53"/>
  <c r="L5" i="53"/>
  <c r="L37" i="53"/>
  <c r="L93" i="53"/>
  <c r="L121" i="53"/>
  <c r="L177" i="53"/>
  <c r="L212" i="53"/>
  <c r="J5" i="53"/>
  <c r="H5" i="53"/>
  <c r="E5" i="53"/>
  <c r="E6" i="53"/>
  <c r="E7" i="53"/>
  <c r="E8" i="53"/>
  <c r="E9" i="53"/>
  <c r="F9" i="53" s="1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F33" i="53" s="1"/>
  <c r="E34" i="53"/>
  <c r="E35" i="53"/>
  <c r="E36" i="53"/>
  <c r="E37" i="53"/>
  <c r="E38" i="53"/>
  <c r="E39" i="53"/>
  <c r="E40" i="53"/>
  <c r="E41" i="53"/>
  <c r="E42" i="53"/>
  <c r="E43" i="53"/>
  <c r="E44" i="53"/>
  <c r="E45" i="53"/>
  <c r="E46" i="53"/>
  <c r="E47" i="53"/>
  <c r="E48" i="53"/>
  <c r="E49" i="53"/>
  <c r="E50" i="53"/>
  <c r="E51" i="53"/>
  <c r="E52" i="53"/>
  <c r="E53" i="53"/>
  <c r="E54" i="53"/>
  <c r="E55" i="53"/>
  <c r="E56" i="53"/>
  <c r="E57" i="53"/>
  <c r="E58" i="53"/>
  <c r="E59" i="53"/>
  <c r="E60" i="53"/>
  <c r="E61" i="53"/>
  <c r="F61" i="53" s="1"/>
  <c r="E62" i="53"/>
  <c r="E63" i="53"/>
  <c r="F63" i="53" s="1"/>
  <c r="E64" i="53"/>
  <c r="F64" i="53" s="1"/>
  <c r="E65" i="53"/>
  <c r="F65" i="53" s="1"/>
  <c r="E66" i="53"/>
  <c r="E67" i="53"/>
  <c r="E68" i="53"/>
  <c r="E69" i="53"/>
  <c r="E70" i="53"/>
  <c r="E71" i="53"/>
  <c r="E72" i="53"/>
  <c r="E73" i="53"/>
  <c r="E74" i="53"/>
  <c r="F74" i="53" s="1"/>
  <c r="E75" i="53"/>
  <c r="E76" i="53"/>
  <c r="E77" i="53"/>
  <c r="E78" i="53"/>
  <c r="E79" i="53"/>
  <c r="E80" i="53"/>
  <c r="E81" i="53"/>
  <c r="E82" i="53"/>
  <c r="E83" i="53"/>
  <c r="E84" i="53"/>
  <c r="E85" i="53"/>
  <c r="E86" i="53"/>
  <c r="E87" i="53"/>
  <c r="E88" i="53"/>
  <c r="E89" i="53"/>
  <c r="F89" i="53" s="1"/>
  <c r="E90" i="53"/>
  <c r="E91" i="53"/>
  <c r="E92" i="53"/>
  <c r="E93" i="53"/>
  <c r="F93" i="53" s="1"/>
  <c r="E94" i="53"/>
  <c r="E95" i="53"/>
  <c r="F95" i="53" s="1"/>
  <c r="E96" i="53"/>
  <c r="E97" i="53"/>
  <c r="E98" i="53"/>
  <c r="E99" i="53"/>
  <c r="E100" i="53"/>
  <c r="E101" i="53"/>
  <c r="E102" i="53"/>
  <c r="E103" i="53"/>
  <c r="E104" i="53"/>
  <c r="E105" i="53"/>
  <c r="E106" i="53"/>
  <c r="E107" i="53"/>
  <c r="E108" i="53"/>
  <c r="E109" i="53"/>
  <c r="F109" i="53" s="1"/>
  <c r="E110" i="53"/>
  <c r="E111" i="53"/>
  <c r="E112" i="53"/>
  <c r="E113" i="53"/>
  <c r="E114" i="53"/>
  <c r="E115" i="53"/>
  <c r="E116" i="53"/>
  <c r="E117" i="53"/>
  <c r="F117" i="53" s="1"/>
  <c r="E118" i="53"/>
  <c r="E119" i="53"/>
  <c r="E120" i="53"/>
  <c r="E121" i="53"/>
  <c r="E122" i="53"/>
  <c r="E123" i="53"/>
  <c r="E124" i="53"/>
  <c r="E125" i="53"/>
  <c r="E126" i="53"/>
  <c r="E127" i="53"/>
  <c r="E128" i="53"/>
  <c r="E129" i="53"/>
  <c r="E130" i="53"/>
  <c r="E131" i="53"/>
  <c r="E132" i="53"/>
  <c r="E133" i="53"/>
  <c r="E134" i="53"/>
  <c r="E135" i="53"/>
  <c r="F135" i="53" s="1"/>
  <c r="E136" i="53"/>
  <c r="E137" i="53"/>
  <c r="F137" i="53" s="1"/>
  <c r="E138" i="53"/>
  <c r="E139" i="53"/>
  <c r="E140" i="53"/>
  <c r="E141" i="53"/>
  <c r="E142" i="53"/>
  <c r="E143" i="53"/>
  <c r="F143" i="53" s="1"/>
  <c r="E144" i="53"/>
  <c r="F144" i="53" s="1"/>
  <c r="E145" i="53"/>
  <c r="F145" i="53" s="1"/>
  <c r="E146" i="53"/>
  <c r="E147" i="53"/>
  <c r="E148" i="53"/>
  <c r="E149" i="53"/>
  <c r="E150" i="53"/>
  <c r="E151" i="53"/>
  <c r="E152" i="53"/>
  <c r="E153" i="53"/>
  <c r="E154" i="53"/>
  <c r="E155" i="53"/>
  <c r="E156" i="53"/>
  <c r="E157" i="53"/>
  <c r="E158" i="53"/>
  <c r="E159" i="53"/>
  <c r="E160" i="53"/>
  <c r="E161" i="53"/>
  <c r="E162" i="53"/>
  <c r="E163" i="53"/>
  <c r="E164" i="53"/>
  <c r="E165" i="53"/>
  <c r="E166" i="53"/>
  <c r="E167" i="53"/>
  <c r="E168" i="53"/>
  <c r="E169" i="53"/>
  <c r="E170" i="53"/>
  <c r="E171" i="53"/>
  <c r="E172" i="53"/>
  <c r="E173" i="53"/>
  <c r="F173" i="53" s="1"/>
  <c r="E174" i="53"/>
  <c r="E175" i="53"/>
  <c r="F175" i="53" s="1"/>
  <c r="E176" i="53"/>
  <c r="E177" i="53"/>
  <c r="F177" i="53" s="1"/>
  <c r="E178" i="53"/>
  <c r="E179" i="53"/>
  <c r="E180" i="53"/>
  <c r="E181" i="53"/>
  <c r="E182" i="53"/>
  <c r="E183" i="53"/>
  <c r="E184" i="53"/>
  <c r="E185" i="53"/>
  <c r="E186" i="53"/>
  <c r="E187" i="53"/>
  <c r="E188" i="53"/>
  <c r="E189" i="53"/>
  <c r="E190" i="53"/>
  <c r="E191" i="53"/>
  <c r="E192" i="53"/>
  <c r="E193" i="53"/>
  <c r="E194" i="53"/>
  <c r="E195" i="53"/>
  <c r="E196" i="53"/>
  <c r="E197" i="53"/>
  <c r="E198" i="53"/>
  <c r="E199" i="53"/>
  <c r="E200" i="53"/>
  <c r="E201" i="53"/>
  <c r="F201" i="53" s="1"/>
  <c r="E202" i="53"/>
  <c r="E203" i="53"/>
  <c r="E204" i="53"/>
  <c r="E205" i="53"/>
  <c r="F205" i="53" s="1"/>
  <c r="E206" i="53"/>
  <c r="E207" i="53"/>
  <c r="F207" i="53" s="1"/>
  <c r="E208" i="53"/>
  <c r="E209" i="53"/>
  <c r="E210" i="53"/>
  <c r="E211" i="53"/>
  <c r="E212" i="53"/>
  <c r="E213" i="53"/>
  <c r="E214" i="53"/>
  <c r="E215" i="53"/>
  <c r="E216" i="53"/>
  <c r="E217" i="53"/>
  <c r="E218" i="53"/>
  <c r="E219" i="53"/>
  <c r="E220" i="53"/>
  <c r="E221" i="53"/>
  <c r="F221" i="53" s="1"/>
  <c r="E222" i="53"/>
  <c r="E223" i="53"/>
  <c r="E224" i="53"/>
  <c r="E225" i="53"/>
  <c r="E226" i="53"/>
  <c r="E227" i="53"/>
  <c r="E228" i="53"/>
  <c r="E229" i="53"/>
  <c r="F229" i="53" s="1"/>
  <c r="E230" i="53"/>
  <c r="E231" i="53"/>
  <c r="F231" i="53" s="1"/>
  <c r="E232" i="53"/>
  <c r="E233" i="53"/>
  <c r="F233" i="53" s="1"/>
  <c r="E234" i="53"/>
  <c r="E235" i="53"/>
  <c r="E236" i="53"/>
  <c r="E237" i="53"/>
  <c r="E238" i="53"/>
  <c r="E239" i="53"/>
  <c r="E240" i="53"/>
  <c r="E241" i="53"/>
  <c r="E242" i="53"/>
  <c r="E243" i="53"/>
  <c r="E244" i="53"/>
  <c r="E245" i="53"/>
  <c r="E246" i="53"/>
  <c r="E247" i="53"/>
  <c r="E248" i="53"/>
  <c r="E249" i="53"/>
  <c r="F249" i="53" s="1"/>
  <c r="E250" i="53"/>
  <c r="E251" i="53"/>
  <c r="E252" i="53"/>
  <c r="E253" i="53"/>
  <c r="E254" i="53"/>
  <c r="E255" i="53"/>
  <c r="F255" i="53" s="1"/>
  <c r="E256" i="53"/>
  <c r="E257" i="53"/>
  <c r="F257" i="53" s="1"/>
  <c r="E258" i="53"/>
  <c r="E259" i="53"/>
  <c r="E260" i="53"/>
  <c r="E261" i="53"/>
  <c r="F261" i="53" s="1"/>
  <c r="E262" i="53"/>
  <c r="E263" i="53"/>
  <c r="E264" i="53"/>
  <c r="E265" i="53"/>
  <c r="E266" i="53"/>
  <c r="E267" i="53"/>
  <c r="E268" i="53"/>
  <c r="E269" i="53"/>
  <c r="E270" i="53"/>
  <c r="E271" i="53"/>
  <c r="E272" i="53"/>
  <c r="E273" i="53"/>
  <c r="E274" i="53"/>
  <c r="E275" i="53"/>
  <c r="E276" i="53"/>
  <c r="E277" i="53"/>
  <c r="E278" i="53"/>
  <c r="E279" i="53"/>
  <c r="E280" i="53"/>
  <c r="E281" i="53"/>
  <c r="E282" i="53"/>
  <c r="E283" i="53"/>
  <c r="E284" i="53"/>
  <c r="E285" i="53"/>
  <c r="F285" i="53" s="1"/>
  <c r="E286" i="53"/>
  <c r="E287" i="53"/>
  <c r="F287" i="53" s="1"/>
  <c r="E288" i="53"/>
  <c r="E289" i="53"/>
  <c r="F289" i="53" s="1"/>
  <c r="E290" i="53"/>
  <c r="E291" i="53"/>
  <c r="E292" i="53"/>
  <c r="E293" i="53"/>
  <c r="E294" i="53"/>
  <c r="E295" i="53"/>
  <c r="E296" i="53"/>
  <c r="E297" i="53"/>
  <c r="E298" i="53"/>
  <c r="E299" i="53"/>
  <c r="E300" i="53"/>
  <c r="E301" i="53"/>
  <c r="E302" i="53"/>
  <c r="E303" i="53"/>
  <c r="E304" i="53"/>
  <c r="E305" i="53"/>
  <c r="E306" i="53"/>
  <c r="E307" i="53"/>
  <c r="E308" i="53"/>
  <c r="E309" i="53"/>
  <c r="E310" i="53"/>
  <c r="Y7" i="52"/>
  <c r="H8" i="65" s="1"/>
  <c r="Y8" i="52"/>
  <c r="H9" i="65" s="1"/>
  <c r="Y9" i="52"/>
  <c r="H10" i="65" s="1"/>
  <c r="Y10" i="52"/>
  <c r="H11" i="65" s="1"/>
  <c r="Y11" i="52"/>
  <c r="H12" i="65" s="1"/>
  <c r="Y12" i="52"/>
  <c r="H13" i="65" s="1"/>
  <c r="Y13" i="52"/>
  <c r="H14" i="65" s="1"/>
  <c r="Y14" i="52"/>
  <c r="H15" i="65" s="1"/>
  <c r="Y15" i="52"/>
  <c r="H16" i="65" s="1"/>
  <c r="Y16" i="52"/>
  <c r="H17" i="65" s="1"/>
  <c r="Y17" i="52"/>
  <c r="H18" i="65" s="1"/>
  <c r="Y18" i="52"/>
  <c r="H19" i="65" s="1"/>
  <c r="Y19" i="52"/>
  <c r="H20" i="65" s="1"/>
  <c r="Y20" i="52"/>
  <c r="H21" i="65" s="1"/>
  <c r="Y21" i="52"/>
  <c r="H22" i="65" s="1"/>
  <c r="Y22" i="52"/>
  <c r="H23" i="65" s="1"/>
  <c r="Y23" i="52"/>
  <c r="H24" i="65" s="1"/>
  <c r="Y24" i="52"/>
  <c r="H25" i="65" s="1"/>
  <c r="Y25" i="52"/>
  <c r="H26" i="65" s="1"/>
  <c r="Y26" i="52"/>
  <c r="H27" i="65" s="1"/>
  <c r="Y27" i="52"/>
  <c r="H28" i="65" s="1"/>
  <c r="Y28" i="52"/>
  <c r="H29" i="65" s="1"/>
  <c r="Y29" i="52"/>
  <c r="H30" i="65" s="1"/>
  <c r="Y30" i="52"/>
  <c r="H31" i="65" s="1"/>
  <c r="Y31" i="52"/>
  <c r="H32" i="65" s="1"/>
  <c r="Y32" i="52"/>
  <c r="H33" i="65" s="1"/>
  <c r="Y33" i="52"/>
  <c r="H34" i="65" s="1"/>
  <c r="Y34" i="52"/>
  <c r="H35" i="65" s="1"/>
  <c r="Y35" i="52"/>
  <c r="H36" i="65" s="1"/>
  <c r="Y36" i="52"/>
  <c r="H37" i="65" s="1"/>
  <c r="Y37" i="52"/>
  <c r="H38" i="65" s="1"/>
  <c r="Y38" i="52"/>
  <c r="H39" i="65" s="1"/>
  <c r="Y39" i="52"/>
  <c r="H40" i="65" s="1"/>
  <c r="Y40" i="52"/>
  <c r="H41" i="65" s="1"/>
  <c r="Y41" i="52"/>
  <c r="H42" i="65" s="1"/>
  <c r="Y42" i="52"/>
  <c r="H43" i="65" s="1"/>
  <c r="Y43" i="52"/>
  <c r="H44" i="65" s="1"/>
  <c r="Y44" i="52"/>
  <c r="H45" i="65" s="1"/>
  <c r="Y45" i="52"/>
  <c r="H46" i="65" s="1"/>
  <c r="Y46" i="52"/>
  <c r="H47" i="65" s="1"/>
  <c r="Y47" i="52"/>
  <c r="H48" i="65" s="1"/>
  <c r="Y48" i="52"/>
  <c r="H49" i="65" s="1"/>
  <c r="Y49" i="52"/>
  <c r="H50" i="65" s="1"/>
  <c r="Y50" i="52"/>
  <c r="H51" i="65" s="1"/>
  <c r="Y51" i="52"/>
  <c r="H52" i="65" s="1"/>
  <c r="Y52" i="52"/>
  <c r="H53" i="65" s="1"/>
  <c r="Y53" i="52"/>
  <c r="H54" i="65" s="1"/>
  <c r="Y54" i="52"/>
  <c r="H55" i="65" s="1"/>
  <c r="Y55" i="52"/>
  <c r="H56" i="65" s="1"/>
  <c r="Y56" i="52"/>
  <c r="H57" i="65" s="1"/>
  <c r="Y57" i="52"/>
  <c r="H58" i="65" s="1"/>
  <c r="Y58" i="52"/>
  <c r="H59" i="65" s="1"/>
  <c r="Y59" i="52"/>
  <c r="H60" i="65" s="1"/>
  <c r="Y60" i="52"/>
  <c r="H61" i="65" s="1"/>
  <c r="Y61" i="52"/>
  <c r="H62" i="65" s="1"/>
  <c r="Y62" i="52"/>
  <c r="H63" i="65" s="1"/>
  <c r="Y63" i="52"/>
  <c r="H64" i="65" s="1"/>
  <c r="Y64" i="52"/>
  <c r="H65" i="65" s="1"/>
  <c r="Y65" i="52"/>
  <c r="H66" i="65" s="1"/>
  <c r="Y66" i="52"/>
  <c r="H67" i="65" s="1"/>
  <c r="Y67" i="52"/>
  <c r="H68" i="65" s="1"/>
  <c r="Y68" i="52"/>
  <c r="H69" i="65" s="1"/>
  <c r="Y69" i="52"/>
  <c r="H70" i="65" s="1"/>
  <c r="Y70" i="52"/>
  <c r="H71" i="65" s="1"/>
  <c r="Y71" i="52"/>
  <c r="H72" i="65" s="1"/>
  <c r="Y72" i="52"/>
  <c r="H73" i="65" s="1"/>
  <c r="Y73" i="52"/>
  <c r="H74" i="65" s="1"/>
  <c r="Y74" i="52"/>
  <c r="H75" i="65" s="1"/>
  <c r="Y75" i="52"/>
  <c r="H76" i="65" s="1"/>
  <c r="Y76" i="52"/>
  <c r="H77" i="65" s="1"/>
  <c r="Y77" i="52"/>
  <c r="H78" i="65" s="1"/>
  <c r="Y78" i="52"/>
  <c r="H79" i="65" s="1"/>
  <c r="Y79" i="52"/>
  <c r="H80" i="65" s="1"/>
  <c r="Y80" i="52"/>
  <c r="H81" i="65" s="1"/>
  <c r="Y81" i="52"/>
  <c r="H82" i="65" s="1"/>
  <c r="Y82" i="52"/>
  <c r="H83" i="65" s="1"/>
  <c r="Y83" i="52"/>
  <c r="H84" i="65" s="1"/>
  <c r="Y84" i="52"/>
  <c r="H85" i="65" s="1"/>
  <c r="Y85" i="52"/>
  <c r="H86" i="65" s="1"/>
  <c r="Y86" i="52"/>
  <c r="H87" i="65" s="1"/>
  <c r="Y87" i="52"/>
  <c r="H88" i="65" s="1"/>
  <c r="Y88" i="52"/>
  <c r="H89" i="65" s="1"/>
  <c r="Y89" i="52"/>
  <c r="H90" i="65" s="1"/>
  <c r="Y90" i="52"/>
  <c r="H91" i="65" s="1"/>
  <c r="Y91" i="52"/>
  <c r="H92" i="65" s="1"/>
  <c r="Y92" i="52"/>
  <c r="H93" i="65" s="1"/>
  <c r="Y93" i="52"/>
  <c r="H94" i="65" s="1"/>
  <c r="Y94" i="52"/>
  <c r="H95" i="65" s="1"/>
  <c r="Y95" i="52"/>
  <c r="H96" i="65" s="1"/>
  <c r="Y96" i="52"/>
  <c r="H97" i="65" s="1"/>
  <c r="Y97" i="52"/>
  <c r="H98" i="65" s="1"/>
  <c r="Y98" i="52"/>
  <c r="H99" i="65" s="1"/>
  <c r="Y99" i="52"/>
  <c r="H100" i="65" s="1"/>
  <c r="Y100" i="52"/>
  <c r="H101" i="65" s="1"/>
  <c r="Y101" i="52"/>
  <c r="H102" i="65" s="1"/>
  <c r="Y102" i="52"/>
  <c r="H103" i="65" s="1"/>
  <c r="Y103" i="52"/>
  <c r="H104" i="65" s="1"/>
  <c r="Y104" i="52"/>
  <c r="H105" i="65" s="1"/>
  <c r="Y105" i="52"/>
  <c r="H106" i="65" s="1"/>
  <c r="Y106" i="52"/>
  <c r="H107" i="65" s="1"/>
  <c r="Y107" i="52"/>
  <c r="H108" i="65" s="1"/>
  <c r="Y108" i="52"/>
  <c r="H109" i="65" s="1"/>
  <c r="Y109" i="52"/>
  <c r="H110" i="65" s="1"/>
  <c r="Y110" i="52"/>
  <c r="H111" i="65" s="1"/>
  <c r="Y111" i="52"/>
  <c r="H112" i="65" s="1"/>
  <c r="Y112" i="52"/>
  <c r="H113" i="65" s="1"/>
  <c r="Y113" i="52"/>
  <c r="H114" i="65" s="1"/>
  <c r="Y114" i="52"/>
  <c r="H115" i="65" s="1"/>
  <c r="Y115" i="52"/>
  <c r="H116" i="65" s="1"/>
  <c r="Y116" i="52"/>
  <c r="H117" i="65" s="1"/>
  <c r="Y117" i="52"/>
  <c r="H118" i="65" s="1"/>
  <c r="Y118" i="52"/>
  <c r="H119" i="65" s="1"/>
  <c r="Y119" i="52"/>
  <c r="H120" i="65" s="1"/>
  <c r="Y120" i="52"/>
  <c r="H121" i="65" s="1"/>
  <c r="Y121" i="52"/>
  <c r="H122" i="65" s="1"/>
  <c r="Y122" i="52"/>
  <c r="H123" i="65" s="1"/>
  <c r="Y123" i="52"/>
  <c r="H124" i="65" s="1"/>
  <c r="Y124" i="52"/>
  <c r="H125" i="65" s="1"/>
  <c r="Y125" i="52"/>
  <c r="H126" i="65" s="1"/>
  <c r="Y126" i="52"/>
  <c r="H127" i="65" s="1"/>
  <c r="Y127" i="52"/>
  <c r="H128" i="65" s="1"/>
  <c r="Y128" i="52"/>
  <c r="H129" i="65" s="1"/>
  <c r="Y129" i="52"/>
  <c r="H130" i="65" s="1"/>
  <c r="Y130" i="52"/>
  <c r="H131" i="65" s="1"/>
  <c r="Y131" i="52"/>
  <c r="H132" i="65" s="1"/>
  <c r="Y132" i="52"/>
  <c r="H133" i="65" s="1"/>
  <c r="Y133" i="52"/>
  <c r="H134" i="65" s="1"/>
  <c r="Y134" i="52"/>
  <c r="H135" i="65" s="1"/>
  <c r="Y135" i="52"/>
  <c r="H136" i="65" s="1"/>
  <c r="Y136" i="52"/>
  <c r="H137" i="65" s="1"/>
  <c r="Y137" i="52"/>
  <c r="H138" i="65" s="1"/>
  <c r="Y138" i="52"/>
  <c r="H139" i="65" s="1"/>
  <c r="Y139" i="52"/>
  <c r="H140" i="65" s="1"/>
  <c r="Y140" i="52"/>
  <c r="H141" i="65" s="1"/>
  <c r="Y141" i="52"/>
  <c r="H142" i="65" s="1"/>
  <c r="Y142" i="52"/>
  <c r="H143" i="65" s="1"/>
  <c r="Y143" i="52"/>
  <c r="H144" i="65" s="1"/>
  <c r="Y144" i="52"/>
  <c r="H145" i="65" s="1"/>
  <c r="Y145" i="52"/>
  <c r="H146" i="65" s="1"/>
  <c r="Y146" i="52"/>
  <c r="H147" i="65" s="1"/>
  <c r="Y147" i="52"/>
  <c r="H148" i="65" s="1"/>
  <c r="Y148" i="52"/>
  <c r="H149" i="65" s="1"/>
  <c r="Y149" i="52"/>
  <c r="H150" i="65" s="1"/>
  <c r="Y150" i="52"/>
  <c r="H151" i="65" s="1"/>
  <c r="Y151" i="52"/>
  <c r="H152" i="65" s="1"/>
  <c r="Y152" i="52"/>
  <c r="H153" i="65" s="1"/>
  <c r="Y153" i="52"/>
  <c r="H154" i="65" s="1"/>
  <c r="Y154" i="52"/>
  <c r="H155" i="65" s="1"/>
  <c r="Y155" i="52"/>
  <c r="H156" i="65" s="1"/>
  <c r="Y156" i="52"/>
  <c r="H157" i="65" s="1"/>
  <c r="Y157" i="52"/>
  <c r="H158" i="65" s="1"/>
  <c r="Y158" i="52"/>
  <c r="H159" i="65" s="1"/>
  <c r="Y159" i="52"/>
  <c r="H160" i="65" s="1"/>
  <c r="Y160" i="52"/>
  <c r="H161" i="65" s="1"/>
  <c r="Y161" i="52"/>
  <c r="H162" i="65" s="1"/>
  <c r="Y162" i="52"/>
  <c r="H163" i="65" s="1"/>
  <c r="Y163" i="52"/>
  <c r="H164" i="65" s="1"/>
  <c r="Y164" i="52"/>
  <c r="H165" i="65" s="1"/>
  <c r="Y165" i="52"/>
  <c r="H166" i="65" s="1"/>
  <c r="Y166" i="52"/>
  <c r="H167" i="65" s="1"/>
  <c r="Y167" i="52"/>
  <c r="H168" i="65" s="1"/>
  <c r="Y168" i="52"/>
  <c r="H169" i="65" s="1"/>
  <c r="Y169" i="52"/>
  <c r="H170" i="65" s="1"/>
  <c r="Y170" i="52"/>
  <c r="H171" i="65" s="1"/>
  <c r="Y171" i="52"/>
  <c r="H172" i="65" s="1"/>
  <c r="Y172" i="52"/>
  <c r="H173" i="65" s="1"/>
  <c r="Y173" i="52"/>
  <c r="H174" i="65" s="1"/>
  <c r="Y174" i="52"/>
  <c r="H175" i="65" s="1"/>
  <c r="Y175" i="52"/>
  <c r="H176" i="65" s="1"/>
  <c r="Y176" i="52"/>
  <c r="H177" i="65" s="1"/>
  <c r="Y177" i="52"/>
  <c r="H178" i="65" s="1"/>
  <c r="Y178" i="52"/>
  <c r="H179" i="65" s="1"/>
  <c r="Y179" i="52"/>
  <c r="H180" i="65" s="1"/>
  <c r="Y180" i="52"/>
  <c r="H181" i="65" s="1"/>
  <c r="Y181" i="52"/>
  <c r="H182" i="65" s="1"/>
  <c r="Y182" i="52"/>
  <c r="H183" i="65" s="1"/>
  <c r="Y183" i="52"/>
  <c r="H184" i="65" s="1"/>
  <c r="Y184" i="52"/>
  <c r="H185" i="65" s="1"/>
  <c r="Y185" i="52"/>
  <c r="H186" i="65" s="1"/>
  <c r="Y186" i="52"/>
  <c r="H187" i="65" s="1"/>
  <c r="Y187" i="52"/>
  <c r="H188" i="65" s="1"/>
  <c r="Y188" i="52"/>
  <c r="H189" i="65" s="1"/>
  <c r="Y189" i="52"/>
  <c r="H190" i="65" s="1"/>
  <c r="Y190" i="52"/>
  <c r="H191" i="65" s="1"/>
  <c r="Y191" i="52"/>
  <c r="H192" i="65" s="1"/>
  <c r="Y192" i="52"/>
  <c r="H193" i="65" s="1"/>
  <c r="Y193" i="52"/>
  <c r="H194" i="65" s="1"/>
  <c r="Y194" i="52"/>
  <c r="H195" i="65" s="1"/>
  <c r="Y195" i="52"/>
  <c r="H196" i="65" s="1"/>
  <c r="Y196" i="52"/>
  <c r="H197" i="65" s="1"/>
  <c r="Y197" i="52"/>
  <c r="H198" i="65" s="1"/>
  <c r="Y198" i="52"/>
  <c r="H199" i="65" s="1"/>
  <c r="Y199" i="52"/>
  <c r="H200" i="65" s="1"/>
  <c r="Y200" i="52"/>
  <c r="H201" i="65" s="1"/>
  <c r="Y201" i="52"/>
  <c r="H202" i="65" s="1"/>
  <c r="Y202" i="52"/>
  <c r="H203" i="65" s="1"/>
  <c r="Y203" i="52"/>
  <c r="H204" i="65" s="1"/>
  <c r="Y204" i="52"/>
  <c r="H205" i="65" s="1"/>
  <c r="Y205" i="52"/>
  <c r="H206" i="65" s="1"/>
  <c r="Y206" i="52"/>
  <c r="H207" i="65" s="1"/>
  <c r="Y207" i="52"/>
  <c r="H208" i="65" s="1"/>
  <c r="Y208" i="52"/>
  <c r="H209" i="65" s="1"/>
  <c r="Y209" i="52"/>
  <c r="H210" i="65" s="1"/>
  <c r="Y210" i="52"/>
  <c r="H211" i="65" s="1"/>
  <c r="Y211" i="52"/>
  <c r="H212" i="65" s="1"/>
  <c r="Y212" i="52"/>
  <c r="H213" i="65" s="1"/>
  <c r="Y213" i="52"/>
  <c r="H214" i="65" s="1"/>
  <c r="Y214" i="52"/>
  <c r="H215" i="65" s="1"/>
  <c r="Y215" i="52"/>
  <c r="H216" i="65" s="1"/>
  <c r="Y216" i="52"/>
  <c r="H217" i="65" s="1"/>
  <c r="Y217" i="52"/>
  <c r="H218" i="65" s="1"/>
  <c r="Y218" i="52"/>
  <c r="H219" i="65" s="1"/>
  <c r="Y219" i="52"/>
  <c r="H220" i="65" s="1"/>
  <c r="Y220" i="52"/>
  <c r="H221" i="65" s="1"/>
  <c r="Y221" i="52"/>
  <c r="H222" i="65" s="1"/>
  <c r="Y222" i="52"/>
  <c r="H223" i="65" s="1"/>
  <c r="Y223" i="52"/>
  <c r="H224" i="65" s="1"/>
  <c r="Y224" i="52"/>
  <c r="H225" i="65" s="1"/>
  <c r="Y225" i="52"/>
  <c r="H226" i="65" s="1"/>
  <c r="Y226" i="52"/>
  <c r="H227" i="65" s="1"/>
  <c r="Y227" i="52"/>
  <c r="H228" i="65" s="1"/>
  <c r="Y228" i="52"/>
  <c r="H229" i="65" s="1"/>
  <c r="Y229" i="52"/>
  <c r="H230" i="65" s="1"/>
  <c r="Y230" i="52"/>
  <c r="H231" i="65" s="1"/>
  <c r="Y231" i="52"/>
  <c r="H232" i="65" s="1"/>
  <c r="Y232" i="52"/>
  <c r="H233" i="65" s="1"/>
  <c r="Y233" i="52"/>
  <c r="H234" i="65" s="1"/>
  <c r="Y234" i="52"/>
  <c r="H235" i="65" s="1"/>
  <c r="Y235" i="52"/>
  <c r="H236" i="65" s="1"/>
  <c r="Y236" i="52"/>
  <c r="H237" i="65" s="1"/>
  <c r="Y237" i="52"/>
  <c r="H238" i="65" s="1"/>
  <c r="Y238" i="52"/>
  <c r="H239" i="65" s="1"/>
  <c r="Y239" i="52"/>
  <c r="H240" i="65" s="1"/>
  <c r="Y240" i="52"/>
  <c r="H241" i="65" s="1"/>
  <c r="Y241" i="52"/>
  <c r="H242" i="65" s="1"/>
  <c r="Y242" i="52"/>
  <c r="H243" i="65" s="1"/>
  <c r="Y243" i="52"/>
  <c r="H244" i="65" s="1"/>
  <c r="Y244" i="52"/>
  <c r="H245" i="65" s="1"/>
  <c r="Y245" i="52"/>
  <c r="H246" i="65" s="1"/>
  <c r="Y246" i="52"/>
  <c r="H247" i="65" s="1"/>
  <c r="Y247" i="52"/>
  <c r="H248" i="65" s="1"/>
  <c r="Y248" i="52"/>
  <c r="H249" i="65" s="1"/>
  <c r="Y249" i="52"/>
  <c r="H250" i="65" s="1"/>
  <c r="Y250" i="52"/>
  <c r="H251" i="65" s="1"/>
  <c r="Y251" i="52"/>
  <c r="H252" i="65" s="1"/>
  <c r="Y252" i="52"/>
  <c r="H253" i="65" s="1"/>
  <c r="Y253" i="52"/>
  <c r="H254" i="65" s="1"/>
  <c r="Y254" i="52"/>
  <c r="H255" i="65" s="1"/>
  <c r="Y255" i="52"/>
  <c r="H256" i="65" s="1"/>
  <c r="Y256" i="52"/>
  <c r="H257" i="65" s="1"/>
  <c r="Y257" i="52"/>
  <c r="H258" i="65" s="1"/>
  <c r="Y258" i="52"/>
  <c r="H259" i="65" s="1"/>
  <c r="Y259" i="52"/>
  <c r="H260" i="65" s="1"/>
  <c r="Y260" i="52"/>
  <c r="H261" i="65" s="1"/>
  <c r="Y261" i="52"/>
  <c r="H262" i="65" s="1"/>
  <c r="Y262" i="52"/>
  <c r="H263" i="65" s="1"/>
  <c r="Y263" i="52"/>
  <c r="H264" i="65" s="1"/>
  <c r="Y264" i="52"/>
  <c r="H265" i="65" s="1"/>
  <c r="Y265" i="52"/>
  <c r="H266" i="65" s="1"/>
  <c r="Y266" i="52"/>
  <c r="H267" i="65" s="1"/>
  <c r="Y267" i="52"/>
  <c r="H268" i="65" s="1"/>
  <c r="Y268" i="52"/>
  <c r="H269" i="65" s="1"/>
  <c r="Y269" i="52"/>
  <c r="H270" i="65" s="1"/>
  <c r="Y270" i="52"/>
  <c r="H271" i="65" s="1"/>
  <c r="Y271" i="52"/>
  <c r="H272" i="65" s="1"/>
  <c r="Y272" i="52"/>
  <c r="H273" i="65" s="1"/>
  <c r="Y273" i="52"/>
  <c r="H274" i="65" s="1"/>
  <c r="Y274" i="52"/>
  <c r="H275" i="65" s="1"/>
  <c r="Y275" i="52"/>
  <c r="H276" i="65" s="1"/>
  <c r="Y276" i="52"/>
  <c r="H277" i="65" s="1"/>
  <c r="Y277" i="52"/>
  <c r="H278" i="65" s="1"/>
  <c r="Y278" i="52"/>
  <c r="H279" i="65" s="1"/>
  <c r="Y279" i="52"/>
  <c r="H280" i="65" s="1"/>
  <c r="Y280" i="52"/>
  <c r="H281" i="65" s="1"/>
  <c r="Y281" i="52"/>
  <c r="H282" i="65" s="1"/>
  <c r="Y282" i="52"/>
  <c r="H283" i="65" s="1"/>
  <c r="Y283" i="52"/>
  <c r="H284" i="65" s="1"/>
  <c r="Y284" i="52"/>
  <c r="H285" i="65" s="1"/>
  <c r="Y285" i="52"/>
  <c r="H286" i="65" s="1"/>
  <c r="Y286" i="52"/>
  <c r="H287" i="65" s="1"/>
  <c r="Y287" i="52"/>
  <c r="H288" i="65" s="1"/>
  <c r="Y288" i="52"/>
  <c r="H289" i="65" s="1"/>
  <c r="Y289" i="52"/>
  <c r="H290" i="65" s="1"/>
  <c r="Y290" i="52"/>
  <c r="H291" i="65" s="1"/>
  <c r="Y291" i="52"/>
  <c r="H292" i="65" s="1"/>
  <c r="Y292" i="52"/>
  <c r="H293" i="65" s="1"/>
  <c r="Y293" i="52"/>
  <c r="H294" i="65" s="1"/>
  <c r="Y294" i="52"/>
  <c r="H295" i="65" s="1"/>
  <c r="Y295" i="52"/>
  <c r="H296" i="65" s="1"/>
  <c r="Y296" i="52"/>
  <c r="H297" i="65" s="1"/>
  <c r="Y297" i="52"/>
  <c r="H298" i="65" s="1"/>
  <c r="Y298" i="52"/>
  <c r="H299" i="65" s="1"/>
  <c r="Y299" i="52"/>
  <c r="H300" i="65" s="1"/>
  <c r="Y300" i="52"/>
  <c r="H301" i="65" s="1"/>
  <c r="Y301" i="52"/>
  <c r="H302" i="65" s="1"/>
  <c r="Y302" i="52"/>
  <c r="H303" i="65" s="1"/>
  <c r="Y303" i="52"/>
  <c r="H304" i="65" s="1"/>
  <c r="Y304" i="52"/>
  <c r="H305" i="65" s="1"/>
  <c r="Y305" i="52"/>
  <c r="H306" i="65" s="1"/>
  <c r="Y306" i="52"/>
  <c r="H307" i="65" s="1"/>
  <c r="Y307" i="52"/>
  <c r="H308" i="65" s="1"/>
  <c r="Y308" i="52"/>
  <c r="H309" i="65" s="1"/>
  <c r="Y309" i="52"/>
  <c r="H310" i="65" s="1"/>
  <c r="Y310" i="52"/>
  <c r="H311" i="65" s="1"/>
  <c r="Y6" i="52"/>
  <c r="H7" i="65" s="1"/>
  <c r="W7" i="52"/>
  <c r="G8" i="65" s="1"/>
  <c r="W8" i="52"/>
  <c r="G9" i="65" s="1"/>
  <c r="W9" i="52"/>
  <c r="G10" i="65" s="1"/>
  <c r="W10" i="52"/>
  <c r="G11" i="65" s="1"/>
  <c r="W11" i="52"/>
  <c r="G12" i="65" s="1"/>
  <c r="W12" i="52"/>
  <c r="G13" i="65" s="1"/>
  <c r="W13" i="52"/>
  <c r="G14" i="65" s="1"/>
  <c r="W14" i="52"/>
  <c r="G15" i="65" s="1"/>
  <c r="W15" i="52"/>
  <c r="G16" i="65" s="1"/>
  <c r="W16" i="52"/>
  <c r="G17" i="65" s="1"/>
  <c r="W17" i="52"/>
  <c r="G18" i="65" s="1"/>
  <c r="W18" i="52"/>
  <c r="G19" i="65" s="1"/>
  <c r="W19" i="52"/>
  <c r="G20" i="65" s="1"/>
  <c r="W20" i="52"/>
  <c r="G21" i="65" s="1"/>
  <c r="W21" i="52"/>
  <c r="G22" i="65" s="1"/>
  <c r="W22" i="52"/>
  <c r="G23" i="65" s="1"/>
  <c r="W23" i="52"/>
  <c r="G24" i="65" s="1"/>
  <c r="W24" i="52"/>
  <c r="G25" i="65" s="1"/>
  <c r="W25" i="52"/>
  <c r="G26" i="65" s="1"/>
  <c r="W26" i="52"/>
  <c r="G27" i="65" s="1"/>
  <c r="W27" i="52"/>
  <c r="G28" i="65" s="1"/>
  <c r="W28" i="52"/>
  <c r="G29" i="65" s="1"/>
  <c r="W29" i="52"/>
  <c r="G30" i="65" s="1"/>
  <c r="W30" i="52"/>
  <c r="G31" i="65" s="1"/>
  <c r="W31" i="52"/>
  <c r="G32" i="65" s="1"/>
  <c r="W32" i="52"/>
  <c r="G33" i="65" s="1"/>
  <c r="W33" i="52"/>
  <c r="G34" i="65" s="1"/>
  <c r="W34" i="52"/>
  <c r="G35" i="65" s="1"/>
  <c r="W35" i="52"/>
  <c r="G36" i="65" s="1"/>
  <c r="W36" i="52"/>
  <c r="G37" i="65" s="1"/>
  <c r="W37" i="52"/>
  <c r="G38" i="65" s="1"/>
  <c r="W38" i="52"/>
  <c r="G39" i="65" s="1"/>
  <c r="W39" i="52"/>
  <c r="G40" i="65" s="1"/>
  <c r="W40" i="52"/>
  <c r="G41" i="65" s="1"/>
  <c r="W41" i="52"/>
  <c r="G42" i="65" s="1"/>
  <c r="W42" i="52"/>
  <c r="G43" i="65" s="1"/>
  <c r="W43" i="52"/>
  <c r="G44" i="65" s="1"/>
  <c r="W44" i="52"/>
  <c r="G45" i="65" s="1"/>
  <c r="W45" i="52"/>
  <c r="G46" i="65" s="1"/>
  <c r="W46" i="52"/>
  <c r="G47" i="65" s="1"/>
  <c r="W47" i="52"/>
  <c r="G48" i="65" s="1"/>
  <c r="W48" i="52"/>
  <c r="G49" i="65" s="1"/>
  <c r="W49" i="52"/>
  <c r="G50" i="65" s="1"/>
  <c r="W50" i="52"/>
  <c r="G51" i="65" s="1"/>
  <c r="W51" i="52"/>
  <c r="G52" i="65" s="1"/>
  <c r="W52" i="52"/>
  <c r="G53" i="65" s="1"/>
  <c r="W53" i="52"/>
  <c r="G54" i="65" s="1"/>
  <c r="W54" i="52"/>
  <c r="G55" i="65" s="1"/>
  <c r="W55" i="52"/>
  <c r="G56" i="65" s="1"/>
  <c r="W56" i="52"/>
  <c r="G57" i="65" s="1"/>
  <c r="W57" i="52"/>
  <c r="G58" i="65" s="1"/>
  <c r="W58" i="52"/>
  <c r="G59" i="65" s="1"/>
  <c r="W59" i="52"/>
  <c r="G60" i="65" s="1"/>
  <c r="W60" i="52"/>
  <c r="G61" i="65" s="1"/>
  <c r="W61" i="52"/>
  <c r="G62" i="65" s="1"/>
  <c r="W62" i="52"/>
  <c r="G63" i="65" s="1"/>
  <c r="W63" i="52"/>
  <c r="G64" i="65" s="1"/>
  <c r="W64" i="52"/>
  <c r="G65" i="65" s="1"/>
  <c r="W65" i="52"/>
  <c r="G66" i="65" s="1"/>
  <c r="W66" i="52"/>
  <c r="G67" i="65" s="1"/>
  <c r="W67" i="52"/>
  <c r="G68" i="65" s="1"/>
  <c r="W68" i="52"/>
  <c r="G69" i="65" s="1"/>
  <c r="W69" i="52"/>
  <c r="G70" i="65" s="1"/>
  <c r="W70" i="52"/>
  <c r="G71" i="65" s="1"/>
  <c r="W71" i="52"/>
  <c r="G72" i="65" s="1"/>
  <c r="W72" i="52"/>
  <c r="G73" i="65" s="1"/>
  <c r="W73" i="52"/>
  <c r="G74" i="65" s="1"/>
  <c r="W74" i="52"/>
  <c r="G75" i="65" s="1"/>
  <c r="W75" i="52"/>
  <c r="G76" i="65" s="1"/>
  <c r="W76" i="52"/>
  <c r="G77" i="65" s="1"/>
  <c r="W77" i="52"/>
  <c r="G78" i="65" s="1"/>
  <c r="W78" i="52"/>
  <c r="G79" i="65" s="1"/>
  <c r="W79" i="52"/>
  <c r="G80" i="65" s="1"/>
  <c r="W80" i="52"/>
  <c r="G81" i="65" s="1"/>
  <c r="W81" i="52"/>
  <c r="G82" i="65" s="1"/>
  <c r="W82" i="52"/>
  <c r="G83" i="65" s="1"/>
  <c r="W83" i="52"/>
  <c r="G84" i="65" s="1"/>
  <c r="W84" i="52"/>
  <c r="G85" i="65" s="1"/>
  <c r="W85" i="52"/>
  <c r="G86" i="65" s="1"/>
  <c r="W86" i="52"/>
  <c r="G87" i="65" s="1"/>
  <c r="W87" i="52"/>
  <c r="G88" i="65" s="1"/>
  <c r="W88" i="52"/>
  <c r="G89" i="65" s="1"/>
  <c r="W89" i="52"/>
  <c r="G90" i="65" s="1"/>
  <c r="W90" i="52"/>
  <c r="G91" i="65" s="1"/>
  <c r="W91" i="52"/>
  <c r="G92" i="65" s="1"/>
  <c r="W92" i="52"/>
  <c r="G93" i="65" s="1"/>
  <c r="W93" i="52"/>
  <c r="G94" i="65" s="1"/>
  <c r="W94" i="52"/>
  <c r="G95" i="65" s="1"/>
  <c r="W95" i="52"/>
  <c r="G96" i="65" s="1"/>
  <c r="W96" i="52"/>
  <c r="G97" i="65" s="1"/>
  <c r="W97" i="52"/>
  <c r="G98" i="65" s="1"/>
  <c r="W98" i="52"/>
  <c r="G99" i="65" s="1"/>
  <c r="W99" i="52"/>
  <c r="G100" i="65" s="1"/>
  <c r="W100" i="52"/>
  <c r="G101" i="65" s="1"/>
  <c r="W101" i="52"/>
  <c r="G102" i="65" s="1"/>
  <c r="W102" i="52"/>
  <c r="G103" i="65" s="1"/>
  <c r="W103" i="52"/>
  <c r="G104" i="65" s="1"/>
  <c r="W104" i="52"/>
  <c r="G105" i="65" s="1"/>
  <c r="W105" i="52"/>
  <c r="G106" i="65" s="1"/>
  <c r="W106" i="52"/>
  <c r="G107" i="65" s="1"/>
  <c r="W107" i="52"/>
  <c r="G108" i="65" s="1"/>
  <c r="W108" i="52"/>
  <c r="G109" i="65" s="1"/>
  <c r="W109" i="52"/>
  <c r="G110" i="65" s="1"/>
  <c r="W110" i="52"/>
  <c r="G111" i="65" s="1"/>
  <c r="W111" i="52"/>
  <c r="G112" i="65" s="1"/>
  <c r="W112" i="52"/>
  <c r="G113" i="65" s="1"/>
  <c r="W113" i="52"/>
  <c r="G114" i="65" s="1"/>
  <c r="W114" i="52"/>
  <c r="G115" i="65" s="1"/>
  <c r="W115" i="52"/>
  <c r="G116" i="65" s="1"/>
  <c r="W116" i="52"/>
  <c r="G117" i="65" s="1"/>
  <c r="W117" i="52"/>
  <c r="G118" i="65" s="1"/>
  <c r="W118" i="52"/>
  <c r="G119" i="65" s="1"/>
  <c r="W119" i="52"/>
  <c r="G120" i="65" s="1"/>
  <c r="W120" i="52"/>
  <c r="G121" i="65" s="1"/>
  <c r="W121" i="52"/>
  <c r="G122" i="65" s="1"/>
  <c r="W122" i="52"/>
  <c r="G123" i="65" s="1"/>
  <c r="W123" i="52"/>
  <c r="G124" i="65" s="1"/>
  <c r="W124" i="52"/>
  <c r="G125" i="65" s="1"/>
  <c r="W125" i="52"/>
  <c r="G126" i="65" s="1"/>
  <c r="W126" i="52"/>
  <c r="G127" i="65" s="1"/>
  <c r="W127" i="52"/>
  <c r="G128" i="65" s="1"/>
  <c r="W128" i="52"/>
  <c r="G129" i="65" s="1"/>
  <c r="W129" i="52"/>
  <c r="G130" i="65" s="1"/>
  <c r="W130" i="52"/>
  <c r="G131" i="65" s="1"/>
  <c r="W131" i="52"/>
  <c r="G132" i="65" s="1"/>
  <c r="W132" i="52"/>
  <c r="G133" i="65" s="1"/>
  <c r="W133" i="52"/>
  <c r="G134" i="65" s="1"/>
  <c r="W134" i="52"/>
  <c r="G135" i="65" s="1"/>
  <c r="W135" i="52"/>
  <c r="G136" i="65" s="1"/>
  <c r="W136" i="52"/>
  <c r="G137" i="65" s="1"/>
  <c r="W137" i="52"/>
  <c r="G138" i="65" s="1"/>
  <c r="W138" i="52"/>
  <c r="G139" i="65" s="1"/>
  <c r="W139" i="52"/>
  <c r="G140" i="65" s="1"/>
  <c r="W140" i="52"/>
  <c r="G141" i="65" s="1"/>
  <c r="W141" i="52"/>
  <c r="G142" i="65" s="1"/>
  <c r="W142" i="52"/>
  <c r="G143" i="65" s="1"/>
  <c r="W143" i="52"/>
  <c r="G144" i="65" s="1"/>
  <c r="W144" i="52"/>
  <c r="G145" i="65" s="1"/>
  <c r="W145" i="52"/>
  <c r="G146" i="65" s="1"/>
  <c r="W146" i="52"/>
  <c r="G147" i="65" s="1"/>
  <c r="W147" i="52"/>
  <c r="G148" i="65" s="1"/>
  <c r="W148" i="52"/>
  <c r="G149" i="65" s="1"/>
  <c r="W149" i="52"/>
  <c r="G150" i="65" s="1"/>
  <c r="W150" i="52"/>
  <c r="G151" i="65" s="1"/>
  <c r="W151" i="52"/>
  <c r="G152" i="65" s="1"/>
  <c r="W152" i="52"/>
  <c r="G153" i="65" s="1"/>
  <c r="W153" i="52"/>
  <c r="G154" i="65" s="1"/>
  <c r="W154" i="52"/>
  <c r="G155" i="65" s="1"/>
  <c r="W155" i="52"/>
  <c r="G156" i="65" s="1"/>
  <c r="W156" i="52"/>
  <c r="G157" i="65" s="1"/>
  <c r="W157" i="52"/>
  <c r="G158" i="65" s="1"/>
  <c r="W158" i="52"/>
  <c r="G159" i="65" s="1"/>
  <c r="W159" i="52"/>
  <c r="G160" i="65" s="1"/>
  <c r="W160" i="52"/>
  <c r="G161" i="65" s="1"/>
  <c r="W161" i="52"/>
  <c r="G162" i="65" s="1"/>
  <c r="W162" i="52"/>
  <c r="G163" i="65" s="1"/>
  <c r="W163" i="52"/>
  <c r="G164" i="65" s="1"/>
  <c r="W164" i="52"/>
  <c r="G165" i="65" s="1"/>
  <c r="W165" i="52"/>
  <c r="G166" i="65" s="1"/>
  <c r="W166" i="52"/>
  <c r="G167" i="65" s="1"/>
  <c r="W167" i="52"/>
  <c r="G168" i="65" s="1"/>
  <c r="W168" i="52"/>
  <c r="G169" i="65" s="1"/>
  <c r="W169" i="52"/>
  <c r="G170" i="65" s="1"/>
  <c r="W170" i="52"/>
  <c r="G171" i="65" s="1"/>
  <c r="W171" i="52"/>
  <c r="G172" i="65" s="1"/>
  <c r="W172" i="52"/>
  <c r="G173" i="65" s="1"/>
  <c r="W173" i="52"/>
  <c r="G174" i="65" s="1"/>
  <c r="W174" i="52"/>
  <c r="G175" i="65" s="1"/>
  <c r="W175" i="52"/>
  <c r="G176" i="65" s="1"/>
  <c r="W176" i="52"/>
  <c r="G177" i="65" s="1"/>
  <c r="W177" i="52"/>
  <c r="G178" i="65" s="1"/>
  <c r="W178" i="52"/>
  <c r="G179" i="65" s="1"/>
  <c r="W179" i="52"/>
  <c r="G180" i="65" s="1"/>
  <c r="W180" i="52"/>
  <c r="G181" i="65" s="1"/>
  <c r="W181" i="52"/>
  <c r="G182" i="65" s="1"/>
  <c r="W182" i="52"/>
  <c r="G183" i="65" s="1"/>
  <c r="W183" i="52"/>
  <c r="G184" i="65" s="1"/>
  <c r="W184" i="52"/>
  <c r="G185" i="65" s="1"/>
  <c r="W185" i="52"/>
  <c r="G186" i="65" s="1"/>
  <c r="W186" i="52"/>
  <c r="G187" i="65" s="1"/>
  <c r="W187" i="52"/>
  <c r="G188" i="65" s="1"/>
  <c r="W188" i="52"/>
  <c r="G189" i="65" s="1"/>
  <c r="W189" i="52"/>
  <c r="G190" i="65" s="1"/>
  <c r="W190" i="52"/>
  <c r="G191" i="65" s="1"/>
  <c r="W191" i="52"/>
  <c r="G192" i="65" s="1"/>
  <c r="W192" i="52"/>
  <c r="G193" i="65" s="1"/>
  <c r="W193" i="52"/>
  <c r="G194" i="65" s="1"/>
  <c r="W194" i="52"/>
  <c r="G195" i="65" s="1"/>
  <c r="W195" i="52"/>
  <c r="G196" i="65" s="1"/>
  <c r="W196" i="52"/>
  <c r="G197" i="65" s="1"/>
  <c r="W197" i="52"/>
  <c r="G198" i="65" s="1"/>
  <c r="W198" i="52"/>
  <c r="G199" i="65" s="1"/>
  <c r="W199" i="52"/>
  <c r="G200" i="65" s="1"/>
  <c r="W200" i="52"/>
  <c r="G201" i="65" s="1"/>
  <c r="W201" i="52"/>
  <c r="G202" i="65" s="1"/>
  <c r="W202" i="52"/>
  <c r="G203" i="65" s="1"/>
  <c r="W203" i="52"/>
  <c r="G204" i="65" s="1"/>
  <c r="W204" i="52"/>
  <c r="G205" i="65" s="1"/>
  <c r="W205" i="52"/>
  <c r="G206" i="65" s="1"/>
  <c r="W206" i="52"/>
  <c r="G207" i="65" s="1"/>
  <c r="W207" i="52"/>
  <c r="G208" i="65" s="1"/>
  <c r="W208" i="52"/>
  <c r="G209" i="65" s="1"/>
  <c r="W209" i="52"/>
  <c r="G210" i="65" s="1"/>
  <c r="W210" i="52"/>
  <c r="G211" i="65" s="1"/>
  <c r="W211" i="52"/>
  <c r="G212" i="65" s="1"/>
  <c r="W212" i="52"/>
  <c r="G213" i="65" s="1"/>
  <c r="W213" i="52"/>
  <c r="G214" i="65" s="1"/>
  <c r="W214" i="52"/>
  <c r="G215" i="65" s="1"/>
  <c r="W215" i="52"/>
  <c r="G216" i="65" s="1"/>
  <c r="W216" i="52"/>
  <c r="G217" i="65" s="1"/>
  <c r="W217" i="52"/>
  <c r="G218" i="65" s="1"/>
  <c r="W218" i="52"/>
  <c r="G219" i="65" s="1"/>
  <c r="W219" i="52"/>
  <c r="G220" i="65" s="1"/>
  <c r="W220" i="52"/>
  <c r="G221" i="65" s="1"/>
  <c r="W221" i="52"/>
  <c r="G222" i="65" s="1"/>
  <c r="W222" i="52"/>
  <c r="G223" i="65" s="1"/>
  <c r="W223" i="52"/>
  <c r="G224" i="65" s="1"/>
  <c r="W224" i="52"/>
  <c r="G225" i="65" s="1"/>
  <c r="W225" i="52"/>
  <c r="G226" i="65" s="1"/>
  <c r="W226" i="52"/>
  <c r="G227" i="65" s="1"/>
  <c r="W227" i="52"/>
  <c r="G228" i="65" s="1"/>
  <c r="W228" i="52"/>
  <c r="G229" i="65" s="1"/>
  <c r="W229" i="52"/>
  <c r="G230" i="65" s="1"/>
  <c r="W230" i="52"/>
  <c r="G231" i="65" s="1"/>
  <c r="W231" i="52"/>
  <c r="G232" i="65" s="1"/>
  <c r="W232" i="52"/>
  <c r="G233" i="65" s="1"/>
  <c r="W233" i="52"/>
  <c r="G234" i="65" s="1"/>
  <c r="W234" i="52"/>
  <c r="G235" i="65" s="1"/>
  <c r="W235" i="52"/>
  <c r="G236" i="65" s="1"/>
  <c r="W236" i="52"/>
  <c r="G237" i="65" s="1"/>
  <c r="W237" i="52"/>
  <c r="G238" i="65" s="1"/>
  <c r="W238" i="52"/>
  <c r="G239" i="65" s="1"/>
  <c r="W239" i="52"/>
  <c r="G240" i="65" s="1"/>
  <c r="W240" i="52"/>
  <c r="G241" i="65" s="1"/>
  <c r="W241" i="52"/>
  <c r="G242" i="65" s="1"/>
  <c r="W242" i="52"/>
  <c r="G243" i="65" s="1"/>
  <c r="W243" i="52"/>
  <c r="G244" i="65" s="1"/>
  <c r="W244" i="52"/>
  <c r="G245" i="65" s="1"/>
  <c r="W245" i="52"/>
  <c r="G246" i="65" s="1"/>
  <c r="W246" i="52"/>
  <c r="G247" i="65" s="1"/>
  <c r="W247" i="52"/>
  <c r="G248" i="65" s="1"/>
  <c r="W248" i="52"/>
  <c r="G249" i="65" s="1"/>
  <c r="W249" i="52"/>
  <c r="G250" i="65" s="1"/>
  <c r="W250" i="52"/>
  <c r="G251" i="65" s="1"/>
  <c r="W251" i="52"/>
  <c r="G252" i="65" s="1"/>
  <c r="W252" i="52"/>
  <c r="G253" i="65" s="1"/>
  <c r="W253" i="52"/>
  <c r="G254" i="65" s="1"/>
  <c r="W254" i="52"/>
  <c r="G255" i="65" s="1"/>
  <c r="W255" i="52"/>
  <c r="G256" i="65" s="1"/>
  <c r="W256" i="52"/>
  <c r="G257" i="65" s="1"/>
  <c r="W257" i="52"/>
  <c r="G258" i="65" s="1"/>
  <c r="W258" i="52"/>
  <c r="G259" i="65" s="1"/>
  <c r="W259" i="52"/>
  <c r="G260" i="65" s="1"/>
  <c r="W260" i="52"/>
  <c r="G261" i="65" s="1"/>
  <c r="W261" i="52"/>
  <c r="G262" i="65" s="1"/>
  <c r="W262" i="52"/>
  <c r="G263" i="65" s="1"/>
  <c r="W263" i="52"/>
  <c r="G264" i="65" s="1"/>
  <c r="W264" i="52"/>
  <c r="G265" i="65" s="1"/>
  <c r="W265" i="52"/>
  <c r="G266" i="65" s="1"/>
  <c r="W266" i="52"/>
  <c r="G267" i="65" s="1"/>
  <c r="W267" i="52"/>
  <c r="G268" i="65" s="1"/>
  <c r="W268" i="52"/>
  <c r="G269" i="65" s="1"/>
  <c r="W269" i="52"/>
  <c r="G270" i="65" s="1"/>
  <c r="W270" i="52"/>
  <c r="G271" i="65" s="1"/>
  <c r="W271" i="52"/>
  <c r="G272" i="65" s="1"/>
  <c r="W272" i="52"/>
  <c r="G273" i="65" s="1"/>
  <c r="W273" i="52"/>
  <c r="G274" i="65" s="1"/>
  <c r="W274" i="52"/>
  <c r="G275" i="65" s="1"/>
  <c r="W275" i="52"/>
  <c r="G276" i="65" s="1"/>
  <c r="W276" i="52"/>
  <c r="G277" i="65" s="1"/>
  <c r="W277" i="52"/>
  <c r="G278" i="65" s="1"/>
  <c r="W278" i="52"/>
  <c r="G279" i="65" s="1"/>
  <c r="W279" i="52"/>
  <c r="G280" i="65" s="1"/>
  <c r="W280" i="52"/>
  <c r="G281" i="65" s="1"/>
  <c r="W281" i="52"/>
  <c r="G282" i="65" s="1"/>
  <c r="W282" i="52"/>
  <c r="G283" i="65" s="1"/>
  <c r="W283" i="52"/>
  <c r="G284" i="65" s="1"/>
  <c r="W284" i="52"/>
  <c r="G285" i="65" s="1"/>
  <c r="W285" i="52"/>
  <c r="G286" i="65" s="1"/>
  <c r="W286" i="52"/>
  <c r="G287" i="65" s="1"/>
  <c r="W287" i="52"/>
  <c r="G288" i="65" s="1"/>
  <c r="W288" i="52"/>
  <c r="G289" i="65" s="1"/>
  <c r="W289" i="52"/>
  <c r="G290" i="65" s="1"/>
  <c r="W290" i="52"/>
  <c r="G291" i="65" s="1"/>
  <c r="W291" i="52"/>
  <c r="G292" i="65" s="1"/>
  <c r="W292" i="52"/>
  <c r="G293" i="65" s="1"/>
  <c r="W293" i="52"/>
  <c r="G294" i="65" s="1"/>
  <c r="W294" i="52"/>
  <c r="G295" i="65" s="1"/>
  <c r="W295" i="52"/>
  <c r="G296" i="65" s="1"/>
  <c r="W296" i="52"/>
  <c r="G297" i="65" s="1"/>
  <c r="W297" i="52"/>
  <c r="G298" i="65" s="1"/>
  <c r="W298" i="52"/>
  <c r="G299" i="65" s="1"/>
  <c r="W299" i="52"/>
  <c r="G300" i="65" s="1"/>
  <c r="W300" i="52"/>
  <c r="G301" i="65" s="1"/>
  <c r="W301" i="52"/>
  <c r="G302" i="65" s="1"/>
  <c r="W302" i="52"/>
  <c r="G303" i="65" s="1"/>
  <c r="W303" i="52"/>
  <c r="G304" i="65" s="1"/>
  <c r="W304" i="52"/>
  <c r="G305" i="65" s="1"/>
  <c r="W305" i="52"/>
  <c r="G306" i="65" s="1"/>
  <c r="W306" i="52"/>
  <c r="G307" i="65" s="1"/>
  <c r="W307" i="52"/>
  <c r="G308" i="65" s="1"/>
  <c r="W308" i="52"/>
  <c r="G309" i="65" s="1"/>
  <c r="W309" i="52"/>
  <c r="G310" i="65" s="1"/>
  <c r="W310" i="52"/>
  <c r="G311" i="65" s="1"/>
  <c r="W6" i="52"/>
  <c r="G7" i="65" s="1"/>
  <c r="Y5" i="52"/>
  <c r="W5" i="52"/>
  <c r="U7" i="52"/>
  <c r="U8" i="52"/>
  <c r="U9" i="52"/>
  <c r="U10" i="52"/>
  <c r="U11" i="52"/>
  <c r="U12" i="52"/>
  <c r="U13" i="52"/>
  <c r="U14" i="52"/>
  <c r="U15" i="52"/>
  <c r="U16" i="52"/>
  <c r="U17" i="52"/>
  <c r="U18" i="52"/>
  <c r="U19" i="52"/>
  <c r="U20" i="52"/>
  <c r="U21" i="52"/>
  <c r="U22" i="52"/>
  <c r="U23" i="52"/>
  <c r="U24" i="52"/>
  <c r="U25" i="52"/>
  <c r="U26" i="52"/>
  <c r="U27" i="52"/>
  <c r="U28" i="52"/>
  <c r="U29" i="52"/>
  <c r="U30" i="52"/>
  <c r="U31" i="52"/>
  <c r="U32" i="52"/>
  <c r="U33" i="52"/>
  <c r="U34" i="52"/>
  <c r="U35" i="52"/>
  <c r="U36" i="52"/>
  <c r="U37" i="52"/>
  <c r="U38" i="52"/>
  <c r="U39" i="52"/>
  <c r="U40" i="52"/>
  <c r="U41" i="52"/>
  <c r="U42" i="52"/>
  <c r="U43" i="52"/>
  <c r="U44" i="52"/>
  <c r="U45" i="52"/>
  <c r="U46" i="52"/>
  <c r="U47" i="52"/>
  <c r="U48" i="52"/>
  <c r="U49" i="52"/>
  <c r="U50" i="52"/>
  <c r="U51" i="52"/>
  <c r="U52" i="52"/>
  <c r="U53" i="52"/>
  <c r="U54" i="52"/>
  <c r="U55" i="52"/>
  <c r="U56" i="52"/>
  <c r="U57" i="52"/>
  <c r="U58" i="52"/>
  <c r="U59" i="52"/>
  <c r="U60" i="52"/>
  <c r="U61" i="52"/>
  <c r="U62" i="52"/>
  <c r="U63" i="52"/>
  <c r="U64" i="52"/>
  <c r="U65" i="52"/>
  <c r="U66" i="52"/>
  <c r="U67" i="52"/>
  <c r="U68" i="52"/>
  <c r="U69" i="52"/>
  <c r="U70" i="52"/>
  <c r="U71" i="52"/>
  <c r="U72" i="52"/>
  <c r="U73" i="52"/>
  <c r="U74" i="52"/>
  <c r="U75" i="52"/>
  <c r="U76" i="52"/>
  <c r="U77" i="52"/>
  <c r="U78" i="52"/>
  <c r="U79" i="52"/>
  <c r="U80" i="52"/>
  <c r="U81" i="52"/>
  <c r="U82" i="52"/>
  <c r="U83" i="52"/>
  <c r="U84" i="52"/>
  <c r="U85" i="52"/>
  <c r="U86" i="52"/>
  <c r="U87" i="52"/>
  <c r="U88" i="52"/>
  <c r="U89" i="52"/>
  <c r="U90" i="52"/>
  <c r="U91" i="52"/>
  <c r="U92" i="52"/>
  <c r="U93" i="52"/>
  <c r="U94" i="52"/>
  <c r="U95" i="52"/>
  <c r="U96" i="52"/>
  <c r="U97" i="52"/>
  <c r="U98" i="52"/>
  <c r="U99" i="52"/>
  <c r="U100" i="52"/>
  <c r="U101" i="52"/>
  <c r="U102" i="52"/>
  <c r="U103" i="52"/>
  <c r="U104" i="52"/>
  <c r="U105" i="52"/>
  <c r="U106" i="52"/>
  <c r="U107" i="52"/>
  <c r="U108" i="52"/>
  <c r="U109" i="52"/>
  <c r="U110" i="52"/>
  <c r="U111" i="52"/>
  <c r="U112" i="52"/>
  <c r="U113" i="52"/>
  <c r="U114" i="52"/>
  <c r="U115" i="52"/>
  <c r="U116" i="52"/>
  <c r="U117" i="52"/>
  <c r="U118" i="52"/>
  <c r="U119" i="52"/>
  <c r="U120" i="52"/>
  <c r="U121" i="52"/>
  <c r="U122" i="52"/>
  <c r="U123" i="52"/>
  <c r="U124" i="52"/>
  <c r="U125" i="52"/>
  <c r="U126" i="52"/>
  <c r="U127" i="52"/>
  <c r="U128" i="52"/>
  <c r="U129" i="52"/>
  <c r="U130" i="52"/>
  <c r="U131" i="52"/>
  <c r="U132" i="52"/>
  <c r="U133" i="52"/>
  <c r="U134" i="52"/>
  <c r="U135" i="52"/>
  <c r="U136" i="52"/>
  <c r="U137" i="52"/>
  <c r="U138" i="52"/>
  <c r="U139" i="52"/>
  <c r="U140" i="52"/>
  <c r="U141" i="52"/>
  <c r="U142" i="52"/>
  <c r="U143" i="52"/>
  <c r="U144" i="52"/>
  <c r="U145" i="52"/>
  <c r="U146" i="52"/>
  <c r="U147" i="52"/>
  <c r="U148" i="52"/>
  <c r="U149" i="52"/>
  <c r="U150" i="52"/>
  <c r="U151" i="52"/>
  <c r="U152" i="52"/>
  <c r="U153" i="52"/>
  <c r="U154" i="52"/>
  <c r="U155" i="52"/>
  <c r="U156" i="52"/>
  <c r="U157" i="52"/>
  <c r="U158" i="52"/>
  <c r="U159" i="52"/>
  <c r="U160" i="52"/>
  <c r="U161" i="52"/>
  <c r="U162" i="52"/>
  <c r="U163" i="52"/>
  <c r="U164" i="52"/>
  <c r="U165" i="52"/>
  <c r="U166" i="52"/>
  <c r="U167" i="52"/>
  <c r="U168" i="52"/>
  <c r="U169" i="52"/>
  <c r="U170" i="52"/>
  <c r="U171" i="52"/>
  <c r="U172" i="52"/>
  <c r="U173" i="52"/>
  <c r="U174" i="52"/>
  <c r="U175" i="52"/>
  <c r="U176" i="52"/>
  <c r="U177" i="52"/>
  <c r="U178" i="52"/>
  <c r="U179" i="52"/>
  <c r="U180" i="52"/>
  <c r="U181" i="52"/>
  <c r="U182" i="52"/>
  <c r="U183" i="52"/>
  <c r="U184" i="52"/>
  <c r="U185" i="52"/>
  <c r="U186" i="52"/>
  <c r="U187" i="52"/>
  <c r="U188" i="52"/>
  <c r="U189" i="52"/>
  <c r="U190" i="52"/>
  <c r="U191" i="52"/>
  <c r="U192" i="52"/>
  <c r="U193" i="52"/>
  <c r="U194" i="52"/>
  <c r="U195" i="52"/>
  <c r="U196" i="52"/>
  <c r="U197" i="52"/>
  <c r="U198" i="52"/>
  <c r="U199" i="52"/>
  <c r="U200" i="52"/>
  <c r="U201" i="52"/>
  <c r="U202" i="52"/>
  <c r="U203" i="52"/>
  <c r="U204" i="52"/>
  <c r="U205" i="52"/>
  <c r="U206" i="52"/>
  <c r="U207" i="52"/>
  <c r="U208" i="52"/>
  <c r="U209" i="52"/>
  <c r="U210" i="52"/>
  <c r="U211" i="52"/>
  <c r="U212" i="52"/>
  <c r="U213" i="52"/>
  <c r="U214" i="52"/>
  <c r="U215" i="52"/>
  <c r="U216" i="52"/>
  <c r="U217" i="52"/>
  <c r="U218" i="52"/>
  <c r="U219" i="52"/>
  <c r="U220" i="52"/>
  <c r="U221" i="52"/>
  <c r="U222" i="52"/>
  <c r="U223" i="52"/>
  <c r="U224" i="52"/>
  <c r="U225" i="52"/>
  <c r="U226" i="52"/>
  <c r="U227" i="52"/>
  <c r="U228" i="52"/>
  <c r="U229" i="52"/>
  <c r="U230" i="52"/>
  <c r="U231" i="52"/>
  <c r="U232" i="52"/>
  <c r="U233" i="52"/>
  <c r="U234" i="52"/>
  <c r="U235" i="52"/>
  <c r="U236" i="52"/>
  <c r="U237" i="52"/>
  <c r="U238" i="52"/>
  <c r="U239" i="52"/>
  <c r="U240" i="52"/>
  <c r="U241" i="52"/>
  <c r="U242" i="52"/>
  <c r="U243" i="52"/>
  <c r="U244" i="52"/>
  <c r="U245" i="52"/>
  <c r="U246" i="52"/>
  <c r="U247" i="52"/>
  <c r="U248" i="52"/>
  <c r="U249" i="52"/>
  <c r="U250" i="52"/>
  <c r="U251" i="52"/>
  <c r="U252" i="52"/>
  <c r="U253" i="52"/>
  <c r="U254" i="52"/>
  <c r="U255" i="52"/>
  <c r="U256" i="52"/>
  <c r="U257" i="52"/>
  <c r="U258" i="52"/>
  <c r="U259" i="52"/>
  <c r="U260" i="52"/>
  <c r="U261" i="52"/>
  <c r="U262" i="52"/>
  <c r="U263" i="52"/>
  <c r="U264" i="52"/>
  <c r="U265" i="52"/>
  <c r="U266" i="52"/>
  <c r="U267" i="52"/>
  <c r="U268" i="52"/>
  <c r="U269" i="52"/>
  <c r="U270" i="52"/>
  <c r="U271" i="52"/>
  <c r="U272" i="52"/>
  <c r="U273" i="52"/>
  <c r="U274" i="52"/>
  <c r="U275" i="52"/>
  <c r="U276" i="52"/>
  <c r="U277" i="52"/>
  <c r="U278" i="52"/>
  <c r="U279" i="52"/>
  <c r="U280" i="52"/>
  <c r="U281" i="52"/>
  <c r="U282" i="52"/>
  <c r="U283" i="52"/>
  <c r="U284" i="52"/>
  <c r="U285" i="52"/>
  <c r="U286" i="52"/>
  <c r="U287" i="52"/>
  <c r="U288" i="52"/>
  <c r="U289" i="52"/>
  <c r="U290" i="52"/>
  <c r="U291" i="52"/>
  <c r="U292" i="52"/>
  <c r="U293" i="52"/>
  <c r="U294" i="52"/>
  <c r="U295" i="52"/>
  <c r="U296" i="52"/>
  <c r="U297" i="52"/>
  <c r="U298" i="52"/>
  <c r="U299" i="52"/>
  <c r="U300" i="52"/>
  <c r="U301" i="52"/>
  <c r="U302" i="52"/>
  <c r="U303" i="52"/>
  <c r="U304" i="52"/>
  <c r="U305" i="52"/>
  <c r="U306" i="52"/>
  <c r="U307" i="52"/>
  <c r="U308" i="52"/>
  <c r="U309" i="52"/>
  <c r="U310" i="52"/>
  <c r="S7" i="52"/>
  <c r="F8" i="65" s="1"/>
  <c r="S8" i="52"/>
  <c r="F9" i="65" s="1"/>
  <c r="S9" i="52"/>
  <c r="F10" i="65" s="1"/>
  <c r="S10" i="52"/>
  <c r="F11" i="65" s="1"/>
  <c r="S11" i="52"/>
  <c r="F12" i="65" s="1"/>
  <c r="S12" i="52"/>
  <c r="F13" i="65" s="1"/>
  <c r="S13" i="52"/>
  <c r="F14" i="65" s="1"/>
  <c r="S14" i="52"/>
  <c r="F15" i="65" s="1"/>
  <c r="S15" i="52"/>
  <c r="F16" i="65" s="1"/>
  <c r="S16" i="52"/>
  <c r="F17" i="65" s="1"/>
  <c r="S17" i="52"/>
  <c r="F18" i="65" s="1"/>
  <c r="S18" i="52"/>
  <c r="F19" i="65" s="1"/>
  <c r="S19" i="52"/>
  <c r="F20" i="65" s="1"/>
  <c r="S20" i="52"/>
  <c r="F21" i="65" s="1"/>
  <c r="S21" i="52"/>
  <c r="F22" i="65" s="1"/>
  <c r="S22" i="52"/>
  <c r="F23" i="65" s="1"/>
  <c r="S23" i="52"/>
  <c r="F24" i="65" s="1"/>
  <c r="S24" i="52"/>
  <c r="F25" i="65" s="1"/>
  <c r="S25" i="52"/>
  <c r="F26" i="65" s="1"/>
  <c r="S26" i="52"/>
  <c r="F27" i="65" s="1"/>
  <c r="S27" i="52"/>
  <c r="F28" i="65" s="1"/>
  <c r="S28" i="52"/>
  <c r="F29" i="65" s="1"/>
  <c r="S29" i="52"/>
  <c r="F30" i="65" s="1"/>
  <c r="S30" i="52"/>
  <c r="F31" i="65" s="1"/>
  <c r="S31" i="52"/>
  <c r="F32" i="65" s="1"/>
  <c r="S32" i="52"/>
  <c r="F33" i="65" s="1"/>
  <c r="S33" i="52"/>
  <c r="F34" i="65" s="1"/>
  <c r="S34" i="52"/>
  <c r="F35" i="65" s="1"/>
  <c r="S35" i="52"/>
  <c r="F36" i="65" s="1"/>
  <c r="S36" i="52"/>
  <c r="F37" i="65" s="1"/>
  <c r="S37" i="52"/>
  <c r="F38" i="65" s="1"/>
  <c r="S38" i="52"/>
  <c r="F39" i="65" s="1"/>
  <c r="S39" i="52"/>
  <c r="F40" i="65" s="1"/>
  <c r="S40" i="52"/>
  <c r="F41" i="65" s="1"/>
  <c r="S41" i="52"/>
  <c r="F42" i="65" s="1"/>
  <c r="S42" i="52"/>
  <c r="F43" i="65" s="1"/>
  <c r="S43" i="52"/>
  <c r="F44" i="65" s="1"/>
  <c r="S44" i="52"/>
  <c r="F45" i="65" s="1"/>
  <c r="S45" i="52"/>
  <c r="F46" i="65" s="1"/>
  <c r="S46" i="52"/>
  <c r="F47" i="65" s="1"/>
  <c r="S47" i="52"/>
  <c r="F48" i="65" s="1"/>
  <c r="S48" i="52"/>
  <c r="F49" i="65" s="1"/>
  <c r="S49" i="52"/>
  <c r="F50" i="65" s="1"/>
  <c r="S50" i="52"/>
  <c r="F51" i="65" s="1"/>
  <c r="S51" i="52"/>
  <c r="F52" i="65" s="1"/>
  <c r="S52" i="52"/>
  <c r="F53" i="65" s="1"/>
  <c r="S53" i="52"/>
  <c r="F54" i="65" s="1"/>
  <c r="S54" i="52"/>
  <c r="F55" i="65" s="1"/>
  <c r="S55" i="52"/>
  <c r="F56" i="65" s="1"/>
  <c r="S56" i="52"/>
  <c r="F57" i="65" s="1"/>
  <c r="S57" i="52"/>
  <c r="F58" i="65" s="1"/>
  <c r="S58" i="52"/>
  <c r="F59" i="65" s="1"/>
  <c r="S59" i="52"/>
  <c r="F60" i="65" s="1"/>
  <c r="S60" i="52"/>
  <c r="F61" i="65" s="1"/>
  <c r="S61" i="52"/>
  <c r="F62" i="65" s="1"/>
  <c r="S62" i="52"/>
  <c r="F63" i="65" s="1"/>
  <c r="S63" i="52"/>
  <c r="F64" i="65" s="1"/>
  <c r="S64" i="52"/>
  <c r="F65" i="65" s="1"/>
  <c r="S65" i="52"/>
  <c r="F66" i="65" s="1"/>
  <c r="S66" i="52"/>
  <c r="F67" i="65" s="1"/>
  <c r="S67" i="52"/>
  <c r="F68" i="65" s="1"/>
  <c r="S68" i="52"/>
  <c r="F69" i="65" s="1"/>
  <c r="S69" i="52"/>
  <c r="F70" i="65" s="1"/>
  <c r="S70" i="52"/>
  <c r="F71" i="65" s="1"/>
  <c r="S71" i="52"/>
  <c r="F72" i="65" s="1"/>
  <c r="S72" i="52"/>
  <c r="F73" i="65" s="1"/>
  <c r="S73" i="52"/>
  <c r="F74" i="65" s="1"/>
  <c r="S74" i="52"/>
  <c r="F75" i="65" s="1"/>
  <c r="S75" i="52"/>
  <c r="F76" i="65" s="1"/>
  <c r="S76" i="52"/>
  <c r="F77" i="65" s="1"/>
  <c r="S77" i="52"/>
  <c r="F78" i="65" s="1"/>
  <c r="S78" i="52"/>
  <c r="F79" i="65" s="1"/>
  <c r="S79" i="52"/>
  <c r="F80" i="65" s="1"/>
  <c r="S80" i="52"/>
  <c r="F81" i="65" s="1"/>
  <c r="S81" i="52"/>
  <c r="F82" i="65" s="1"/>
  <c r="S82" i="52"/>
  <c r="F83" i="65" s="1"/>
  <c r="S83" i="52"/>
  <c r="F84" i="65" s="1"/>
  <c r="S84" i="52"/>
  <c r="F85" i="65" s="1"/>
  <c r="S85" i="52"/>
  <c r="F86" i="65" s="1"/>
  <c r="S86" i="52"/>
  <c r="F87" i="65" s="1"/>
  <c r="S87" i="52"/>
  <c r="F88" i="65" s="1"/>
  <c r="S88" i="52"/>
  <c r="F89" i="65" s="1"/>
  <c r="S89" i="52"/>
  <c r="F90" i="65" s="1"/>
  <c r="S90" i="52"/>
  <c r="F91" i="65" s="1"/>
  <c r="S91" i="52"/>
  <c r="F92" i="65" s="1"/>
  <c r="S92" i="52"/>
  <c r="F93" i="65" s="1"/>
  <c r="S93" i="52"/>
  <c r="F94" i="65" s="1"/>
  <c r="S94" i="52"/>
  <c r="F95" i="65" s="1"/>
  <c r="S95" i="52"/>
  <c r="F96" i="65" s="1"/>
  <c r="S96" i="52"/>
  <c r="F97" i="65" s="1"/>
  <c r="S97" i="52"/>
  <c r="F98" i="65" s="1"/>
  <c r="S98" i="52"/>
  <c r="F99" i="65" s="1"/>
  <c r="S99" i="52"/>
  <c r="F100" i="65" s="1"/>
  <c r="S100" i="52"/>
  <c r="F101" i="65" s="1"/>
  <c r="S101" i="52"/>
  <c r="F102" i="65" s="1"/>
  <c r="S102" i="52"/>
  <c r="F103" i="65" s="1"/>
  <c r="S103" i="52"/>
  <c r="F104" i="65" s="1"/>
  <c r="S104" i="52"/>
  <c r="F105" i="65" s="1"/>
  <c r="S105" i="52"/>
  <c r="F106" i="65" s="1"/>
  <c r="S106" i="52"/>
  <c r="F107" i="65" s="1"/>
  <c r="S107" i="52"/>
  <c r="F108" i="65" s="1"/>
  <c r="S108" i="52"/>
  <c r="F109" i="65" s="1"/>
  <c r="S109" i="52"/>
  <c r="F110" i="65" s="1"/>
  <c r="S110" i="52"/>
  <c r="F111" i="65" s="1"/>
  <c r="S111" i="52"/>
  <c r="F112" i="65" s="1"/>
  <c r="S112" i="52"/>
  <c r="F113" i="65" s="1"/>
  <c r="S113" i="52"/>
  <c r="F114" i="65" s="1"/>
  <c r="S114" i="52"/>
  <c r="F115" i="65" s="1"/>
  <c r="S115" i="52"/>
  <c r="F116" i="65" s="1"/>
  <c r="S116" i="52"/>
  <c r="F117" i="65" s="1"/>
  <c r="S117" i="52"/>
  <c r="F118" i="65" s="1"/>
  <c r="S118" i="52"/>
  <c r="F119" i="65" s="1"/>
  <c r="S119" i="52"/>
  <c r="F120" i="65" s="1"/>
  <c r="S120" i="52"/>
  <c r="F121" i="65" s="1"/>
  <c r="S121" i="52"/>
  <c r="F122" i="65" s="1"/>
  <c r="S122" i="52"/>
  <c r="F123" i="65" s="1"/>
  <c r="S123" i="52"/>
  <c r="F124" i="65" s="1"/>
  <c r="S124" i="52"/>
  <c r="F125" i="65" s="1"/>
  <c r="S125" i="52"/>
  <c r="F126" i="65" s="1"/>
  <c r="S126" i="52"/>
  <c r="F127" i="65" s="1"/>
  <c r="S127" i="52"/>
  <c r="F128" i="65" s="1"/>
  <c r="S128" i="52"/>
  <c r="F129" i="65" s="1"/>
  <c r="S129" i="52"/>
  <c r="F130" i="65" s="1"/>
  <c r="S130" i="52"/>
  <c r="F131" i="65" s="1"/>
  <c r="S131" i="52"/>
  <c r="F132" i="65" s="1"/>
  <c r="S132" i="52"/>
  <c r="F133" i="65" s="1"/>
  <c r="S133" i="52"/>
  <c r="F134" i="65" s="1"/>
  <c r="S134" i="52"/>
  <c r="F135" i="65" s="1"/>
  <c r="S135" i="52"/>
  <c r="F136" i="65" s="1"/>
  <c r="S136" i="52"/>
  <c r="F137" i="65" s="1"/>
  <c r="S137" i="52"/>
  <c r="F138" i="65" s="1"/>
  <c r="S138" i="52"/>
  <c r="F139" i="65" s="1"/>
  <c r="S139" i="52"/>
  <c r="F140" i="65" s="1"/>
  <c r="S140" i="52"/>
  <c r="F141" i="65" s="1"/>
  <c r="S141" i="52"/>
  <c r="F142" i="65" s="1"/>
  <c r="S142" i="52"/>
  <c r="F143" i="65" s="1"/>
  <c r="S143" i="52"/>
  <c r="F144" i="65" s="1"/>
  <c r="S144" i="52"/>
  <c r="F145" i="65" s="1"/>
  <c r="S145" i="52"/>
  <c r="F146" i="65" s="1"/>
  <c r="S146" i="52"/>
  <c r="F147" i="65" s="1"/>
  <c r="S147" i="52"/>
  <c r="F148" i="65" s="1"/>
  <c r="S148" i="52"/>
  <c r="F149" i="65" s="1"/>
  <c r="S149" i="52"/>
  <c r="F150" i="65" s="1"/>
  <c r="S150" i="52"/>
  <c r="F151" i="65" s="1"/>
  <c r="S151" i="52"/>
  <c r="F152" i="65" s="1"/>
  <c r="S152" i="52"/>
  <c r="F153" i="65" s="1"/>
  <c r="S153" i="52"/>
  <c r="F154" i="65" s="1"/>
  <c r="S154" i="52"/>
  <c r="F155" i="65" s="1"/>
  <c r="S155" i="52"/>
  <c r="F156" i="65" s="1"/>
  <c r="S156" i="52"/>
  <c r="F157" i="65" s="1"/>
  <c r="S157" i="52"/>
  <c r="F158" i="65" s="1"/>
  <c r="S158" i="52"/>
  <c r="F159" i="65" s="1"/>
  <c r="S159" i="52"/>
  <c r="F160" i="65" s="1"/>
  <c r="S160" i="52"/>
  <c r="F161" i="65" s="1"/>
  <c r="S161" i="52"/>
  <c r="F162" i="65" s="1"/>
  <c r="S162" i="52"/>
  <c r="F163" i="65" s="1"/>
  <c r="S163" i="52"/>
  <c r="F164" i="65" s="1"/>
  <c r="S164" i="52"/>
  <c r="F165" i="65" s="1"/>
  <c r="S165" i="52"/>
  <c r="F166" i="65" s="1"/>
  <c r="S166" i="52"/>
  <c r="F167" i="65" s="1"/>
  <c r="S167" i="52"/>
  <c r="F168" i="65" s="1"/>
  <c r="S168" i="52"/>
  <c r="F169" i="65" s="1"/>
  <c r="S169" i="52"/>
  <c r="F170" i="65" s="1"/>
  <c r="S170" i="52"/>
  <c r="F171" i="65" s="1"/>
  <c r="S171" i="52"/>
  <c r="F172" i="65" s="1"/>
  <c r="S172" i="52"/>
  <c r="F173" i="65" s="1"/>
  <c r="S173" i="52"/>
  <c r="F174" i="65" s="1"/>
  <c r="S174" i="52"/>
  <c r="F175" i="65" s="1"/>
  <c r="S175" i="52"/>
  <c r="F176" i="65" s="1"/>
  <c r="S176" i="52"/>
  <c r="F177" i="65" s="1"/>
  <c r="S177" i="52"/>
  <c r="F178" i="65" s="1"/>
  <c r="S178" i="52"/>
  <c r="F179" i="65" s="1"/>
  <c r="S179" i="52"/>
  <c r="F180" i="65" s="1"/>
  <c r="S180" i="52"/>
  <c r="F181" i="65" s="1"/>
  <c r="S181" i="52"/>
  <c r="F182" i="65" s="1"/>
  <c r="S182" i="52"/>
  <c r="F183" i="65" s="1"/>
  <c r="S183" i="52"/>
  <c r="F184" i="65" s="1"/>
  <c r="S184" i="52"/>
  <c r="F185" i="65" s="1"/>
  <c r="S185" i="52"/>
  <c r="F186" i="65" s="1"/>
  <c r="S186" i="52"/>
  <c r="F187" i="65" s="1"/>
  <c r="S187" i="52"/>
  <c r="F188" i="65" s="1"/>
  <c r="S188" i="52"/>
  <c r="F189" i="65" s="1"/>
  <c r="S189" i="52"/>
  <c r="F190" i="65" s="1"/>
  <c r="S190" i="52"/>
  <c r="F191" i="65" s="1"/>
  <c r="S191" i="52"/>
  <c r="F192" i="65" s="1"/>
  <c r="S192" i="52"/>
  <c r="F193" i="65" s="1"/>
  <c r="S193" i="52"/>
  <c r="F194" i="65" s="1"/>
  <c r="S194" i="52"/>
  <c r="F195" i="65" s="1"/>
  <c r="S195" i="52"/>
  <c r="F196" i="65" s="1"/>
  <c r="S196" i="52"/>
  <c r="F197" i="65" s="1"/>
  <c r="S197" i="52"/>
  <c r="F198" i="65" s="1"/>
  <c r="S198" i="52"/>
  <c r="F199" i="65" s="1"/>
  <c r="S199" i="52"/>
  <c r="F200" i="65" s="1"/>
  <c r="S200" i="52"/>
  <c r="F201" i="65" s="1"/>
  <c r="S201" i="52"/>
  <c r="F202" i="65" s="1"/>
  <c r="S202" i="52"/>
  <c r="F203" i="65" s="1"/>
  <c r="S203" i="52"/>
  <c r="F204" i="65" s="1"/>
  <c r="S204" i="52"/>
  <c r="F205" i="65" s="1"/>
  <c r="S205" i="52"/>
  <c r="F206" i="65" s="1"/>
  <c r="S206" i="52"/>
  <c r="F207" i="65" s="1"/>
  <c r="S207" i="52"/>
  <c r="F208" i="65" s="1"/>
  <c r="S208" i="52"/>
  <c r="F209" i="65" s="1"/>
  <c r="S209" i="52"/>
  <c r="F210" i="65" s="1"/>
  <c r="S210" i="52"/>
  <c r="F211" i="65" s="1"/>
  <c r="S211" i="52"/>
  <c r="F212" i="65" s="1"/>
  <c r="S212" i="52"/>
  <c r="F213" i="65" s="1"/>
  <c r="S213" i="52"/>
  <c r="F214" i="65" s="1"/>
  <c r="S214" i="52"/>
  <c r="F215" i="65" s="1"/>
  <c r="S215" i="52"/>
  <c r="F216" i="65" s="1"/>
  <c r="S216" i="52"/>
  <c r="F217" i="65" s="1"/>
  <c r="S217" i="52"/>
  <c r="F218" i="65" s="1"/>
  <c r="S218" i="52"/>
  <c r="F219" i="65" s="1"/>
  <c r="S219" i="52"/>
  <c r="F220" i="65" s="1"/>
  <c r="S220" i="52"/>
  <c r="F221" i="65" s="1"/>
  <c r="S221" i="52"/>
  <c r="F222" i="65" s="1"/>
  <c r="S222" i="52"/>
  <c r="F223" i="65" s="1"/>
  <c r="S223" i="52"/>
  <c r="F224" i="65" s="1"/>
  <c r="S224" i="52"/>
  <c r="F225" i="65" s="1"/>
  <c r="S225" i="52"/>
  <c r="F226" i="65" s="1"/>
  <c r="S226" i="52"/>
  <c r="F227" i="65" s="1"/>
  <c r="S227" i="52"/>
  <c r="F228" i="65" s="1"/>
  <c r="S228" i="52"/>
  <c r="F229" i="65" s="1"/>
  <c r="S229" i="52"/>
  <c r="F230" i="65" s="1"/>
  <c r="S230" i="52"/>
  <c r="F231" i="65" s="1"/>
  <c r="S231" i="52"/>
  <c r="F232" i="65" s="1"/>
  <c r="S232" i="52"/>
  <c r="F233" i="65" s="1"/>
  <c r="S233" i="52"/>
  <c r="F234" i="65" s="1"/>
  <c r="S234" i="52"/>
  <c r="F235" i="65" s="1"/>
  <c r="S235" i="52"/>
  <c r="F236" i="65" s="1"/>
  <c r="S236" i="52"/>
  <c r="F237" i="65" s="1"/>
  <c r="S237" i="52"/>
  <c r="F238" i="65" s="1"/>
  <c r="S238" i="52"/>
  <c r="F239" i="65" s="1"/>
  <c r="S239" i="52"/>
  <c r="F240" i="65" s="1"/>
  <c r="S240" i="52"/>
  <c r="F241" i="65" s="1"/>
  <c r="S241" i="52"/>
  <c r="F242" i="65" s="1"/>
  <c r="S242" i="52"/>
  <c r="F243" i="65" s="1"/>
  <c r="S243" i="52"/>
  <c r="F244" i="65" s="1"/>
  <c r="S244" i="52"/>
  <c r="F245" i="65" s="1"/>
  <c r="S245" i="52"/>
  <c r="F246" i="65" s="1"/>
  <c r="S246" i="52"/>
  <c r="F247" i="65" s="1"/>
  <c r="S247" i="52"/>
  <c r="F248" i="65" s="1"/>
  <c r="S248" i="52"/>
  <c r="F249" i="65" s="1"/>
  <c r="S249" i="52"/>
  <c r="F250" i="65" s="1"/>
  <c r="S250" i="52"/>
  <c r="F251" i="65" s="1"/>
  <c r="S251" i="52"/>
  <c r="F252" i="65" s="1"/>
  <c r="S252" i="52"/>
  <c r="F253" i="65" s="1"/>
  <c r="S253" i="52"/>
  <c r="F254" i="65" s="1"/>
  <c r="S254" i="52"/>
  <c r="F255" i="65" s="1"/>
  <c r="S255" i="52"/>
  <c r="F256" i="65" s="1"/>
  <c r="S256" i="52"/>
  <c r="F257" i="65" s="1"/>
  <c r="S257" i="52"/>
  <c r="F258" i="65" s="1"/>
  <c r="S258" i="52"/>
  <c r="F259" i="65" s="1"/>
  <c r="S259" i="52"/>
  <c r="F260" i="65" s="1"/>
  <c r="S260" i="52"/>
  <c r="F261" i="65" s="1"/>
  <c r="S261" i="52"/>
  <c r="F262" i="65" s="1"/>
  <c r="S262" i="52"/>
  <c r="F263" i="65" s="1"/>
  <c r="S263" i="52"/>
  <c r="F264" i="65" s="1"/>
  <c r="S264" i="52"/>
  <c r="F265" i="65" s="1"/>
  <c r="S265" i="52"/>
  <c r="F266" i="65" s="1"/>
  <c r="S266" i="52"/>
  <c r="F267" i="65" s="1"/>
  <c r="S267" i="52"/>
  <c r="F268" i="65" s="1"/>
  <c r="S268" i="52"/>
  <c r="F269" i="65" s="1"/>
  <c r="S269" i="52"/>
  <c r="F270" i="65" s="1"/>
  <c r="S270" i="52"/>
  <c r="F271" i="65" s="1"/>
  <c r="S271" i="52"/>
  <c r="F272" i="65" s="1"/>
  <c r="S272" i="52"/>
  <c r="F273" i="65" s="1"/>
  <c r="S273" i="52"/>
  <c r="F274" i="65" s="1"/>
  <c r="S274" i="52"/>
  <c r="F275" i="65" s="1"/>
  <c r="S275" i="52"/>
  <c r="F276" i="65" s="1"/>
  <c r="S276" i="52"/>
  <c r="F277" i="65" s="1"/>
  <c r="S277" i="52"/>
  <c r="F278" i="65" s="1"/>
  <c r="S278" i="52"/>
  <c r="F279" i="65" s="1"/>
  <c r="S279" i="52"/>
  <c r="F280" i="65" s="1"/>
  <c r="S280" i="52"/>
  <c r="F281" i="65" s="1"/>
  <c r="S281" i="52"/>
  <c r="F282" i="65" s="1"/>
  <c r="S282" i="52"/>
  <c r="F283" i="65" s="1"/>
  <c r="S283" i="52"/>
  <c r="F284" i="65" s="1"/>
  <c r="S284" i="52"/>
  <c r="F285" i="65" s="1"/>
  <c r="S285" i="52"/>
  <c r="F286" i="65" s="1"/>
  <c r="S286" i="52"/>
  <c r="F287" i="65" s="1"/>
  <c r="S287" i="52"/>
  <c r="F288" i="65" s="1"/>
  <c r="S288" i="52"/>
  <c r="F289" i="65" s="1"/>
  <c r="S289" i="52"/>
  <c r="F290" i="65" s="1"/>
  <c r="S290" i="52"/>
  <c r="F291" i="65" s="1"/>
  <c r="S291" i="52"/>
  <c r="F292" i="65" s="1"/>
  <c r="S292" i="52"/>
  <c r="F293" i="65" s="1"/>
  <c r="S293" i="52"/>
  <c r="F294" i="65" s="1"/>
  <c r="S294" i="52"/>
  <c r="F295" i="65" s="1"/>
  <c r="S295" i="52"/>
  <c r="F296" i="65" s="1"/>
  <c r="S296" i="52"/>
  <c r="F297" i="65" s="1"/>
  <c r="S297" i="52"/>
  <c r="F298" i="65" s="1"/>
  <c r="S298" i="52"/>
  <c r="F299" i="65" s="1"/>
  <c r="S299" i="52"/>
  <c r="F300" i="65" s="1"/>
  <c r="S300" i="52"/>
  <c r="F301" i="65" s="1"/>
  <c r="S301" i="52"/>
  <c r="F302" i="65" s="1"/>
  <c r="S302" i="52"/>
  <c r="F303" i="65" s="1"/>
  <c r="S303" i="52"/>
  <c r="F304" i="65" s="1"/>
  <c r="S304" i="52"/>
  <c r="F305" i="65" s="1"/>
  <c r="S305" i="52"/>
  <c r="F306" i="65" s="1"/>
  <c r="S306" i="52"/>
  <c r="F307" i="65" s="1"/>
  <c r="S307" i="52"/>
  <c r="F308" i="65" s="1"/>
  <c r="S308" i="52"/>
  <c r="F309" i="65" s="1"/>
  <c r="S309" i="52"/>
  <c r="F310" i="65" s="1"/>
  <c r="S310" i="52"/>
  <c r="F311" i="65" s="1"/>
  <c r="Q7" i="52"/>
  <c r="Q8" i="52"/>
  <c r="Q9" i="52"/>
  <c r="Q10" i="52"/>
  <c r="Q11" i="52"/>
  <c r="Q12" i="52"/>
  <c r="Q13" i="52"/>
  <c r="Q14" i="52"/>
  <c r="Q15" i="52"/>
  <c r="Q16" i="52"/>
  <c r="Q17" i="52"/>
  <c r="Q18" i="52"/>
  <c r="Q19" i="52"/>
  <c r="Q20" i="52"/>
  <c r="Q21" i="52"/>
  <c r="Q22" i="52"/>
  <c r="Q23" i="52"/>
  <c r="Q24" i="52"/>
  <c r="Q25" i="52"/>
  <c r="Q26" i="52"/>
  <c r="Q27" i="52"/>
  <c r="Q28" i="52"/>
  <c r="Q29" i="52"/>
  <c r="Q30" i="52"/>
  <c r="Q31" i="52"/>
  <c r="Q32" i="52"/>
  <c r="Q33" i="52"/>
  <c r="Q34" i="52"/>
  <c r="Q35" i="52"/>
  <c r="Q36" i="52"/>
  <c r="Q37" i="52"/>
  <c r="Q38" i="52"/>
  <c r="Q39" i="52"/>
  <c r="Q40" i="52"/>
  <c r="Q41" i="52"/>
  <c r="Q42" i="52"/>
  <c r="Q43" i="52"/>
  <c r="Q44" i="52"/>
  <c r="Q45" i="52"/>
  <c r="Q46" i="52"/>
  <c r="Q47" i="52"/>
  <c r="Q48" i="52"/>
  <c r="Q49" i="52"/>
  <c r="Q50" i="52"/>
  <c r="Q51" i="52"/>
  <c r="Q52" i="52"/>
  <c r="Q53" i="52"/>
  <c r="Q54" i="52"/>
  <c r="Q55" i="52"/>
  <c r="Q56" i="52"/>
  <c r="Q57" i="52"/>
  <c r="Q58" i="52"/>
  <c r="Q59" i="52"/>
  <c r="Q60" i="52"/>
  <c r="Q61" i="52"/>
  <c r="Q62" i="52"/>
  <c r="Q63" i="52"/>
  <c r="Q64" i="52"/>
  <c r="Q65" i="52"/>
  <c r="Q66" i="52"/>
  <c r="Q67" i="52"/>
  <c r="Q68" i="52"/>
  <c r="Q69" i="52"/>
  <c r="Q70" i="52"/>
  <c r="Q71" i="52"/>
  <c r="Q72" i="52"/>
  <c r="Q73" i="52"/>
  <c r="Q74" i="52"/>
  <c r="Q75" i="52"/>
  <c r="Q76" i="52"/>
  <c r="Q77" i="52"/>
  <c r="Q78" i="52"/>
  <c r="Q79" i="52"/>
  <c r="Q80" i="52"/>
  <c r="Q81" i="52"/>
  <c r="Q82" i="52"/>
  <c r="Q83" i="52"/>
  <c r="Q84" i="52"/>
  <c r="Q85" i="52"/>
  <c r="Q86" i="52"/>
  <c r="Q87" i="52"/>
  <c r="Q88" i="52"/>
  <c r="Q89" i="52"/>
  <c r="Q90" i="52"/>
  <c r="Q91" i="52"/>
  <c r="Q92" i="52"/>
  <c r="Q93" i="52"/>
  <c r="Q94" i="52"/>
  <c r="Q95" i="52"/>
  <c r="Q96" i="52"/>
  <c r="Q97" i="52"/>
  <c r="Q98" i="52"/>
  <c r="Q99" i="52"/>
  <c r="Q100" i="52"/>
  <c r="Q101" i="52"/>
  <c r="Q102" i="52"/>
  <c r="Q103" i="52"/>
  <c r="Q104" i="52"/>
  <c r="Q105" i="52"/>
  <c r="Q106" i="52"/>
  <c r="Q107" i="52"/>
  <c r="Q108" i="52"/>
  <c r="Q109" i="52"/>
  <c r="Q110" i="52"/>
  <c r="Q111" i="52"/>
  <c r="Q112" i="52"/>
  <c r="Q113" i="52"/>
  <c r="Q114" i="52"/>
  <c r="Q115" i="52"/>
  <c r="Q116" i="52"/>
  <c r="Q117" i="52"/>
  <c r="Q118" i="52"/>
  <c r="Q119" i="52"/>
  <c r="Q120" i="52"/>
  <c r="Q121" i="52"/>
  <c r="Q122" i="52"/>
  <c r="Q123" i="52"/>
  <c r="Q124" i="52"/>
  <c r="Q125" i="52"/>
  <c r="Q126" i="52"/>
  <c r="Q127" i="52"/>
  <c r="Q128" i="52"/>
  <c r="Q129" i="52"/>
  <c r="Q130" i="52"/>
  <c r="Q131" i="52"/>
  <c r="Q132" i="52"/>
  <c r="Q133" i="52"/>
  <c r="Q134" i="52"/>
  <c r="Q135" i="52"/>
  <c r="Q136" i="52"/>
  <c r="Q137" i="52"/>
  <c r="Q138" i="52"/>
  <c r="Q139" i="52"/>
  <c r="Q140" i="52"/>
  <c r="Q141" i="52"/>
  <c r="Q142" i="52"/>
  <c r="Q143" i="52"/>
  <c r="Q144" i="52"/>
  <c r="Q145" i="52"/>
  <c r="Q146" i="52"/>
  <c r="Q147" i="52"/>
  <c r="Q148" i="52"/>
  <c r="Q149" i="52"/>
  <c r="Q150" i="52"/>
  <c r="Q151" i="52"/>
  <c r="Q152" i="52"/>
  <c r="Q153" i="52"/>
  <c r="Q154" i="52"/>
  <c r="Q155" i="52"/>
  <c r="Q156" i="52"/>
  <c r="Q157" i="52"/>
  <c r="Q158" i="52"/>
  <c r="Q159" i="52"/>
  <c r="Q160" i="52"/>
  <c r="Q161" i="52"/>
  <c r="Q162" i="52"/>
  <c r="Q163" i="52"/>
  <c r="Q164" i="52"/>
  <c r="Q165" i="52"/>
  <c r="Q166" i="52"/>
  <c r="Q167" i="52"/>
  <c r="Q168" i="52"/>
  <c r="Q169" i="52"/>
  <c r="Q170" i="52"/>
  <c r="Q171" i="52"/>
  <c r="Q172" i="52"/>
  <c r="Q173" i="52"/>
  <c r="Q174" i="52"/>
  <c r="Q175" i="52"/>
  <c r="Q176" i="52"/>
  <c r="Q177" i="52"/>
  <c r="Q178" i="52"/>
  <c r="Q179" i="52"/>
  <c r="Q180" i="52"/>
  <c r="Q181" i="52"/>
  <c r="Q182" i="52"/>
  <c r="Q183" i="52"/>
  <c r="Q184" i="52"/>
  <c r="Q185" i="52"/>
  <c r="Q186" i="52"/>
  <c r="Q187" i="52"/>
  <c r="Q188" i="52"/>
  <c r="Q189" i="52"/>
  <c r="Q190" i="52"/>
  <c r="Q191" i="52"/>
  <c r="Q192" i="52"/>
  <c r="Q193" i="52"/>
  <c r="Q194" i="52"/>
  <c r="Q195" i="52"/>
  <c r="Q196" i="52"/>
  <c r="Q197" i="52"/>
  <c r="Q198" i="52"/>
  <c r="Q199" i="52"/>
  <c r="Q200" i="52"/>
  <c r="Q201" i="52"/>
  <c r="Q202" i="52"/>
  <c r="Q203" i="52"/>
  <c r="Q204" i="52"/>
  <c r="Q205" i="52"/>
  <c r="Q206" i="52"/>
  <c r="Q207" i="52"/>
  <c r="Q208" i="52"/>
  <c r="Q209" i="52"/>
  <c r="Q210" i="52"/>
  <c r="Q211" i="52"/>
  <c r="Q212" i="52"/>
  <c r="Q213" i="52"/>
  <c r="Q214" i="52"/>
  <c r="Q215" i="52"/>
  <c r="Q216" i="52"/>
  <c r="Q217" i="52"/>
  <c r="Q218" i="52"/>
  <c r="Q219" i="52"/>
  <c r="Q220" i="52"/>
  <c r="Q221" i="52"/>
  <c r="Q222" i="52"/>
  <c r="Q223" i="52"/>
  <c r="Q224" i="52"/>
  <c r="Q225" i="52"/>
  <c r="Q226" i="52"/>
  <c r="Q227" i="52"/>
  <c r="Q228" i="52"/>
  <c r="Q229" i="52"/>
  <c r="Q230" i="52"/>
  <c r="Q231" i="52"/>
  <c r="Q232" i="52"/>
  <c r="Q233" i="52"/>
  <c r="Q234" i="52"/>
  <c r="Q235" i="52"/>
  <c r="Q236" i="52"/>
  <c r="Q237" i="52"/>
  <c r="Q238" i="52"/>
  <c r="Q239" i="52"/>
  <c r="Q240" i="52"/>
  <c r="Q241" i="52"/>
  <c r="Q242" i="52"/>
  <c r="Q243" i="52"/>
  <c r="Q244" i="52"/>
  <c r="Q245" i="52"/>
  <c r="Q246" i="52"/>
  <c r="Q247" i="52"/>
  <c r="Q248" i="52"/>
  <c r="Q249" i="52"/>
  <c r="Q250" i="52"/>
  <c r="Q251" i="52"/>
  <c r="Q252" i="52"/>
  <c r="Q253" i="52"/>
  <c r="Q254" i="52"/>
  <c r="Q255" i="52"/>
  <c r="Q256" i="52"/>
  <c r="Q257" i="52"/>
  <c r="Q258" i="52"/>
  <c r="Q259" i="52"/>
  <c r="Q260" i="52"/>
  <c r="Q261" i="52"/>
  <c r="Q262" i="52"/>
  <c r="Q263" i="52"/>
  <c r="Q264" i="52"/>
  <c r="Q265" i="52"/>
  <c r="Q266" i="52"/>
  <c r="Q267" i="52"/>
  <c r="Q268" i="52"/>
  <c r="Q269" i="52"/>
  <c r="Q270" i="52"/>
  <c r="Q271" i="52"/>
  <c r="Q272" i="52"/>
  <c r="Q273" i="52"/>
  <c r="Q274" i="52"/>
  <c r="Q275" i="52"/>
  <c r="Q276" i="52"/>
  <c r="Q277" i="52"/>
  <c r="Q278" i="52"/>
  <c r="Q279" i="52"/>
  <c r="Q280" i="52"/>
  <c r="Q281" i="52"/>
  <c r="Q282" i="52"/>
  <c r="Q283" i="52"/>
  <c r="Q284" i="52"/>
  <c r="Q285" i="52"/>
  <c r="Q286" i="52"/>
  <c r="Q287" i="52"/>
  <c r="Q288" i="52"/>
  <c r="Q289" i="52"/>
  <c r="Q290" i="52"/>
  <c r="Q291" i="52"/>
  <c r="Q292" i="52"/>
  <c r="Q293" i="52"/>
  <c r="Q294" i="52"/>
  <c r="Q295" i="52"/>
  <c r="Q296" i="52"/>
  <c r="Q297" i="52"/>
  <c r="Q298" i="52"/>
  <c r="Q299" i="52"/>
  <c r="Q300" i="52"/>
  <c r="Q301" i="52"/>
  <c r="Q302" i="52"/>
  <c r="Q303" i="52"/>
  <c r="Q304" i="52"/>
  <c r="Q305" i="52"/>
  <c r="Q306" i="52"/>
  <c r="Q307" i="52"/>
  <c r="Q308" i="52"/>
  <c r="Q309" i="52"/>
  <c r="Q310" i="52"/>
  <c r="U6" i="52"/>
  <c r="S6" i="52"/>
  <c r="F7" i="65" s="1"/>
  <c r="Q6" i="52"/>
  <c r="O7" i="52"/>
  <c r="O8" i="52"/>
  <c r="O9" i="52"/>
  <c r="O10" i="52"/>
  <c r="O11" i="52"/>
  <c r="O12" i="52"/>
  <c r="O13" i="52"/>
  <c r="O14" i="52"/>
  <c r="O15" i="52"/>
  <c r="O16" i="52"/>
  <c r="O17" i="52"/>
  <c r="O18" i="52"/>
  <c r="O19" i="52"/>
  <c r="O20" i="52"/>
  <c r="O21" i="52"/>
  <c r="O22" i="52"/>
  <c r="O23" i="52"/>
  <c r="O24" i="52"/>
  <c r="O25" i="52"/>
  <c r="O26" i="52"/>
  <c r="O27" i="52"/>
  <c r="O28" i="52"/>
  <c r="O29" i="52"/>
  <c r="O30" i="52"/>
  <c r="O31" i="52"/>
  <c r="O32" i="52"/>
  <c r="O33" i="52"/>
  <c r="O34" i="52"/>
  <c r="O35" i="52"/>
  <c r="O36" i="52"/>
  <c r="O37" i="52"/>
  <c r="O38" i="52"/>
  <c r="O39" i="52"/>
  <c r="O40" i="52"/>
  <c r="O41" i="52"/>
  <c r="O42" i="52"/>
  <c r="O43" i="52"/>
  <c r="O44" i="52"/>
  <c r="O45" i="52"/>
  <c r="O46" i="52"/>
  <c r="O47" i="52"/>
  <c r="O48" i="52"/>
  <c r="O49" i="52"/>
  <c r="O50" i="52"/>
  <c r="O51" i="52"/>
  <c r="O52" i="52"/>
  <c r="O53" i="52"/>
  <c r="O54" i="52"/>
  <c r="O55" i="52"/>
  <c r="O56" i="52"/>
  <c r="O57" i="52"/>
  <c r="O58" i="52"/>
  <c r="O59" i="52"/>
  <c r="O60" i="52"/>
  <c r="O61" i="52"/>
  <c r="O62" i="52"/>
  <c r="O63" i="52"/>
  <c r="O64" i="52"/>
  <c r="O65" i="52"/>
  <c r="O66" i="52"/>
  <c r="O67" i="52"/>
  <c r="O68" i="52"/>
  <c r="O69" i="52"/>
  <c r="O70" i="52"/>
  <c r="O71" i="52"/>
  <c r="O72" i="52"/>
  <c r="O73" i="52"/>
  <c r="O74" i="52"/>
  <c r="O75" i="52"/>
  <c r="O76" i="52"/>
  <c r="O77" i="52"/>
  <c r="O78" i="52"/>
  <c r="O79" i="52"/>
  <c r="O80" i="52"/>
  <c r="O81" i="52"/>
  <c r="O82" i="52"/>
  <c r="O83" i="52"/>
  <c r="O84" i="52"/>
  <c r="O85" i="52"/>
  <c r="O86" i="52"/>
  <c r="O87" i="52"/>
  <c r="O88" i="52"/>
  <c r="O89" i="52"/>
  <c r="O90" i="52"/>
  <c r="O91" i="52"/>
  <c r="O92" i="52"/>
  <c r="O93" i="52"/>
  <c r="O94" i="52"/>
  <c r="O95" i="52"/>
  <c r="O96" i="52"/>
  <c r="O97" i="52"/>
  <c r="O98" i="52"/>
  <c r="O99" i="52"/>
  <c r="O100" i="52"/>
  <c r="O101" i="52"/>
  <c r="O102" i="52"/>
  <c r="O103" i="52"/>
  <c r="O104" i="52"/>
  <c r="O105" i="52"/>
  <c r="O106" i="52"/>
  <c r="O107" i="52"/>
  <c r="O108" i="52"/>
  <c r="O109" i="52"/>
  <c r="O110" i="52"/>
  <c r="O111" i="52"/>
  <c r="O112" i="52"/>
  <c r="O113" i="52"/>
  <c r="O114" i="52"/>
  <c r="O115" i="52"/>
  <c r="O116" i="52"/>
  <c r="O117" i="52"/>
  <c r="O118" i="52"/>
  <c r="O119" i="52"/>
  <c r="O120" i="52"/>
  <c r="O121" i="52"/>
  <c r="O122" i="52"/>
  <c r="O123" i="52"/>
  <c r="O124" i="52"/>
  <c r="O125" i="52"/>
  <c r="O126" i="52"/>
  <c r="O127" i="52"/>
  <c r="O128" i="52"/>
  <c r="O129" i="52"/>
  <c r="O130" i="52"/>
  <c r="O131" i="52"/>
  <c r="O132" i="52"/>
  <c r="O133" i="52"/>
  <c r="O134" i="52"/>
  <c r="O135" i="52"/>
  <c r="O136" i="52"/>
  <c r="O137" i="52"/>
  <c r="O138" i="52"/>
  <c r="O139" i="52"/>
  <c r="O140" i="52"/>
  <c r="O141" i="52"/>
  <c r="O142" i="52"/>
  <c r="O143" i="52"/>
  <c r="O144" i="52"/>
  <c r="O145" i="52"/>
  <c r="O146" i="52"/>
  <c r="O147" i="52"/>
  <c r="O148" i="52"/>
  <c r="O149" i="52"/>
  <c r="O150" i="52"/>
  <c r="O151" i="52"/>
  <c r="O152" i="52"/>
  <c r="O153" i="52"/>
  <c r="O154" i="52"/>
  <c r="O155" i="52"/>
  <c r="O156" i="52"/>
  <c r="O157" i="52"/>
  <c r="O158" i="52"/>
  <c r="O159" i="52"/>
  <c r="O160" i="52"/>
  <c r="O161" i="52"/>
  <c r="O162" i="52"/>
  <c r="O163" i="52"/>
  <c r="O164" i="52"/>
  <c r="O165" i="52"/>
  <c r="O166" i="52"/>
  <c r="O167" i="52"/>
  <c r="O168" i="52"/>
  <c r="O169" i="52"/>
  <c r="O170" i="52"/>
  <c r="O171" i="52"/>
  <c r="O172" i="52"/>
  <c r="O173" i="52"/>
  <c r="O174" i="52"/>
  <c r="O175" i="52"/>
  <c r="O176" i="52"/>
  <c r="O177" i="52"/>
  <c r="O178" i="52"/>
  <c r="O179" i="52"/>
  <c r="O180" i="52"/>
  <c r="O181" i="52"/>
  <c r="O182" i="52"/>
  <c r="O183" i="52"/>
  <c r="O184" i="52"/>
  <c r="O185" i="52"/>
  <c r="O186" i="52"/>
  <c r="O187" i="52"/>
  <c r="O188" i="52"/>
  <c r="O189" i="52"/>
  <c r="O190" i="52"/>
  <c r="O191" i="52"/>
  <c r="O192" i="52"/>
  <c r="O193" i="52"/>
  <c r="O194" i="52"/>
  <c r="O195" i="52"/>
  <c r="O196" i="52"/>
  <c r="O197" i="52"/>
  <c r="O198" i="52"/>
  <c r="O199" i="52"/>
  <c r="O200" i="52"/>
  <c r="O201" i="52"/>
  <c r="O202" i="52"/>
  <c r="O203" i="52"/>
  <c r="O204" i="52"/>
  <c r="O205" i="52"/>
  <c r="O206" i="52"/>
  <c r="O207" i="52"/>
  <c r="O208" i="52"/>
  <c r="O209" i="52"/>
  <c r="O210" i="52"/>
  <c r="O211" i="52"/>
  <c r="O212" i="52"/>
  <c r="O213" i="52"/>
  <c r="O214" i="52"/>
  <c r="O215" i="52"/>
  <c r="O216" i="52"/>
  <c r="O217" i="52"/>
  <c r="O218" i="52"/>
  <c r="O219" i="52"/>
  <c r="O220" i="52"/>
  <c r="O221" i="52"/>
  <c r="O222" i="52"/>
  <c r="O223" i="52"/>
  <c r="O224" i="52"/>
  <c r="O225" i="52"/>
  <c r="O226" i="52"/>
  <c r="O227" i="52"/>
  <c r="O228" i="52"/>
  <c r="O229" i="52"/>
  <c r="O230" i="52"/>
  <c r="O231" i="52"/>
  <c r="O232" i="52"/>
  <c r="O233" i="52"/>
  <c r="O234" i="52"/>
  <c r="O235" i="52"/>
  <c r="O236" i="52"/>
  <c r="O237" i="52"/>
  <c r="O238" i="52"/>
  <c r="O239" i="52"/>
  <c r="O240" i="52"/>
  <c r="O241" i="52"/>
  <c r="O242" i="52"/>
  <c r="O243" i="52"/>
  <c r="O244" i="52"/>
  <c r="O245" i="52"/>
  <c r="O246" i="52"/>
  <c r="O247" i="52"/>
  <c r="O248" i="52"/>
  <c r="O249" i="52"/>
  <c r="O250" i="52"/>
  <c r="O251" i="52"/>
  <c r="O252" i="52"/>
  <c r="O253" i="52"/>
  <c r="O254" i="52"/>
  <c r="O255" i="52"/>
  <c r="O256" i="52"/>
  <c r="O257" i="52"/>
  <c r="O258" i="52"/>
  <c r="O259" i="52"/>
  <c r="O260" i="52"/>
  <c r="O261" i="52"/>
  <c r="O262" i="52"/>
  <c r="O263" i="52"/>
  <c r="O264" i="52"/>
  <c r="O265" i="52"/>
  <c r="O266" i="52"/>
  <c r="O267" i="52"/>
  <c r="O268" i="52"/>
  <c r="O269" i="52"/>
  <c r="O270" i="52"/>
  <c r="O271" i="52"/>
  <c r="O272" i="52"/>
  <c r="O273" i="52"/>
  <c r="O274" i="52"/>
  <c r="O275" i="52"/>
  <c r="O276" i="52"/>
  <c r="O277" i="52"/>
  <c r="O278" i="52"/>
  <c r="O279" i="52"/>
  <c r="O280" i="52"/>
  <c r="O281" i="52"/>
  <c r="O282" i="52"/>
  <c r="O283" i="52"/>
  <c r="O284" i="52"/>
  <c r="O285" i="52"/>
  <c r="O286" i="52"/>
  <c r="O287" i="52"/>
  <c r="O288" i="52"/>
  <c r="O289" i="52"/>
  <c r="O290" i="52"/>
  <c r="O291" i="52"/>
  <c r="O292" i="52"/>
  <c r="O293" i="52"/>
  <c r="O294" i="52"/>
  <c r="O295" i="52"/>
  <c r="O296" i="52"/>
  <c r="O297" i="52"/>
  <c r="O298" i="52"/>
  <c r="O299" i="52"/>
  <c r="O300" i="52"/>
  <c r="O301" i="52"/>
  <c r="O302" i="52"/>
  <c r="O303" i="52"/>
  <c r="O304" i="52"/>
  <c r="O305" i="52"/>
  <c r="O306" i="52"/>
  <c r="O307" i="52"/>
  <c r="O308" i="52"/>
  <c r="O309" i="52"/>
  <c r="O310" i="52"/>
  <c r="O6" i="52"/>
  <c r="U5" i="52"/>
  <c r="S5" i="52"/>
  <c r="Q5" i="52"/>
  <c r="O5" i="52"/>
  <c r="M7" i="52"/>
  <c r="M8" i="52"/>
  <c r="M9" i="52"/>
  <c r="M10" i="52"/>
  <c r="M11" i="52"/>
  <c r="M12" i="52"/>
  <c r="M13" i="52"/>
  <c r="M14" i="52"/>
  <c r="M15" i="52"/>
  <c r="M16" i="52"/>
  <c r="M17" i="52"/>
  <c r="M18" i="52"/>
  <c r="M19" i="52"/>
  <c r="M20" i="52"/>
  <c r="M21" i="52"/>
  <c r="M22" i="52"/>
  <c r="M23" i="52"/>
  <c r="M24" i="52"/>
  <c r="M25" i="52"/>
  <c r="M26" i="52"/>
  <c r="M27" i="52"/>
  <c r="M28" i="52"/>
  <c r="M29" i="52"/>
  <c r="M30" i="52"/>
  <c r="M31" i="52"/>
  <c r="M32" i="52"/>
  <c r="M33" i="52"/>
  <c r="M34" i="52"/>
  <c r="M35" i="52"/>
  <c r="M36" i="52"/>
  <c r="M37" i="52"/>
  <c r="M38" i="52"/>
  <c r="M39" i="52"/>
  <c r="M40" i="52"/>
  <c r="M41" i="52"/>
  <c r="M42" i="52"/>
  <c r="M43" i="52"/>
  <c r="M44" i="52"/>
  <c r="M45" i="52"/>
  <c r="M46" i="52"/>
  <c r="M47" i="52"/>
  <c r="M48" i="52"/>
  <c r="M49" i="52"/>
  <c r="M50" i="52"/>
  <c r="M51" i="52"/>
  <c r="M52" i="52"/>
  <c r="M53" i="52"/>
  <c r="M54" i="52"/>
  <c r="M55" i="52"/>
  <c r="M56" i="52"/>
  <c r="M57" i="52"/>
  <c r="M58" i="52"/>
  <c r="M59" i="52"/>
  <c r="M60" i="52"/>
  <c r="M61" i="52"/>
  <c r="M62" i="52"/>
  <c r="M63" i="52"/>
  <c r="M64" i="52"/>
  <c r="M65" i="52"/>
  <c r="M66" i="52"/>
  <c r="M67" i="52"/>
  <c r="M68" i="52"/>
  <c r="M69" i="52"/>
  <c r="M70" i="52"/>
  <c r="M71" i="52"/>
  <c r="M72" i="52"/>
  <c r="M73" i="52"/>
  <c r="M74" i="52"/>
  <c r="M75" i="52"/>
  <c r="M76" i="52"/>
  <c r="M77" i="52"/>
  <c r="M78" i="52"/>
  <c r="M79" i="52"/>
  <c r="M80" i="52"/>
  <c r="M81" i="52"/>
  <c r="M82" i="52"/>
  <c r="M83" i="52"/>
  <c r="M84" i="52"/>
  <c r="M85" i="52"/>
  <c r="M86" i="52"/>
  <c r="M87" i="52"/>
  <c r="M88" i="52"/>
  <c r="M89" i="52"/>
  <c r="M90" i="52"/>
  <c r="M91" i="52"/>
  <c r="M92" i="52"/>
  <c r="M93" i="52"/>
  <c r="M94" i="52"/>
  <c r="M95" i="52"/>
  <c r="M96" i="52"/>
  <c r="M97" i="52"/>
  <c r="M98" i="52"/>
  <c r="M99" i="52"/>
  <c r="M100" i="52"/>
  <c r="M101" i="52"/>
  <c r="M102" i="52"/>
  <c r="M103" i="52"/>
  <c r="M104" i="52"/>
  <c r="M105" i="52"/>
  <c r="M106" i="52"/>
  <c r="M107" i="52"/>
  <c r="M108" i="52"/>
  <c r="M109" i="52"/>
  <c r="M110" i="52"/>
  <c r="M111" i="52"/>
  <c r="M112" i="52"/>
  <c r="M113" i="52"/>
  <c r="M114" i="52"/>
  <c r="M115" i="52"/>
  <c r="M116" i="52"/>
  <c r="M117" i="52"/>
  <c r="M118" i="52"/>
  <c r="M119" i="52"/>
  <c r="M120" i="52"/>
  <c r="M121" i="52"/>
  <c r="M122" i="52"/>
  <c r="M123" i="52"/>
  <c r="M124" i="52"/>
  <c r="M125" i="52"/>
  <c r="M126" i="52"/>
  <c r="M127" i="52"/>
  <c r="M128" i="52"/>
  <c r="M129" i="52"/>
  <c r="M130" i="52"/>
  <c r="M131" i="52"/>
  <c r="M132" i="52"/>
  <c r="M133" i="52"/>
  <c r="M134" i="52"/>
  <c r="M135" i="52"/>
  <c r="M136" i="52"/>
  <c r="M137" i="52"/>
  <c r="M138" i="52"/>
  <c r="M139" i="52"/>
  <c r="M140" i="52"/>
  <c r="M141" i="52"/>
  <c r="M142" i="52"/>
  <c r="M143" i="52"/>
  <c r="M144" i="52"/>
  <c r="M145" i="52"/>
  <c r="M146" i="52"/>
  <c r="M147" i="52"/>
  <c r="M148" i="52"/>
  <c r="M149" i="52"/>
  <c r="M150" i="52"/>
  <c r="M151" i="52"/>
  <c r="M152" i="52"/>
  <c r="M153" i="52"/>
  <c r="M154" i="52"/>
  <c r="M155" i="52"/>
  <c r="M156" i="52"/>
  <c r="M157" i="52"/>
  <c r="M158" i="52"/>
  <c r="M159" i="52"/>
  <c r="M160" i="52"/>
  <c r="M161" i="52"/>
  <c r="M162" i="52"/>
  <c r="M163" i="52"/>
  <c r="M164" i="52"/>
  <c r="M165" i="52"/>
  <c r="M166" i="52"/>
  <c r="M167" i="52"/>
  <c r="M168" i="52"/>
  <c r="M169" i="52"/>
  <c r="M170" i="52"/>
  <c r="M171" i="52"/>
  <c r="M172" i="52"/>
  <c r="M173" i="52"/>
  <c r="M174" i="52"/>
  <c r="M175" i="52"/>
  <c r="M176" i="52"/>
  <c r="M177" i="52"/>
  <c r="M178" i="52"/>
  <c r="M179" i="52"/>
  <c r="M180" i="52"/>
  <c r="M181" i="52"/>
  <c r="M182" i="52"/>
  <c r="M183" i="52"/>
  <c r="M184" i="52"/>
  <c r="M185" i="52"/>
  <c r="M186" i="52"/>
  <c r="M187" i="52"/>
  <c r="M188" i="52"/>
  <c r="M189" i="52"/>
  <c r="M190" i="52"/>
  <c r="M191" i="52"/>
  <c r="M192" i="52"/>
  <c r="M193" i="52"/>
  <c r="M194" i="52"/>
  <c r="M195" i="52"/>
  <c r="M196" i="52"/>
  <c r="M197" i="52"/>
  <c r="M198" i="52"/>
  <c r="M199" i="52"/>
  <c r="M200" i="52"/>
  <c r="M201" i="52"/>
  <c r="M202" i="52"/>
  <c r="M203" i="52"/>
  <c r="M204" i="52"/>
  <c r="M205" i="52"/>
  <c r="M206" i="52"/>
  <c r="M207" i="52"/>
  <c r="M208" i="52"/>
  <c r="M209" i="52"/>
  <c r="M210" i="52"/>
  <c r="M211" i="52"/>
  <c r="M212" i="52"/>
  <c r="M213" i="52"/>
  <c r="M214" i="52"/>
  <c r="M215" i="52"/>
  <c r="M216" i="52"/>
  <c r="M217" i="52"/>
  <c r="M218" i="52"/>
  <c r="M219" i="52"/>
  <c r="M220" i="52"/>
  <c r="M221" i="52"/>
  <c r="M222" i="52"/>
  <c r="M223" i="52"/>
  <c r="M224" i="52"/>
  <c r="M225" i="52"/>
  <c r="M226" i="52"/>
  <c r="M227" i="52"/>
  <c r="M228" i="52"/>
  <c r="M229" i="52"/>
  <c r="M230" i="52"/>
  <c r="M231" i="52"/>
  <c r="M232" i="52"/>
  <c r="M233" i="52"/>
  <c r="M234" i="52"/>
  <c r="M235" i="52"/>
  <c r="M236" i="52"/>
  <c r="M237" i="52"/>
  <c r="M238" i="52"/>
  <c r="M239" i="52"/>
  <c r="M240" i="52"/>
  <c r="M241" i="52"/>
  <c r="M242" i="52"/>
  <c r="M243" i="52"/>
  <c r="M244" i="52"/>
  <c r="M245" i="52"/>
  <c r="M246" i="52"/>
  <c r="M247" i="52"/>
  <c r="M248" i="52"/>
  <c r="M249" i="52"/>
  <c r="M250" i="52"/>
  <c r="M251" i="52"/>
  <c r="M252" i="52"/>
  <c r="M253" i="52"/>
  <c r="M254" i="52"/>
  <c r="M255" i="52"/>
  <c r="M256" i="52"/>
  <c r="M257" i="52"/>
  <c r="M258" i="52"/>
  <c r="M259" i="52"/>
  <c r="M260" i="52"/>
  <c r="M261" i="52"/>
  <c r="M262" i="52"/>
  <c r="M263" i="52"/>
  <c r="M264" i="52"/>
  <c r="M265" i="52"/>
  <c r="M266" i="52"/>
  <c r="M267" i="52"/>
  <c r="M268" i="52"/>
  <c r="M269" i="52"/>
  <c r="M270" i="52"/>
  <c r="M271" i="52"/>
  <c r="M272" i="52"/>
  <c r="M273" i="52"/>
  <c r="M274" i="52"/>
  <c r="M275" i="52"/>
  <c r="M276" i="52"/>
  <c r="M277" i="52"/>
  <c r="M278" i="52"/>
  <c r="M279" i="52"/>
  <c r="M280" i="52"/>
  <c r="M281" i="52"/>
  <c r="M282" i="52"/>
  <c r="M283" i="52"/>
  <c r="M284" i="52"/>
  <c r="M285" i="52"/>
  <c r="M286" i="52"/>
  <c r="M287" i="52"/>
  <c r="M288" i="52"/>
  <c r="M289" i="52"/>
  <c r="M290" i="52"/>
  <c r="M291" i="52"/>
  <c r="M292" i="52"/>
  <c r="M293" i="52"/>
  <c r="M294" i="52"/>
  <c r="M295" i="52"/>
  <c r="M296" i="52"/>
  <c r="M297" i="52"/>
  <c r="M298" i="52"/>
  <c r="M299" i="52"/>
  <c r="M300" i="52"/>
  <c r="M301" i="52"/>
  <c r="M302" i="52"/>
  <c r="M303" i="52"/>
  <c r="M304" i="52"/>
  <c r="M305" i="52"/>
  <c r="M306" i="52"/>
  <c r="M307" i="52"/>
  <c r="M308" i="52"/>
  <c r="M309" i="52"/>
  <c r="M310" i="52"/>
  <c r="M6" i="52"/>
  <c r="K7" i="52"/>
  <c r="K8" i="52"/>
  <c r="K9" i="52"/>
  <c r="K10" i="52"/>
  <c r="K11" i="52"/>
  <c r="K12" i="52"/>
  <c r="K13" i="52"/>
  <c r="K14" i="52"/>
  <c r="K15" i="52"/>
  <c r="K16" i="52"/>
  <c r="K17" i="52"/>
  <c r="K18" i="52"/>
  <c r="K19" i="52"/>
  <c r="K20" i="52"/>
  <c r="K21" i="52"/>
  <c r="K22" i="52"/>
  <c r="K23" i="52"/>
  <c r="K24" i="52"/>
  <c r="K25" i="52"/>
  <c r="K26" i="52"/>
  <c r="K27" i="52"/>
  <c r="K28" i="52"/>
  <c r="K29" i="52"/>
  <c r="K30" i="52"/>
  <c r="K31" i="52"/>
  <c r="K32" i="52"/>
  <c r="K33" i="52"/>
  <c r="K34" i="52"/>
  <c r="K35" i="52"/>
  <c r="K36" i="52"/>
  <c r="K37" i="52"/>
  <c r="K38" i="52"/>
  <c r="K39" i="52"/>
  <c r="K40" i="52"/>
  <c r="K41" i="52"/>
  <c r="K42" i="52"/>
  <c r="K43" i="52"/>
  <c r="K44" i="52"/>
  <c r="K45" i="52"/>
  <c r="K46" i="52"/>
  <c r="K47" i="52"/>
  <c r="K48" i="52"/>
  <c r="K49" i="52"/>
  <c r="K50" i="52"/>
  <c r="K51" i="52"/>
  <c r="K52" i="52"/>
  <c r="K53" i="52"/>
  <c r="K54" i="52"/>
  <c r="K55" i="52"/>
  <c r="K56" i="52"/>
  <c r="K57" i="52"/>
  <c r="K58" i="52"/>
  <c r="K59" i="52"/>
  <c r="K60" i="52"/>
  <c r="K61" i="52"/>
  <c r="K62" i="52"/>
  <c r="K63" i="52"/>
  <c r="K64" i="52"/>
  <c r="K65" i="52"/>
  <c r="K66" i="52"/>
  <c r="K67" i="52"/>
  <c r="K68" i="52"/>
  <c r="K69" i="52"/>
  <c r="K70" i="52"/>
  <c r="K71" i="52"/>
  <c r="K72" i="52"/>
  <c r="K73" i="52"/>
  <c r="K74" i="52"/>
  <c r="K75" i="52"/>
  <c r="K76" i="52"/>
  <c r="K77" i="52"/>
  <c r="K78" i="52"/>
  <c r="K79" i="52"/>
  <c r="K80" i="52"/>
  <c r="K81" i="52"/>
  <c r="K82" i="52"/>
  <c r="K83" i="52"/>
  <c r="K84" i="52"/>
  <c r="K85" i="52"/>
  <c r="K86" i="52"/>
  <c r="K87" i="52"/>
  <c r="K88" i="52"/>
  <c r="K89" i="52"/>
  <c r="K90" i="52"/>
  <c r="K91" i="52"/>
  <c r="K92" i="52"/>
  <c r="K93" i="52"/>
  <c r="K94" i="52"/>
  <c r="K95" i="52"/>
  <c r="K96" i="52"/>
  <c r="K97" i="52"/>
  <c r="K98" i="52"/>
  <c r="K99" i="52"/>
  <c r="K100" i="52"/>
  <c r="K101" i="52"/>
  <c r="K102" i="52"/>
  <c r="K103" i="52"/>
  <c r="K104" i="52"/>
  <c r="K105" i="52"/>
  <c r="K106" i="52"/>
  <c r="K107" i="52"/>
  <c r="K108" i="52"/>
  <c r="K109" i="52"/>
  <c r="K110" i="52"/>
  <c r="K111" i="52"/>
  <c r="K112" i="52"/>
  <c r="K113" i="52"/>
  <c r="K114" i="52"/>
  <c r="K115" i="52"/>
  <c r="K116" i="52"/>
  <c r="K117" i="52"/>
  <c r="K118" i="52"/>
  <c r="K119" i="52"/>
  <c r="K120" i="52"/>
  <c r="K121" i="52"/>
  <c r="K122" i="52"/>
  <c r="K123" i="52"/>
  <c r="K124" i="52"/>
  <c r="K125" i="52"/>
  <c r="K126" i="52"/>
  <c r="K127" i="52"/>
  <c r="K128" i="52"/>
  <c r="K129" i="52"/>
  <c r="K130" i="52"/>
  <c r="K131" i="52"/>
  <c r="K132" i="52"/>
  <c r="K133" i="52"/>
  <c r="K134" i="52"/>
  <c r="K135" i="52"/>
  <c r="K136" i="52"/>
  <c r="K137" i="52"/>
  <c r="K138" i="52"/>
  <c r="K139" i="52"/>
  <c r="K140" i="52"/>
  <c r="K141" i="52"/>
  <c r="K142" i="52"/>
  <c r="K143" i="52"/>
  <c r="K144" i="52"/>
  <c r="K145" i="52"/>
  <c r="K146" i="52"/>
  <c r="K147" i="52"/>
  <c r="K148" i="52"/>
  <c r="K149" i="52"/>
  <c r="K150" i="52"/>
  <c r="K151" i="52"/>
  <c r="K152" i="52"/>
  <c r="K153" i="52"/>
  <c r="K154" i="52"/>
  <c r="K155" i="52"/>
  <c r="K156" i="52"/>
  <c r="K157" i="52"/>
  <c r="K158" i="52"/>
  <c r="K159" i="52"/>
  <c r="K160" i="52"/>
  <c r="K161" i="52"/>
  <c r="K162" i="52"/>
  <c r="K163" i="52"/>
  <c r="K164" i="52"/>
  <c r="K165" i="52"/>
  <c r="K166" i="52"/>
  <c r="K167" i="52"/>
  <c r="K168" i="52"/>
  <c r="K169" i="52"/>
  <c r="K170" i="52"/>
  <c r="K171" i="52"/>
  <c r="K172" i="52"/>
  <c r="K173" i="52"/>
  <c r="K174" i="52"/>
  <c r="K175" i="52"/>
  <c r="K176" i="52"/>
  <c r="K177" i="52"/>
  <c r="K178" i="52"/>
  <c r="K179" i="52"/>
  <c r="K180" i="52"/>
  <c r="K181" i="52"/>
  <c r="K182" i="52"/>
  <c r="K183" i="52"/>
  <c r="K184" i="52"/>
  <c r="K185" i="52"/>
  <c r="K186" i="52"/>
  <c r="K187" i="52"/>
  <c r="K188" i="52"/>
  <c r="K189" i="52"/>
  <c r="K190" i="52"/>
  <c r="K191" i="52"/>
  <c r="K192" i="52"/>
  <c r="K193" i="52"/>
  <c r="K194" i="52"/>
  <c r="K195" i="52"/>
  <c r="K196" i="52"/>
  <c r="K197" i="52"/>
  <c r="K198" i="52"/>
  <c r="K199" i="52"/>
  <c r="K200" i="52"/>
  <c r="K201" i="52"/>
  <c r="K202" i="52"/>
  <c r="K203" i="52"/>
  <c r="K204" i="52"/>
  <c r="K205" i="52"/>
  <c r="K206" i="52"/>
  <c r="K207" i="52"/>
  <c r="K208" i="52"/>
  <c r="K209" i="52"/>
  <c r="K210" i="52"/>
  <c r="K211" i="52"/>
  <c r="K212" i="52"/>
  <c r="K213" i="52"/>
  <c r="K214" i="52"/>
  <c r="K215" i="52"/>
  <c r="K216" i="52"/>
  <c r="K217" i="52"/>
  <c r="K218" i="52"/>
  <c r="K219" i="52"/>
  <c r="K220" i="52"/>
  <c r="K221" i="52"/>
  <c r="K222" i="52"/>
  <c r="K223" i="52"/>
  <c r="K224" i="52"/>
  <c r="K225" i="52"/>
  <c r="K226" i="52"/>
  <c r="K227" i="52"/>
  <c r="K228" i="52"/>
  <c r="K229" i="52"/>
  <c r="K230" i="52"/>
  <c r="K231" i="52"/>
  <c r="K232" i="52"/>
  <c r="K233" i="52"/>
  <c r="K234" i="52"/>
  <c r="K235" i="52"/>
  <c r="K236" i="52"/>
  <c r="K237" i="52"/>
  <c r="K238" i="52"/>
  <c r="K239" i="52"/>
  <c r="K240" i="52"/>
  <c r="K241" i="52"/>
  <c r="K242" i="52"/>
  <c r="K243" i="52"/>
  <c r="K244" i="52"/>
  <c r="K245" i="52"/>
  <c r="K246" i="52"/>
  <c r="K247" i="52"/>
  <c r="K248" i="52"/>
  <c r="K249" i="52"/>
  <c r="K250" i="52"/>
  <c r="K251" i="52"/>
  <c r="K252" i="52"/>
  <c r="K253" i="52"/>
  <c r="K254" i="52"/>
  <c r="K255" i="52"/>
  <c r="K256" i="52"/>
  <c r="K257" i="52"/>
  <c r="K258" i="52"/>
  <c r="K259" i="52"/>
  <c r="K260" i="52"/>
  <c r="K261" i="52"/>
  <c r="K262" i="52"/>
  <c r="K263" i="52"/>
  <c r="K264" i="52"/>
  <c r="K265" i="52"/>
  <c r="K266" i="52"/>
  <c r="K267" i="52"/>
  <c r="K268" i="52"/>
  <c r="K269" i="52"/>
  <c r="K270" i="52"/>
  <c r="K271" i="52"/>
  <c r="K272" i="52"/>
  <c r="K273" i="52"/>
  <c r="K274" i="52"/>
  <c r="K275" i="52"/>
  <c r="K276" i="52"/>
  <c r="K277" i="52"/>
  <c r="K278" i="52"/>
  <c r="K279" i="52"/>
  <c r="K280" i="52"/>
  <c r="K281" i="52"/>
  <c r="K282" i="52"/>
  <c r="K283" i="52"/>
  <c r="K284" i="52"/>
  <c r="K285" i="52"/>
  <c r="K286" i="52"/>
  <c r="K287" i="52"/>
  <c r="K288" i="52"/>
  <c r="K289" i="52"/>
  <c r="K290" i="52"/>
  <c r="K291" i="52"/>
  <c r="K292" i="52"/>
  <c r="K293" i="52"/>
  <c r="K294" i="52"/>
  <c r="K295" i="52"/>
  <c r="K296" i="52"/>
  <c r="K297" i="52"/>
  <c r="K298" i="52"/>
  <c r="K299" i="52"/>
  <c r="K300" i="52"/>
  <c r="K301" i="52"/>
  <c r="K302" i="52"/>
  <c r="K303" i="52"/>
  <c r="K304" i="52"/>
  <c r="K305" i="52"/>
  <c r="K306" i="52"/>
  <c r="K307" i="52"/>
  <c r="K308" i="52"/>
  <c r="K309" i="52"/>
  <c r="K310" i="52"/>
  <c r="K6" i="52"/>
  <c r="M5" i="52"/>
  <c r="K5" i="52"/>
  <c r="I7" i="52"/>
  <c r="D8" i="65" s="1"/>
  <c r="I8" i="52"/>
  <c r="D9" i="65" s="1"/>
  <c r="I9" i="52"/>
  <c r="D10" i="65" s="1"/>
  <c r="I10" i="52"/>
  <c r="D11" i="65" s="1"/>
  <c r="I11" i="52"/>
  <c r="D12" i="65" s="1"/>
  <c r="I12" i="52"/>
  <c r="D13" i="65" s="1"/>
  <c r="I13" i="52"/>
  <c r="D14" i="65" s="1"/>
  <c r="I14" i="52"/>
  <c r="D15" i="65" s="1"/>
  <c r="I15" i="52"/>
  <c r="D16" i="65" s="1"/>
  <c r="I16" i="52"/>
  <c r="D17" i="65" s="1"/>
  <c r="I17" i="52"/>
  <c r="D18" i="65" s="1"/>
  <c r="I18" i="52"/>
  <c r="D19" i="65" s="1"/>
  <c r="I19" i="52"/>
  <c r="D20" i="65" s="1"/>
  <c r="I20" i="52"/>
  <c r="D21" i="65" s="1"/>
  <c r="I21" i="52"/>
  <c r="D22" i="65" s="1"/>
  <c r="I22" i="52"/>
  <c r="D23" i="65" s="1"/>
  <c r="I23" i="52"/>
  <c r="D24" i="65" s="1"/>
  <c r="I24" i="52"/>
  <c r="D25" i="65" s="1"/>
  <c r="I25" i="52"/>
  <c r="D26" i="65" s="1"/>
  <c r="I26" i="52"/>
  <c r="D27" i="65" s="1"/>
  <c r="I27" i="52"/>
  <c r="D28" i="65" s="1"/>
  <c r="I28" i="52"/>
  <c r="D29" i="65" s="1"/>
  <c r="I29" i="52"/>
  <c r="D30" i="65" s="1"/>
  <c r="I30" i="52"/>
  <c r="D31" i="65" s="1"/>
  <c r="I31" i="52"/>
  <c r="D32" i="65" s="1"/>
  <c r="I32" i="52"/>
  <c r="D33" i="65" s="1"/>
  <c r="I33" i="52"/>
  <c r="D34" i="65" s="1"/>
  <c r="I34" i="52"/>
  <c r="D35" i="65" s="1"/>
  <c r="I35" i="52"/>
  <c r="D36" i="65" s="1"/>
  <c r="I36" i="52"/>
  <c r="D37" i="65" s="1"/>
  <c r="I37" i="52"/>
  <c r="D38" i="65" s="1"/>
  <c r="I38" i="52"/>
  <c r="D39" i="65" s="1"/>
  <c r="I39" i="52"/>
  <c r="D40" i="65" s="1"/>
  <c r="I40" i="52"/>
  <c r="D41" i="65" s="1"/>
  <c r="I41" i="52"/>
  <c r="D42" i="65" s="1"/>
  <c r="I42" i="52"/>
  <c r="D43" i="65" s="1"/>
  <c r="I43" i="52"/>
  <c r="D44" i="65" s="1"/>
  <c r="I44" i="52"/>
  <c r="D45" i="65" s="1"/>
  <c r="I45" i="52"/>
  <c r="D46" i="65" s="1"/>
  <c r="I46" i="52"/>
  <c r="D47" i="65" s="1"/>
  <c r="I47" i="52"/>
  <c r="D48" i="65" s="1"/>
  <c r="I48" i="52"/>
  <c r="D49" i="65" s="1"/>
  <c r="I49" i="52"/>
  <c r="D50" i="65" s="1"/>
  <c r="I50" i="52"/>
  <c r="D51" i="65" s="1"/>
  <c r="I51" i="52"/>
  <c r="D52" i="65" s="1"/>
  <c r="I52" i="52"/>
  <c r="D53" i="65" s="1"/>
  <c r="I53" i="52"/>
  <c r="D54" i="65" s="1"/>
  <c r="I54" i="52"/>
  <c r="D55" i="65" s="1"/>
  <c r="I55" i="52"/>
  <c r="D56" i="65" s="1"/>
  <c r="I56" i="52"/>
  <c r="D57" i="65" s="1"/>
  <c r="I57" i="52"/>
  <c r="D58" i="65" s="1"/>
  <c r="I58" i="52"/>
  <c r="D59" i="65" s="1"/>
  <c r="I59" i="52"/>
  <c r="D60" i="65" s="1"/>
  <c r="I60" i="52"/>
  <c r="D61" i="65" s="1"/>
  <c r="I61" i="52"/>
  <c r="D62" i="65" s="1"/>
  <c r="I62" i="52"/>
  <c r="D63" i="65" s="1"/>
  <c r="I63" i="52"/>
  <c r="D64" i="65" s="1"/>
  <c r="I64" i="52"/>
  <c r="D65" i="65" s="1"/>
  <c r="I65" i="52"/>
  <c r="D66" i="65" s="1"/>
  <c r="I66" i="52"/>
  <c r="D67" i="65" s="1"/>
  <c r="I67" i="52"/>
  <c r="D68" i="65" s="1"/>
  <c r="I68" i="52"/>
  <c r="D69" i="65" s="1"/>
  <c r="I69" i="52"/>
  <c r="D70" i="65" s="1"/>
  <c r="I70" i="52"/>
  <c r="D71" i="65" s="1"/>
  <c r="I71" i="52"/>
  <c r="D72" i="65" s="1"/>
  <c r="I72" i="52"/>
  <c r="D73" i="65" s="1"/>
  <c r="I73" i="52"/>
  <c r="D74" i="65" s="1"/>
  <c r="I74" i="52"/>
  <c r="D75" i="65" s="1"/>
  <c r="I75" i="52"/>
  <c r="D76" i="65" s="1"/>
  <c r="I76" i="52"/>
  <c r="D77" i="65" s="1"/>
  <c r="I77" i="52"/>
  <c r="D78" i="65" s="1"/>
  <c r="I78" i="52"/>
  <c r="D79" i="65" s="1"/>
  <c r="I79" i="52"/>
  <c r="D80" i="65" s="1"/>
  <c r="I80" i="52"/>
  <c r="D81" i="65" s="1"/>
  <c r="I81" i="52"/>
  <c r="D82" i="65" s="1"/>
  <c r="I82" i="52"/>
  <c r="D83" i="65" s="1"/>
  <c r="I83" i="52"/>
  <c r="D84" i="65" s="1"/>
  <c r="I84" i="52"/>
  <c r="D85" i="65" s="1"/>
  <c r="I85" i="52"/>
  <c r="D86" i="65" s="1"/>
  <c r="I86" i="52"/>
  <c r="D87" i="65" s="1"/>
  <c r="I87" i="52"/>
  <c r="D88" i="65" s="1"/>
  <c r="I88" i="52"/>
  <c r="D89" i="65" s="1"/>
  <c r="I89" i="52"/>
  <c r="D90" i="65" s="1"/>
  <c r="I90" i="52"/>
  <c r="D91" i="65" s="1"/>
  <c r="I91" i="52"/>
  <c r="D92" i="65" s="1"/>
  <c r="I92" i="52"/>
  <c r="D93" i="65" s="1"/>
  <c r="I93" i="52"/>
  <c r="D94" i="65" s="1"/>
  <c r="I94" i="52"/>
  <c r="D95" i="65" s="1"/>
  <c r="I95" i="52"/>
  <c r="D96" i="65" s="1"/>
  <c r="I96" i="52"/>
  <c r="D97" i="65" s="1"/>
  <c r="I97" i="52"/>
  <c r="D98" i="65" s="1"/>
  <c r="I98" i="52"/>
  <c r="D99" i="65" s="1"/>
  <c r="I99" i="52"/>
  <c r="D100" i="65" s="1"/>
  <c r="I100" i="52"/>
  <c r="D101" i="65" s="1"/>
  <c r="I101" i="52"/>
  <c r="D102" i="65" s="1"/>
  <c r="I102" i="52"/>
  <c r="D103" i="65" s="1"/>
  <c r="I103" i="52"/>
  <c r="D104" i="65" s="1"/>
  <c r="I104" i="52"/>
  <c r="D105" i="65" s="1"/>
  <c r="I105" i="52"/>
  <c r="D106" i="65" s="1"/>
  <c r="I106" i="52"/>
  <c r="D107" i="65" s="1"/>
  <c r="I107" i="52"/>
  <c r="D108" i="65" s="1"/>
  <c r="I108" i="52"/>
  <c r="D109" i="65" s="1"/>
  <c r="I109" i="52"/>
  <c r="D110" i="65" s="1"/>
  <c r="I110" i="52"/>
  <c r="D111" i="65" s="1"/>
  <c r="I111" i="52"/>
  <c r="D112" i="65" s="1"/>
  <c r="I112" i="52"/>
  <c r="D113" i="65" s="1"/>
  <c r="I113" i="52"/>
  <c r="D114" i="65" s="1"/>
  <c r="I114" i="52"/>
  <c r="D115" i="65" s="1"/>
  <c r="I115" i="52"/>
  <c r="D116" i="65" s="1"/>
  <c r="I116" i="52"/>
  <c r="D117" i="65" s="1"/>
  <c r="I117" i="52"/>
  <c r="D118" i="65" s="1"/>
  <c r="I118" i="52"/>
  <c r="D119" i="65" s="1"/>
  <c r="I119" i="52"/>
  <c r="D120" i="65" s="1"/>
  <c r="I120" i="52"/>
  <c r="D121" i="65" s="1"/>
  <c r="I121" i="52"/>
  <c r="D122" i="65" s="1"/>
  <c r="I122" i="52"/>
  <c r="D123" i="65" s="1"/>
  <c r="I123" i="52"/>
  <c r="D124" i="65" s="1"/>
  <c r="I124" i="52"/>
  <c r="D125" i="65" s="1"/>
  <c r="I125" i="52"/>
  <c r="D126" i="65" s="1"/>
  <c r="I126" i="52"/>
  <c r="D127" i="65" s="1"/>
  <c r="I127" i="52"/>
  <c r="D128" i="65" s="1"/>
  <c r="I128" i="52"/>
  <c r="D129" i="65" s="1"/>
  <c r="I129" i="52"/>
  <c r="D130" i="65" s="1"/>
  <c r="I130" i="52"/>
  <c r="D131" i="65" s="1"/>
  <c r="I131" i="52"/>
  <c r="D132" i="65" s="1"/>
  <c r="I132" i="52"/>
  <c r="D133" i="65" s="1"/>
  <c r="I133" i="52"/>
  <c r="D134" i="65" s="1"/>
  <c r="I134" i="52"/>
  <c r="D135" i="65" s="1"/>
  <c r="I135" i="52"/>
  <c r="D136" i="65" s="1"/>
  <c r="I136" i="52"/>
  <c r="D137" i="65" s="1"/>
  <c r="I137" i="52"/>
  <c r="D138" i="65" s="1"/>
  <c r="I138" i="52"/>
  <c r="D139" i="65" s="1"/>
  <c r="I139" i="52"/>
  <c r="D140" i="65" s="1"/>
  <c r="I140" i="52"/>
  <c r="D141" i="65" s="1"/>
  <c r="I141" i="52"/>
  <c r="D142" i="65" s="1"/>
  <c r="I142" i="52"/>
  <c r="D143" i="65" s="1"/>
  <c r="I143" i="52"/>
  <c r="D144" i="65" s="1"/>
  <c r="I144" i="52"/>
  <c r="D145" i="65" s="1"/>
  <c r="I145" i="52"/>
  <c r="D146" i="65" s="1"/>
  <c r="I146" i="52"/>
  <c r="D147" i="65" s="1"/>
  <c r="I147" i="52"/>
  <c r="D148" i="65" s="1"/>
  <c r="I148" i="52"/>
  <c r="D149" i="65" s="1"/>
  <c r="I149" i="52"/>
  <c r="D150" i="65" s="1"/>
  <c r="I150" i="52"/>
  <c r="D151" i="65" s="1"/>
  <c r="I151" i="52"/>
  <c r="D152" i="65" s="1"/>
  <c r="I152" i="52"/>
  <c r="D153" i="65" s="1"/>
  <c r="I153" i="52"/>
  <c r="D154" i="65" s="1"/>
  <c r="I154" i="52"/>
  <c r="D155" i="65" s="1"/>
  <c r="I155" i="52"/>
  <c r="D156" i="65" s="1"/>
  <c r="I156" i="52"/>
  <c r="D157" i="65" s="1"/>
  <c r="I157" i="52"/>
  <c r="D158" i="65" s="1"/>
  <c r="I158" i="52"/>
  <c r="D159" i="65" s="1"/>
  <c r="I159" i="52"/>
  <c r="D160" i="65" s="1"/>
  <c r="I160" i="52"/>
  <c r="D161" i="65" s="1"/>
  <c r="I161" i="52"/>
  <c r="D162" i="65" s="1"/>
  <c r="I162" i="52"/>
  <c r="D163" i="65" s="1"/>
  <c r="I163" i="52"/>
  <c r="D164" i="65" s="1"/>
  <c r="I164" i="52"/>
  <c r="D165" i="65" s="1"/>
  <c r="I165" i="52"/>
  <c r="D166" i="65" s="1"/>
  <c r="I166" i="52"/>
  <c r="D167" i="65" s="1"/>
  <c r="I167" i="52"/>
  <c r="D168" i="65" s="1"/>
  <c r="I168" i="52"/>
  <c r="D169" i="65" s="1"/>
  <c r="I169" i="52"/>
  <c r="D170" i="65" s="1"/>
  <c r="I170" i="52"/>
  <c r="D171" i="65" s="1"/>
  <c r="I171" i="52"/>
  <c r="D172" i="65" s="1"/>
  <c r="I172" i="52"/>
  <c r="D173" i="65" s="1"/>
  <c r="I173" i="52"/>
  <c r="D174" i="65" s="1"/>
  <c r="I174" i="52"/>
  <c r="D175" i="65" s="1"/>
  <c r="I175" i="52"/>
  <c r="D176" i="65" s="1"/>
  <c r="I176" i="52"/>
  <c r="D177" i="65" s="1"/>
  <c r="I177" i="52"/>
  <c r="D178" i="65" s="1"/>
  <c r="I178" i="52"/>
  <c r="D179" i="65" s="1"/>
  <c r="I179" i="52"/>
  <c r="D180" i="65" s="1"/>
  <c r="I180" i="52"/>
  <c r="D181" i="65" s="1"/>
  <c r="I181" i="52"/>
  <c r="D182" i="65" s="1"/>
  <c r="I182" i="52"/>
  <c r="D183" i="65" s="1"/>
  <c r="I183" i="52"/>
  <c r="D184" i="65" s="1"/>
  <c r="I184" i="52"/>
  <c r="D185" i="65" s="1"/>
  <c r="I185" i="52"/>
  <c r="D186" i="65" s="1"/>
  <c r="I186" i="52"/>
  <c r="D187" i="65" s="1"/>
  <c r="I187" i="52"/>
  <c r="D188" i="65" s="1"/>
  <c r="I188" i="52"/>
  <c r="D189" i="65" s="1"/>
  <c r="I189" i="52"/>
  <c r="D190" i="65" s="1"/>
  <c r="I190" i="52"/>
  <c r="D191" i="65" s="1"/>
  <c r="I191" i="52"/>
  <c r="D192" i="65" s="1"/>
  <c r="I192" i="52"/>
  <c r="D193" i="65" s="1"/>
  <c r="I193" i="52"/>
  <c r="D194" i="65" s="1"/>
  <c r="I194" i="52"/>
  <c r="D195" i="65" s="1"/>
  <c r="I195" i="52"/>
  <c r="D196" i="65" s="1"/>
  <c r="I196" i="52"/>
  <c r="D197" i="65" s="1"/>
  <c r="I197" i="52"/>
  <c r="D198" i="65" s="1"/>
  <c r="I198" i="52"/>
  <c r="D199" i="65" s="1"/>
  <c r="I199" i="52"/>
  <c r="D200" i="65" s="1"/>
  <c r="I200" i="52"/>
  <c r="D201" i="65" s="1"/>
  <c r="I201" i="52"/>
  <c r="D202" i="65" s="1"/>
  <c r="I202" i="52"/>
  <c r="D203" i="65" s="1"/>
  <c r="I203" i="52"/>
  <c r="D204" i="65" s="1"/>
  <c r="I204" i="52"/>
  <c r="D205" i="65" s="1"/>
  <c r="I205" i="52"/>
  <c r="D206" i="65" s="1"/>
  <c r="I206" i="52"/>
  <c r="D207" i="65" s="1"/>
  <c r="I207" i="52"/>
  <c r="D208" i="65" s="1"/>
  <c r="I208" i="52"/>
  <c r="D209" i="65" s="1"/>
  <c r="I209" i="52"/>
  <c r="D210" i="65" s="1"/>
  <c r="I210" i="52"/>
  <c r="D211" i="65" s="1"/>
  <c r="I211" i="52"/>
  <c r="D212" i="65" s="1"/>
  <c r="I212" i="52"/>
  <c r="D213" i="65" s="1"/>
  <c r="I213" i="52"/>
  <c r="D214" i="65" s="1"/>
  <c r="I214" i="52"/>
  <c r="D215" i="65" s="1"/>
  <c r="I215" i="52"/>
  <c r="D216" i="65" s="1"/>
  <c r="I216" i="52"/>
  <c r="D217" i="65" s="1"/>
  <c r="I217" i="52"/>
  <c r="D218" i="65" s="1"/>
  <c r="I218" i="52"/>
  <c r="D219" i="65" s="1"/>
  <c r="I219" i="52"/>
  <c r="D220" i="65" s="1"/>
  <c r="I220" i="52"/>
  <c r="D221" i="65" s="1"/>
  <c r="I221" i="52"/>
  <c r="D222" i="65" s="1"/>
  <c r="I222" i="52"/>
  <c r="D223" i="65" s="1"/>
  <c r="I223" i="52"/>
  <c r="D224" i="65" s="1"/>
  <c r="I224" i="52"/>
  <c r="D225" i="65" s="1"/>
  <c r="I225" i="52"/>
  <c r="D226" i="65" s="1"/>
  <c r="I226" i="52"/>
  <c r="D227" i="65" s="1"/>
  <c r="I227" i="52"/>
  <c r="D228" i="65" s="1"/>
  <c r="I228" i="52"/>
  <c r="D229" i="65" s="1"/>
  <c r="I229" i="52"/>
  <c r="D230" i="65" s="1"/>
  <c r="I230" i="52"/>
  <c r="D231" i="65" s="1"/>
  <c r="I231" i="52"/>
  <c r="D232" i="65" s="1"/>
  <c r="I232" i="52"/>
  <c r="D233" i="65" s="1"/>
  <c r="I233" i="52"/>
  <c r="D234" i="65" s="1"/>
  <c r="I234" i="52"/>
  <c r="D235" i="65" s="1"/>
  <c r="I235" i="52"/>
  <c r="D236" i="65" s="1"/>
  <c r="I236" i="52"/>
  <c r="D237" i="65" s="1"/>
  <c r="I237" i="52"/>
  <c r="D238" i="65" s="1"/>
  <c r="I238" i="52"/>
  <c r="D239" i="65" s="1"/>
  <c r="I239" i="52"/>
  <c r="D240" i="65" s="1"/>
  <c r="I240" i="52"/>
  <c r="D241" i="65" s="1"/>
  <c r="I241" i="52"/>
  <c r="D242" i="65" s="1"/>
  <c r="I242" i="52"/>
  <c r="D243" i="65" s="1"/>
  <c r="I243" i="52"/>
  <c r="D244" i="65" s="1"/>
  <c r="I244" i="52"/>
  <c r="D245" i="65" s="1"/>
  <c r="I245" i="52"/>
  <c r="D246" i="65" s="1"/>
  <c r="I246" i="52"/>
  <c r="D247" i="65" s="1"/>
  <c r="I247" i="52"/>
  <c r="D248" i="65" s="1"/>
  <c r="I248" i="52"/>
  <c r="D249" i="65" s="1"/>
  <c r="I249" i="52"/>
  <c r="D250" i="65" s="1"/>
  <c r="I250" i="52"/>
  <c r="D251" i="65" s="1"/>
  <c r="I251" i="52"/>
  <c r="D252" i="65" s="1"/>
  <c r="I252" i="52"/>
  <c r="D253" i="65" s="1"/>
  <c r="I253" i="52"/>
  <c r="D254" i="65" s="1"/>
  <c r="I254" i="52"/>
  <c r="D255" i="65" s="1"/>
  <c r="I255" i="52"/>
  <c r="D256" i="65" s="1"/>
  <c r="I256" i="52"/>
  <c r="D257" i="65" s="1"/>
  <c r="I257" i="52"/>
  <c r="D258" i="65" s="1"/>
  <c r="I258" i="52"/>
  <c r="D259" i="65" s="1"/>
  <c r="I259" i="52"/>
  <c r="D260" i="65" s="1"/>
  <c r="I260" i="52"/>
  <c r="D261" i="65" s="1"/>
  <c r="I261" i="52"/>
  <c r="D262" i="65" s="1"/>
  <c r="I262" i="52"/>
  <c r="D263" i="65" s="1"/>
  <c r="I263" i="52"/>
  <c r="D264" i="65" s="1"/>
  <c r="I264" i="52"/>
  <c r="D265" i="65" s="1"/>
  <c r="I265" i="52"/>
  <c r="D266" i="65" s="1"/>
  <c r="I266" i="52"/>
  <c r="D267" i="65" s="1"/>
  <c r="I267" i="52"/>
  <c r="D268" i="65" s="1"/>
  <c r="I268" i="52"/>
  <c r="D269" i="65" s="1"/>
  <c r="I269" i="52"/>
  <c r="D270" i="65" s="1"/>
  <c r="I270" i="52"/>
  <c r="D271" i="65" s="1"/>
  <c r="I271" i="52"/>
  <c r="D272" i="65" s="1"/>
  <c r="I272" i="52"/>
  <c r="D273" i="65" s="1"/>
  <c r="I273" i="52"/>
  <c r="D274" i="65" s="1"/>
  <c r="I274" i="52"/>
  <c r="D275" i="65" s="1"/>
  <c r="I275" i="52"/>
  <c r="D276" i="65" s="1"/>
  <c r="I276" i="52"/>
  <c r="D277" i="65" s="1"/>
  <c r="I277" i="52"/>
  <c r="D278" i="65" s="1"/>
  <c r="I278" i="52"/>
  <c r="D279" i="65" s="1"/>
  <c r="I279" i="52"/>
  <c r="D280" i="65" s="1"/>
  <c r="I280" i="52"/>
  <c r="D281" i="65" s="1"/>
  <c r="I281" i="52"/>
  <c r="D282" i="65" s="1"/>
  <c r="I282" i="52"/>
  <c r="D283" i="65" s="1"/>
  <c r="I283" i="52"/>
  <c r="D284" i="65" s="1"/>
  <c r="I284" i="52"/>
  <c r="D285" i="65" s="1"/>
  <c r="I285" i="52"/>
  <c r="D286" i="65" s="1"/>
  <c r="I286" i="52"/>
  <c r="D287" i="65" s="1"/>
  <c r="I287" i="52"/>
  <c r="D288" i="65" s="1"/>
  <c r="I288" i="52"/>
  <c r="D289" i="65" s="1"/>
  <c r="I289" i="52"/>
  <c r="D290" i="65" s="1"/>
  <c r="I290" i="52"/>
  <c r="D291" i="65" s="1"/>
  <c r="I291" i="52"/>
  <c r="D292" i="65" s="1"/>
  <c r="I292" i="52"/>
  <c r="D293" i="65" s="1"/>
  <c r="I293" i="52"/>
  <c r="D294" i="65" s="1"/>
  <c r="I294" i="52"/>
  <c r="D295" i="65" s="1"/>
  <c r="I295" i="52"/>
  <c r="D296" i="65" s="1"/>
  <c r="I296" i="52"/>
  <c r="D297" i="65" s="1"/>
  <c r="I297" i="52"/>
  <c r="D298" i="65" s="1"/>
  <c r="I298" i="52"/>
  <c r="D299" i="65" s="1"/>
  <c r="I299" i="52"/>
  <c r="D300" i="65" s="1"/>
  <c r="I300" i="52"/>
  <c r="D301" i="65" s="1"/>
  <c r="I301" i="52"/>
  <c r="D302" i="65" s="1"/>
  <c r="I302" i="52"/>
  <c r="D303" i="65" s="1"/>
  <c r="I303" i="52"/>
  <c r="D304" i="65" s="1"/>
  <c r="I304" i="52"/>
  <c r="D305" i="65" s="1"/>
  <c r="I305" i="52"/>
  <c r="D306" i="65" s="1"/>
  <c r="I306" i="52"/>
  <c r="D307" i="65" s="1"/>
  <c r="I307" i="52"/>
  <c r="D308" i="65" s="1"/>
  <c r="I308" i="52"/>
  <c r="D309" i="65" s="1"/>
  <c r="I309" i="52"/>
  <c r="D310" i="65" s="1"/>
  <c r="I310" i="52"/>
  <c r="D311" i="65" s="1"/>
  <c r="I6" i="52"/>
  <c r="D7" i="65" s="1"/>
  <c r="G7" i="52"/>
  <c r="G8" i="52"/>
  <c r="G9" i="52"/>
  <c r="G10" i="52"/>
  <c r="G11" i="52"/>
  <c r="G12" i="52"/>
  <c r="G13" i="52"/>
  <c r="G14" i="52"/>
  <c r="G15" i="52"/>
  <c r="G16" i="52"/>
  <c r="G17" i="52"/>
  <c r="G18" i="52"/>
  <c r="G19" i="52"/>
  <c r="G20" i="52"/>
  <c r="G21" i="52"/>
  <c r="G22" i="52"/>
  <c r="G23" i="52"/>
  <c r="G24" i="52"/>
  <c r="G25" i="52"/>
  <c r="G26" i="52"/>
  <c r="G27" i="52"/>
  <c r="G28" i="52"/>
  <c r="G29" i="52"/>
  <c r="G30" i="52"/>
  <c r="G31" i="52"/>
  <c r="G32" i="52"/>
  <c r="G33" i="52"/>
  <c r="G34" i="52"/>
  <c r="G35" i="52"/>
  <c r="G36" i="52"/>
  <c r="G37" i="52"/>
  <c r="G38" i="52"/>
  <c r="G39" i="52"/>
  <c r="G40" i="52"/>
  <c r="G41" i="52"/>
  <c r="G42" i="52"/>
  <c r="G43" i="52"/>
  <c r="G44" i="52"/>
  <c r="G45" i="52"/>
  <c r="G46" i="52"/>
  <c r="G47" i="52"/>
  <c r="G48" i="52"/>
  <c r="G49" i="52"/>
  <c r="G50" i="52"/>
  <c r="G51" i="52"/>
  <c r="G52" i="52"/>
  <c r="G53" i="52"/>
  <c r="G54" i="52"/>
  <c r="G55" i="52"/>
  <c r="G56" i="52"/>
  <c r="G57" i="52"/>
  <c r="G58" i="52"/>
  <c r="G59" i="52"/>
  <c r="G60" i="52"/>
  <c r="G61" i="52"/>
  <c r="G62" i="52"/>
  <c r="G63" i="52"/>
  <c r="G64" i="52"/>
  <c r="G65" i="52"/>
  <c r="G66" i="52"/>
  <c r="G67" i="52"/>
  <c r="G68" i="52"/>
  <c r="G69" i="52"/>
  <c r="G70" i="52"/>
  <c r="G71" i="52"/>
  <c r="G72" i="52"/>
  <c r="G73" i="52"/>
  <c r="G74" i="52"/>
  <c r="G75" i="52"/>
  <c r="G76" i="52"/>
  <c r="G77" i="52"/>
  <c r="G78" i="52"/>
  <c r="G79" i="52"/>
  <c r="G80" i="52"/>
  <c r="G81" i="52"/>
  <c r="G82" i="52"/>
  <c r="G83" i="52"/>
  <c r="G84" i="52"/>
  <c r="G85" i="52"/>
  <c r="G86" i="52"/>
  <c r="G87" i="52"/>
  <c r="G88" i="52"/>
  <c r="G89" i="52"/>
  <c r="G90" i="52"/>
  <c r="G91" i="52"/>
  <c r="G92" i="52"/>
  <c r="G93" i="52"/>
  <c r="G94" i="52"/>
  <c r="G95" i="52"/>
  <c r="G96" i="52"/>
  <c r="G97" i="52"/>
  <c r="G98" i="52"/>
  <c r="G99" i="52"/>
  <c r="G100" i="52"/>
  <c r="G101" i="52"/>
  <c r="G102" i="52"/>
  <c r="G103" i="52"/>
  <c r="G104" i="52"/>
  <c r="G105" i="52"/>
  <c r="G106" i="52"/>
  <c r="G107" i="52"/>
  <c r="G108" i="52"/>
  <c r="G109" i="52"/>
  <c r="G110" i="52"/>
  <c r="G111" i="52"/>
  <c r="G112" i="52"/>
  <c r="G113" i="52"/>
  <c r="G114" i="52"/>
  <c r="G115" i="52"/>
  <c r="G116" i="52"/>
  <c r="G117" i="52"/>
  <c r="G118" i="52"/>
  <c r="G119" i="52"/>
  <c r="G120" i="52"/>
  <c r="G121" i="52"/>
  <c r="G122" i="52"/>
  <c r="G123" i="52"/>
  <c r="G124" i="52"/>
  <c r="G125" i="52"/>
  <c r="G126" i="52"/>
  <c r="G127" i="52"/>
  <c r="G128" i="52"/>
  <c r="G129" i="52"/>
  <c r="G130" i="52"/>
  <c r="G131" i="52"/>
  <c r="G132" i="52"/>
  <c r="G133" i="52"/>
  <c r="G134" i="52"/>
  <c r="G135" i="52"/>
  <c r="G136" i="52"/>
  <c r="G137" i="52"/>
  <c r="G138" i="52"/>
  <c r="G139" i="52"/>
  <c r="G140" i="52"/>
  <c r="G141" i="52"/>
  <c r="G142" i="52"/>
  <c r="G143" i="52"/>
  <c r="G144" i="52"/>
  <c r="G145" i="52"/>
  <c r="G146" i="52"/>
  <c r="G147" i="52"/>
  <c r="G148" i="52"/>
  <c r="G149" i="52"/>
  <c r="G150" i="52"/>
  <c r="G151" i="52"/>
  <c r="G152" i="52"/>
  <c r="G153" i="52"/>
  <c r="G154" i="52"/>
  <c r="G155" i="52"/>
  <c r="G156" i="52"/>
  <c r="G157" i="52"/>
  <c r="G158" i="52"/>
  <c r="G159" i="52"/>
  <c r="G160" i="52"/>
  <c r="G161" i="52"/>
  <c r="G162" i="52"/>
  <c r="G163" i="52"/>
  <c r="G164" i="52"/>
  <c r="G165" i="52"/>
  <c r="G166" i="52"/>
  <c r="G167" i="52"/>
  <c r="G168" i="52"/>
  <c r="G169" i="52"/>
  <c r="G170" i="52"/>
  <c r="G171" i="52"/>
  <c r="G172" i="52"/>
  <c r="G173" i="52"/>
  <c r="G174" i="52"/>
  <c r="G175" i="52"/>
  <c r="G176" i="52"/>
  <c r="G177" i="52"/>
  <c r="G178" i="52"/>
  <c r="G179" i="52"/>
  <c r="G180" i="52"/>
  <c r="G181" i="52"/>
  <c r="G182" i="52"/>
  <c r="G183" i="52"/>
  <c r="G184" i="52"/>
  <c r="G185" i="52"/>
  <c r="G186" i="52"/>
  <c r="G187" i="52"/>
  <c r="G188" i="52"/>
  <c r="G189" i="52"/>
  <c r="G190" i="52"/>
  <c r="G191" i="52"/>
  <c r="G192" i="52"/>
  <c r="G193" i="52"/>
  <c r="G194" i="52"/>
  <c r="G195" i="52"/>
  <c r="G196" i="52"/>
  <c r="G197" i="52"/>
  <c r="G198" i="52"/>
  <c r="G199" i="52"/>
  <c r="G200" i="52"/>
  <c r="G201" i="52"/>
  <c r="G202" i="52"/>
  <c r="G203" i="52"/>
  <c r="G204" i="52"/>
  <c r="G205" i="52"/>
  <c r="G206" i="52"/>
  <c r="G207" i="52"/>
  <c r="G208" i="52"/>
  <c r="G209" i="52"/>
  <c r="G210" i="52"/>
  <c r="G211" i="52"/>
  <c r="G212" i="52"/>
  <c r="G213" i="52"/>
  <c r="G214" i="52"/>
  <c r="G215" i="52"/>
  <c r="G216" i="52"/>
  <c r="G217" i="52"/>
  <c r="G218" i="52"/>
  <c r="G219" i="52"/>
  <c r="G220" i="52"/>
  <c r="G221" i="52"/>
  <c r="G222" i="52"/>
  <c r="G223" i="52"/>
  <c r="G224" i="52"/>
  <c r="G225" i="52"/>
  <c r="G226" i="52"/>
  <c r="G227" i="52"/>
  <c r="G228" i="52"/>
  <c r="G229" i="52"/>
  <c r="G230" i="52"/>
  <c r="G231" i="52"/>
  <c r="G232" i="52"/>
  <c r="G233" i="52"/>
  <c r="G234" i="52"/>
  <c r="G235" i="52"/>
  <c r="G236" i="52"/>
  <c r="G237" i="52"/>
  <c r="G238" i="52"/>
  <c r="G239" i="52"/>
  <c r="G240" i="52"/>
  <c r="G241" i="52"/>
  <c r="G242" i="52"/>
  <c r="G243" i="52"/>
  <c r="G244" i="52"/>
  <c r="G245" i="52"/>
  <c r="G246" i="52"/>
  <c r="G247" i="52"/>
  <c r="G248" i="52"/>
  <c r="G249" i="52"/>
  <c r="G250" i="52"/>
  <c r="G251" i="52"/>
  <c r="G252" i="52"/>
  <c r="G253" i="52"/>
  <c r="G254" i="52"/>
  <c r="G255" i="52"/>
  <c r="G256" i="52"/>
  <c r="G257" i="52"/>
  <c r="G258" i="52"/>
  <c r="G259" i="52"/>
  <c r="G260" i="52"/>
  <c r="G261" i="52"/>
  <c r="G262" i="52"/>
  <c r="G263" i="52"/>
  <c r="G264" i="52"/>
  <c r="G265" i="52"/>
  <c r="G266" i="52"/>
  <c r="G267" i="52"/>
  <c r="G268" i="52"/>
  <c r="G269" i="52"/>
  <c r="G270" i="52"/>
  <c r="G271" i="52"/>
  <c r="G272" i="52"/>
  <c r="G273" i="52"/>
  <c r="G274" i="52"/>
  <c r="G275" i="52"/>
  <c r="G276" i="52"/>
  <c r="G277" i="52"/>
  <c r="G278" i="52"/>
  <c r="G279" i="52"/>
  <c r="G280" i="52"/>
  <c r="G281" i="52"/>
  <c r="G282" i="52"/>
  <c r="G283" i="52"/>
  <c r="G284" i="52"/>
  <c r="G285" i="52"/>
  <c r="G286" i="52"/>
  <c r="G287" i="52"/>
  <c r="G288" i="52"/>
  <c r="G289" i="52"/>
  <c r="G290" i="52"/>
  <c r="G291" i="52"/>
  <c r="G292" i="52"/>
  <c r="G293" i="52"/>
  <c r="G294" i="52"/>
  <c r="G295" i="52"/>
  <c r="G296" i="52"/>
  <c r="G297" i="52"/>
  <c r="G298" i="52"/>
  <c r="G299" i="52"/>
  <c r="G300" i="52"/>
  <c r="G301" i="52"/>
  <c r="G302" i="52"/>
  <c r="G303" i="52"/>
  <c r="G304" i="52"/>
  <c r="G305" i="52"/>
  <c r="G306" i="52"/>
  <c r="G307" i="52"/>
  <c r="G308" i="52"/>
  <c r="G309" i="52"/>
  <c r="G310" i="52"/>
  <c r="G6" i="52"/>
  <c r="I5" i="52"/>
  <c r="G5" i="52"/>
  <c r="E7" i="52"/>
  <c r="E8" i="65" s="1"/>
  <c r="E8" i="52"/>
  <c r="E9" i="65" s="1"/>
  <c r="E9" i="52"/>
  <c r="E10" i="65" s="1"/>
  <c r="E10" i="52"/>
  <c r="E11" i="65" s="1"/>
  <c r="E11" i="52"/>
  <c r="E12" i="65" s="1"/>
  <c r="E12" i="52"/>
  <c r="E13" i="65" s="1"/>
  <c r="E13" i="52"/>
  <c r="E14" i="65" s="1"/>
  <c r="E14" i="52"/>
  <c r="E15" i="65" s="1"/>
  <c r="E15" i="52"/>
  <c r="E16" i="65" s="1"/>
  <c r="E16" i="52"/>
  <c r="E17" i="65" s="1"/>
  <c r="E17" i="52"/>
  <c r="E18" i="65" s="1"/>
  <c r="E18" i="52"/>
  <c r="E19" i="65" s="1"/>
  <c r="E19" i="52"/>
  <c r="E20" i="65" s="1"/>
  <c r="E20" i="52"/>
  <c r="E21" i="65" s="1"/>
  <c r="E21" i="52"/>
  <c r="E22" i="65" s="1"/>
  <c r="E22" i="52"/>
  <c r="E23" i="65" s="1"/>
  <c r="E23" i="52"/>
  <c r="E24" i="65" s="1"/>
  <c r="E24" i="52"/>
  <c r="E25" i="65" s="1"/>
  <c r="E25" i="52"/>
  <c r="E26" i="65" s="1"/>
  <c r="E26" i="52"/>
  <c r="E27" i="65" s="1"/>
  <c r="E27" i="52"/>
  <c r="E28" i="65" s="1"/>
  <c r="E28" i="52"/>
  <c r="E29" i="65" s="1"/>
  <c r="E29" i="52"/>
  <c r="E30" i="65" s="1"/>
  <c r="E30" i="52"/>
  <c r="E31" i="65" s="1"/>
  <c r="E31" i="52"/>
  <c r="E32" i="65" s="1"/>
  <c r="E32" i="52"/>
  <c r="E33" i="65" s="1"/>
  <c r="E33" i="52"/>
  <c r="E34" i="65" s="1"/>
  <c r="E34" i="52"/>
  <c r="E35" i="65" s="1"/>
  <c r="E35" i="52"/>
  <c r="E36" i="65" s="1"/>
  <c r="E36" i="52"/>
  <c r="E37" i="65" s="1"/>
  <c r="E37" i="52"/>
  <c r="E38" i="65" s="1"/>
  <c r="E38" i="52"/>
  <c r="E39" i="65" s="1"/>
  <c r="E39" i="52"/>
  <c r="E40" i="65" s="1"/>
  <c r="E40" i="52"/>
  <c r="E41" i="65" s="1"/>
  <c r="E41" i="52"/>
  <c r="E42" i="65" s="1"/>
  <c r="E42" i="52"/>
  <c r="E43" i="65" s="1"/>
  <c r="E43" i="52"/>
  <c r="E44" i="65" s="1"/>
  <c r="E44" i="52"/>
  <c r="E45" i="65" s="1"/>
  <c r="E45" i="52"/>
  <c r="E46" i="65" s="1"/>
  <c r="E46" i="52"/>
  <c r="E47" i="65" s="1"/>
  <c r="E47" i="52"/>
  <c r="E48" i="65" s="1"/>
  <c r="E48" i="52"/>
  <c r="E49" i="65" s="1"/>
  <c r="E49" i="52"/>
  <c r="E50" i="65" s="1"/>
  <c r="E50" i="52"/>
  <c r="E51" i="65" s="1"/>
  <c r="E51" i="52"/>
  <c r="E52" i="65" s="1"/>
  <c r="E52" i="52"/>
  <c r="E53" i="65" s="1"/>
  <c r="E53" i="52"/>
  <c r="E54" i="65" s="1"/>
  <c r="E54" i="52"/>
  <c r="E55" i="65" s="1"/>
  <c r="E55" i="52"/>
  <c r="E56" i="65" s="1"/>
  <c r="E56" i="52"/>
  <c r="E57" i="65" s="1"/>
  <c r="E57" i="52"/>
  <c r="E58" i="65" s="1"/>
  <c r="E58" i="52"/>
  <c r="E59" i="65" s="1"/>
  <c r="E59" i="52"/>
  <c r="E60" i="65" s="1"/>
  <c r="E60" i="52"/>
  <c r="E61" i="65" s="1"/>
  <c r="E61" i="52"/>
  <c r="E62" i="65" s="1"/>
  <c r="E62" i="52"/>
  <c r="E63" i="65" s="1"/>
  <c r="E63" i="52"/>
  <c r="E64" i="65" s="1"/>
  <c r="E64" i="52"/>
  <c r="E65" i="65" s="1"/>
  <c r="E65" i="52"/>
  <c r="E66" i="65" s="1"/>
  <c r="E66" i="52"/>
  <c r="E67" i="65" s="1"/>
  <c r="E67" i="52"/>
  <c r="E68" i="65" s="1"/>
  <c r="E68" i="52"/>
  <c r="E69" i="65" s="1"/>
  <c r="E69" i="52"/>
  <c r="E70" i="65" s="1"/>
  <c r="E70" i="52"/>
  <c r="E71" i="65" s="1"/>
  <c r="E71" i="52"/>
  <c r="E72" i="65" s="1"/>
  <c r="E72" i="52"/>
  <c r="E73" i="65" s="1"/>
  <c r="E73" i="52"/>
  <c r="E74" i="65" s="1"/>
  <c r="E74" i="52"/>
  <c r="E75" i="65" s="1"/>
  <c r="E75" i="52"/>
  <c r="E76" i="65" s="1"/>
  <c r="E76" i="52"/>
  <c r="E77" i="65" s="1"/>
  <c r="E77" i="52"/>
  <c r="E78" i="65" s="1"/>
  <c r="E78" i="52"/>
  <c r="E79" i="65" s="1"/>
  <c r="E79" i="52"/>
  <c r="E80" i="65" s="1"/>
  <c r="E80" i="52"/>
  <c r="E81" i="65" s="1"/>
  <c r="E81" i="52"/>
  <c r="E82" i="65" s="1"/>
  <c r="E82" i="52"/>
  <c r="E83" i="65" s="1"/>
  <c r="E83" i="52"/>
  <c r="E84" i="65" s="1"/>
  <c r="E84" i="52"/>
  <c r="E85" i="65" s="1"/>
  <c r="E85" i="52"/>
  <c r="E86" i="65" s="1"/>
  <c r="E86" i="52"/>
  <c r="E87" i="65" s="1"/>
  <c r="E87" i="52"/>
  <c r="E88" i="65" s="1"/>
  <c r="E88" i="52"/>
  <c r="E89" i="65" s="1"/>
  <c r="E89" i="52"/>
  <c r="E90" i="65" s="1"/>
  <c r="E90" i="52"/>
  <c r="E91" i="65" s="1"/>
  <c r="E91" i="52"/>
  <c r="E92" i="65" s="1"/>
  <c r="E92" i="52"/>
  <c r="E93" i="65" s="1"/>
  <c r="E93" i="52"/>
  <c r="E94" i="65" s="1"/>
  <c r="E94" i="52"/>
  <c r="E95" i="65" s="1"/>
  <c r="E95" i="52"/>
  <c r="E96" i="65" s="1"/>
  <c r="E96" i="52"/>
  <c r="E97" i="65" s="1"/>
  <c r="E97" i="52"/>
  <c r="E98" i="65" s="1"/>
  <c r="E98" i="52"/>
  <c r="E99" i="65" s="1"/>
  <c r="E99" i="52"/>
  <c r="E100" i="65" s="1"/>
  <c r="E100" i="52"/>
  <c r="E101" i="65" s="1"/>
  <c r="E101" i="52"/>
  <c r="E102" i="65" s="1"/>
  <c r="E102" i="52"/>
  <c r="E103" i="65" s="1"/>
  <c r="E103" i="52"/>
  <c r="E104" i="65" s="1"/>
  <c r="E104" i="52"/>
  <c r="E105" i="65" s="1"/>
  <c r="E105" i="52"/>
  <c r="E106" i="65" s="1"/>
  <c r="E106" i="52"/>
  <c r="E107" i="65" s="1"/>
  <c r="E107" i="52"/>
  <c r="E108" i="65" s="1"/>
  <c r="E108" i="52"/>
  <c r="E109" i="65" s="1"/>
  <c r="E109" i="52"/>
  <c r="E110" i="65" s="1"/>
  <c r="E110" i="52"/>
  <c r="E111" i="65" s="1"/>
  <c r="E111" i="52"/>
  <c r="E112" i="65" s="1"/>
  <c r="E112" i="52"/>
  <c r="E113" i="65" s="1"/>
  <c r="E113" i="52"/>
  <c r="E114" i="65" s="1"/>
  <c r="E114" i="52"/>
  <c r="E115" i="65" s="1"/>
  <c r="E115" i="52"/>
  <c r="E116" i="65" s="1"/>
  <c r="E116" i="52"/>
  <c r="E117" i="65" s="1"/>
  <c r="E117" i="52"/>
  <c r="E118" i="65" s="1"/>
  <c r="E118" i="52"/>
  <c r="E119" i="65" s="1"/>
  <c r="E119" i="52"/>
  <c r="E120" i="65" s="1"/>
  <c r="E120" i="52"/>
  <c r="E121" i="65" s="1"/>
  <c r="E121" i="52"/>
  <c r="E122" i="65" s="1"/>
  <c r="E122" i="52"/>
  <c r="E123" i="65" s="1"/>
  <c r="E123" i="52"/>
  <c r="E124" i="65" s="1"/>
  <c r="E124" i="52"/>
  <c r="E125" i="65" s="1"/>
  <c r="E125" i="52"/>
  <c r="E126" i="65" s="1"/>
  <c r="E126" i="52"/>
  <c r="E127" i="65" s="1"/>
  <c r="E127" i="52"/>
  <c r="E128" i="65" s="1"/>
  <c r="E128" i="52"/>
  <c r="E129" i="65" s="1"/>
  <c r="E129" i="52"/>
  <c r="E130" i="65" s="1"/>
  <c r="E130" i="52"/>
  <c r="E131" i="65" s="1"/>
  <c r="E131" i="52"/>
  <c r="E132" i="65" s="1"/>
  <c r="E132" i="52"/>
  <c r="E133" i="65" s="1"/>
  <c r="E133" i="52"/>
  <c r="E134" i="65" s="1"/>
  <c r="E134" i="52"/>
  <c r="E135" i="65" s="1"/>
  <c r="E135" i="52"/>
  <c r="E136" i="65" s="1"/>
  <c r="E136" i="52"/>
  <c r="E137" i="65" s="1"/>
  <c r="E137" i="52"/>
  <c r="E138" i="65" s="1"/>
  <c r="E138" i="52"/>
  <c r="E139" i="65" s="1"/>
  <c r="E139" i="52"/>
  <c r="E140" i="65" s="1"/>
  <c r="E140" i="52"/>
  <c r="E141" i="65" s="1"/>
  <c r="E141" i="52"/>
  <c r="E142" i="65" s="1"/>
  <c r="E142" i="52"/>
  <c r="E143" i="65" s="1"/>
  <c r="E143" i="52"/>
  <c r="E144" i="65" s="1"/>
  <c r="E144" i="52"/>
  <c r="E145" i="65" s="1"/>
  <c r="E145" i="52"/>
  <c r="E146" i="65" s="1"/>
  <c r="E146" i="52"/>
  <c r="E147" i="65" s="1"/>
  <c r="E147" i="52"/>
  <c r="E148" i="65" s="1"/>
  <c r="E148" i="52"/>
  <c r="E149" i="65" s="1"/>
  <c r="E149" i="52"/>
  <c r="E150" i="65" s="1"/>
  <c r="E150" i="52"/>
  <c r="E151" i="65" s="1"/>
  <c r="E151" i="52"/>
  <c r="E152" i="65" s="1"/>
  <c r="E152" i="52"/>
  <c r="E153" i="65" s="1"/>
  <c r="E153" i="52"/>
  <c r="E154" i="65" s="1"/>
  <c r="E154" i="52"/>
  <c r="E155" i="65" s="1"/>
  <c r="E155" i="52"/>
  <c r="E156" i="65" s="1"/>
  <c r="E156" i="52"/>
  <c r="E157" i="65" s="1"/>
  <c r="E157" i="52"/>
  <c r="E158" i="65" s="1"/>
  <c r="E158" i="52"/>
  <c r="E159" i="65" s="1"/>
  <c r="E159" i="52"/>
  <c r="E160" i="65" s="1"/>
  <c r="E160" i="52"/>
  <c r="E161" i="65" s="1"/>
  <c r="E161" i="52"/>
  <c r="E162" i="65" s="1"/>
  <c r="E162" i="52"/>
  <c r="E163" i="65" s="1"/>
  <c r="E163" i="52"/>
  <c r="E164" i="65" s="1"/>
  <c r="E164" i="52"/>
  <c r="E165" i="65" s="1"/>
  <c r="E165" i="52"/>
  <c r="E166" i="65" s="1"/>
  <c r="E166" i="52"/>
  <c r="E167" i="65" s="1"/>
  <c r="E167" i="52"/>
  <c r="E168" i="65" s="1"/>
  <c r="E168" i="52"/>
  <c r="E169" i="65" s="1"/>
  <c r="E169" i="52"/>
  <c r="E170" i="65" s="1"/>
  <c r="E170" i="52"/>
  <c r="E171" i="65" s="1"/>
  <c r="E171" i="52"/>
  <c r="E172" i="65" s="1"/>
  <c r="E172" i="52"/>
  <c r="E173" i="65" s="1"/>
  <c r="E173" i="52"/>
  <c r="E174" i="65" s="1"/>
  <c r="E174" i="52"/>
  <c r="E175" i="65" s="1"/>
  <c r="E175" i="52"/>
  <c r="E176" i="65" s="1"/>
  <c r="E176" i="52"/>
  <c r="E177" i="65" s="1"/>
  <c r="E177" i="52"/>
  <c r="E178" i="65" s="1"/>
  <c r="E178" i="52"/>
  <c r="E179" i="65" s="1"/>
  <c r="E179" i="52"/>
  <c r="E180" i="65" s="1"/>
  <c r="E180" i="52"/>
  <c r="E181" i="65" s="1"/>
  <c r="E181" i="52"/>
  <c r="E182" i="65" s="1"/>
  <c r="E182" i="52"/>
  <c r="E183" i="65" s="1"/>
  <c r="E183" i="52"/>
  <c r="E184" i="65" s="1"/>
  <c r="E184" i="52"/>
  <c r="E185" i="65" s="1"/>
  <c r="E185" i="52"/>
  <c r="E186" i="65" s="1"/>
  <c r="E186" i="52"/>
  <c r="E187" i="65" s="1"/>
  <c r="E187" i="52"/>
  <c r="E188" i="65" s="1"/>
  <c r="E188" i="52"/>
  <c r="E189" i="65" s="1"/>
  <c r="E189" i="52"/>
  <c r="E190" i="65" s="1"/>
  <c r="E190" i="52"/>
  <c r="E191" i="65" s="1"/>
  <c r="E191" i="52"/>
  <c r="E192" i="65" s="1"/>
  <c r="E192" i="52"/>
  <c r="E193" i="65" s="1"/>
  <c r="E193" i="52"/>
  <c r="E194" i="65" s="1"/>
  <c r="E194" i="52"/>
  <c r="E195" i="65" s="1"/>
  <c r="E195" i="52"/>
  <c r="E196" i="65" s="1"/>
  <c r="E196" i="52"/>
  <c r="E197" i="65" s="1"/>
  <c r="E197" i="52"/>
  <c r="E198" i="65" s="1"/>
  <c r="E198" i="52"/>
  <c r="E199" i="65" s="1"/>
  <c r="E199" i="52"/>
  <c r="E200" i="65" s="1"/>
  <c r="E200" i="52"/>
  <c r="E201" i="65" s="1"/>
  <c r="E201" i="52"/>
  <c r="E202" i="65" s="1"/>
  <c r="E202" i="52"/>
  <c r="E203" i="65" s="1"/>
  <c r="E203" i="52"/>
  <c r="E204" i="65" s="1"/>
  <c r="E204" i="52"/>
  <c r="E205" i="65" s="1"/>
  <c r="E205" i="52"/>
  <c r="E206" i="65" s="1"/>
  <c r="E206" i="52"/>
  <c r="E207" i="65" s="1"/>
  <c r="E207" i="52"/>
  <c r="E208" i="65" s="1"/>
  <c r="E208" i="52"/>
  <c r="E209" i="65" s="1"/>
  <c r="E209" i="52"/>
  <c r="E210" i="65" s="1"/>
  <c r="E210" i="52"/>
  <c r="E211" i="65" s="1"/>
  <c r="E211" i="52"/>
  <c r="E212" i="65" s="1"/>
  <c r="E212" i="52"/>
  <c r="E213" i="65" s="1"/>
  <c r="E213" i="52"/>
  <c r="E214" i="65" s="1"/>
  <c r="E214" i="52"/>
  <c r="E215" i="65" s="1"/>
  <c r="E215" i="52"/>
  <c r="E216" i="65" s="1"/>
  <c r="E216" i="52"/>
  <c r="E217" i="65" s="1"/>
  <c r="E217" i="52"/>
  <c r="E218" i="65" s="1"/>
  <c r="E218" i="52"/>
  <c r="E219" i="65" s="1"/>
  <c r="E219" i="52"/>
  <c r="E220" i="65" s="1"/>
  <c r="E220" i="52"/>
  <c r="E221" i="65" s="1"/>
  <c r="E221" i="52"/>
  <c r="E222" i="65" s="1"/>
  <c r="E222" i="52"/>
  <c r="E223" i="65" s="1"/>
  <c r="E223" i="52"/>
  <c r="E224" i="65" s="1"/>
  <c r="E224" i="52"/>
  <c r="E225" i="65" s="1"/>
  <c r="E225" i="52"/>
  <c r="E226" i="65" s="1"/>
  <c r="E226" i="52"/>
  <c r="E227" i="65" s="1"/>
  <c r="E227" i="52"/>
  <c r="E228" i="65" s="1"/>
  <c r="E228" i="52"/>
  <c r="E229" i="65" s="1"/>
  <c r="E229" i="52"/>
  <c r="E230" i="65" s="1"/>
  <c r="E230" i="52"/>
  <c r="E231" i="65" s="1"/>
  <c r="E231" i="52"/>
  <c r="E232" i="65" s="1"/>
  <c r="E232" i="52"/>
  <c r="E233" i="65" s="1"/>
  <c r="E233" i="52"/>
  <c r="E234" i="65" s="1"/>
  <c r="E234" i="52"/>
  <c r="E235" i="65" s="1"/>
  <c r="E235" i="52"/>
  <c r="E236" i="65" s="1"/>
  <c r="E236" i="52"/>
  <c r="E237" i="65" s="1"/>
  <c r="E237" i="52"/>
  <c r="E238" i="65" s="1"/>
  <c r="E238" i="52"/>
  <c r="E239" i="65" s="1"/>
  <c r="E239" i="52"/>
  <c r="E240" i="65" s="1"/>
  <c r="E240" i="52"/>
  <c r="E241" i="65" s="1"/>
  <c r="E241" i="52"/>
  <c r="E242" i="65" s="1"/>
  <c r="E242" i="52"/>
  <c r="E243" i="65" s="1"/>
  <c r="E243" i="52"/>
  <c r="E244" i="65" s="1"/>
  <c r="E244" i="52"/>
  <c r="E245" i="65" s="1"/>
  <c r="E245" i="52"/>
  <c r="E246" i="65" s="1"/>
  <c r="E246" i="52"/>
  <c r="E247" i="65" s="1"/>
  <c r="E247" i="52"/>
  <c r="E248" i="65" s="1"/>
  <c r="E248" i="52"/>
  <c r="E249" i="65" s="1"/>
  <c r="E249" i="52"/>
  <c r="E250" i="65" s="1"/>
  <c r="E250" i="52"/>
  <c r="E251" i="65" s="1"/>
  <c r="E251" i="52"/>
  <c r="E252" i="65" s="1"/>
  <c r="E252" i="52"/>
  <c r="E253" i="65" s="1"/>
  <c r="E253" i="52"/>
  <c r="E254" i="65" s="1"/>
  <c r="E254" i="52"/>
  <c r="E255" i="65" s="1"/>
  <c r="E255" i="52"/>
  <c r="E256" i="65" s="1"/>
  <c r="E256" i="52"/>
  <c r="E257" i="65" s="1"/>
  <c r="E257" i="52"/>
  <c r="E258" i="65" s="1"/>
  <c r="E258" i="52"/>
  <c r="E259" i="65" s="1"/>
  <c r="E259" i="52"/>
  <c r="E260" i="65" s="1"/>
  <c r="E260" i="52"/>
  <c r="E261" i="65" s="1"/>
  <c r="E261" i="52"/>
  <c r="E262" i="65" s="1"/>
  <c r="E262" i="52"/>
  <c r="E263" i="65" s="1"/>
  <c r="E263" i="52"/>
  <c r="E264" i="65" s="1"/>
  <c r="E264" i="52"/>
  <c r="E265" i="65" s="1"/>
  <c r="E265" i="52"/>
  <c r="E266" i="65" s="1"/>
  <c r="E266" i="52"/>
  <c r="E267" i="65" s="1"/>
  <c r="E267" i="52"/>
  <c r="E268" i="65" s="1"/>
  <c r="E268" i="52"/>
  <c r="E269" i="65" s="1"/>
  <c r="E269" i="52"/>
  <c r="E270" i="65" s="1"/>
  <c r="E270" i="52"/>
  <c r="E271" i="65" s="1"/>
  <c r="E271" i="52"/>
  <c r="E272" i="65" s="1"/>
  <c r="E272" i="52"/>
  <c r="E273" i="65" s="1"/>
  <c r="E273" i="52"/>
  <c r="E274" i="65" s="1"/>
  <c r="E274" i="52"/>
  <c r="E275" i="65" s="1"/>
  <c r="E275" i="52"/>
  <c r="E276" i="65" s="1"/>
  <c r="E276" i="52"/>
  <c r="E277" i="65" s="1"/>
  <c r="E277" i="52"/>
  <c r="E278" i="65" s="1"/>
  <c r="E278" i="52"/>
  <c r="E279" i="65" s="1"/>
  <c r="E279" i="52"/>
  <c r="E280" i="65" s="1"/>
  <c r="E280" i="52"/>
  <c r="E281" i="65" s="1"/>
  <c r="E281" i="52"/>
  <c r="E282" i="65" s="1"/>
  <c r="E282" i="52"/>
  <c r="E283" i="65" s="1"/>
  <c r="E283" i="52"/>
  <c r="E284" i="65" s="1"/>
  <c r="E284" i="52"/>
  <c r="E285" i="65" s="1"/>
  <c r="E285" i="52"/>
  <c r="E286" i="65" s="1"/>
  <c r="E286" i="52"/>
  <c r="E287" i="65" s="1"/>
  <c r="E287" i="52"/>
  <c r="E288" i="65" s="1"/>
  <c r="E288" i="52"/>
  <c r="E289" i="65" s="1"/>
  <c r="E289" i="52"/>
  <c r="E290" i="65" s="1"/>
  <c r="E290" i="52"/>
  <c r="E291" i="65" s="1"/>
  <c r="E291" i="52"/>
  <c r="E292" i="65" s="1"/>
  <c r="E292" i="52"/>
  <c r="E293" i="65" s="1"/>
  <c r="E293" i="52"/>
  <c r="E294" i="65" s="1"/>
  <c r="E294" i="52"/>
  <c r="E295" i="65" s="1"/>
  <c r="E295" i="52"/>
  <c r="E296" i="65" s="1"/>
  <c r="E296" i="52"/>
  <c r="E297" i="65" s="1"/>
  <c r="E297" i="52"/>
  <c r="E298" i="65" s="1"/>
  <c r="E298" i="52"/>
  <c r="E299" i="65" s="1"/>
  <c r="E299" i="52"/>
  <c r="E300" i="65" s="1"/>
  <c r="E300" i="52"/>
  <c r="E301" i="65" s="1"/>
  <c r="E301" i="52"/>
  <c r="E302" i="65" s="1"/>
  <c r="E302" i="52"/>
  <c r="E303" i="65" s="1"/>
  <c r="E303" i="52"/>
  <c r="E304" i="65" s="1"/>
  <c r="E304" i="52"/>
  <c r="E305" i="65" s="1"/>
  <c r="E305" i="52"/>
  <c r="E306" i="65" s="1"/>
  <c r="E306" i="52"/>
  <c r="E307" i="65" s="1"/>
  <c r="E307" i="52"/>
  <c r="E308" i="65" s="1"/>
  <c r="E308" i="52"/>
  <c r="E309" i="65" s="1"/>
  <c r="E309" i="52"/>
  <c r="E310" i="65" s="1"/>
  <c r="E310" i="52"/>
  <c r="E311" i="65" s="1"/>
  <c r="E6" i="52"/>
  <c r="E7" i="65" s="1"/>
  <c r="J231" i="53" l="1"/>
  <c r="J175" i="53"/>
  <c r="J159" i="53"/>
  <c r="L66" i="53"/>
  <c r="I302" i="54"/>
  <c r="I294" i="54"/>
  <c r="I286" i="54"/>
  <c r="I278" i="54"/>
  <c r="I270" i="54"/>
  <c r="I262" i="54"/>
  <c r="I246" i="54"/>
  <c r="I238" i="54"/>
  <c r="I230" i="54"/>
  <c r="I222" i="54"/>
  <c r="I214" i="54"/>
  <c r="I198" i="54"/>
  <c r="I190" i="54"/>
  <c r="I182" i="54"/>
  <c r="I174" i="54"/>
  <c r="I166" i="54"/>
  <c r="I158" i="54"/>
  <c r="I150" i="54"/>
  <c r="I134" i="54"/>
  <c r="I126" i="54"/>
  <c r="I118" i="54"/>
  <c r="I110" i="54"/>
  <c r="I102" i="54"/>
  <c r="I94" i="54"/>
  <c r="I86" i="54"/>
  <c r="I78" i="54"/>
  <c r="I70" i="54"/>
  <c r="I62" i="54"/>
  <c r="I54" i="54"/>
  <c r="I46" i="54"/>
  <c r="I38" i="54"/>
  <c r="I30" i="54"/>
  <c r="I22" i="54"/>
  <c r="I14" i="54"/>
  <c r="I6" i="54"/>
  <c r="I143" i="54"/>
  <c r="I39" i="54"/>
  <c r="F284" i="53"/>
  <c r="F204" i="53"/>
  <c r="F60" i="53"/>
  <c r="L265" i="53"/>
  <c r="L89" i="53"/>
  <c r="P307" i="53"/>
  <c r="P299" i="53"/>
  <c r="P291" i="53"/>
  <c r="P283" i="53"/>
  <c r="P275" i="53"/>
  <c r="P267" i="53"/>
  <c r="P251" i="53"/>
  <c r="P243" i="53"/>
  <c r="P235" i="53"/>
  <c r="P227" i="53"/>
  <c r="P219" i="53"/>
  <c r="P211" i="53"/>
  <c r="P195" i="53"/>
  <c r="P187" i="53"/>
  <c r="P171" i="53"/>
  <c r="P163" i="53"/>
  <c r="P155" i="53"/>
  <c r="P147" i="53"/>
  <c r="P139" i="53"/>
  <c r="P131" i="53"/>
  <c r="P115" i="53"/>
  <c r="P107" i="53"/>
  <c r="P99" i="53"/>
  <c r="P83" i="53"/>
  <c r="P75" i="53"/>
  <c r="P59" i="53"/>
  <c r="P51" i="53"/>
  <c r="P43" i="53"/>
  <c r="P27" i="53"/>
  <c r="P19" i="53"/>
  <c r="N176" i="53"/>
  <c r="I309" i="54"/>
  <c r="I301" i="54"/>
  <c r="I293" i="54"/>
  <c r="I285" i="54"/>
  <c r="I277" i="54"/>
  <c r="I269" i="54"/>
  <c r="I261" i="54"/>
  <c r="I253" i="54"/>
  <c r="I245" i="54"/>
  <c r="I237" i="54"/>
  <c r="I229" i="54"/>
  <c r="I221" i="54"/>
  <c r="I213" i="54"/>
  <c r="I205" i="54"/>
  <c r="I197" i="54"/>
  <c r="I189" i="54"/>
  <c r="I181" i="54"/>
  <c r="I173" i="54"/>
  <c r="I165" i="54"/>
  <c r="I157" i="54"/>
  <c r="I149" i="54"/>
  <c r="I141" i="54"/>
  <c r="I133" i="54"/>
  <c r="I125" i="54"/>
  <c r="I117" i="54"/>
  <c r="I109" i="54"/>
  <c r="I101" i="54"/>
  <c r="I93" i="54"/>
  <c r="I85" i="54"/>
  <c r="I77" i="54"/>
  <c r="I69" i="54"/>
  <c r="I61" i="54"/>
  <c r="I53" i="54"/>
  <c r="I45" i="54"/>
  <c r="I37" i="54"/>
  <c r="I29" i="54"/>
  <c r="I21" i="54"/>
  <c r="I13" i="54"/>
  <c r="I5" i="54"/>
  <c r="K168" i="54"/>
  <c r="K112" i="54"/>
  <c r="K56" i="54"/>
  <c r="M233" i="54"/>
  <c r="I216" i="54"/>
  <c r="I135" i="54"/>
  <c r="I19" i="54"/>
  <c r="J308" i="53"/>
  <c r="J292" i="53"/>
  <c r="J260" i="53"/>
  <c r="J244" i="53"/>
  <c r="J212" i="53"/>
  <c r="J148" i="53"/>
  <c r="J132" i="53"/>
  <c r="J44" i="53"/>
  <c r="J36" i="53"/>
  <c r="I207" i="54"/>
  <c r="I114" i="54"/>
  <c r="I17" i="54"/>
  <c r="J288" i="53"/>
  <c r="J75" i="53"/>
  <c r="I306" i="54"/>
  <c r="I298" i="54"/>
  <c r="I242" i="54"/>
  <c r="I234" i="54"/>
  <c r="I106" i="54"/>
  <c r="I18" i="54"/>
  <c r="I206" i="54"/>
  <c r="I79" i="54"/>
  <c r="M10" i="54"/>
  <c r="M179" i="54"/>
  <c r="J211" i="53"/>
  <c r="J90" i="53"/>
  <c r="J42" i="53"/>
  <c r="I305" i="54"/>
  <c r="I297" i="54"/>
  <c r="I289" i="54"/>
  <c r="I161" i="54"/>
  <c r="I279" i="54"/>
  <c r="M243" i="54"/>
  <c r="M219" i="54"/>
  <c r="M211" i="54"/>
  <c r="M155" i="54"/>
  <c r="M147" i="54"/>
  <c r="M123" i="54"/>
  <c r="M83" i="54"/>
  <c r="M27" i="54"/>
  <c r="M177" i="54"/>
  <c r="J122" i="53"/>
  <c r="I178" i="54"/>
  <c r="I59" i="54"/>
  <c r="I286" i="65"/>
  <c r="I278" i="65"/>
  <c r="I270" i="65"/>
  <c r="I262" i="65"/>
  <c r="I254" i="65"/>
  <c r="I246" i="65"/>
  <c r="I238" i="65"/>
  <c r="I230" i="65"/>
  <c r="I222" i="65"/>
  <c r="I214" i="65"/>
  <c r="I206" i="65"/>
  <c r="I198" i="65"/>
  <c r="I190" i="65"/>
  <c r="I182" i="65"/>
  <c r="I174" i="65"/>
  <c r="I166" i="65"/>
  <c r="I158" i="65"/>
  <c r="I150" i="65"/>
  <c r="I142" i="65"/>
  <c r="I134" i="65"/>
  <c r="I126" i="65"/>
  <c r="I118" i="65"/>
  <c r="I110" i="65"/>
  <c r="F286" i="53"/>
  <c r="F270" i="53"/>
  <c r="F262" i="53"/>
  <c r="F230" i="53"/>
  <c r="F214" i="53"/>
  <c r="F206" i="53"/>
  <c r="F198" i="53"/>
  <c r="F174" i="53"/>
  <c r="F150" i="53"/>
  <c r="F142" i="53"/>
  <c r="F118" i="53"/>
  <c r="F94" i="53"/>
  <c r="F86" i="53"/>
  <c r="F62" i="53"/>
  <c r="F38" i="53"/>
  <c r="F6" i="53"/>
  <c r="L289" i="53"/>
  <c r="L9" i="53"/>
  <c r="G11" i="54"/>
  <c r="I287" i="54"/>
  <c r="I271" i="54"/>
  <c r="I263" i="54"/>
  <c r="I215" i="54"/>
  <c r="I199" i="54"/>
  <c r="I151" i="54"/>
  <c r="I87" i="54"/>
  <c r="I71" i="54"/>
  <c r="I31" i="54"/>
  <c r="M105" i="54"/>
  <c r="T316" i="57"/>
  <c r="F6" i="63" s="1"/>
  <c r="H492" i="51" s="1"/>
  <c r="X74" i="57"/>
  <c r="M17" i="58"/>
  <c r="N398" i="51" s="1"/>
  <c r="C398" i="51"/>
  <c r="R291" i="57"/>
  <c r="R235" i="57"/>
  <c r="R179" i="57"/>
  <c r="R123" i="57"/>
  <c r="R67" i="57"/>
  <c r="R11" i="57"/>
  <c r="T261" i="57"/>
  <c r="T205" i="57"/>
  <c r="T173" i="57"/>
  <c r="T149" i="57"/>
  <c r="T93" i="57"/>
  <c r="T37" i="57"/>
  <c r="V271" i="57"/>
  <c r="V263" i="57"/>
  <c r="V207" i="57"/>
  <c r="V151" i="57"/>
  <c r="V95" i="57"/>
  <c r="V39" i="57"/>
  <c r="X257" i="57"/>
  <c r="X233" i="57"/>
  <c r="X209" i="57"/>
  <c r="X201" i="57"/>
  <c r="X153" i="57"/>
  <c r="X145" i="57"/>
  <c r="X121" i="57"/>
  <c r="X97" i="57"/>
  <c r="X89" i="57"/>
  <c r="X65" i="57"/>
  <c r="X41" i="57"/>
  <c r="X33" i="57"/>
  <c r="X9" i="57"/>
  <c r="M16" i="58"/>
  <c r="N397" i="51" s="1"/>
  <c r="C397" i="51"/>
  <c r="K18" i="60"/>
  <c r="L417" i="51" s="1"/>
  <c r="C417" i="51"/>
  <c r="V316" i="57"/>
  <c r="N6" i="63" s="1"/>
  <c r="P492" i="51" s="1"/>
  <c r="M15" i="58"/>
  <c r="N396" i="51" s="1"/>
  <c r="C396" i="51"/>
  <c r="K17" i="60"/>
  <c r="L416" i="51" s="1"/>
  <c r="C416" i="51"/>
  <c r="K19" i="60"/>
  <c r="L418" i="51" s="1"/>
  <c r="M14" i="58"/>
  <c r="N395" i="51" s="1"/>
  <c r="C395" i="51"/>
  <c r="L392" i="51"/>
  <c r="L391" i="51"/>
  <c r="V308" i="57"/>
  <c r="V300" i="57"/>
  <c r="V252" i="57"/>
  <c r="V244" i="57"/>
  <c r="V196" i="57"/>
  <c r="V188" i="57"/>
  <c r="V132" i="57"/>
  <c r="V76" i="57"/>
  <c r="V28" i="57"/>
  <c r="V20" i="57"/>
  <c r="X316" i="57"/>
  <c r="O6" i="63" s="1"/>
  <c r="Q492" i="51" s="1"/>
  <c r="X270" i="57"/>
  <c r="X214" i="57"/>
  <c r="X102" i="57"/>
  <c r="B10" i="60"/>
  <c r="C390" i="51"/>
  <c r="M13" i="58"/>
  <c r="N394" i="51" s="1"/>
  <c r="C394" i="51"/>
  <c r="K15" i="60"/>
  <c r="L414" i="51" s="1"/>
  <c r="C414" i="51"/>
  <c r="F391" i="51"/>
  <c r="F392" i="51"/>
  <c r="K14" i="60"/>
  <c r="L413" i="51" s="1"/>
  <c r="C413" i="51"/>
  <c r="I102" i="65"/>
  <c r="I94" i="65"/>
  <c r="I86" i="65"/>
  <c r="I78" i="65"/>
  <c r="I70" i="65"/>
  <c r="I62" i="65"/>
  <c r="I54" i="65"/>
  <c r="I46" i="65"/>
  <c r="I38" i="65"/>
  <c r="I30" i="65"/>
  <c r="I22" i="65"/>
  <c r="I14" i="65"/>
  <c r="I54" i="55"/>
  <c r="G90" i="55"/>
  <c r="T161" i="57"/>
  <c r="AP12" i="59"/>
  <c r="E8" i="61" s="1"/>
  <c r="G467" i="51" s="1"/>
  <c r="G5" i="54"/>
  <c r="I304" i="54"/>
  <c r="I296" i="54"/>
  <c r="I288" i="54"/>
  <c r="I280" i="54"/>
  <c r="I272" i="54"/>
  <c r="I264" i="54"/>
  <c r="I256" i="54"/>
  <c r="I248" i="54"/>
  <c r="I240" i="54"/>
  <c r="I232" i="54"/>
  <c r="I224" i="54"/>
  <c r="I208" i="54"/>
  <c r="I200" i="54"/>
  <c r="I192" i="54"/>
  <c r="I184" i="54"/>
  <c r="I176" i="54"/>
  <c r="I168" i="54"/>
  <c r="I160" i="54"/>
  <c r="I152" i="54"/>
  <c r="I144" i="54"/>
  <c r="I136" i="54"/>
  <c r="I128" i="54"/>
  <c r="I120" i="54"/>
  <c r="I112" i="54"/>
  <c r="I104" i="54"/>
  <c r="I96" i="54"/>
  <c r="I88" i="54"/>
  <c r="I80" i="54"/>
  <c r="I72" i="54"/>
  <c r="I64" i="54"/>
  <c r="I56" i="54"/>
  <c r="I48" i="54"/>
  <c r="I40" i="54"/>
  <c r="I32" i="54"/>
  <c r="I24" i="54"/>
  <c r="I16" i="54"/>
  <c r="I8" i="54"/>
  <c r="K215" i="54"/>
  <c r="M303" i="54"/>
  <c r="M295" i="54"/>
  <c r="M287" i="54"/>
  <c r="M279" i="54"/>
  <c r="M271" i="54"/>
  <c r="M263" i="54"/>
  <c r="M255" i="54"/>
  <c r="M247" i="54"/>
  <c r="M239" i="54"/>
  <c r="M231" i="54"/>
  <c r="M223" i="54"/>
  <c r="M215" i="54"/>
  <c r="M207" i="54"/>
  <c r="M199" i="54"/>
  <c r="M191" i="54"/>
  <c r="M183" i="54"/>
  <c r="M175" i="54"/>
  <c r="M167" i="54"/>
  <c r="M159" i="54"/>
  <c r="M151" i="54"/>
  <c r="M143" i="54"/>
  <c r="M135" i="54"/>
  <c r="M127" i="54"/>
  <c r="M119" i="54"/>
  <c r="M111" i="54"/>
  <c r="M103" i="54"/>
  <c r="M95" i="54"/>
  <c r="M87" i="54"/>
  <c r="M79" i="54"/>
  <c r="M71" i="54"/>
  <c r="M63" i="54"/>
  <c r="M55" i="54"/>
  <c r="M47" i="54"/>
  <c r="M39" i="54"/>
  <c r="M31" i="54"/>
  <c r="M23" i="54"/>
  <c r="M15" i="54"/>
  <c r="M7" i="54"/>
  <c r="I307" i="55"/>
  <c r="I251" i="55"/>
  <c r="I219" i="55"/>
  <c r="I147" i="55"/>
  <c r="K309" i="55"/>
  <c r="K301" i="55"/>
  <c r="K293" i="55"/>
  <c r="K285" i="55"/>
  <c r="E8" i="55"/>
  <c r="R261" i="57"/>
  <c r="R205" i="57"/>
  <c r="R149" i="57"/>
  <c r="R93" i="57"/>
  <c r="R37" i="57"/>
  <c r="V305" i="57"/>
  <c r="V137" i="57"/>
  <c r="V81" i="57"/>
  <c r="V25" i="57"/>
  <c r="X307" i="57"/>
  <c r="X299" i="57"/>
  <c r="X259" i="57"/>
  <c r="X243" i="57"/>
  <c r="X203" i="57"/>
  <c r="X195" i="57"/>
  <c r="X187" i="57"/>
  <c r="X147" i="57"/>
  <c r="X139" i="57"/>
  <c r="X91" i="57"/>
  <c r="X83" i="57"/>
  <c r="X75" i="57"/>
  <c r="X27" i="57"/>
  <c r="M18" i="58"/>
  <c r="N399" i="51" s="1"/>
  <c r="C399" i="51"/>
  <c r="AN14" i="59"/>
  <c r="AP14" i="59" s="1"/>
  <c r="E12" i="61" s="1"/>
  <c r="G471" i="51" s="1"/>
  <c r="K16" i="60"/>
  <c r="L415" i="51" s="1"/>
  <c r="C415" i="51"/>
  <c r="F290" i="53"/>
  <c r="F258" i="53"/>
  <c r="F234" i="53"/>
  <c r="F226" i="53"/>
  <c r="F202" i="53"/>
  <c r="F178" i="53"/>
  <c r="F162" i="53"/>
  <c r="F146" i="53"/>
  <c r="F130" i="53"/>
  <c r="F122" i="53"/>
  <c r="F90" i="53"/>
  <c r="F66" i="53"/>
  <c r="F58" i="53"/>
  <c r="F34" i="53"/>
  <c r="F10" i="53"/>
  <c r="N66" i="53"/>
  <c r="G264" i="54"/>
  <c r="G208" i="54"/>
  <c r="G192" i="54"/>
  <c r="G172" i="54"/>
  <c r="G156" i="54"/>
  <c r="G124" i="54"/>
  <c r="G96" i="54"/>
  <c r="G72" i="54"/>
  <c r="G40" i="54"/>
  <c r="G21" i="54"/>
  <c r="I43" i="54"/>
  <c r="I162" i="54"/>
  <c r="M304" i="54"/>
  <c r="M296" i="54"/>
  <c r="M288" i="54"/>
  <c r="M280" i="54"/>
  <c r="M272" i="54"/>
  <c r="M264" i="54"/>
  <c r="M256" i="54"/>
  <c r="M248" i="54"/>
  <c r="M240" i="54"/>
  <c r="M224" i="54"/>
  <c r="M216" i="54"/>
  <c r="M208" i="54"/>
  <c r="M200" i="54"/>
  <c r="M192" i="54"/>
  <c r="M184" i="54"/>
  <c r="M176" i="54"/>
  <c r="M168" i="54"/>
  <c r="M160" i="54"/>
  <c r="M152" i="54"/>
  <c r="M144" i="54"/>
  <c r="M136" i="54"/>
  <c r="M128" i="54"/>
  <c r="M120" i="54"/>
  <c r="M112" i="54"/>
  <c r="M104" i="54"/>
  <c r="M96" i="54"/>
  <c r="M88" i="54"/>
  <c r="M80" i="54"/>
  <c r="M72" i="54"/>
  <c r="M64" i="54"/>
  <c r="M56" i="54"/>
  <c r="M48" i="54"/>
  <c r="M40" i="54"/>
  <c r="M32" i="54"/>
  <c r="M24" i="54"/>
  <c r="M16" i="54"/>
  <c r="M8" i="54"/>
  <c r="L202" i="53"/>
  <c r="L147" i="53"/>
  <c r="H258" i="53"/>
  <c r="H202" i="53"/>
  <c r="H146" i="53"/>
  <c r="H90" i="53"/>
  <c r="H34" i="53"/>
  <c r="J151" i="53"/>
  <c r="J119" i="53"/>
  <c r="J95" i="53"/>
  <c r="J39" i="53"/>
  <c r="L258" i="53"/>
  <c r="L234" i="53"/>
  <c r="L178" i="53"/>
  <c r="L146" i="53"/>
  <c r="L122" i="53"/>
  <c r="L42" i="53"/>
  <c r="L10" i="53"/>
  <c r="L292" i="53"/>
  <c r="L257" i="53"/>
  <c r="L180" i="53"/>
  <c r="L126" i="53"/>
  <c r="J174" i="53"/>
  <c r="J118" i="53"/>
  <c r="L290" i="53"/>
  <c r="L235" i="53"/>
  <c r="L179" i="53"/>
  <c r="L123" i="53"/>
  <c r="L38" i="53"/>
  <c r="L296" i="53"/>
  <c r="L240" i="53"/>
  <c r="L184" i="53"/>
  <c r="L152" i="53"/>
  <c r="L128" i="53"/>
  <c r="L96" i="53"/>
  <c r="L72" i="53"/>
  <c r="L16" i="53"/>
  <c r="M265" i="54"/>
  <c r="M169" i="54"/>
  <c r="M91" i="54"/>
  <c r="L94" i="53"/>
  <c r="L11" i="53"/>
  <c r="H286" i="53"/>
  <c r="H230" i="53"/>
  <c r="H174" i="53"/>
  <c r="H118" i="53"/>
  <c r="H62" i="53"/>
  <c r="H6" i="53"/>
  <c r="L294" i="53"/>
  <c r="L238" i="53"/>
  <c r="L230" i="53"/>
  <c r="L206" i="53"/>
  <c r="L174" i="53"/>
  <c r="L118" i="53"/>
  <c r="L62" i="53"/>
  <c r="N290" i="53"/>
  <c r="N122" i="53"/>
  <c r="M51" i="54"/>
  <c r="M305" i="54"/>
  <c r="M137" i="54"/>
  <c r="M81" i="54"/>
  <c r="F283" i="53"/>
  <c r="F203" i="53"/>
  <c r="F179" i="53"/>
  <c r="F107" i="53"/>
  <c r="F91" i="53"/>
  <c r="F59" i="53"/>
  <c r="F11" i="53"/>
  <c r="L211" i="53"/>
  <c r="N234" i="53"/>
  <c r="G307" i="54"/>
  <c r="G302" i="54"/>
  <c r="G297" i="54"/>
  <c r="G292" i="54"/>
  <c r="G287" i="54"/>
  <c r="G278" i="54"/>
  <c r="G269" i="54"/>
  <c r="G260" i="54"/>
  <c r="G255" i="54"/>
  <c r="G246" i="54"/>
  <c r="G237" i="54"/>
  <c r="G232" i="54"/>
  <c r="G227" i="54"/>
  <c r="G218" i="54"/>
  <c r="G209" i="54"/>
  <c r="G203" i="54"/>
  <c r="G198" i="54"/>
  <c r="G193" i="54"/>
  <c r="G187" i="54"/>
  <c r="G178" i="54"/>
  <c r="G173" i="54"/>
  <c r="G167" i="54"/>
  <c r="G162" i="54"/>
  <c r="G157" i="54"/>
  <c r="G152" i="54"/>
  <c r="G147" i="54"/>
  <c r="G138" i="54"/>
  <c r="G129" i="54"/>
  <c r="G120" i="54"/>
  <c r="G110" i="54"/>
  <c r="G101" i="54"/>
  <c r="G92" i="54"/>
  <c r="G77" i="54"/>
  <c r="G68" i="54"/>
  <c r="G63" i="54"/>
  <c r="G54" i="54"/>
  <c r="G45" i="54"/>
  <c r="G36" i="54"/>
  <c r="G31" i="54"/>
  <c r="G16" i="54"/>
  <c r="I63" i="54"/>
  <c r="I169" i="54"/>
  <c r="I98" i="54"/>
  <c r="I51" i="54"/>
  <c r="M273" i="54"/>
  <c r="M241" i="54"/>
  <c r="M209" i="54"/>
  <c r="M201" i="54"/>
  <c r="M145" i="54"/>
  <c r="M49" i="54"/>
  <c r="M297" i="54"/>
  <c r="M73" i="54"/>
  <c r="E304" i="55"/>
  <c r="E296" i="55"/>
  <c r="E288" i="55"/>
  <c r="E280" i="55"/>
  <c r="E272" i="55"/>
  <c r="E264" i="55"/>
  <c r="E256" i="55"/>
  <c r="E248" i="55"/>
  <c r="E240" i="55"/>
  <c r="E232" i="55"/>
  <c r="E224" i="55"/>
  <c r="E216" i="55"/>
  <c r="E208" i="55"/>
  <c r="E200" i="55"/>
  <c r="E192" i="55"/>
  <c r="E184" i="55"/>
  <c r="E176" i="55"/>
  <c r="E168" i="55"/>
  <c r="E160" i="55"/>
  <c r="E152" i="55"/>
  <c r="E144" i="55"/>
  <c r="E136" i="55"/>
  <c r="E128" i="55"/>
  <c r="E120" i="55"/>
  <c r="E112" i="55"/>
  <c r="E104" i="55"/>
  <c r="E96" i="55"/>
  <c r="E87" i="55"/>
  <c r="E51" i="55"/>
  <c r="E42" i="55"/>
  <c r="E32" i="55"/>
  <c r="E23" i="55"/>
  <c r="E67" i="55"/>
  <c r="E48" i="55"/>
  <c r="E39" i="55"/>
  <c r="E89" i="55"/>
  <c r="E81" i="55"/>
  <c r="E73" i="55"/>
  <c r="E65" i="55"/>
  <c r="E57" i="55"/>
  <c r="E49" i="55"/>
  <c r="E41" i="55"/>
  <c r="E33" i="55"/>
  <c r="E25" i="55"/>
  <c r="E17" i="55"/>
  <c r="E9" i="55"/>
  <c r="E75" i="55"/>
  <c r="E56" i="55"/>
  <c r="E11" i="55"/>
  <c r="E6" i="60"/>
  <c r="F405" i="51" s="1"/>
  <c r="AP13" i="59"/>
  <c r="E10" i="61" s="1"/>
  <c r="G469" i="51" s="1"/>
  <c r="I282" i="54"/>
  <c r="I274" i="54"/>
  <c r="I218" i="54"/>
  <c r="I210" i="54"/>
  <c r="I154" i="54"/>
  <c r="I146" i="54"/>
  <c r="I90" i="54"/>
  <c r="I82" i="54"/>
  <c r="I42" i="54"/>
  <c r="I10" i="54"/>
  <c r="G133" i="55"/>
  <c r="I281" i="54"/>
  <c r="I273" i="54"/>
  <c r="I265" i="54"/>
  <c r="I257" i="54"/>
  <c r="I249" i="54"/>
  <c r="I241" i="54"/>
  <c r="I233" i="54"/>
  <c r="I225" i="54"/>
  <c r="I217" i="54"/>
  <c r="I209" i="54"/>
  <c r="I201" i="54"/>
  <c r="I193" i="54"/>
  <c r="I185" i="54"/>
  <c r="I177" i="54"/>
  <c r="I153" i="54"/>
  <c r="I145" i="54"/>
  <c r="I137" i="54"/>
  <c r="I129" i="54"/>
  <c r="I121" i="54"/>
  <c r="I113" i="54"/>
  <c r="I105" i="54"/>
  <c r="I97" i="54"/>
  <c r="I89" i="54"/>
  <c r="I81" i="54"/>
  <c r="I73" i="54"/>
  <c r="I65" i="54"/>
  <c r="I57" i="54"/>
  <c r="I49" i="54"/>
  <c r="I33" i="54"/>
  <c r="I25" i="54"/>
  <c r="I9" i="54"/>
  <c r="E307" i="55"/>
  <c r="E299" i="55"/>
  <c r="E291" i="55"/>
  <c r="E283" i="55"/>
  <c r="E275" i="55"/>
  <c r="E267" i="55"/>
  <c r="E259" i="55"/>
  <c r="E251" i="55"/>
  <c r="E243" i="55"/>
  <c r="E235" i="55"/>
  <c r="E227" i="55"/>
  <c r="E219" i="55"/>
  <c r="E211" i="55"/>
  <c r="E203" i="55"/>
  <c r="E195" i="55"/>
  <c r="E187" i="55"/>
  <c r="E179" i="55"/>
  <c r="E171" i="55"/>
  <c r="E163" i="55"/>
  <c r="E155" i="55"/>
  <c r="E147" i="55"/>
  <c r="E139" i="55"/>
  <c r="E131" i="55"/>
  <c r="E123" i="55"/>
  <c r="E115" i="55"/>
  <c r="E107" i="55"/>
  <c r="E99" i="55"/>
  <c r="E91" i="55"/>
  <c r="E72" i="55"/>
  <c r="E27" i="55"/>
  <c r="T292" i="57"/>
  <c r="T236" i="57"/>
  <c r="T180" i="57"/>
  <c r="T124" i="57"/>
  <c r="T68" i="57"/>
  <c r="T12" i="57"/>
  <c r="V294" i="57"/>
  <c r="V286" i="57"/>
  <c r="V238" i="57"/>
  <c r="V230" i="57"/>
  <c r="V182" i="57"/>
  <c r="V174" i="57"/>
  <c r="V126" i="57"/>
  <c r="V118" i="57"/>
  <c r="V70" i="57"/>
  <c r="V62" i="57"/>
  <c r="V14" i="57"/>
  <c r="V6" i="57"/>
  <c r="X288" i="57"/>
  <c r="X272" i="57"/>
  <c r="X256" i="57"/>
  <c r="X232" i="57"/>
  <c r="X216" i="57"/>
  <c r="X200" i="57"/>
  <c r="X160" i="57"/>
  <c r="X144" i="57"/>
  <c r="X120" i="57"/>
  <c r="X104" i="57"/>
  <c r="X88" i="57"/>
  <c r="X64" i="57"/>
  <c r="X48" i="57"/>
  <c r="X32" i="57"/>
  <c r="X8" i="57"/>
  <c r="AN16" i="59"/>
  <c r="AL5" i="59"/>
  <c r="AN25" i="59" s="1"/>
  <c r="I6" i="61"/>
  <c r="K465" i="51" s="1"/>
  <c r="D6" i="60"/>
  <c r="E405" i="51" s="1"/>
  <c r="I14" i="61"/>
  <c r="K473" i="51" s="1"/>
  <c r="R289" i="57"/>
  <c r="R233" i="57"/>
  <c r="R177" i="57"/>
  <c r="R121" i="57"/>
  <c r="R65" i="57"/>
  <c r="R49" i="57"/>
  <c r="R9" i="57"/>
  <c r="T171" i="57"/>
  <c r="T123" i="57"/>
  <c r="V277" i="57"/>
  <c r="V221" i="57"/>
  <c r="V165" i="57"/>
  <c r="V109" i="57"/>
  <c r="V53" i="57"/>
  <c r="X287" i="57"/>
  <c r="X279" i="57"/>
  <c r="X271" i="57"/>
  <c r="X223" i="57"/>
  <c r="X167" i="57"/>
  <c r="X159" i="57"/>
  <c r="X111" i="57"/>
  <c r="X103" i="57"/>
  <c r="X63" i="57"/>
  <c r="X55" i="57"/>
  <c r="X47" i="57"/>
  <c r="X7" i="57"/>
  <c r="R263" i="57"/>
  <c r="R207" i="57"/>
  <c r="R151" i="57"/>
  <c r="R95" i="57"/>
  <c r="R39" i="57"/>
  <c r="T289" i="57"/>
  <c r="T233" i="57"/>
  <c r="T177" i="57"/>
  <c r="T121" i="57"/>
  <c r="T65" i="57"/>
  <c r="T9" i="57"/>
  <c r="V299" i="57"/>
  <c r="V291" i="57"/>
  <c r="V243" i="57"/>
  <c r="V235" i="57"/>
  <c r="V220" i="57"/>
  <c r="V179" i="57"/>
  <c r="V123" i="57"/>
  <c r="V67" i="57"/>
  <c r="V11" i="57"/>
  <c r="X293" i="57"/>
  <c r="X285" i="57"/>
  <c r="X237" i="57"/>
  <c r="X229" i="57"/>
  <c r="X181" i="57"/>
  <c r="X173" i="57"/>
  <c r="X149" i="57"/>
  <c r="X125" i="57"/>
  <c r="X117" i="57"/>
  <c r="X93" i="57"/>
  <c r="X69" i="57"/>
  <c r="X61" i="57"/>
  <c r="X37" i="57"/>
  <c r="X14" i="57"/>
  <c r="I11" i="61"/>
  <c r="K470" i="51" s="1"/>
  <c r="I10" i="61"/>
  <c r="K469" i="51" s="1"/>
  <c r="V249" i="57"/>
  <c r="V193" i="57"/>
  <c r="I17" i="61"/>
  <c r="K476" i="51" s="1"/>
  <c r="I9" i="61"/>
  <c r="K468" i="51" s="1"/>
  <c r="V280" i="57"/>
  <c r="V272" i="57"/>
  <c r="V224" i="57"/>
  <c r="V216" i="57"/>
  <c r="V168" i="57"/>
  <c r="V160" i="57"/>
  <c r="V112" i="57"/>
  <c r="V104" i="57"/>
  <c r="V56" i="57"/>
  <c r="V48" i="57"/>
  <c r="X298" i="57"/>
  <c r="X242" i="57"/>
  <c r="X186" i="57"/>
  <c r="X130" i="57"/>
  <c r="I16" i="61"/>
  <c r="K475" i="51" s="1"/>
  <c r="I8" i="61"/>
  <c r="K467" i="51" s="1"/>
  <c r="I15" i="61"/>
  <c r="K474" i="51" s="1"/>
  <c r="E187" i="57"/>
  <c r="R299" i="57"/>
  <c r="R271" i="57"/>
  <c r="R243" i="57"/>
  <c r="R215" i="57"/>
  <c r="R187" i="57"/>
  <c r="R159" i="57"/>
  <c r="R131" i="57"/>
  <c r="R103" i="57"/>
  <c r="R75" i="57"/>
  <c r="R47" i="57"/>
  <c r="R19" i="57"/>
  <c r="T297" i="57"/>
  <c r="T269" i="57"/>
  <c r="T241" i="57"/>
  <c r="T213" i="57"/>
  <c r="T185" i="57"/>
  <c r="T157" i="57"/>
  <c r="T129" i="57"/>
  <c r="T101" i="57"/>
  <c r="T73" i="57"/>
  <c r="T45" i="57"/>
  <c r="T17" i="57"/>
  <c r="X154" i="57"/>
  <c r="T296" i="57"/>
  <c r="T156" i="57"/>
  <c r="T100" i="57"/>
  <c r="T72" i="57"/>
  <c r="T44" i="57"/>
  <c r="X292" i="57"/>
  <c r="X264" i="57"/>
  <c r="X236" i="57"/>
  <c r="X208" i="57"/>
  <c r="X180" i="57"/>
  <c r="X152" i="57"/>
  <c r="X124" i="57"/>
  <c r="X96" i="57"/>
  <c r="X68" i="57"/>
  <c r="X40" i="57"/>
  <c r="X12" i="57"/>
  <c r="T207" i="57"/>
  <c r="R260" i="57"/>
  <c r="R36" i="57"/>
  <c r="T174" i="57"/>
  <c r="T284" i="57"/>
  <c r="T256" i="57"/>
  <c r="T228" i="57"/>
  <c r="T200" i="57"/>
  <c r="T172" i="57"/>
  <c r="T144" i="57"/>
  <c r="T116" i="57"/>
  <c r="T88" i="57"/>
  <c r="T60" i="57"/>
  <c r="T32" i="57"/>
  <c r="X309" i="57"/>
  <c r="X281" i="57"/>
  <c r="X253" i="57"/>
  <c r="X225" i="57"/>
  <c r="X197" i="57"/>
  <c r="X169" i="57"/>
  <c r="X141" i="57"/>
  <c r="X113" i="57"/>
  <c r="X85" i="57"/>
  <c r="X57" i="57"/>
  <c r="X29" i="57"/>
  <c r="I7" i="61"/>
  <c r="K466" i="51" s="1"/>
  <c r="X252" i="57"/>
  <c r="R283" i="57"/>
  <c r="R255" i="57"/>
  <c r="R227" i="57"/>
  <c r="R199" i="57"/>
  <c r="R171" i="57"/>
  <c r="R143" i="57"/>
  <c r="R115" i="57"/>
  <c r="R87" i="57"/>
  <c r="R59" i="57"/>
  <c r="R31" i="57"/>
  <c r="T309" i="57"/>
  <c r="T281" i="57"/>
  <c r="T253" i="57"/>
  <c r="T85" i="57"/>
  <c r="X306" i="57"/>
  <c r="X278" i="57"/>
  <c r="X250" i="57"/>
  <c r="X222" i="57"/>
  <c r="X194" i="57"/>
  <c r="X166" i="57"/>
  <c r="X138" i="57"/>
  <c r="X110" i="57"/>
  <c r="X82" i="57"/>
  <c r="X54" i="57"/>
  <c r="X26" i="57"/>
  <c r="T166" i="57"/>
  <c r="T82" i="57"/>
  <c r="T151" i="57"/>
  <c r="X19" i="57"/>
  <c r="T95" i="57"/>
  <c r="R268" i="57"/>
  <c r="R156" i="57"/>
  <c r="R100" i="57"/>
  <c r="T298" i="57"/>
  <c r="T270" i="57"/>
  <c r="T242" i="57"/>
  <c r="T214" i="57"/>
  <c r="T186" i="57"/>
  <c r="T158" i="57"/>
  <c r="T130" i="57"/>
  <c r="T102" i="57"/>
  <c r="T74" i="57"/>
  <c r="T46" i="57"/>
  <c r="T18" i="57"/>
  <c r="V296" i="57"/>
  <c r="V268" i="57"/>
  <c r="V240" i="57"/>
  <c r="V212" i="57"/>
  <c r="V184" i="57"/>
  <c r="V156" i="57"/>
  <c r="V128" i="57"/>
  <c r="V100" i="57"/>
  <c r="V72" i="57"/>
  <c r="X295" i="57"/>
  <c r="X267" i="57"/>
  <c r="X239" i="57"/>
  <c r="X211" i="57"/>
  <c r="X183" i="57"/>
  <c r="X155" i="57"/>
  <c r="X127" i="57"/>
  <c r="X99" i="57"/>
  <c r="X71" i="57"/>
  <c r="X43" i="57"/>
  <c r="X15" i="57"/>
  <c r="X294" i="57"/>
  <c r="X238" i="57"/>
  <c r="X210" i="57"/>
  <c r="X182" i="57"/>
  <c r="X126" i="57"/>
  <c r="X98" i="57"/>
  <c r="X42" i="57"/>
  <c r="X112" i="57"/>
  <c r="R174" i="57"/>
  <c r="R146" i="57"/>
  <c r="R118" i="57"/>
  <c r="R62" i="57"/>
  <c r="X290" i="57"/>
  <c r="X262" i="57"/>
  <c r="X234" i="57"/>
  <c r="X206" i="57"/>
  <c r="X178" i="57"/>
  <c r="X150" i="57"/>
  <c r="X122" i="57"/>
  <c r="X94" i="57"/>
  <c r="X66" i="57"/>
  <c r="X38" i="57"/>
  <c r="X10" i="57"/>
  <c r="X261" i="57"/>
  <c r="X177" i="57"/>
  <c r="X28" i="57"/>
  <c r="T283" i="57"/>
  <c r="T255" i="57"/>
  <c r="T227" i="57"/>
  <c r="T199" i="57"/>
  <c r="T143" i="57"/>
  <c r="T87" i="57"/>
  <c r="X286" i="57"/>
  <c r="X258" i="57"/>
  <c r="X230" i="57"/>
  <c r="X202" i="57"/>
  <c r="X174" i="57"/>
  <c r="X146" i="57"/>
  <c r="X118" i="57"/>
  <c r="X90" i="57"/>
  <c r="X62" i="57"/>
  <c r="X34" i="57"/>
  <c r="V161" i="57"/>
  <c r="AO11" i="57"/>
  <c r="L6" i="63" s="1"/>
  <c r="N492" i="51" s="1"/>
  <c r="G11" i="58"/>
  <c r="R306" i="57"/>
  <c r="R278" i="57"/>
  <c r="R250" i="57"/>
  <c r="R222" i="57"/>
  <c r="R194" i="57"/>
  <c r="R166" i="57"/>
  <c r="R138" i="57"/>
  <c r="R110" i="57"/>
  <c r="R82" i="57"/>
  <c r="R54" i="57"/>
  <c r="R26" i="57"/>
  <c r="T307" i="57"/>
  <c r="T279" i="57"/>
  <c r="T251" i="57"/>
  <c r="T223" i="57"/>
  <c r="T195" i="57"/>
  <c r="T167" i="57"/>
  <c r="T139" i="57"/>
  <c r="T111" i="57"/>
  <c r="T83" i="57"/>
  <c r="T55" i="57"/>
  <c r="T27" i="57"/>
  <c r="V141" i="57"/>
  <c r="T305" i="57"/>
  <c r="T277" i="57"/>
  <c r="T249" i="57"/>
  <c r="T221" i="57"/>
  <c r="T193" i="57"/>
  <c r="T165" i="57"/>
  <c r="T137" i="57"/>
  <c r="T109" i="57"/>
  <c r="T81" i="57"/>
  <c r="T53" i="57"/>
  <c r="T25" i="57"/>
  <c r="X280" i="57"/>
  <c r="X224" i="57"/>
  <c r="X140" i="57"/>
  <c r="X260" i="57"/>
  <c r="AO7" i="57"/>
  <c r="H6" i="63" s="1"/>
  <c r="J492" i="51" s="1"/>
  <c r="X251" i="57"/>
  <c r="T77" i="57"/>
  <c r="X304" i="57"/>
  <c r="X276" i="57"/>
  <c r="X248" i="57"/>
  <c r="X220" i="57"/>
  <c r="X192" i="57"/>
  <c r="X164" i="57"/>
  <c r="X136" i="57"/>
  <c r="X108" i="57"/>
  <c r="X80" i="57"/>
  <c r="X52" i="57"/>
  <c r="X24" i="57"/>
  <c r="X244" i="57"/>
  <c r="X176" i="57"/>
  <c r="R296" i="57"/>
  <c r="R212" i="57"/>
  <c r="X215" i="57"/>
  <c r="X131" i="57"/>
  <c r="X158" i="57"/>
  <c r="X46" i="57"/>
  <c r="X18" i="57"/>
  <c r="V44" i="57"/>
  <c r="V16" i="57"/>
  <c r="R292" i="57"/>
  <c r="R264" i="57"/>
  <c r="R236" i="57"/>
  <c r="R208" i="57"/>
  <c r="R180" i="57"/>
  <c r="R152" i="57"/>
  <c r="R124" i="57"/>
  <c r="R96" i="57"/>
  <c r="R68" i="57"/>
  <c r="R40" i="57"/>
  <c r="R12" i="57"/>
  <c r="AN15" i="59"/>
  <c r="AN24" i="59"/>
  <c r="AN11" i="59"/>
  <c r="AN28" i="59"/>
  <c r="AN29" i="59"/>
  <c r="AN27" i="59"/>
  <c r="X318" i="59"/>
  <c r="X20" i="57"/>
  <c r="X119" i="57"/>
  <c r="T59" i="57"/>
  <c r="T31" i="57"/>
  <c r="X265" i="57"/>
  <c r="X35" i="57"/>
  <c r="X296" i="57"/>
  <c r="X268" i="57"/>
  <c r="X240" i="57"/>
  <c r="X212" i="57"/>
  <c r="X184" i="57"/>
  <c r="X156" i="57"/>
  <c r="X128" i="57"/>
  <c r="X100" i="57"/>
  <c r="X72" i="57"/>
  <c r="X44" i="57"/>
  <c r="X16" i="57"/>
  <c r="R302" i="57"/>
  <c r="R274" i="57"/>
  <c r="R246" i="57"/>
  <c r="R218" i="57"/>
  <c r="R190" i="57"/>
  <c r="R162" i="57"/>
  <c r="R134" i="57"/>
  <c r="R106" i="57"/>
  <c r="R78" i="57"/>
  <c r="R50" i="57"/>
  <c r="R22" i="57"/>
  <c r="T308" i="57"/>
  <c r="T280" i="57"/>
  <c r="T252" i="57"/>
  <c r="T224" i="57"/>
  <c r="T196" i="57"/>
  <c r="T168" i="57"/>
  <c r="T140" i="57"/>
  <c r="T112" i="57"/>
  <c r="T84" i="57"/>
  <c r="T56" i="57"/>
  <c r="T28" i="57"/>
  <c r="V290" i="57"/>
  <c r="V262" i="57"/>
  <c r="V234" i="57"/>
  <c r="V206" i="57"/>
  <c r="V178" i="57"/>
  <c r="V150" i="57"/>
  <c r="V122" i="57"/>
  <c r="V94" i="57"/>
  <c r="V66" i="57"/>
  <c r="V38" i="57"/>
  <c r="V10" i="57"/>
  <c r="X13" i="57"/>
  <c r="X168" i="57"/>
  <c r="X175" i="57"/>
  <c r="R16" i="57"/>
  <c r="V284" i="57"/>
  <c r="X84" i="57"/>
  <c r="T301" i="57"/>
  <c r="T273" i="57"/>
  <c r="T245" i="57"/>
  <c r="T217" i="57"/>
  <c r="T189" i="57"/>
  <c r="T133" i="57"/>
  <c r="T105" i="57"/>
  <c r="T49" i="57"/>
  <c r="T21" i="57"/>
  <c r="X231" i="57"/>
  <c r="X70" i="57"/>
  <c r="R94" i="57"/>
  <c r="T240" i="57"/>
  <c r="T212" i="57"/>
  <c r="T128" i="57"/>
  <c r="T16" i="57"/>
  <c r="V222" i="57"/>
  <c r="V166" i="57"/>
  <c r="X310" i="57"/>
  <c r="X282" i="57"/>
  <c r="X254" i="57"/>
  <c r="X226" i="57"/>
  <c r="X198" i="57"/>
  <c r="X170" i="57"/>
  <c r="X142" i="57"/>
  <c r="X114" i="57"/>
  <c r="X86" i="57"/>
  <c r="X58" i="57"/>
  <c r="X30" i="57"/>
  <c r="R232" i="57"/>
  <c r="R204" i="57"/>
  <c r="R176" i="57"/>
  <c r="R148" i="57"/>
  <c r="R120" i="57"/>
  <c r="R92" i="57"/>
  <c r="R8" i="57"/>
  <c r="T294" i="57"/>
  <c r="T266" i="57"/>
  <c r="T238" i="57"/>
  <c r="T210" i="57"/>
  <c r="T182" i="57"/>
  <c r="T154" i="57"/>
  <c r="T126" i="57"/>
  <c r="T98" i="57"/>
  <c r="T70" i="57"/>
  <c r="T42" i="57"/>
  <c r="T14" i="57"/>
  <c r="V304" i="57"/>
  <c r="V276" i="57"/>
  <c r="V248" i="57"/>
  <c r="V192" i="57"/>
  <c r="V164" i="57"/>
  <c r="V136" i="57"/>
  <c r="V108" i="57"/>
  <c r="V80" i="57"/>
  <c r="V52" i="57"/>
  <c r="V24" i="57"/>
  <c r="R287" i="57"/>
  <c r="R259" i="57"/>
  <c r="R231" i="57"/>
  <c r="R203" i="57"/>
  <c r="R175" i="57"/>
  <c r="R147" i="57"/>
  <c r="R119" i="57"/>
  <c r="R91" i="57"/>
  <c r="R63" i="57"/>
  <c r="R35" i="57"/>
  <c r="R7" i="57"/>
  <c r="T293" i="57"/>
  <c r="T265" i="57"/>
  <c r="T237" i="57"/>
  <c r="T209" i="57"/>
  <c r="T181" i="57"/>
  <c r="T153" i="57"/>
  <c r="T125" i="57"/>
  <c r="T97" i="57"/>
  <c r="T69" i="57"/>
  <c r="T41" i="57"/>
  <c r="T13" i="57"/>
  <c r="X289" i="57"/>
  <c r="X56" i="57"/>
  <c r="R285" i="57"/>
  <c r="R257" i="57"/>
  <c r="R229" i="57"/>
  <c r="R201" i="57"/>
  <c r="R173" i="57"/>
  <c r="R145" i="57"/>
  <c r="R117" i="57"/>
  <c r="R89" i="57"/>
  <c r="R61" i="57"/>
  <c r="R33" i="57"/>
  <c r="T291" i="57"/>
  <c r="T263" i="57"/>
  <c r="T235" i="57"/>
  <c r="T179" i="57"/>
  <c r="T67" i="57"/>
  <c r="T39" i="57"/>
  <c r="T11" i="57"/>
  <c r="V301" i="57"/>
  <c r="V273" i="57"/>
  <c r="V245" i="57"/>
  <c r="V217" i="57"/>
  <c r="V189" i="57"/>
  <c r="V133" i="57"/>
  <c r="V105" i="57"/>
  <c r="V77" i="57"/>
  <c r="V49" i="57"/>
  <c r="V21" i="57"/>
  <c r="X305" i="57"/>
  <c r="X277" i="57"/>
  <c r="X249" i="57"/>
  <c r="X221" i="57"/>
  <c r="X193" i="57"/>
  <c r="X165" i="57"/>
  <c r="X137" i="57"/>
  <c r="X109" i="57"/>
  <c r="X81" i="57"/>
  <c r="X53" i="57"/>
  <c r="X25" i="57"/>
  <c r="X6" i="57"/>
  <c r="X205" i="57"/>
  <c r="R310" i="57"/>
  <c r="R282" i="57"/>
  <c r="R254" i="57"/>
  <c r="R226" i="57"/>
  <c r="R198" i="57"/>
  <c r="R170" i="57"/>
  <c r="R142" i="57"/>
  <c r="R114" i="57"/>
  <c r="R86" i="57"/>
  <c r="R58" i="57"/>
  <c r="R30" i="57"/>
  <c r="X302" i="57"/>
  <c r="X274" i="57"/>
  <c r="X246" i="57"/>
  <c r="X218" i="57"/>
  <c r="X190" i="57"/>
  <c r="X162" i="57"/>
  <c r="X134" i="57"/>
  <c r="X106" i="57"/>
  <c r="X78" i="57"/>
  <c r="X50" i="57"/>
  <c r="X22" i="57"/>
  <c r="T287" i="57"/>
  <c r="T259" i="57"/>
  <c r="T231" i="57"/>
  <c r="T203" i="57"/>
  <c r="T175" i="57"/>
  <c r="T147" i="57"/>
  <c r="T119" i="57"/>
  <c r="T91" i="57"/>
  <c r="T63" i="57"/>
  <c r="T35" i="57"/>
  <c r="T7" i="57"/>
  <c r="AO10" i="57"/>
  <c r="K6" i="63" s="1"/>
  <c r="M492" i="51" s="1"/>
  <c r="AO9" i="57"/>
  <c r="J6" i="63" s="1"/>
  <c r="L492" i="51" s="1"/>
  <c r="AO6" i="57"/>
  <c r="E6" i="63" s="1"/>
  <c r="G492" i="51" s="1"/>
  <c r="X303" i="57"/>
  <c r="X275" i="57"/>
  <c r="X247" i="57"/>
  <c r="X219" i="57"/>
  <c r="X191" i="57"/>
  <c r="X163" i="57"/>
  <c r="X135" i="57"/>
  <c r="X107" i="57"/>
  <c r="X79" i="57"/>
  <c r="X51" i="57"/>
  <c r="X23" i="57"/>
  <c r="R240" i="57"/>
  <c r="R184" i="57"/>
  <c r="R128" i="57"/>
  <c r="R72" i="57"/>
  <c r="R44" i="57"/>
  <c r="T302" i="57"/>
  <c r="T274" i="57"/>
  <c r="T246" i="57"/>
  <c r="T218" i="57"/>
  <c r="T190" i="57"/>
  <c r="T162" i="57"/>
  <c r="T134" i="57"/>
  <c r="T106" i="57"/>
  <c r="T78" i="57"/>
  <c r="T50" i="57"/>
  <c r="T22" i="57"/>
  <c r="V309" i="57"/>
  <c r="V281" i="57"/>
  <c r="V253" i="57"/>
  <c r="V225" i="57"/>
  <c r="V197" i="57"/>
  <c r="V169" i="57"/>
  <c r="V113" i="57"/>
  <c r="V85" i="57"/>
  <c r="V57" i="57"/>
  <c r="V29" i="57"/>
  <c r="F11" i="58"/>
  <c r="X301" i="57"/>
  <c r="X273" i="57"/>
  <c r="X245" i="57"/>
  <c r="X217" i="57"/>
  <c r="X189" i="57"/>
  <c r="X161" i="57"/>
  <c r="X133" i="57"/>
  <c r="X105" i="57"/>
  <c r="X77" i="57"/>
  <c r="X49" i="57"/>
  <c r="X21" i="57"/>
  <c r="T216" i="57"/>
  <c r="T188" i="57"/>
  <c r="T160" i="57"/>
  <c r="T132" i="57"/>
  <c r="T104" i="57"/>
  <c r="V307" i="57"/>
  <c r="V279" i="57"/>
  <c r="V251" i="57"/>
  <c r="V223" i="57"/>
  <c r="V195" i="57"/>
  <c r="V167" i="57"/>
  <c r="V139" i="57"/>
  <c r="V111" i="57"/>
  <c r="V84" i="57"/>
  <c r="V55" i="57"/>
  <c r="V27" i="57"/>
  <c r="H11" i="58"/>
  <c r="T299" i="57"/>
  <c r="T271" i="57"/>
  <c r="T243" i="57"/>
  <c r="T215" i="57"/>
  <c r="T187" i="57"/>
  <c r="T159" i="57"/>
  <c r="T131" i="57"/>
  <c r="T103" i="57"/>
  <c r="T75" i="57"/>
  <c r="T47" i="57"/>
  <c r="T19" i="57"/>
  <c r="V306" i="57"/>
  <c r="V278" i="57"/>
  <c r="V250" i="57"/>
  <c r="V194" i="57"/>
  <c r="V138" i="57"/>
  <c r="V110" i="57"/>
  <c r="V82" i="57"/>
  <c r="V54" i="57"/>
  <c r="V26" i="57"/>
  <c r="AO8" i="57"/>
  <c r="I6" i="63" s="1"/>
  <c r="K492" i="51" s="1"/>
  <c r="X297" i="57"/>
  <c r="X269" i="57"/>
  <c r="X241" i="57"/>
  <c r="X213" i="57"/>
  <c r="X185" i="57"/>
  <c r="X157" i="57"/>
  <c r="X129" i="57"/>
  <c r="X101" i="57"/>
  <c r="X73" i="57"/>
  <c r="X45" i="57"/>
  <c r="X17" i="57"/>
  <c r="R290" i="57"/>
  <c r="R262" i="57"/>
  <c r="R234" i="57"/>
  <c r="R206" i="57"/>
  <c r="R150" i="57"/>
  <c r="R122" i="57"/>
  <c r="R66" i="57"/>
  <c r="R38" i="57"/>
  <c r="T268" i="57"/>
  <c r="T184" i="57"/>
  <c r="R286" i="57"/>
  <c r="R230" i="57"/>
  <c r="R202" i="57"/>
  <c r="V215" i="57"/>
  <c r="V187" i="57"/>
  <c r="V159" i="57"/>
  <c r="V131" i="57"/>
  <c r="V103" i="57"/>
  <c r="V75" i="57"/>
  <c r="V47" i="57"/>
  <c r="V19" i="57"/>
  <c r="X291" i="57"/>
  <c r="X263" i="57"/>
  <c r="X235" i="57"/>
  <c r="X207" i="57"/>
  <c r="X179" i="57"/>
  <c r="X151" i="57"/>
  <c r="X123" i="57"/>
  <c r="X95" i="57"/>
  <c r="X67" i="57"/>
  <c r="X39" i="57"/>
  <c r="X11" i="57"/>
  <c r="V297" i="57"/>
  <c r="V269" i="57"/>
  <c r="V241" i="57"/>
  <c r="V213" i="57"/>
  <c r="V185" i="57"/>
  <c r="V157" i="57"/>
  <c r="V129" i="57"/>
  <c r="V101" i="57"/>
  <c r="V73" i="57"/>
  <c r="V45" i="57"/>
  <c r="V17" i="57"/>
  <c r="R308" i="57"/>
  <c r="R280" i="57"/>
  <c r="R252" i="57"/>
  <c r="R224" i="57"/>
  <c r="R196" i="57"/>
  <c r="R168" i="57"/>
  <c r="R140" i="57"/>
  <c r="R112" i="57"/>
  <c r="R84" i="57"/>
  <c r="R56" i="57"/>
  <c r="R28" i="57"/>
  <c r="T286" i="57"/>
  <c r="T258" i="57"/>
  <c r="T230" i="57"/>
  <c r="T202" i="57"/>
  <c r="T146" i="57"/>
  <c r="T118" i="57"/>
  <c r="T90" i="57"/>
  <c r="T62" i="57"/>
  <c r="T34" i="57"/>
  <c r="T6" i="57"/>
  <c r="V293" i="57"/>
  <c r="V265" i="57"/>
  <c r="V237" i="57"/>
  <c r="V209" i="57"/>
  <c r="V181" i="57"/>
  <c r="V153" i="57"/>
  <c r="V125" i="57"/>
  <c r="V97" i="57"/>
  <c r="V69" i="57"/>
  <c r="V41" i="57"/>
  <c r="V13" i="57"/>
  <c r="R307" i="57"/>
  <c r="R279" i="57"/>
  <c r="R251" i="57"/>
  <c r="R223" i="57"/>
  <c r="R195" i="57"/>
  <c r="R167" i="57"/>
  <c r="R139" i="57"/>
  <c r="R111" i="57"/>
  <c r="R83" i="57"/>
  <c r="R55" i="57"/>
  <c r="R27" i="57"/>
  <c r="T285" i="57"/>
  <c r="T257" i="57"/>
  <c r="T229" i="57"/>
  <c r="T201" i="57"/>
  <c r="T145" i="57"/>
  <c r="T117" i="57"/>
  <c r="T89" i="57"/>
  <c r="T61" i="57"/>
  <c r="T33" i="57"/>
  <c r="V292" i="57"/>
  <c r="V264" i="57"/>
  <c r="V236" i="57"/>
  <c r="V208" i="57"/>
  <c r="V180" i="57"/>
  <c r="V152" i="57"/>
  <c r="V124" i="57"/>
  <c r="V96" i="57"/>
  <c r="V68" i="57"/>
  <c r="V40" i="57"/>
  <c r="V12" i="57"/>
  <c r="AO18" i="57"/>
  <c r="AO22" i="57" s="1"/>
  <c r="R10" i="57"/>
  <c r="X283" i="57"/>
  <c r="X255" i="57"/>
  <c r="X227" i="57"/>
  <c r="X199" i="57"/>
  <c r="X171" i="57"/>
  <c r="X143" i="57"/>
  <c r="X115" i="57"/>
  <c r="X87" i="57"/>
  <c r="X59" i="57"/>
  <c r="X31" i="57"/>
  <c r="R248" i="57"/>
  <c r="R220" i="57"/>
  <c r="R192" i="57"/>
  <c r="R164" i="57"/>
  <c r="R136" i="57"/>
  <c r="R108" i="57"/>
  <c r="R80" i="57"/>
  <c r="R52" i="57"/>
  <c r="R24" i="57"/>
  <c r="V289" i="57"/>
  <c r="V261" i="57"/>
  <c r="V233" i="57"/>
  <c r="V205" i="57"/>
  <c r="V177" i="57"/>
  <c r="V149" i="57"/>
  <c r="V121" i="57"/>
  <c r="V93" i="57"/>
  <c r="V65" i="57"/>
  <c r="V37" i="57"/>
  <c r="V9" i="57"/>
  <c r="R303" i="57"/>
  <c r="R275" i="57"/>
  <c r="R247" i="57"/>
  <c r="R219" i="57"/>
  <c r="R135" i="57"/>
  <c r="R107" i="57"/>
  <c r="R79" i="57"/>
  <c r="R51" i="57"/>
  <c r="R23" i="57"/>
  <c r="T225" i="57"/>
  <c r="T197" i="57"/>
  <c r="T169" i="57"/>
  <c r="T141" i="57"/>
  <c r="T113" i="57"/>
  <c r="T57" i="57"/>
  <c r="T29" i="57"/>
  <c r="V288" i="57"/>
  <c r="V260" i="57"/>
  <c r="V232" i="57"/>
  <c r="V204" i="57"/>
  <c r="V176" i="57"/>
  <c r="V148" i="57"/>
  <c r="V120" i="57"/>
  <c r="V92" i="57"/>
  <c r="V64" i="57"/>
  <c r="V36" i="57"/>
  <c r="V8" i="57"/>
  <c r="R178" i="57"/>
  <c r="R300" i="57"/>
  <c r="R272" i="57"/>
  <c r="R244" i="57"/>
  <c r="R216" i="57"/>
  <c r="R188" i="57"/>
  <c r="R160" i="57"/>
  <c r="R132" i="57"/>
  <c r="R104" i="57"/>
  <c r="R76" i="57"/>
  <c r="R48" i="57"/>
  <c r="R20" i="57"/>
  <c r="T110" i="57"/>
  <c r="T26" i="57"/>
  <c r="V256" i="57"/>
  <c r="V228" i="57"/>
  <c r="V200" i="57"/>
  <c r="V172" i="57"/>
  <c r="V144" i="57"/>
  <c r="V116" i="57"/>
  <c r="V88" i="57"/>
  <c r="V60" i="57"/>
  <c r="V32" i="57"/>
  <c r="R298" i="57"/>
  <c r="R270" i="57"/>
  <c r="R242" i="57"/>
  <c r="R214" i="57"/>
  <c r="R186" i="57"/>
  <c r="R158" i="57"/>
  <c r="R130" i="57"/>
  <c r="R102" i="57"/>
  <c r="R74" i="57"/>
  <c r="R46" i="57"/>
  <c r="R18" i="57"/>
  <c r="T304" i="57"/>
  <c r="T276" i="57"/>
  <c r="T248" i="57"/>
  <c r="T220" i="57"/>
  <c r="T192" i="57"/>
  <c r="T164" i="57"/>
  <c r="T136" i="57"/>
  <c r="T108" i="57"/>
  <c r="T80" i="57"/>
  <c r="C11" i="58"/>
  <c r="D11" i="58"/>
  <c r="H292" i="59"/>
  <c r="Y297" i="59" s="1"/>
  <c r="H264" i="59"/>
  <c r="Y269" i="59" s="1"/>
  <c r="H236" i="59"/>
  <c r="Y241" i="59" s="1"/>
  <c r="H208" i="59"/>
  <c r="Y213" i="59" s="1"/>
  <c r="H180" i="59"/>
  <c r="Y185" i="59" s="1"/>
  <c r="H152" i="59"/>
  <c r="Y157" i="59" s="1"/>
  <c r="H124" i="59"/>
  <c r="Y129" i="59" s="1"/>
  <c r="H96" i="59"/>
  <c r="Y101" i="59" s="1"/>
  <c r="H68" i="59"/>
  <c r="Y73" i="59" s="1"/>
  <c r="H40" i="59"/>
  <c r="Y45" i="59" s="1"/>
  <c r="H12" i="59"/>
  <c r="Y17" i="59" s="1"/>
  <c r="K286" i="59"/>
  <c r="Z291" i="59" s="1"/>
  <c r="K258" i="59"/>
  <c r="Z263" i="59" s="1"/>
  <c r="K230" i="59"/>
  <c r="Z235" i="59" s="1"/>
  <c r="K202" i="59"/>
  <c r="Z207" i="59" s="1"/>
  <c r="K174" i="59"/>
  <c r="Z179" i="59" s="1"/>
  <c r="K146" i="59"/>
  <c r="Z151" i="59" s="1"/>
  <c r="K118" i="59"/>
  <c r="Z123" i="59" s="1"/>
  <c r="K90" i="59"/>
  <c r="Z95" i="59" s="1"/>
  <c r="K62" i="59"/>
  <c r="Z67" i="59" s="1"/>
  <c r="K34" i="59"/>
  <c r="Z39" i="59" s="1"/>
  <c r="K212" i="59"/>
  <c r="Z217" i="59" s="1"/>
  <c r="N299" i="59"/>
  <c r="AA304" i="59" s="1"/>
  <c r="N271" i="59"/>
  <c r="AA276" i="59" s="1"/>
  <c r="N243" i="59"/>
  <c r="AA248" i="59" s="1"/>
  <c r="N215" i="59"/>
  <c r="AA220" i="59" s="1"/>
  <c r="N187" i="59"/>
  <c r="AA192" i="59" s="1"/>
  <c r="N159" i="59"/>
  <c r="AA164" i="59" s="1"/>
  <c r="N131" i="59"/>
  <c r="AA136" i="59" s="1"/>
  <c r="N103" i="59"/>
  <c r="AA108" i="59" s="1"/>
  <c r="N75" i="59"/>
  <c r="AA80" i="59" s="1"/>
  <c r="N47" i="59"/>
  <c r="AA52" i="59" s="1"/>
  <c r="N19" i="59"/>
  <c r="AA24" i="59" s="1"/>
  <c r="N213" i="59"/>
  <c r="AA218" i="59" s="1"/>
  <c r="T307" i="59"/>
  <c r="AC312" i="59" s="1"/>
  <c r="H231" i="59"/>
  <c r="Y236" i="59" s="1"/>
  <c r="H147" i="59"/>
  <c r="Y152" i="59" s="1"/>
  <c r="H91" i="59"/>
  <c r="Y96" i="59" s="1"/>
  <c r="H63" i="59"/>
  <c r="Y68" i="59" s="1"/>
  <c r="N296" i="59"/>
  <c r="AA301" i="59" s="1"/>
  <c r="N268" i="59"/>
  <c r="AA273" i="59" s="1"/>
  <c r="N240" i="59"/>
  <c r="AA245" i="59" s="1"/>
  <c r="N212" i="59"/>
  <c r="AA217" i="59" s="1"/>
  <c r="N184" i="59"/>
  <c r="AA189" i="59" s="1"/>
  <c r="N156" i="59"/>
  <c r="AA161" i="59" s="1"/>
  <c r="N128" i="59"/>
  <c r="AA133" i="59" s="1"/>
  <c r="N100" i="59"/>
  <c r="AA105" i="59" s="1"/>
  <c r="N72" i="59"/>
  <c r="AA77" i="59" s="1"/>
  <c r="N44" i="59"/>
  <c r="AA49" i="59" s="1"/>
  <c r="N16" i="59"/>
  <c r="AA21" i="59" s="1"/>
  <c r="K215" i="59"/>
  <c r="Z220" i="59" s="1"/>
  <c r="K297" i="59"/>
  <c r="Z302" i="59" s="1"/>
  <c r="K269" i="59"/>
  <c r="Z274" i="59" s="1"/>
  <c r="K241" i="59"/>
  <c r="Z246" i="59" s="1"/>
  <c r="K213" i="59"/>
  <c r="Z218" i="59" s="1"/>
  <c r="K185" i="59"/>
  <c r="Z190" i="59" s="1"/>
  <c r="K157" i="59"/>
  <c r="Z162" i="59" s="1"/>
  <c r="K129" i="59"/>
  <c r="Z134" i="59" s="1"/>
  <c r="K101" i="59"/>
  <c r="Z106" i="59" s="1"/>
  <c r="K73" i="59"/>
  <c r="Z78" i="59" s="1"/>
  <c r="K45" i="59"/>
  <c r="Z50" i="59" s="1"/>
  <c r="K17" i="59"/>
  <c r="Z22" i="59" s="1"/>
  <c r="N286" i="59"/>
  <c r="AA291" i="59" s="1"/>
  <c r="N258" i="59"/>
  <c r="AA263" i="59" s="1"/>
  <c r="N230" i="59"/>
  <c r="AA235" i="59" s="1"/>
  <c r="N202" i="59"/>
  <c r="AA207" i="59" s="1"/>
  <c r="N174" i="59"/>
  <c r="AA179" i="59" s="1"/>
  <c r="N146" i="59"/>
  <c r="AA151" i="59" s="1"/>
  <c r="N118" i="59"/>
  <c r="AA123" i="59" s="1"/>
  <c r="N90" i="59"/>
  <c r="AA95" i="59" s="1"/>
  <c r="N62" i="59"/>
  <c r="AA67" i="59" s="1"/>
  <c r="N34" i="59"/>
  <c r="AA39" i="59" s="1"/>
  <c r="Q308" i="59"/>
  <c r="AB313" i="59" s="1"/>
  <c r="Q280" i="59"/>
  <c r="AB285" i="59" s="1"/>
  <c r="Q252" i="59"/>
  <c r="AB257" i="59" s="1"/>
  <c r="Q224" i="59"/>
  <c r="AB229" i="59" s="1"/>
  <c r="Q196" i="59"/>
  <c r="AB201" i="59" s="1"/>
  <c r="Q168" i="59"/>
  <c r="AB173" i="59" s="1"/>
  <c r="Q140" i="59"/>
  <c r="AB145" i="59" s="1"/>
  <c r="Q112" i="59"/>
  <c r="AB117" i="59" s="1"/>
  <c r="Q84" i="59"/>
  <c r="AB89" i="59" s="1"/>
  <c r="Q56" i="59"/>
  <c r="AB61" i="59" s="1"/>
  <c r="Q28" i="59"/>
  <c r="AB33" i="59" s="1"/>
  <c r="T130" i="59"/>
  <c r="AC135" i="59" s="1"/>
  <c r="T74" i="59"/>
  <c r="AC79" i="59" s="1"/>
  <c r="H293" i="59"/>
  <c r="Y298" i="59" s="1"/>
  <c r="H265" i="59"/>
  <c r="Y270" i="59" s="1"/>
  <c r="H237" i="59"/>
  <c r="Y242" i="59" s="1"/>
  <c r="H209" i="59"/>
  <c r="Y214" i="59" s="1"/>
  <c r="H181" i="59"/>
  <c r="Y186" i="59" s="1"/>
  <c r="H153" i="59"/>
  <c r="Y158" i="59" s="1"/>
  <c r="H125" i="59"/>
  <c r="Y130" i="59" s="1"/>
  <c r="H97" i="59"/>
  <c r="Y102" i="59" s="1"/>
  <c r="H69" i="59"/>
  <c r="Y74" i="59" s="1"/>
  <c r="H41" i="59"/>
  <c r="Y46" i="59" s="1"/>
  <c r="H13" i="59"/>
  <c r="Y18" i="59" s="1"/>
  <c r="H223" i="59"/>
  <c r="Y228" i="59" s="1"/>
  <c r="H307" i="59"/>
  <c r="Y312" i="59" s="1"/>
  <c r="H251" i="59"/>
  <c r="Y256" i="59" s="1"/>
  <c r="H83" i="59"/>
  <c r="Y88" i="59" s="1"/>
  <c r="H84" i="59"/>
  <c r="Y89" i="59" s="1"/>
  <c r="N214" i="59"/>
  <c r="AA219" i="59" s="1"/>
  <c r="N232" i="59"/>
  <c r="AA237" i="59" s="1"/>
  <c r="N65" i="59"/>
  <c r="AA70" i="59" s="1"/>
  <c r="Q195" i="59"/>
  <c r="AB200" i="59" s="1"/>
  <c r="H232" i="59"/>
  <c r="Y237" i="59" s="1"/>
  <c r="H36" i="59"/>
  <c r="Y41" i="59" s="1"/>
  <c r="AF93" i="59"/>
  <c r="AF65" i="59"/>
  <c r="AF258" i="59"/>
  <c r="AF230" i="59"/>
  <c r="AF90" i="59"/>
  <c r="AF117" i="59"/>
  <c r="AF89" i="59"/>
  <c r="AF227" i="59"/>
  <c r="AF87" i="59"/>
  <c r="AF119" i="59"/>
  <c r="AF204" i="59"/>
  <c r="AF281" i="59"/>
  <c r="AF260" i="59"/>
  <c r="AF278" i="59"/>
  <c r="AF231" i="59"/>
  <c r="AF91" i="59"/>
  <c r="AF88" i="59"/>
  <c r="AF92" i="59"/>
  <c r="AF270" i="59"/>
  <c r="AF186" i="59"/>
  <c r="AF46" i="59"/>
  <c r="AF228" i="59"/>
  <c r="AF265" i="59"/>
  <c r="AF69" i="59"/>
  <c r="AF38" i="59"/>
  <c r="Q310" i="59"/>
  <c r="AB315" i="59" s="1"/>
  <c r="Q282" i="59"/>
  <c r="AB287" i="59" s="1"/>
  <c r="Q254" i="59"/>
  <c r="AB259" i="59" s="1"/>
  <c r="Q226" i="59"/>
  <c r="AB231" i="59" s="1"/>
  <c r="Q198" i="59"/>
  <c r="AB203" i="59" s="1"/>
  <c r="Q170" i="59"/>
  <c r="AB175" i="59" s="1"/>
  <c r="Q142" i="59"/>
  <c r="AB147" i="59" s="1"/>
  <c r="Q114" i="59"/>
  <c r="AB119" i="59" s="1"/>
  <c r="Q86" i="59"/>
  <c r="AB91" i="59" s="1"/>
  <c r="Q58" i="59"/>
  <c r="AB63" i="59" s="1"/>
  <c r="Q30" i="59"/>
  <c r="AB35" i="59" s="1"/>
  <c r="AF297" i="59"/>
  <c r="AF269" i="59"/>
  <c r="AF241" i="59"/>
  <c r="AF213" i="59"/>
  <c r="AF185" i="59"/>
  <c r="AF157" i="59"/>
  <c r="AF129" i="59"/>
  <c r="AF101" i="59"/>
  <c r="AF73" i="59"/>
  <c r="AF45" i="59"/>
  <c r="AF17" i="59"/>
  <c r="N288" i="59"/>
  <c r="AA293" i="59" s="1"/>
  <c r="N260" i="59"/>
  <c r="AA265" i="59" s="1"/>
  <c r="N204" i="59"/>
  <c r="AA209" i="59" s="1"/>
  <c r="N176" i="59"/>
  <c r="AA181" i="59" s="1"/>
  <c r="N148" i="59"/>
  <c r="AA153" i="59" s="1"/>
  <c r="N120" i="59"/>
  <c r="AA125" i="59" s="1"/>
  <c r="N92" i="59"/>
  <c r="AA97" i="59" s="1"/>
  <c r="N64" i="59"/>
  <c r="AA69" i="59" s="1"/>
  <c r="AF44" i="59"/>
  <c r="AF16" i="59"/>
  <c r="H294" i="59"/>
  <c r="Y299" i="59" s="1"/>
  <c r="H266" i="59"/>
  <c r="Y271" i="59" s="1"/>
  <c r="H238" i="59"/>
  <c r="Y243" i="59" s="1"/>
  <c r="H210" i="59"/>
  <c r="Y215" i="59" s="1"/>
  <c r="H182" i="59"/>
  <c r="Y187" i="59" s="1"/>
  <c r="H154" i="59"/>
  <c r="Y159" i="59" s="1"/>
  <c r="H126" i="59"/>
  <c r="Y131" i="59" s="1"/>
  <c r="H98" i="59"/>
  <c r="Y103" i="59" s="1"/>
  <c r="H70" i="59"/>
  <c r="Y75" i="59" s="1"/>
  <c r="H42" i="59"/>
  <c r="Y47" i="59" s="1"/>
  <c r="H14" i="59"/>
  <c r="Y19" i="59" s="1"/>
  <c r="X317" i="59"/>
  <c r="H291" i="59"/>
  <c r="Y296" i="59" s="1"/>
  <c r="H263" i="59"/>
  <c r="Y268" i="59" s="1"/>
  <c r="H235" i="59"/>
  <c r="Y240" i="59" s="1"/>
  <c r="H207" i="59"/>
  <c r="Y212" i="59" s="1"/>
  <c r="H179" i="59"/>
  <c r="Y184" i="59" s="1"/>
  <c r="H151" i="59"/>
  <c r="Y156" i="59" s="1"/>
  <c r="H123" i="59"/>
  <c r="Y128" i="59" s="1"/>
  <c r="H95" i="59"/>
  <c r="Y100" i="59" s="1"/>
  <c r="H67" i="59"/>
  <c r="Y72" i="59" s="1"/>
  <c r="H39" i="59"/>
  <c r="Y44" i="59" s="1"/>
  <c r="H11" i="59"/>
  <c r="Y16" i="59" s="1"/>
  <c r="T300" i="59"/>
  <c r="AC305" i="59" s="1"/>
  <c r="T160" i="59"/>
  <c r="AC165" i="59" s="1"/>
  <c r="K284" i="59"/>
  <c r="Z289" i="59" s="1"/>
  <c r="K256" i="59"/>
  <c r="Z261" i="59" s="1"/>
  <c r="K228" i="59"/>
  <c r="Z233" i="59" s="1"/>
  <c r="K200" i="59"/>
  <c r="Z205" i="59" s="1"/>
  <c r="K172" i="59"/>
  <c r="Z177" i="59" s="1"/>
  <c r="K144" i="59"/>
  <c r="Z149" i="59" s="1"/>
  <c r="K116" i="59"/>
  <c r="Z121" i="59" s="1"/>
  <c r="K88" i="59"/>
  <c r="Z93" i="59" s="1"/>
  <c r="K60" i="59"/>
  <c r="Z65" i="59" s="1"/>
  <c r="K32" i="59"/>
  <c r="Z37" i="59" s="1"/>
  <c r="T299" i="59"/>
  <c r="AC304" i="59" s="1"/>
  <c r="T243" i="59"/>
  <c r="AC248" i="59" s="1"/>
  <c r="T187" i="59"/>
  <c r="AC192" i="59" s="1"/>
  <c r="T159" i="59"/>
  <c r="AC164" i="59" s="1"/>
  <c r="T131" i="59"/>
  <c r="AC136" i="59" s="1"/>
  <c r="T103" i="59"/>
  <c r="AC108" i="59" s="1"/>
  <c r="T75" i="59"/>
  <c r="AC80" i="59" s="1"/>
  <c r="T47" i="59"/>
  <c r="AC52" i="59" s="1"/>
  <c r="T19" i="59"/>
  <c r="AC24" i="59" s="1"/>
  <c r="Q301" i="59"/>
  <c r="AB306" i="59" s="1"/>
  <c r="Q273" i="59"/>
  <c r="AB278" i="59" s="1"/>
  <c r="Q245" i="59"/>
  <c r="AB250" i="59" s="1"/>
  <c r="Q217" i="59"/>
  <c r="AB222" i="59" s="1"/>
  <c r="Q189" i="59"/>
  <c r="AB194" i="59" s="1"/>
  <c r="Q161" i="59"/>
  <c r="AB166" i="59" s="1"/>
  <c r="Q133" i="59"/>
  <c r="AB138" i="59" s="1"/>
  <c r="Q105" i="59"/>
  <c r="AB110" i="59" s="1"/>
  <c r="Q77" i="59"/>
  <c r="AB82" i="59" s="1"/>
  <c r="Q49" i="59"/>
  <c r="AB54" i="59" s="1"/>
  <c r="Q21" i="59"/>
  <c r="AB26" i="59" s="1"/>
  <c r="N303" i="59"/>
  <c r="AA308" i="59" s="1"/>
  <c r="N275" i="59"/>
  <c r="AA280" i="59" s="1"/>
  <c r="N247" i="59"/>
  <c r="AA252" i="59" s="1"/>
  <c r="N219" i="59"/>
  <c r="AA224" i="59" s="1"/>
  <c r="N191" i="59"/>
  <c r="AA196" i="59" s="1"/>
  <c r="N163" i="59"/>
  <c r="AA168" i="59" s="1"/>
  <c r="N135" i="59"/>
  <c r="AA140" i="59" s="1"/>
  <c r="N107" i="59"/>
  <c r="AA112" i="59" s="1"/>
  <c r="N79" i="59"/>
  <c r="AA84" i="59" s="1"/>
  <c r="N51" i="59"/>
  <c r="AA56" i="59" s="1"/>
  <c r="N23" i="59"/>
  <c r="AA28" i="59" s="1"/>
  <c r="Q299" i="59"/>
  <c r="AB304" i="59" s="1"/>
  <c r="Q271" i="59"/>
  <c r="AB276" i="59" s="1"/>
  <c r="Q243" i="59"/>
  <c r="AB248" i="59" s="1"/>
  <c r="Q215" i="59"/>
  <c r="AB220" i="59" s="1"/>
  <c r="Q187" i="59"/>
  <c r="AB192" i="59" s="1"/>
  <c r="Q159" i="59"/>
  <c r="AB164" i="59" s="1"/>
  <c r="Q131" i="59"/>
  <c r="AB136" i="59" s="1"/>
  <c r="Q103" i="59"/>
  <c r="AB108" i="59" s="1"/>
  <c r="Q75" i="59"/>
  <c r="AB80" i="59" s="1"/>
  <c r="Q47" i="59"/>
  <c r="AB52" i="59" s="1"/>
  <c r="Q19" i="59"/>
  <c r="AB24" i="59" s="1"/>
  <c r="K82" i="59"/>
  <c r="Z87" i="59" s="1"/>
  <c r="T293" i="59"/>
  <c r="AC298" i="59" s="1"/>
  <c r="T265" i="59"/>
  <c r="AC270" i="59" s="1"/>
  <c r="T237" i="59"/>
  <c r="AC242" i="59" s="1"/>
  <c r="T209" i="59"/>
  <c r="AC214" i="59" s="1"/>
  <c r="T181" i="59"/>
  <c r="AC186" i="59" s="1"/>
  <c r="T153" i="59"/>
  <c r="AC158" i="59" s="1"/>
  <c r="T125" i="59"/>
  <c r="AC130" i="59" s="1"/>
  <c r="T97" i="59"/>
  <c r="AC102" i="59" s="1"/>
  <c r="T69" i="59"/>
  <c r="AC74" i="59" s="1"/>
  <c r="T41" i="59"/>
  <c r="AC46" i="59" s="1"/>
  <c r="T13" i="59"/>
  <c r="AC18" i="59" s="1"/>
  <c r="K300" i="59"/>
  <c r="Z305" i="59" s="1"/>
  <c r="K272" i="59"/>
  <c r="Z277" i="59" s="1"/>
  <c r="K244" i="59"/>
  <c r="Z249" i="59" s="1"/>
  <c r="K216" i="59"/>
  <c r="Z221" i="59" s="1"/>
  <c r="K188" i="59"/>
  <c r="Z193" i="59" s="1"/>
  <c r="K160" i="59"/>
  <c r="Z165" i="59" s="1"/>
  <c r="K132" i="59"/>
  <c r="Z137" i="59" s="1"/>
  <c r="Q295" i="59"/>
  <c r="AB300" i="59" s="1"/>
  <c r="Q267" i="59"/>
  <c r="AB272" i="59" s="1"/>
  <c r="Q239" i="59"/>
  <c r="AB244" i="59" s="1"/>
  <c r="Q211" i="59"/>
  <c r="AB216" i="59" s="1"/>
  <c r="Q183" i="59"/>
  <c r="AB188" i="59" s="1"/>
  <c r="Q155" i="59"/>
  <c r="AB160" i="59" s="1"/>
  <c r="Q127" i="59"/>
  <c r="AB132" i="59" s="1"/>
  <c r="Q99" i="59"/>
  <c r="AB104" i="59" s="1"/>
  <c r="Q71" i="59"/>
  <c r="AB76" i="59" s="1"/>
  <c r="Q43" i="59"/>
  <c r="AB48" i="59" s="1"/>
  <c r="Q15" i="59"/>
  <c r="AB20" i="59" s="1"/>
  <c r="K299" i="59"/>
  <c r="Z304" i="59" s="1"/>
  <c r="Q288" i="59"/>
  <c r="AB293" i="59" s="1"/>
  <c r="Q260" i="59"/>
  <c r="AB265" i="59" s="1"/>
  <c r="Q232" i="59"/>
  <c r="AB237" i="59" s="1"/>
  <c r="Q204" i="59"/>
  <c r="AB209" i="59" s="1"/>
  <c r="Q176" i="59"/>
  <c r="AB181" i="59" s="1"/>
  <c r="Q148" i="59"/>
  <c r="AB153" i="59" s="1"/>
  <c r="Q120" i="59"/>
  <c r="AB125" i="59" s="1"/>
  <c r="Q92" i="59"/>
  <c r="AB97" i="59" s="1"/>
  <c r="Q64" i="59"/>
  <c r="AB69" i="59" s="1"/>
  <c r="Q36" i="59"/>
  <c r="AB41" i="59" s="1"/>
  <c r="Q8" i="59"/>
  <c r="AB13" i="59" s="1"/>
  <c r="T6" i="59"/>
  <c r="AC11" i="59" s="1"/>
  <c r="T283" i="59"/>
  <c r="AC288" i="59" s="1"/>
  <c r="T255" i="59"/>
  <c r="AC260" i="59" s="1"/>
  <c r="T227" i="59"/>
  <c r="AC232" i="59" s="1"/>
  <c r="T199" i="59"/>
  <c r="AC204" i="59" s="1"/>
  <c r="T171" i="59"/>
  <c r="AC176" i="59" s="1"/>
  <c r="K291" i="59"/>
  <c r="Z296" i="59" s="1"/>
  <c r="K263" i="59"/>
  <c r="Z268" i="59" s="1"/>
  <c r="N290" i="59"/>
  <c r="AA295" i="59" s="1"/>
  <c r="N262" i="59"/>
  <c r="AA267" i="59" s="1"/>
  <c r="N234" i="59"/>
  <c r="AA239" i="59" s="1"/>
  <c r="N206" i="59"/>
  <c r="AA211" i="59" s="1"/>
  <c r="N178" i="59"/>
  <c r="AA183" i="59" s="1"/>
  <c r="N150" i="59"/>
  <c r="AA155" i="59" s="1"/>
  <c r="N122" i="59"/>
  <c r="AA127" i="59" s="1"/>
  <c r="N94" i="59"/>
  <c r="AA99" i="59" s="1"/>
  <c r="N66" i="59"/>
  <c r="AA71" i="59" s="1"/>
  <c r="N38" i="59"/>
  <c r="AA43" i="59" s="1"/>
  <c r="N10" i="59"/>
  <c r="AA15" i="59" s="1"/>
  <c r="Q6" i="59"/>
  <c r="AB11" i="59" s="1"/>
  <c r="Q283" i="59"/>
  <c r="AB288" i="59" s="1"/>
  <c r="Q255" i="59"/>
  <c r="AB260" i="59" s="1"/>
  <c r="Q227" i="59"/>
  <c r="AB232" i="59" s="1"/>
  <c r="Q199" i="59"/>
  <c r="AB204" i="59" s="1"/>
  <c r="Q171" i="59"/>
  <c r="AB176" i="59" s="1"/>
  <c r="Q143" i="59"/>
  <c r="AB148" i="59" s="1"/>
  <c r="Q115" i="59"/>
  <c r="AB120" i="59" s="1"/>
  <c r="Q87" i="59"/>
  <c r="AB92" i="59" s="1"/>
  <c r="Q59" i="59"/>
  <c r="AB64" i="59" s="1"/>
  <c r="Q31" i="59"/>
  <c r="AB36" i="59" s="1"/>
  <c r="Q286" i="59"/>
  <c r="AB291" i="59" s="1"/>
  <c r="Q258" i="59"/>
  <c r="AB263" i="59" s="1"/>
  <c r="Q230" i="59"/>
  <c r="AB235" i="59" s="1"/>
  <c r="Q202" i="59"/>
  <c r="AB207" i="59" s="1"/>
  <c r="Q174" i="59"/>
  <c r="AB179" i="59" s="1"/>
  <c r="Q146" i="59"/>
  <c r="AB151" i="59" s="1"/>
  <c r="Q118" i="59"/>
  <c r="AB123" i="59" s="1"/>
  <c r="Q90" i="59"/>
  <c r="AB95" i="59" s="1"/>
  <c r="Q62" i="59"/>
  <c r="AB67" i="59" s="1"/>
  <c r="Q34" i="59"/>
  <c r="AB39" i="59" s="1"/>
  <c r="T308" i="59"/>
  <c r="AC313" i="59" s="1"/>
  <c r="T280" i="59"/>
  <c r="AC285" i="59" s="1"/>
  <c r="T140" i="59"/>
  <c r="AC145" i="59" s="1"/>
  <c r="T112" i="59"/>
  <c r="AC117" i="59" s="1"/>
  <c r="T84" i="59"/>
  <c r="AC89" i="59" s="1"/>
  <c r="T111" i="59"/>
  <c r="AC116" i="59" s="1"/>
  <c r="H120" i="59"/>
  <c r="Y125" i="59" s="1"/>
  <c r="H92" i="59"/>
  <c r="Y97" i="59" s="1"/>
  <c r="N285" i="59"/>
  <c r="AA290" i="59" s="1"/>
  <c r="N257" i="59"/>
  <c r="AA262" i="59" s="1"/>
  <c r="N229" i="59"/>
  <c r="AA234" i="59" s="1"/>
  <c r="N201" i="59"/>
  <c r="AA206" i="59" s="1"/>
  <c r="N173" i="59"/>
  <c r="AA178" i="59" s="1"/>
  <c r="N145" i="59"/>
  <c r="AA150" i="59" s="1"/>
  <c r="N117" i="59"/>
  <c r="AA122" i="59" s="1"/>
  <c r="N89" i="59"/>
  <c r="AA94" i="59" s="1"/>
  <c r="N61" i="59"/>
  <c r="AA66" i="59" s="1"/>
  <c r="N33" i="59"/>
  <c r="AA38" i="59" s="1"/>
  <c r="Q309" i="59"/>
  <c r="AB314" i="59" s="1"/>
  <c r="Q281" i="59"/>
  <c r="AB286" i="59" s="1"/>
  <c r="Q253" i="59"/>
  <c r="AB258" i="59" s="1"/>
  <c r="Q225" i="59"/>
  <c r="AB230" i="59" s="1"/>
  <c r="Q197" i="59"/>
  <c r="AB202" i="59" s="1"/>
  <c r="Q169" i="59"/>
  <c r="AB174" i="59" s="1"/>
  <c r="Q141" i="59"/>
  <c r="AB146" i="59" s="1"/>
  <c r="Q113" i="59"/>
  <c r="AB118" i="59" s="1"/>
  <c r="Q85" i="59"/>
  <c r="AB90" i="59" s="1"/>
  <c r="Q57" i="59"/>
  <c r="AB62" i="59" s="1"/>
  <c r="Q29" i="59"/>
  <c r="AB34" i="59" s="1"/>
  <c r="K307" i="59"/>
  <c r="Z312" i="59" s="1"/>
  <c r="K279" i="59"/>
  <c r="Z284" i="59" s="1"/>
  <c r="K251" i="59"/>
  <c r="Z256" i="59" s="1"/>
  <c r="K223" i="59"/>
  <c r="Z228" i="59" s="1"/>
  <c r="K195" i="59"/>
  <c r="Z200" i="59" s="1"/>
  <c r="K167" i="59"/>
  <c r="Z172" i="59" s="1"/>
  <c r="K139" i="59"/>
  <c r="Z144" i="59" s="1"/>
  <c r="K111" i="59"/>
  <c r="Z116" i="59" s="1"/>
  <c r="K83" i="59"/>
  <c r="Z88" i="59" s="1"/>
  <c r="K55" i="59"/>
  <c r="Z60" i="59" s="1"/>
  <c r="K27" i="59"/>
  <c r="Z32" i="59" s="1"/>
  <c r="N307" i="59"/>
  <c r="AA312" i="59" s="1"/>
  <c r="N279" i="59"/>
  <c r="AA284" i="59" s="1"/>
  <c r="N251" i="59"/>
  <c r="AA256" i="59" s="1"/>
  <c r="N223" i="59"/>
  <c r="AA228" i="59" s="1"/>
  <c r="N195" i="59"/>
  <c r="AA200" i="59" s="1"/>
  <c r="N167" i="59"/>
  <c r="AA172" i="59" s="1"/>
  <c r="N139" i="59"/>
  <c r="AA144" i="59" s="1"/>
  <c r="N111" i="59"/>
  <c r="AA116" i="59" s="1"/>
  <c r="N83" i="59"/>
  <c r="AA88" i="59" s="1"/>
  <c r="N55" i="59"/>
  <c r="AA60" i="59" s="1"/>
  <c r="N27" i="59"/>
  <c r="AA32" i="59" s="1"/>
  <c r="K306" i="59"/>
  <c r="Z311" i="59" s="1"/>
  <c r="K278" i="59"/>
  <c r="Z283" i="59" s="1"/>
  <c r="K250" i="59"/>
  <c r="Z255" i="59" s="1"/>
  <c r="K222" i="59"/>
  <c r="Z227" i="59" s="1"/>
  <c r="K194" i="59"/>
  <c r="Z199" i="59" s="1"/>
  <c r="K166" i="59"/>
  <c r="Z171" i="59" s="1"/>
  <c r="K138" i="59"/>
  <c r="Z143" i="59" s="1"/>
  <c r="K110" i="59"/>
  <c r="Z115" i="59" s="1"/>
  <c r="K54" i="59"/>
  <c r="Z59" i="59" s="1"/>
  <c r="K26" i="59"/>
  <c r="Z31" i="59" s="1"/>
  <c r="H308" i="59"/>
  <c r="Y313" i="59" s="1"/>
  <c r="H280" i="59"/>
  <c r="Y285" i="59" s="1"/>
  <c r="H252" i="59"/>
  <c r="Y257" i="59" s="1"/>
  <c r="H224" i="59"/>
  <c r="Y229" i="59" s="1"/>
  <c r="H196" i="59"/>
  <c r="Y201" i="59" s="1"/>
  <c r="H168" i="59"/>
  <c r="Y173" i="59" s="1"/>
  <c r="H140" i="59"/>
  <c r="Y145" i="59" s="1"/>
  <c r="H112" i="59"/>
  <c r="Y117" i="59" s="1"/>
  <c r="H56" i="59"/>
  <c r="Y61" i="59" s="1"/>
  <c r="H28" i="59"/>
  <c r="Y33" i="59" s="1"/>
  <c r="K304" i="59"/>
  <c r="Z309" i="59" s="1"/>
  <c r="K276" i="59"/>
  <c r="Z281" i="59" s="1"/>
  <c r="K248" i="59"/>
  <c r="Z253" i="59" s="1"/>
  <c r="K220" i="59"/>
  <c r="Z225" i="59" s="1"/>
  <c r="K192" i="59"/>
  <c r="Z197" i="59" s="1"/>
  <c r="K164" i="59"/>
  <c r="Z169" i="59" s="1"/>
  <c r="K136" i="59"/>
  <c r="Z141" i="59" s="1"/>
  <c r="K108" i="59"/>
  <c r="Z113" i="59" s="1"/>
  <c r="K80" i="59"/>
  <c r="Z85" i="59" s="1"/>
  <c r="K52" i="59"/>
  <c r="Z57" i="59" s="1"/>
  <c r="K24" i="59"/>
  <c r="Z29" i="59" s="1"/>
  <c r="H305" i="59"/>
  <c r="Y310" i="59" s="1"/>
  <c r="H277" i="59"/>
  <c r="Y282" i="59" s="1"/>
  <c r="H249" i="59"/>
  <c r="Y254" i="59" s="1"/>
  <c r="H221" i="59"/>
  <c r="Y226" i="59" s="1"/>
  <c r="H193" i="59"/>
  <c r="Y198" i="59" s="1"/>
  <c r="H165" i="59"/>
  <c r="Y170" i="59" s="1"/>
  <c r="H137" i="59"/>
  <c r="Y142" i="59" s="1"/>
  <c r="H109" i="59"/>
  <c r="Y114" i="59" s="1"/>
  <c r="H81" i="59"/>
  <c r="Y86" i="59" s="1"/>
  <c r="H53" i="59"/>
  <c r="Y58" i="59" s="1"/>
  <c r="H25" i="59"/>
  <c r="Y30" i="59" s="1"/>
  <c r="H298" i="59"/>
  <c r="Y303" i="59" s="1"/>
  <c r="H270" i="59"/>
  <c r="Y275" i="59" s="1"/>
  <c r="H242" i="59"/>
  <c r="Y247" i="59" s="1"/>
  <c r="H214" i="59"/>
  <c r="Y219" i="59" s="1"/>
  <c r="H186" i="59"/>
  <c r="Y191" i="59" s="1"/>
  <c r="H158" i="59"/>
  <c r="Y163" i="59" s="1"/>
  <c r="H130" i="59"/>
  <c r="Y135" i="59" s="1"/>
  <c r="H102" i="59"/>
  <c r="Y107" i="59" s="1"/>
  <c r="H74" i="59"/>
  <c r="Y79" i="59" s="1"/>
  <c r="H46" i="59"/>
  <c r="Y51" i="59" s="1"/>
  <c r="H18" i="59"/>
  <c r="Y23" i="59" s="1"/>
  <c r="K214" i="59"/>
  <c r="Z219" i="59" s="1"/>
  <c r="T132" i="59"/>
  <c r="AC137" i="59" s="1"/>
  <c r="T271" i="59"/>
  <c r="AC276" i="59" s="1"/>
  <c r="Q302" i="59"/>
  <c r="AB307" i="59" s="1"/>
  <c r="Q274" i="59"/>
  <c r="AB279" i="59" s="1"/>
  <c r="Q246" i="59"/>
  <c r="AB251" i="59" s="1"/>
  <c r="Q218" i="59"/>
  <c r="AB223" i="59" s="1"/>
  <c r="Q190" i="59"/>
  <c r="AB195" i="59" s="1"/>
  <c r="Q162" i="59"/>
  <c r="AB167" i="59" s="1"/>
  <c r="Q134" i="59"/>
  <c r="AB139" i="59" s="1"/>
  <c r="Q106" i="59"/>
  <c r="AB111" i="59" s="1"/>
  <c r="Q78" i="59"/>
  <c r="AB83" i="59" s="1"/>
  <c r="Q50" i="59"/>
  <c r="AB55" i="59" s="1"/>
  <c r="Q22" i="59"/>
  <c r="AB27" i="59" s="1"/>
  <c r="T298" i="59"/>
  <c r="AC303" i="59" s="1"/>
  <c r="T158" i="59"/>
  <c r="AC163" i="59" s="1"/>
  <c r="N301" i="59"/>
  <c r="AA306" i="59" s="1"/>
  <c r="N273" i="59"/>
  <c r="AA278" i="59" s="1"/>
  <c r="N245" i="59"/>
  <c r="AA250" i="59" s="1"/>
  <c r="N217" i="59"/>
  <c r="AA222" i="59" s="1"/>
  <c r="N189" i="59"/>
  <c r="AA194" i="59" s="1"/>
  <c r="N161" i="59"/>
  <c r="AA166" i="59" s="1"/>
  <c r="N133" i="59"/>
  <c r="AA138" i="59" s="1"/>
  <c r="N105" i="59"/>
  <c r="AA110" i="59" s="1"/>
  <c r="N77" i="59"/>
  <c r="AA82" i="59" s="1"/>
  <c r="N49" i="59"/>
  <c r="AA54" i="59" s="1"/>
  <c r="N21" i="59"/>
  <c r="AA26" i="59" s="1"/>
  <c r="K243" i="59"/>
  <c r="Z248" i="59" s="1"/>
  <c r="K187" i="59"/>
  <c r="Z192" i="59" s="1"/>
  <c r="K159" i="59"/>
  <c r="Z164" i="59" s="1"/>
  <c r="K131" i="59"/>
  <c r="Z136" i="59" s="1"/>
  <c r="K103" i="59"/>
  <c r="Z108" i="59" s="1"/>
  <c r="K75" i="59"/>
  <c r="Z80" i="59" s="1"/>
  <c r="K47" i="59"/>
  <c r="Z52" i="59" s="1"/>
  <c r="N45" i="59"/>
  <c r="AA50" i="59" s="1"/>
  <c r="K186" i="59"/>
  <c r="Z191" i="59" s="1"/>
  <c r="K74" i="59"/>
  <c r="Z79" i="59" s="1"/>
  <c r="K46" i="59"/>
  <c r="Z51" i="59" s="1"/>
  <c r="K18" i="59"/>
  <c r="Z23" i="59" s="1"/>
  <c r="T290" i="59"/>
  <c r="AC295" i="59" s="1"/>
  <c r="T262" i="59"/>
  <c r="AC267" i="59" s="1"/>
  <c r="T234" i="59"/>
  <c r="AC239" i="59" s="1"/>
  <c r="T206" i="59"/>
  <c r="AC211" i="59" s="1"/>
  <c r="T178" i="59"/>
  <c r="AC183" i="59" s="1"/>
  <c r="T150" i="59"/>
  <c r="AC155" i="59" s="1"/>
  <c r="T122" i="59"/>
  <c r="AC127" i="59" s="1"/>
  <c r="T94" i="59"/>
  <c r="AC99" i="59" s="1"/>
  <c r="T66" i="59"/>
  <c r="AC71" i="59" s="1"/>
  <c r="T38" i="59"/>
  <c r="AC43" i="59" s="1"/>
  <c r="T10" i="59"/>
  <c r="AC15" i="59" s="1"/>
  <c r="N291" i="59"/>
  <c r="AA296" i="59" s="1"/>
  <c r="N263" i="59"/>
  <c r="AA268" i="59" s="1"/>
  <c r="N235" i="59"/>
  <c r="AA240" i="59" s="1"/>
  <c r="N207" i="59"/>
  <c r="AA212" i="59" s="1"/>
  <c r="N179" i="59"/>
  <c r="AA184" i="59" s="1"/>
  <c r="N151" i="59"/>
  <c r="AA156" i="59" s="1"/>
  <c r="N123" i="59"/>
  <c r="AA128" i="59" s="1"/>
  <c r="N95" i="59"/>
  <c r="AA100" i="59" s="1"/>
  <c r="N67" i="59"/>
  <c r="AA72" i="59" s="1"/>
  <c r="N39" i="59"/>
  <c r="AA44" i="59" s="1"/>
  <c r="N11" i="59"/>
  <c r="AA16" i="59" s="1"/>
  <c r="T288" i="59"/>
  <c r="AC293" i="59" s="1"/>
  <c r="T260" i="59"/>
  <c r="AC265" i="59" s="1"/>
  <c r="T232" i="59"/>
  <c r="AC237" i="59" s="1"/>
  <c r="T204" i="59"/>
  <c r="AC209" i="59" s="1"/>
  <c r="T176" i="59"/>
  <c r="AC181" i="59" s="1"/>
  <c r="T148" i="59"/>
  <c r="AC153" i="59" s="1"/>
  <c r="T120" i="59"/>
  <c r="AC125" i="59" s="1"/>
  <c r="T92" i="59"/>
  <c r="AC97" i="59" s="1"/>
  <c r="T64" i="59"/>
  <c r="AC69" i="59" s="1"/>
  <c r="N289" i="59"/>
  <c r="AA294" i="59" s="1"/>
  <c r="N37" i="59"/>
  <c r="AA42" i="59" s="1"/>
  <c r="K235" i="59"/>
  <c r="Z240" i="59" s="1"/>
  <c r="K207" i="59"/>
  <c r="Z212" i="59" s="1"/>
  <c r="K179" i="59"/>
  <c r="Z184" i="59" s="1"/>
  <c r="K151" i="59"/>
  <c r="Z156" i="59" s="1"/>
  <c r="K123" i="59"/>
  <c r="Z128" i="59" s="1"/>
  <c r="K95" i="59"/>
  <c r="Z100" i="59" s="1"/>
  <c r="K67" i="59"/>
  <c r="Z72" i="59" s="1"/>
  <c r="K39" i="59"/>
  <c r="Z44" i="59" s="1"/>
  <c r="K11" i="59"/>
  <c r="Z16" i="59" s="1"/>
  <c r="H300" i="59"/>
  <c r="Y305" i="59" s="1"/>
  <c r="H272" i="59"/>
  <c r="Y277" i="59" s="1"/>
  <c r="H244" i="59"/>
  <c r="Y249" i="59" s="1"/>
  <c r="H216" i="59"/>
  <c r="Y221" i="59" s="1"/>
  <c r="H188" i="59"/>
  <c r="Y193" i="59" s="1"/>
  <c r="H160" i="59"/>
  <c r="Y165" i="59" s="1"/>
  <c r="H132" i="59"/>
  <c r="Y137" i="59" s="1"/>
  <c r="H104" i="59"/>
  <c r="Y109" i="59" s="1"/>
  <c r="H76" i="59"/>
  <c r="Y81" i="59" s="1"/>
  <c r="H48" i="59"/>
  <c r="Y53" i="59" s="1"/>
  <c r="H20" i="59"/>
  <c r="Y25" i="59" s="1"/>
  <c r="K308" i="59"/>
  <c r="Z313" i="59" s="1"/>
  <c r="K280" i="59"/>
  <c r="Z285" i="59" s="1"/>
  <c r="K252" i="59"/>
  <c r="Z257" i="59" s="1"/>
  <c r="K224" i="59"/>
  <c r="Z229" i="59" s="1"/>
  <c r="K196" i="59"/>
  <c r="Z201" i="59" s="1"/>
  <c r="K168" i="59"/>
  <c r="Z173" i="59" s="1"/>
  <c r="K140" i="59"/>
  <c r="Z145" i="59" s="1"/>
  <c r="K112" i="59"/>
  <c r="Z117" i="59" s="1"/>
  <c r="K84" i="59"/>
  <c r="Z89" i="59" s="1"/>
  <c r="K56" i="59"/>
  <c r="Z61" i="59" s="1"/>
  <c r="K28" i="59"/>
  <c r="Z33" i="59" s="1"/>
  <c r="T272" i="59"/>
  <c r="AC277" i="59" s="1"/>
  <c r="T244" i="59"/>
  <c r="AC249" i="59" s="1"/>
  <c r="T216" i="59"/>
  <c r="AC221" i="59" s="1"/>
  <c r="T188" i="59"/>
  <c r="AC193" i="59" s="1"/>
  <c r="T104" i="59"/>
  <c r="AC109" i="59" s="1"/>
  <c r="T76" i="59"/>
  <c r="AC81" i="59" s="1"/>
  <c r="T48" i="59"/>
  <c r="AC53" i="59" s="1"/>
  <c r="T20" i="59"/>
  <c r="AC25" i="59" s="1"/>
  <c r="Q297" i="59"/>
  <c r="AB302" i="59" s="1"/>
  <c r="Q269" i="59"/>
  <c r="AB274" i="59" s="1"/>
  <c r="Q241" i="59"/>
  <c r="AB246" i="59" s="1"/>
  <c r="Q213" i="59"/>
  <c r="AB218" i="59" s="1"/>
  <c r="Q185" i="59"/>
  <c r="AB190" i="59" s="1"/>
  <c r="Q157" i="59"/>
  <c r="AB162" i="59" s="1"/>
  <c r="Q129" i="59"/>
  <c r="AB134" i="59" s="1"/>
  <c r="Q101" i="59"/>
  <c r="AB106" i="59" s="1"/>
  <c r="Q73" i="59"/>
  <c r="AB78" i="59" s="1"/>
  <c r="Q45" i="59"/>
  <c r="AB50" i="59" s="1"/>
  <c r="Q17" i="59"/>
  <c r="AB22" i="59" s="1"/>
  <c r="T215" i="59"/>
  <c r="AC220" i="59" s="1"/>
  <c r="K305" i="59"/>
  <c r="Z310" i="59" s="1"/>
  <c r="K277" i="59"/>
  <c r="Z282" i="59" s="1"/>
  <c r="K249" i="59"/>
  <c r="Z254" i="59" s="1"/>
  <c r="K221" i="59"/>
  <c r="Z226" i="59" s="1"/>
  <c r="K193" i="59"/>
  <c r="Z198" i="59" s="1"/>
  <c r="K165" i="59"/>
  <c r="Z170" i="59" s="1"/>
  <c r="K137" i="59"/>
  <c r="Z142" i="59" s="1"/>
  <c r="K109" i="59"/>
  <c r="Z114" i="59" s="1"/>
  <c r="K81" i="59"/>
  <c r="Z86" i="59" s="1"/>
  <c r="K53" i="59"/>
  <c r="Z58" i="59" s="1"/>
  <c r="K25" i="59"/>
  <c r="Z30" i="59" s="1"/>
  <c r="N308" i="59"/>
  <c r="AA313" i="59" s="1"/>
  <c r="N280" i="59"/>
  <c r="AA285" i="59" s="1"/>
  <c r="N252" i="59"/>
  <c r="AA257" i="59" s="1"/>
  <c r="N224" i="59"/>
  <c r="AA229" i="59" s="1"/>
  <c r="N196" i="59"/>
  <c r="AA201" i="59" s="1"/>
  <c r="N168" i="59"/>
  <c r="AA173" i="59" s="1"/>
  <c r="N140" i="59"/>
  <c r="AA145" i="59" s="1"/>
  <c r="N112" i="59"/>
  <c r="AA117" i="59" s="1"/>
  <c r="N84" i="59"/>
  <c r="AA89" i="59" s="1"/>
  <c r="N56" i="59"/>
  <c r="AA61" i="59" s="1"/>
  <c r="N28" i="59"/>
  <c r="AA33" i="59" s="1"/>
  <c r="Q296" i="59"/>
  <c r="AB301" i="59" s="1"/>
  <c r="Q268" i="59"/>
  <c r="AB273" i="59" s="1"/>
  <c r="Q240" i="59"/>
  <c r="AB245" i="59" s="1"/>
  <c r="Q212" i="59"/>
  <c r="AB217" i="59" s="1"/>
  <c r="Q184" i="59"/>
  <c r="AB189" i="59" s="1"/>
  <c r="Q156" i="59"/>
  <c r="AB161" i="59" s="1"/>
  <c r="Q128" i="59"/>
  <c r="AB133" i="59" s="1"/>
  <c r="Q100" i="59"/>
  <c r="AB105" i="59" s="1"/>
  <c r="Q72" i="59"/>
  <c r="AB77" i="59" s="1"/>
  <c r="Q44" i="59"/>
  <c r="AB49" i="59" s="1"/>
  <c r="Q16" i="59"/>
  <c r="AB21" i="59" s="1"/>
  <c r="T270" i="59"/>
  <c r="AC275" i="59" s="1"/>
  <c r="T242" i="59"/>
  <c r="AC247" i="59" s="1"/>
  <c r="T214" i="59"/>
  <c r="AC219" i="59" s="1"/>
  <c r="T186" i="59"/>
  <c r="AC191" i="59" s="1"/>
  <c r="T102" i="59"/>
  <c r="AC107" i="59" s="1"/>
  <c r="T46" i="59"/>
  <c r="AC51" i="59" s="1"/>
  <c r="T18" i="59"/>
  <c r="AC23" i="59" s="1"/>
  <c r="K104" i="59"/>
  <c r="Z109" i="59" s="1"/>
  <c r="K76" i="59"/>
  <c r="Z81" i="59" s="1"/>
  <c r="K48" i="59"/>
  <c r="Z53" i="59" s="1"/>
  <c r="K20" i="59"/>
  <c r="Z25" i="59" s="1"/>
  <c r="N306" i="59"/>
  <c r="AA311" i="59" s="1"/>
  <c r="N278" i="59"/>
  <c r="AA283" i="59" s="1"/>
  <c r="N250" i="59"/>
  <c r="AA255" i="59" s="1"/>
  <c r="N222" i="59"/>
  <c r="AA227" i="59" s="1"/>
  <c r="N194" i="59"/>
  <c r="AA199" i="59" s="1"/>
  <c r="N166" i="59"/>
  <c r="AA171" i="59" s="1"/>
  <c r="N138" i="59"/>
  <c r="AA143" i="59" s="1"/>
  <c r="N110" i="59"/>
  <c r="AA115" i="59" s="1"/>
  <c r="N82" i="59"/>
  <c r="AA87" i="59" s="1"/>
  <c r="N54" i="59"/>
  <c r="AA59" i="59" s="1"/>
  <c r="N26" i="59"/>
  <c r="AA31" i="59" s="1"/>
  <c r="T296" i="59"/>
  <c r="AC301" i="59" s="1"/>
  <c r="T268" i="59"/>
  <c r="AC273" i="59" s="1"/>
  <c r="T240" i="59"/>
  <c r="AC245" i="59" s="1"/>
  <c r="T212" i="59"/>
  <c r="AC217" i="59" s="1"/>
  <c r="T184" i="59"/>
  <c r="AC189" i="59" s="1"/>
  <c r="T156" i="59"/>
  <c r="AC161" i="59" s="1"/>
  <c r="T128" i="59"/>
  <c r="AC133" i="59" s="1"/>
  <c r="T100" i="59"/>
  <c r="AC105" i="59" s="1"/>
  <c r="T72" i="59"/>
  <c r="AC77" i="59" s="1"/>
  <c r="T44" i="59"/>
  <c r="AC49" i="59" s="1"/>
  <c r="T16" i="59"/>
  <c r="AC21" i="59" s="1"/>
  <c r="N305" i="59"/>
  <c r="AA310" i="59" s="1"/>
  <c r="N277" i="59"/>
  <c r="AA282" i="59" s="1"/>
  <c r="N249" i="59"/>
  <c r="AA254" i="59" s="1"/>
  <c r="N221" i="59"/>
  <c r="AA226" i="59" s="1"/>
  <c r="N193" i="59"/>
  <c r="AA198" i="59" s="1"/>
  <c r="N165" i="59"/>
  <c r="AA170" i="59" s="1"/>
  <c r="N137" i="59"/>
  <c r="AA142" i="59" s="1"/>
  <c r="N109" i="59"/>
  <c r="AA114" i="59" s="1"/>
  <c r="N81" i="59"/>
  <c r="AA86" i="59" s="1"/>
  <c r="N53" i="59"/>
  <c r="AA58" i="59" s="1"/>
  <c r="N25" i="59"/>
  <c r="AA30" i="59" s="1"/>
  <c r="T295" i="59"/>
  <c r="AC300" i="59" s="1"/>
  <c r="T267" i="59"/>
  <c r="AC272" i="59" s="1"/>
  <c r="T239" i="59"/>
  <c r="AC244" i="59" s="1"/>
  <c r="T211" i="59"/>
  <c r="AC216" i="59" s="1"/>
  <c r="T183" i="59"/>
  <c r="AC188" i="59" s="1"/>
  <c r="T155" i="59"/>
  <c r="AC160" i="59" s="1"/>
  <c r="T127" i="59"/>
  <c r="AC132" i="59" s="1"/>
  <c r="T99" i="59"/>
  <c r="AC104" i="59" s="1"/>
  <c r="T71" i="59"/>
  <c r="AC76" i="59" s="1"/>
  <c r="T43" i="59"/>
  <c r="AC48" i="59" s="1"/>
  <c r="T15" i="59"/>
  <c r="AC20" i="59" s="1"/>
  <c r="K298" i="59"/>
  <c r="Z303" i="59" s="1"/>
  <c r="K270" i="59"/>
  <c r="Z275" i="59" s="1"/>
  <c r="K242" i="59"/>
  <c r="Z247" i="59" s="1"/>
  <c r="K158" i="59"/>
  <c r="Z163" i="59" s="1"/>
  <c r="K130" i="59"/>
  <c r="Z135" i="59" s="1"/>
  <c r="K102" i="59"/>
  <c r="Z107" i="59" s="1"/>
  <c r="Q289" i="59"/>
  <c r="AB294" i="59" s="1"/>
  <c r="Q261" i="59"/>
  <c r="AB266" i="59" s="1"/>
  <c r="Q233" i="59"/>
  <c r="AB238" i="59" s="1"/>
  <c r="Q205" i="59"/>
  <c r="AB210" i="59" s="1"/>
  <c r="Q177" i="59"/>
  <c r="AB182" i="59" s="1"/>
  <c r="Q93" i="59"/>
  <c r="AB98" i="59" s="1"/>
  <c r="Q65" i="59"/>
  <c r="AB70" i="59" s="1"/>
  <c r="Q37" i="59"/>
  <c r="AB42" i="59" s="1"/>
  <c r="Q9" i="59"/>
  <c r="AB14" i="59" s="1"/>
  <c r="T294" i="59"/>
  <c r="AC299" i="59" s="1"/>
  <c r="T266" i="59"/>
  <c r="AC271" i="59" s="1"/>
  <c r="T238" i="59"/>
  <c r="AC243" i="59" s="1"/>
  <c r="T210" i="59"/>
  <c r="AC215" i="59" s="1"/>
  <c r="T182" i="59"/>
  <c r="AC187" i="59" s="1"/>
  <c r="T154" i="59"/>
  <c r="AC159" i="59" s="1"/>
  <c r="T126" i="59"/>
  <c r="AC131" i="59" s="1"/>
  <c r="T98" i="59"/>
  <c r="AC103" i="59" s="1"/>
  <c r="T70" i="59"/>
  <c r="AC75" i="59" s="1"/>
  <c r="T42" i="59"/>
  <c r="AC47" i="59" s="1"/>
  <c r="T14" i="59"/>
  <c r="AC19" i="59" s="1"/>
  <c r="T291" i="59"/>
  <c r="AC296" i="59" s="1"/>
  <c r="T263" i="59"/>
  <c r="AC268" i="59" s="1"/>
  <c r="T235" i="59"/>
  <c r="AC240" i="59" s="1"/>
  <c r="T207" i="59"/>
  <c r="AC212" i="59" s="1"/>
  <c r="T179" i="59"/>
  <c r="AC184" i="59" s="1"/>
  <c r="T151" i="59"/>
  <c r="AC156" i="59" s="1"/>
  <c r="T123" i="59"/>
  <c r="AC128" i="59" s="1"/>
  <c r="T95" i="59"/>
  <c r="AC100" i="59" s="1"/>
  <c r="T67" i="59"/>
  <c r="AC72" i="59" s="1"/>
  <c r="T39" i="59"/>
  <c r="AC44" i="59" s="1"/>
  <c r="T11" i="59"/>
  <c r="AC16" i="59" s="1"/>
  <c r="K271" i="59"/>
  <c r="Z276" i="59" s="1"/>
  <c r="K19" i="59"/>
  <c r="Z24" i="59" s="1"/>
  <c r="N302" i="59"/>
  <c r="AA307" i="59" s="1"/>
  <c r="N274" i="59"/>
  <c r="AA279" i="59" s="1"/>
  <c r="N246" i="59"/>
  <c r="AA251" i="59" s="1"/>
  <c r="N218" i="59"/>
  <c r="AA223" i="59" s="1"/>
  <c r="N190" i="59"/>
  <c r="AA195" i="59" s="1"/>
  <c r="N162" i="59"/>
  <c r="AA167" i="59" s="1"/>
  <c r="N134" i="59"/>
  <c r="AA139" i="59" s="1"/>
  <c r="N106" i="59"/>
  <c r="AA111" i="59" s="1"/>
  <c r="N78" i="59"/>
  <c r="AA83" i="59" s="1"/>
  <c r="N50" i="59"/>
  <c r="AA55" i="59" s="1"/>
  <c r="N22" i="59"/>
  <c r="AA27" i="59" s="1"/>
  <c r="T292" i="59"/>
  <c r="AC297" i="59" s="1"/>
  <c r="T264" i="59"/>
  <c r="AC269" i="59" s="1"/>
  <c r="T236" i="59"/>
  <c r="AC241" i="59" s="1"/>
  <c r="T208" i="59"/>
  <c r="AC213" i="59" s="1"/>
  <c r="T180" i="59"/>
  <c r="AC185" i="59" s="1"/>
  <c r="T152" i="59"/>
  <c r="AC157" i="59" s="1"/>
  <c r="T124" i="59"/>
  <c r="AC129" i="59" s="1"/>
  <c r="T96" i="59"/>
  <c r="AC101" i="59" s="1"/>
  <c r="T68" i="59"/>
  <c r="AC73" i="59" s="1"/>
  <c r="T40" i="59"/>
  <c r="AC45" i="59" s="1"/>
  <c r="T12" i="59"/>
  <c r="AC17" i="59" s="1"/>
  <c r="H287" i="59"/>
  <c r="Y292" i="59" s="1"/>
  <c r="H259" i="59"/>
  <c r="Y264" i="59" s="1"/>
  <c r="H203" i="59"/>
  <c r="Y208" i="59" s="1"/>
  <c r="H175" i="59"/>
  <c r="Y180" i="59" s="1"/>
  <c r="H119" i="59"/>
  <c r="Y124" i="59" s="1"/>
  <c r="H35" i="59"/>
  <c r="Y40" i="59" s="1"/>
  <c r="H7" i="59"/>
  <c r="Y12" i="59" s="1"/>
  <c r="K295" i="59"/>
  <c r="Z300" i="59" s="1"/>
  <c r="K267" i="59"/>
  <c r="Z272" i="59" s="1"/>
  <c r="K239" i="59"/>
  <c r="Z244" i="59" s="1"/>
  <c r="K211" i="59"/>
  <c r="Z216" i="59" s="1"/>
  <c r="K183" i="59"/>
  <c r="Z188" i="59" s="1"/>
  <c r="K155" i="59"/>
  <c r="Z160" i="59" s="1"/>
  <c r="K127" i="59"/>
  <c r="Z132" i="59" s="1"/>
  <c r="K99" i="59"/>
  <c r="Z104" i="59" s="1"/>
  <c r="K71" i="59"/>
  <c r="Z76" i="59" s="1"/>
  <c r="K43" i="59"/>
  <c r="Z48" i="59" s="1"/>
  <c r="K15" i="59"/>
  <c r="Z20" i="59" s="1"/>
  <c r="N73" i="59"/>
  <c r="AA78" i="59" s="1"/>
  <c r="H288" i="59"/>
  <c r="Y293" i="59" s="1"/>
  <c r="H260" i="59"/>
  <c r="Y265" i="59" s="1"/>
  <c r="H204" i="59"/>
  <c r="Y209" i="59" s="1"/>
  <c r="H176" i="59"/>
  <c r="Y181" i="59" s="1"/>
  <c r="H148" i="59"/>
  <c r="Y153" i="59" s="1"/>
  <c r="H64" i="59"/>
  <c r="Y69" i="59" s="1"/>
  <c r="H8" i="59"/>
  <c r="Y13" i="59" s="1"/>
  <c r="H285" i="59"/>
  <c r="Y290" i="59" s="1"/>
  <c r="H257" i="59"/>
  <c r="Y262" i="59" s="1"/>
  <c r="H229" i="59"/>
  <c r="Y234" i="59" s="1"/>
  <c r="H201" i="59"/>
  <c r="Y206" i="59" s="1"/>
  <c r="H173" i="59"/>
  <c r="Y178" i="59" s="1"/>
  <c r="H145" i="59"/>
  <c r="Y150" i="59" s="1"/>
  <c r="H117" i="59"/>
  <c r="Y122" i="59" s="1"/>
  <c r="H89" i="59"/>
  <c r="Y94" i="59" s="1"/>
  <c r="H61" i="59"/>
  <c r="Y66" i="59" s="1"/>
  <c r="H33" i="59"/>
  <c r="Y38" i="59" s="1"/>
  <c r="K100" i="59"/>
  <c r="Z105" i="59" s="1"/>
  <c r="K293" i="59"/>
  <c r="Z298" i="59" s="1"/>
  <c r="K265" i="59"/>
  <c r="Z270" i="59" s="1"/>
  <c r="K237" i="59"/>
  <c r="Z242" i="59" s="1"/>
  <c r="K209" i="59"/>
  <c r="Z214" i="59" s="1"/>
  <c r="K181" i="59"/>
  <c r="Z186" i="59" s="1"/>
  <c r="K153" i="59"/>
  <c r="Z158" i="59" s="1"/>
  <c r="K125" i="59"/>
  <c r="Z130" i="59" s="1"/>
  <c r="K97" i="59"/>
  <c r="Z102" i="59" s="1"/>
  <c r="K69" i="59"/>
  <c r="Z74" i="59" s="1"/>
  <c r="K41" i="59"/>
  <c r="Z46" i="59" s="1"/>
  <c r="K13" i="59"/>
  <c r="Z18" i="59" s="1"/>
  <c r="Q284" i="59"/>
  <c r="AB289" i="59" s="1"/>
  <c r="Q256" i="59"/>
  <c r="AB261" i="59" s="1"/>
  <c r="Q228" i="59"/>
  <c r="AB233" i="59" s="1"/>
  <c r="Q200" i="59"/>
  <c r="AB205" i="59" s="1"/>
  <c r="Q172" i="59"/>
  <c r="AB177" i="59" s="1"/>
  <c r="Q144" i="59"/>
  <c r="AB149" i="59" s="1"/>
  <c r="Q116" i="59"/>
  <c r="AB121" i="59" s="1"/>
  <c r="Q88" i="59"/>
  <c r="AB93" i="59" s="1"/>
  <c r="Q60" i="59"/>
  <c r="AB65" i="59" s="1"/>
  <c r="Q32" i="59"/>
  <c r="AB37" i="59" s="1"/>
  <c r="T289" i="59"/>
  <c r="AC294" i="59" s="1"/>
  <c r="T261" i="59"/>
  <c r="AC266" i="59" s="1"/>
  <c r="T233" i="59"/>
  <c r="AC238" i="59" s="1"/>
  <c r="T205" i="59"/>
  <c r="AC210" i="59" s="1"/>
  <c r="T177" i="59"/>
  <c r="AC182" i="59" s="1"/>
  <c r="T149" i="59"/>
  <c r="AC154" i="59" s="1"/>
  <c r="T121" i="59"/>
  <c r="AC126" i="59" s="1"/>
  <c r="T93" i="59"/>
  <c r="AC98" i="59" s="1"/>
  <c r="T65" i="59"/>
  <c r="AC70" i="59" s="1"/>
  <c r="T37" i="59"/>
  <c r="AC42" i="59" s="1"/>
  <c r="T9" i="59"/>
  <c r="AC14" i="59" s="1"/>
  <c r="T36" i="59"/>
  <c r="AC41" i="59" s="1"/>
  <c r="T8" i="59"/>
  <c r="AC13" i="59" s="1"/>
  <c r="N293" i="59"/>
  <c r="AA298" i="59" s="1"/>
  <c r="N265" i="59"/>
  <c r="AA270" i="59" s="1"/>
  <c r="N237" i="59"/>
  <c r="AA242" i="59" s="1"/>
  <c r="N209" i="59"/>
  <c r="AA214" i="59" s="1"/>
  <c r="N181" i="59"/>
  <c r="AA186" i="59" s="1"/>
  <c r="N153" i="59"/>
  <c r="AA158" i="59" s="1"/>
  <c r="N125" i="59"/>
  <c r="AA130" i="59" s="1"/>
  <c r="N97" i="59"/>
  <c r="AA102" i="59" s="1"/>
  <c r="N69" i="59"/>
  <c r="AA74" i="59" s="1"/>
  <c r="N41" i="59"/>
  <c r="AA46" i="59" s="1"/>
  <c r="N13" i="59"/>
  <c r="AA18" i="59" s="1"/>
  <c r="K289" i="59"/>
  <c r="Z294" i="59" s="1"/>
  <c r="K261" i="59"/>
  <c r="Z266" i="59" s="1"/>
  <c r="K233" i="59"/>
  <c r="Z238" i="59" s="1"/>
  <c r="K205" i="59"/>
  <c r="Z210" i="59" s="1"/>
  <c r="K177" i="59"/>
  <c r="Z182" i="59" s="1"/>
  <c r="K149" i="59"/>
  <c r="Z154" i="59" s="1"/>
  <c r="K121" i="59"/>
  <c r="Z126" i="59" s="1"/>
  <c r="K93" i="59"/>
  <c r="Z98" i="59" s="1"/>
  <c r="K65" i="59"/>
  <c r="Z70" i="59" s="1"/>
  <c r="K37" i="59"/>
  <c r="Z42" i="59" s="1"/>
  <c r="K9" i="59"/>
  <c r="Z14" i="59" s="1"/>
  <c r="T285" i="59"/>
  <c r="AC290" i="59" s="1"/>
  <c r="T257" i="59"/>
  <c r="AC262" i="59" s="1"/>
  <c r="T229" i="59"/>
  <c r="AC234" i="59" s="1"/>
  <c r="T201" i="59"/>
  <c r="AC206" i="59" s="1"/>
  <c r="T173" i="59"/>
  <c r="AC178" i="59" s="1"/>
  <c r="T145" i="59"/>
  <c r="AC150" i="59" s="1"/>
  <c r="T117" i="59"/>
  <c r="AC122" i="59" s="1"/>
  <c r="T89" i="59"/>
  <c r="AC94" i="59" s="1"/>
  <c r="T61" i="59"/>
  <c r="AC66" i="59" s="1"/>
  <c r="T33" i="59"/>
  <c r="AC38" i="59" s="1"/>
  <c r="N294" i="59"/>
  <c r="AA299" i="59" s="1"/>
  <c r="N266" i="59"/>
  <c r="AA271" i="59" s="1"/>
  <c r="N238" i="59"/>
  <c r="AA243" i="59" s="1"/>
  <c r="N210" i="59"/>
  <c r="AA215" i="59" s="1"/>
  <c r="N182" i="59"/>
  <c r="AA187" i="59" s="1"/>
  <c r="N154" i="59"/>
  <c r="AA159" i="59" s="1"/>
  <c r="N126" i="59"/>
  <c r="AA131" i="59" s="1"/>
  <c r="N98" i="59"/>
  <c r="AA103" i="59" s="1"/>
  <c r="N70" i="59"/>
  <c r="AA75" i="59" s="1"/>
  <c r="N42" i="59"/>
  <c r="AA47" i="59" s="1"/>
  <c r="N14" i="59"/>
  <c r="AA19" i="59" s="1"/>
  <c r="H279" i="59"/>
  <c r="Y284" i="59" s="1"/>
  <c r="H195" i="59"/>
  <c r="Y200" i="59" s="1"/>
  <c r="H167" i="59"/>
  <c r="Y172" i="59" s="1"/>
  <c r="H139" i="59"/>
  <c r="Y144" i="59" s="1"/>
  <c r="H111" i="59"/>
  <c r="Y116" i="59" s="1"/>
  <c r="H55" i="59"/>
  <c r="Y60" i="59" s="1"/>
  <c r="H27" i="59"/>
  <c r="Y32" i="59" s="1"/>
  <c r="K287" i="59"/>
  <c r="Z292" i="59" s="1"/>
  <c r="K259" i="59"/>
  <c r="Z264" i="59" s="1"/>
  <c r="K231" i="59"/>
  <c r="Z236" i="59" s="1"/>
  <c r="K203" i="59"/>
  <c r="Z208" i="59" s="1"/>
  <c r="K175" i="59"/>
  <c r="Z180" i="59" s="1"/>
  <c r="K147" i="59"/>
  <c r="Z152" i="59" s="1"/>
  <c r="K119" i="59"/>
  <c r="Z124" i="59" s="1"/>
  <c r="K91" i="59"/>
  <c r="Z96" i="59" s="1"/>
  <c r="K63" i="59"/>
  <c r="Z68" i="59" s="1"/>
  <c r="K35" i="59"/>
  <c r="Z40" i="59" s="1"/>
  <c r="K7" i="59"/>
  <c r="Z12" i="59" s="1"/>
  <c r="T143" i="59"/>
  <c r="AC148" i="59" s="1"/>
  <c r="T115" i="59"/>
  <c r="AC120" i="59" s="1"/>
  <c r="T87" i="59"/>
  <c r="AC92" i="59" s="1"/>
  <c r="T59" i="59"/>
  <c r="AC64" i="59" s="1"/>
  <c r="T31" i="59"/>
  <c r="AC36" i="59" s="1"/>
  <c r="T252" i="59"/>
  <c r="AC257" i="59" s="1"/>
  <c r="T224" i="59"/>
  <c r="AC229" i="59" s="1"/>
  <c r="T196" i="59"/>
  <c r="AC201" i="59" s="1"/>
  <c r="T168" i="59"/>
  <c r="AC173" i="59" s="1"/>
  <c r="T56" i="59"/>
  <c r="AC61" i="59" s="1"/>
  <c r="T28" i="59"/>
  <c r="AC33" i="59" s="1"/>
  <c r="K285" i="59"/>
  <c r="Z290" i="59" s="1"/>
  <c r="K257" i="59"/>
  <c r="Z262" i="59" s="1"/>
  <c r="K229" i="59"/>
  <c r="Z234" i="59" s="1"/>
  <c r="K201" i="59"/>
  <c r="Z206" i="59" s="1"/>
  <c r="K173" i="59"/>
  <c r="Z178" i="59" s="1"/>
  <c r="K145" i="59"/>
  <c r="Z150" i="59" s="1"/>
  <c r="K117" i="59"/>
  <c r="Z122" i="59" s="1"/>
  <c r="K89" i="59"/>
  <c r="Z94" i="59" s="1"/>
  <c r="K61" i="59"/>
  <c r="Z66" i="59" s="1"/>
  <c r="K33" i="59"/>
  <c r="Z38" i="59" s="1"/>
  <c r="N36" i="59"/>
  <c r="AA41" i="59" s="1"/>
  <c r="N8" i="59"/>
  <c r="AA13" i="59" s="1"/>
  <c r="Q307" i="59"/>
  <c r="AB312" i="59" s="1"/>
  <c r="Q279" i="59"/>
  <c r="AB284" i="59" s="1"/>
  <c r="Q251" i="59"/>
  <c r="AB256" i="59" s="1"/>
  <c r="Q223" i="59"/>
  <c r="AB228" i="59" s="1"/>
  <c r="Q167" i="59"/>
  <c r="AB172" i="59" s="1"/>
  <c r="Q139" i="59"/>
  <c r="AB144" i="59" s="1"/>
  <c r="Q111" i="59"/>
  <c r="AB116" i="59" s="1"/>
  <c r="Q83" i="59"/>
  <c r="AB88" i="59" s="1"/>
  <c r="Q55" i="59"/>
  <c r="AB60" i="59" s="1"/>
  <c r="Q27" i="59"/>
  <c r="AB32" i="59" s="1"/>
  <c r="H250" i="59"/>
  <c r="Y255" i="59" s="1"/>
  <c r="H222" i="59"/>
  <c r="Y227" i="59" s="1"/>
  <c r="H194" i="59"/>
  <c r="Y199" i="59" s="1"/>
  <c r="H166" i="59"/>
  <c r="Y171" i="59" s="1"/>
  <c r="H82" i="59"/>
  <c r="Y87" i="59" s="1"/>
  <c r="N261" i="59"/>
  <c r="AA266" i="59" s="1"/>
  <c r="N233" i="59"/>
  <c r="AA238" i="59" s="1"/>
  <c r="N205" i="59"/>
  <c r="AA210" i="59" s="1"/>
  <c r="N177" i="59"/>
  <c r="AA182" i="59" s="1"/>
  <c r="N149" i="59"/>
  <c r="AA154" i="59" s="1"/>
  <c r="N121" i="59"/>
  <c r="AA126" i="59" s="1"/>
  <c r="N93" i="59"/>
  <c r="AA98" i="59" s="1"/>
  <c r="N9" i="59"/>
  <c r="AA14" i="59" s="1"/>
  <c r="T279" i="59"/>
  <c r="AC284" i="59" s="1"/>
  <c r="T251" i="59"/>
  <c r="AC256" i="59" s="1"/>
  <c r="T223" i="59"/>
  <c r="AC228" i="59" s="1"/>
  <c r="T195" i="59"/>
  <c r="AC200" i="59" s="1"/>
  <c r="T167" i="59"/>
  <c r="AC172" i="59" s="1"/>
  <c r="T139" i="59"/>
  <c r="AC144" i="59" s="1"/>
  <c r="T83" i="59"/>
  <c r="AC88" i="59" s="1"/>
  <c r="T55" i="59"/>
  <c r="AC60" i="59" s="1"/>
  <c r="T27" i="59"/>
  <c r="AC32" i="59" s="1"/>
  <c r="H302" i="59"/>
  <c r="Y307" i="59" s="1"/>
  <c r="H274" i="59"/>
  <c r="Y279" i="59" s="1"/>
  <c r="H246" i="59"/>
  <c r="Y251" i="59" s="1"/>
  <c r="H218" i="59"/>
  <c r="Y223" i="59" s="1"/>
  <c r="H190" i="59"/>
  <c r="Y195" i="59" s="1"/>
  <c r="H162" i="59"/>
  <c r="Y167" i="59" s="1"/>
  <c r="H134" i="59"/>
  <c r="Y139" i="59" s="1"/>
  <c r="H106" i="59"/>
  <c r="Y111" i="59" s="1"/>
  <c r="H78" i="59"/>
  <c r="Y83" i="59" s="1"/>
  <c r="H50" i="59"/>
  <c r="Y55" i="59" s="1"/>
  <c r="H22" i="59"/>
  <c r="Y27" i="59" s="1"/>
  <c r="T303" i="59"/>
  <c r="AC308" i="59" s="1"/>
  <c r="T275" i="59"/>
  <c r="AC280" i="59" s="1"/>
  <c r="T247" i="59"/>
  <c r="AC252" i="59" s="1"/>
  <c r="T219" i="59"/>
  <c r="AC224" i="59" s="1"/>
  <c r="T191" i="59"/>
  <c r="AC196" i="59" s="1"/>
  <c r="T163" i="59"/>
  <c r="AC168" i="59" s="1"/>
  <c r="T135" i="59"/>
  <c r="AC140" i="59" s="1"/>
  <c r="T107" i="59"/>
  <c r="AC112" i="59" s="1"/>
  <c r="T79" i="59"/>
  <c r="AC84" i="59" s="1"/>
  <c r="T51" i="59"/>
  <c r="AC56" i="59" s="1"/>
  <c r="T23" i="59"/>
  <c r="AC28" i="59" s="1"/>
  <c r="H301" i="59"/>
  <c r="Y306" i="59" s="1"/>
  <c r="H273" i="59"/>
  <c r="Y278" i="59" s="1"/>
  <c r="H245" i="59"/>
  <c r="Y250" i="59" s="1"/>
  <c r="H217" i="59"/>
  <c r="Y222" i="59" s="1"/>
  <c r="H189" i="59"/>
  <c r="Y194" i="59" s="1"/>
  <c r="H161" i="59"/>
  <c r="Y166" i="59" s="1"/>
  <c r="H133" i="59"/>
  <c r="Y138" i="59" s="1"/>
  <c r="H105" i="59"/>
  <c r="Y110" i="59" s="1"/>
  <c r="H77" i="59"/>
  <c r="Y82" i="59" s="1"/>
  <c r="H49" i="59"/>
  <c r="Y54" i="59" s="1"/>
  <c r="H21" i="59"/>
  <c r="Y26" i="59" s="1"/>
  <c r="N287" i="59"/>
  <c r="AA292" i="59" s="1"/>
  <c r="N259" i="59"/>
  <c r="AA264" i="59" s="1"/>
  <c r="N231" i="59"/>
  <c r="AA236" i="59" s="1"/>
  <c r="N203" i="59"/>
  <c r="AA208" i="59" s="1"/>
  <c r="N175" i="59"/>
  <c r="AA180" i="59" s="1"/>
  <c r="N147" i="59"/>
  <c r="AA152" i="59" s="1"/>
  <c r="N119" i="59"/>
  <c r="AA124" i="59" s="1"/>
  <c r="N91" i="59"/>
  <c r="AA96" i="59" s="1"/>
  <c r="N63" i="59"/>
  <c r="AA68" i="59" s="1"/>
  <c r="N35" i="59"/>
  <c r="AA40" i="59" s="1"/>
  <c r="N7" i="59"/>
  <c r="AA12" i="59" s="1"/>
  <c r="Q303" i="59"/>
  <c r="AB308" i="59" s="1"/>
  <c r="Q275" i="59"/>
  <c r="AB280" i="59" s="1"/>
  <c r="Q247" i="59"/>
  <c r="AB252" i="59" s="1"/>
  <c r="Q219" i="59"/>
  <c r="AB224" i="59" s="1"/>
  <c r="Q191" i="59"/>
  <c r="AB196" i="59" s="1"/>
  <c r="Q163" i="59"/>
  <c r="AB168" i="59" s="1"/>
  <c r="Q135" i="59"/>
  <c r="AB140" i="59" s="1"/>
  <c r="Q107" i="59"/>
  <c r="AB112" i="59" s="1"/>
  <c r="Q79" i="59"/>
  <c r="AB84" i="59" s="1"/>
  <c r="Q51" i="59"/>
  <c r="AB56" i="59" s="1"/>
  <c r="Q23" i="59"/>
  <c r="AB28" i="59" s="1"/>
  <c r="K296" i="59"/>
  <c r="Z301" i="59" s="1"/>
  <c r="K268" i="59"/>
  <c r="Z273" i="59" s="1"/>
  <c r="K240" i="59"/>
  <c r="Z245" i="59" s="1"/>
  <c r="K184" i="59"/>
  <c r="Z189" i="59" s="1"/>
  <c r="K156" i="59"/>
  <c r="Z161" i="59" s="1"/>
  <c r="K128" i="59"/>
  <c r="Z133" i="59" s="1"/>
  <c r="K72" i="59"/>
  <c r="Z77" i="59" s="1"/>
  <c r="K44" i="59"/>
  <c r="Z49" i="59" s="1"/>
  <c r="K16" i="59"/>
  <c r="Z21" i="59" s="1"/>
  <c r="K294" i="59"/>
  <c r="Z299" i="59" s="1"/>
  <c r="K266" i="59"/>
  <c r="Z271" i="59" s="1"/>
  <c r="K238" i="59"/>
  <c r="Z243" i="59" s="1"/>
  <c r="K210" i="59"/>
  <c r="Z215" i="59" s="1"/>
  <c r="K182" i="59"/>
  <c r="Z187" i="59" s="1"/>
  <c r="K154" i="59"/>
  <c r="Z159" i="59" s="1"/>
  <c r="K126" i="59"/>
  <c r="Z131" i="59" s="1"/>
  <c r="K98" i="59"/>
  <c r="Z103" i="59" s="1"/>
  <c r="K70" i="59"/>
  <c r="Z75" i="59" s="1"/>
  <c r="K42" i="59"/>
  <c r="Z47" i="59" s="1"/>
  <c r="K14" i="59"/>
  <c r="Z19" i="59" s="1"/>
  <c r="Q294" i="59"/>
  <c r="AB299" i="59" s="1"/>
  <c r="Q266" i="59"/>
  <c r="AB271" i="59" s="1"/>
  <c r="Q292" i="59"/>
  <c r="AB297" i="59" s="1"/>
  <c r="Q264" i="59"/>
  <c r="AB269" i="59" s="1"/>
  <c r="Q236" i="59"/>
  <c r="AB241" i="59" s="1"/>
  <c r="Q208" i="59"/>
  <c r="AB213" i="59" s="1"/>
  <c r="Q180" i="59"/>
  <c r="AB185" i="59" s="1"/>
  <c r="Q152" i="59"/>
  <c r="AB157" i="59" s="1"/>
  <c r="Q124" i="59"/>
  <c r="AB129" i="59" s="1"/>
  <c r="Q96" i="59"/>
  <c r="AB101" i="59" s="1"/>
  <c r="Q68" i="59"/>
  <c r="AB73" i="59" s="1"/>
  <c r="Q40" i="59"/>
  <c r="AB45" i="59" s="1"/>
  <c r="Q12" i="59"/>
  <c r="AB17" i="59" s="1"/>
  <c r="N300" i="59"/>
  <c r="AA305" i="59" s="1"/>
  <c r="N272" i="59"/>
  <c r="AA277" i="59" s="1"/>
  <c r="N244" i="59"/>
  <c r="AA249" i="59" s="1"/>
  <c r="N216" i="59"/>
  <c r="AA221" i="59" s="1"/>
  <c r="N188" i="59"/>
  <c r="AA193" i="59" s="1"/>
  <c r="N160" i="59"/>
  <c r="AA165" i="59" s="1"/>
  <c r="N132" i="59"/>
  <c r="AA137" i="59" s="1"/>
  <c r="N104" i="59"/>
  <c r="AA109" i="59" s="1"/>
  <c r="N76" i="59"/>
  <c r="AA81" i="59" s="1"/>
  <c r="N48" i="59"/>
  <c r="AA53" i="59" s="1"/>
  <c r="N20" i="59"/>
  <c r="AA25" i="59" s="1"/>
  <c r="Q149" i="59"/>
  <c r="AB154" i="59" s="1"/>
  <c r="Q121" i="59"/>
  <c r="AB126" i="59" s="1"/>
  <c r="H306" i="59"/>
  <c r="Y311" i="59" s="1"/>
  <c r="H278" i="59"/>
  <c r="Y283" i="59" s="1"/>
  <c r="H138" i="59"/>
  <c r="Y143" i="59" s="1"/>
  <c r="H110" i="59"/>
  <c r="Y115" i="59" s="1"/>
  <c r="H54" i="59"/>
  <c r="Y59" i="59" s="1"/>
  <c r="H26" i="59"/>
  <c r="Y31" i="59" s="1"/>
  <c r="N298" i="59"/>
  <c r="AA303" i="59" s="1"/>
  <c r="N270" i="59"/>
  <c r="AA275" i="59" s="1"/>
  <c r="N242" i="59"/>
  <c r="AA247" i="59" s="1"/>
  <c r="N186" i="59"/>
  <c r="AA191" i="59" s="1"/>
  <c r="N158" i="59"/>
  <c r="AA163" i="59" s="1"/>
  <c r="N130" i="59"/>
  <c r="AA135" i="59" s="1"/>
  <c r="N102" i="59"/>
  <c r="AA107" i="59" s="1"/>
  <c r="N74" i="59"/>
  <c r="AA79" i="59" s="1"/>
  <c r="N46" i="59"/>
  <c r="AA51" i="59" s="1"/>
  <c r="N18" i="59"/>
  <c r="AA23" i="59" s="1"/>
  <c r="N297" i="59"/>
  <c r="AA302" i="59" s="1"/>
  <c r="N269" i="59"/>
  <c r="AA274" i="59" s="1"/>
  <c r="N241" i="59"/>
  <c r="AA246" i="59" s="1"/>
  <c r="N185" i="59"/>
  <c r="AA190" i="59" s="1"/>
  <c r="N157" i="59"/>
  <c r="AA162" i="59" s="1"/>
  <c r="N129" i="59"/>
  <c r="AA134" i="59" s="1"/>
  <c r="N101" i="59"/>
  <c r="AA106" i="59" s="1"/>
  <c r="N17" i="59"/>
  <c r="AA22" i="59" s="1"/>
  <c r="H303" i="59"/>
  <c r="Y308" i="59" s="1"/>
  <c r="H275" i="59"/>
  <c r="Y280" i="59" s="1"/>
  <c r="H247" i="59"/>
  <c r="Y252" i="59" s="1"/>
  <c r="H219" i="59"/>
  <c r="Y224" i="59" s="1"/>
  <c r="H191" i="59"/>
  <c r="Y196" i="59" s="1"/>
  <c r="H163" i="59"/>
  <c r="Y168" i="59" s="1"/>
  <c r="H135" i="59"/>
  <c r="Y140" i="59" s="1"/>
  <c r="H107" i="59"/>
  <c r="Y112" i="59" s="1"/>
  <c r="H79" i="59"/>
  <c r="Y84" i="59" s="1"/>
  <c r="H51" i="59"/>
  <c r="Y56" i="59" s="1"/>
  <c r="H23" i="59"/>
  <c r="Y28" i="59" s="1"/>
  <c r="Q238" i="59"/>
  <c r="AB243" i="59" s="1"/>
  <c r="Q210" i="59"/>
  <c r="AB215" i="59" s="1"/>
  <c r="Q182" i="59"/>
  <c r="AB187" i="59" s="1"/>
  <c r="Q154" i="59"/>
  <c r="AB159" i="59" s="1"/>
  <c r="Q126" i="59"/>
  <c r="AB131" i="59" s="1"/>
  <c r="Q98" i="59"/>
  <c r="AB103" i="59" s="1"/>
  <c r="Q70" i="59"/>
  <c r="AB75" i="59" s="1"/>
  <c r="Q42" i="59"/>
  <c r="AB47" i="59" s="1"/>
  <c r="Q14" i="59"/>
  <c r="AB19" i="59" s="1"/>
  <c r="T287" i="59"/>
  <c r="AC292" i="59" s="1"/>
  <c r="T259" i="59"/>
  <c r="AC264" i="59" s="1"/>
  <c r="T231" i="59"/>
  <c r="AC236" i="59" s="1"/>
  <c r="T203" i="59"/>
  <c r="AC208" i="59" s="1"/>
  <c r="T175" i="59"/>
  <c r="AC180" i="59" s="1"/>
  <c r="T147" i="59"/>
  <c r="AC152" i="59" s="1"/>
  <c r="T119" i="59"/>
  <c r="AC124" i="59" s="1"/>
  <c r="T91" i="59"/>
  <c r="AC96" i="59" s="1"/>
  <c r="T63" i="59"/>
  <c r="AC68" i="59" s="1"/>
  <c r="T35" i="59"/>
  <c r="AC40" i="59" s="1"/>
  <c r="T7" i="59"/>
  <c r="AC12" i="59" s="1"/>
  <c r="H299" i="59"/>
  <c r="Y304" i="59" s="1"/>
  <c r="H271" i="59"/>
  <c r="Y276" i="59" s="1"/>
  <c r="H243" i="59"/>
  <c r="Y248" i="59" s="1"/>
  <c r="H215" i="59"/>
  <c r="Y220" i="59" s="1"/>
  <c r="H187" i="59"/>
  <c r="Y192" i="59" s="1"/>
  <c r="H159" i="59"/>
  <c r="Y164" i="59" s="1"/>
  <c r="H131" i="59"/>
  <c r="Y136" i="59" s="1"/>
  <c r="H103" i="59"/>
  <c r="Y108" i="59" s="1"/>
  <c r="H75" i="59"/>
  <c r="Y80" i="59" s="1"/>
  <c r="H47" i="59"/>
  <c r="Y52" i="59" s="1"/>
  <c r="H19" i="59"/>
  <c r="Y24" i="59" s="1"/>
  <c r="K292" i="59"/>
  <c r="Z297" i="59" s="1"/>
  <c r="K264" i="59"/>
  <c r="Z269" i="59" s="1"/>
  <c r="K236" i="59"/>
  <c r="Z241" i="59" s="1"/>
  <c r="K208" i="59"/>
  <c r="Z213" i="59" s="1"/>
  <c r="K180" i="59"/>
  <c r="Z185" i="59" s="1"/>
  <c r="K152" i="59"/>
  <c r="Z157" i="59" s="1"/>
  <c r="K124" i="59"/>
  <c r="Z129" i="59" s="1"/>
  <c r="K96" i="59"/>
  <c r="Z101" i="59" s="1"/>
  <c r="K68" i="59"/>
  <c r="Z73" i="59" s="1"/>
  <c r="K40" i="59"/>
  <c r="Z45" i="59" s="1"/>
  <c r="K12" i="59"/>
  <c r="Z17" i="59" s="1"/>
  <c r="Q293" i="59"/>
  <c r="AB298" i="59" s="1"/>
  <c r="Q265" i="59"/>
  <c r="AB270" i="59" s="1"/>
  <c r="Q237" i="59"/>
  <c r="AB242" i="59" s="1"/>
  <c r="Q209" i="59"/>
  <c r="AB214" i="59" s="1"/>
  <c r="Q181" i="59"/>
  <c r="AB186" i="59" s="1"/>
  <c r="Q153" i="59"/>
  <c r="AB158" i="59" s="1"/>
  <c r="Q125" i="59"/>
  <c r="AB130" i="59" s="1"/>
  <c r="Q97" i="59"/>
  <c r="AB102" i="59" s="1"/>
  <c r="Q69" i="59"/>
  <c r="AB74" i="59" s="1"/>
  <c r="Q41" i="59"/>
  <c r="AB46" i="59" s="1"/>
  <c r="Q13" i="59"/>
  <c r="AB18" i="59" s="1"/>
  <c r="Q290" i="59"/>
  <c r="AB295" i="59" s="1"/>
  <c r="Q262" i="59"/>
  <c r="AB267" i="59" s="1"/>
  <c r="Q234" i="59"/>
  <c r="AB239" i="59" s="1"/>
  <c r="Q206" i="59"/>
  <c r="AB211" i="59" s="1"/>
  <c r="Q178" i="59"/>
  <c r="AB183" i="59" s="1"/>
  <c r="Q150" i="59"/>
  <c r="AB155" i="59" s="1"/>
  <c r="Q122" i="59"/>
  <c r="AB127" i="59" s="1"/>
  <c r="Q94" i="59"/>
  <c r="AB99" i="59" s="1"/>
  <c r="Q66" i="59"/>
  <c r="AB71" i="59" s="1"/>
  <c r="Q38" i="59"/>
  <c r="AB43" i="59" s="1"/>
  <c r="Q10" i="59"/>
  <c r="AB15" i="59" s="1"/>
  <c r="T286" i="59"/>
  <c r="AC291" i="59" s="1"/>
  <c r="T258" i="59"/>
  <c r="AC263" i="59" s="1"/>
  <c r="T230" i="59"/>
  <c r="AC235" i="59" s="1"/>
  <c r="T202" i="59"/>
  <c r="AC207" i="59" s="1"/>
  <c r="T174" i="59"/>
  <c r="AC179" i="59" s="1"/>
  <c r="T146" i="59"/>
  <c r="AC151" i="59" s="1"/>
  <c r="T118" i="59"/>
  <c r="AC123" i="59" s="1"/>
  <c r="T90" i="59"/>
  <c r="AC95" i="59" s="1"/>
  <c r="T62" i="59"/>
  <c r="AC67" i="59" s="1"/>
  <c r="T34" i="59"/>
  <c r="AC39" i="59" s="1"/>
  <c r="H297" i="59"/>
  <c r="Y302" i="59" s="1"/>
  <c r="H269" i="59"/>
  <c r="Y274" i="59" s="1"/>
  <c r="H241" i="59"/>
  <c r="Y246" i="59" s="1"/>
  <c r="H213" i="59"/>
  <c r="Y218" i="59" s="1"/>
  <c r="H185" i="59"/>
  <c r="Y190" i="59" s="1"/>
  <c r="H157" i="59"/>
  <c r="Y162" i="59" s="1"/>
  <c r="H129" i="59"/>
  <c r="Y134" i="59" s="1"/>
  <c r="H101" i="59"/>
  <c r="Y106" i="59" s="1"/>
  <c r="H73" i="59"/>
  <c r="Y78" i="59" s="1"/>
  <c r="H45" i="59"/>
  <c r="Y50" i="59" s="1"/>
  <c r="H17" i="59"/>
  <c r="Y22" i="59" s="1"/>
  <c r="K290" i="59"/>
  <c r="Z295" i="59" s="1"/>
  <c r="K262" i="59"/>
  <c r="Z267" i="59" s="1"/>
  <c r="K234" i="59"/>
  <c r="Z239" i="59" s="1"/>
  <c r="K206" i="59"/>
  <c r="Z211" i="59" s="1"/>
  <c r="K178" i="59"/>
  <c r="Z183" i="59" s="1"/>
  <c r="K150" i="59"/>
  <c r="Z155" i="59" s="1"/>
  <c r="K122" i="59"/>
  <c r="Z127" i="59" s="1"/>
  <c r="K94" i="59"/>
  <c r="Z99" i="59" s="1"/>
  <c r="K66" i="59"/>
  <c r="Z71" i="59" s="1"/>
  <c r="K38" i="59"/>
  <c r="Z43" i="59" s="1"/>
  <c r="K10" i="59"/>
  <c r="Z15" i="59" s="1"/>
  <c r="Q291" i="59"/>
  <c r="AB296" i="59" s="1"/>
  <c r="Q263" i="59"/>
  <c r="AB268" i="59" s="1"/>
  <c r="Q235" i="59"/>
  <c r="AB240" i="59" s="1"/>
  <c r="Q207" i="59"/>
  <c r="AB212" i="59" s="1"/>
  <c r="Q179" i="59"/>
  <c r="AB184" i="59" s="1"/>
  <c r="Q151" i="59"/>
  <c r="AB156" i="59" s="1"/>
  <c r="Q123" i="59"/>
  <c r="AB128" i="59" s="1"/>
  <c r="Q95" i="59"/>
  <c r="AB100" i="59" s="1"/>
  <c r="Q67" i="59"/>
  <c r="AB72" i="59" s="1"/>
  <c r="Q39" i="59"/>
  <c r="AB44" i="59" s="1"/>
  <c r="Q11" i="59"/>
  <c r="AB16" i="59" s="1"/>
  <c r="T284" i="59"/>
  <c r="AC289" i="59" s="1"/>
  <c r="T256" i="59"/>
  <c r="AC261" i="59" s="1"/>
  <c r="T228" i="59"/>
  <c r="AC233" i="59" s="1"/>
  <c r="T200" i="59"/>
  <c r="AC205" i="59" s="1"/>
  <c r="T172" i="59"/>
  <c r="AC177" i="59" s="1"/>
  <c r="T144" i="59"/>
  <c r="AC149" i="59" s="1"/>
  <c r="T116" i="59"/>
  <c r="AC121" i="59" s="1"/>
  <c r="T88" i="59"/>
  <c r="AC93" i="59" s="1"/>
  <c r="T60" i="59"/>
  <c r="AC65" i="59" s="1"/>
  <c r="T32" i="59"/>
  <c r="AC37" i="59" s="1"/>
  <c r="T309" i="59"/>
  <c r="AC314" i="59" s="1"/>
  <c r="T281" i="59"/>
  <c r="AC286" i="59" s="1"/>
  <c r="T253" i="59"/>
  <c r="AC258" i="59" s="1"/>
  <c r="T225" i="59"/>
  <c r="AC230" i="59" s="1"/>
  <c r="T197" i="59"/>
  <c r="AC202" i="59" s="1"/>
  <c r="T169" i="59"/>
  <c r="AC174" i="59" s="1"/>
  <c r="T141" i="59"/>
  <c r="AC146" i="59" s="1"/>
  <c r="T113" i="59"/>
  <c r="AC118" i="59" s="1"/>
  <c r="T85" i="59"/>
  <c r="AC90" i="59" s="1"/>
  <c r="T57" i="59"/>
  <c r="AC62" i="59" s="1"/>
  <c r="T29" i="59"/>
  <c r="AC34" i="59" s="1"/>
  <c r="H295" i="59"/>
  <c r="Y300" i="59" s="1"/>
  <c r="H267" i="59"/>
  <c r="Y272" i="59" s="1"/>
  <c r="H239" i="59"/>
  <c r="Y244" i="59" s="1"/>
  <c r="H211" i="59"/>
  <c r="Y216" i="59" s="1"/>
  <c r="H183" i="59"/>
  <c r="Y188" i="59" s="1"/>
  <c r="H155" i="59"/>
  <c r="Y160" i="59" s="1"/>
  <c r="H127" i="59"/>
  <c r="Y132" i="59" s="1"/>
  <c r="H99" i="59"/>
  <c r="Y104" i="59" s="1"/>
  <c r="H71" i="59"/>
  <c r="Y76" i="59" s="1"/>
  <c r="H43" i="59"/>
  <c r="Y48" i="59" s="1"/>
  <c r="H15" i="59"/>
  <c r="Y20" i="59" s="1"/>
  <c r="K288" i="59"/>
  <c r="Z293" i="59" s="1"/>
  <c r="K260" i="59"/>
  <c r="Z265" i="59" s="1"/>
  <c r="K232" i="59"/>
  <c r="Z237" i="59" s="1"/>
  <c r="K204" i="59"/>
  <c r="Z209" i="59" s="1"/>
  <c r="K176" i="59"/>
  <c r="Z181" i="59" s="1"/>
  <c r="K148" i="59"/>
  <c r="Z153" i="59" s="1"/>
  <c r="K120" i="59"/>
  <c r="Z125" i="59" s="1"/>
  <c r="K92" i="59"/>
  <c r="Z97" i="59" s="1"/>
  <c r="K64" i="59"/>
  <c r="Z69" i="59" s="1"/>
  <c r="K36" i="59"/>
  <c r="Z41" i="59" s="1"/>
  <c r="K8" i="59"/>
  <c r="Z13" i="59" s="1"/>
  <c r="N295" i="59"/>
  <c r="AA300" i="59" s="1"/>
  <c r="N267" i="59"/>
  <c r="AA272" i="59" s="1"/>
  <c r="N239" i="59"/>
  <c r="AA244" i="59" s="1"/>
  <c r="N211" i="59"/>
  <c r="AA216" i="59" s="1"/>
  <c r="N183" i="59"/>
  <c r="AA188" i="59" s="1"/>
  <c r="N155" i="59"/>
  <c r="AA160" i="59" s="1"/>
  <c r="N127" i="59"/>
  <c r="AA132" i="59" s="1"/>
  <c r="N99" i="59"/>
  <c r="AA104" i="59" s="1"/>
  <c r="N71" i="59"/>
  <c r="AA76" i="59" s="1"/>
  <c r="N43" i="59"/>
  <c r="AA48" i="59" s="1"/>
  <c r="N15" i="59"/>
  <c r="AA20" i="59" s="1"/>
  <c r="N292" i="59"/>
  <c r="AA297" i="59" s="1"/>
  <c r="N264" i="59"/>
  <c r="AA269" i="59" s="1"/>
  <c r="N236" i="59"/>
  <c r="AA241" i="59" s="1"/>
  <c r="N208" i="59"/>
  <c r="AA213" i="59" s="1"/>
  <c r="N180" i="59"/>
  <c r="AA185" i="59" s="1"/>
  <c r="N152" i="59"/>
  <c r="AA157" i="59" s="1"/>
  <c r="N124" i="59"/>
  <c r="AA129" i="59" s="1"/>
  <c r="N96" i="59"/>
  <c r="AA101" i="59" s="1"/>
  <c r="N68" i="59"/>
  <c r="AA73" i="59" s="1"/>
  <c r="N40" i="59"/>
  <c r="AA45" i="59" s="1"/>
  <c r="N12" i="59"/>
  <c r="AA17" i="59" s="1"/>
  <c r="T310" i="59"/>
  <c r="AC315" i="59" s="1"/>
  <c r="T282" i="59"/>
  <c r="AC287" i="59" s="1"/>
  <c r="T254" i="59"/>
  <c r="AC259" i="59" s="1"/>
  <c r="T226" i="59"/>
  <c r="AC231" i="59" s="1"/>
  <c r="T198" i="59"/>
  <c r="AC203" i="59" s="1"/>
  <c r="T170" i="59"/>
  <c r="AC175" i="59" s="1"/>
  <c r="T142" i="59"/>
  <c r="AC147" i="59" s="1"/>
  <c r="T114" i="59"/>
  <c r="AC119" i="59" s="1"/>
  <c r="T86" i="59"/>
  <c r="AC91" i="59" s="1"/>
  <c r="T58" i="59"/>
  <c r="AC63" i="59" s="1"/>
  <c r="T30" i="59"/>
  <c r="AC35" i="59" s="1"/>
  <c r="H296" i="59"/>
  <c r="Y301" i="59" s="1"/>
  <c r="H268" i="59"/>
  <c r="Y273" i="59" s="1"/>
  <c r="H240" i="59"/>
  <c r="Y245" i="59" s="1"/>
  <c r="H212" i="59"/>
  <c r="Y217" i="59" s="1"/>
  <c r="H184" i="59"/>
  <c r="Y189" i="59" s="1"/>
  <c r="H156" i="59"/>
  <c r="Y161" i="59" s="1"/>
  <c r="H128" i="59"/>
  <c r="Y133" i="59" s="1"/>
  <c r="H100" i="59"/>
  <c r="Y105" i="59" s="1"/>
  <c r="H72" i="59"/>
  <c r="Y77" i="59" s="1"/>
  <c r="H44" i="59"/>
  <c r="Y49" i="59" s="1"/>
  <c r="H16" i="59"/>
  <c r="Y21" i="59" s="1"/>
  <c r="Q287" i="59"/>
  <c r="AB292" i="59" s="1"/>
  <c r="Q259" i="59"/>
  <c r="AB264" i="59" s="1"/>
  <c r="Q231" i="59"/>
  <c r="AB236" i="59" s="1"/>
  <c r="Q203" i="59"/>
  <c r="AB208" i="59" s="1"/>
  <c r="Q175" i="59"/>
  <c r="AB180" i="59" s="1"/>
  <c r="Q147" i="59"/>
  <c r="AB152" i="59" s="1"/>
  <c r="Q119" i="59"/>
  <c r="AB124" i="59" s="1"/>
  <c r="Q91" i="59"/>
  <c r="AB96" i="59" s="1"/>
  <c r="Q63" i="59"/>
  <c r="AB68" i="59" s="1"/>
  <c r="Q35" i="59"/>
  <c r="AB40" i="59" s="1"/>
  <c r="Q7" i="59"/>
  <c r="AB12" i="59" s="1"/>
  <c r="Q285" i="59"/>
  <c r="AB290" i="59" s="1"/>
  <c r="Q257" i="59"/>
  <c r="AB262" i="59" s="1"/>
  <c r="Q229" i="59"/>
  <c r="AB234" i="59" s="1"/>
  <c r="Q201" i="59"/>
  <c r="AB206" i="59" s="1"/>
  <c r="Q173" i="59"/>
  <c r="AB178" i="59" s="1"/>
  <c r="Q145" i="59"/>
  <c r="AB150" i="59" s="1"/>
  <c r="Q117" i="59"/>
  <c r="AB122" i="59" s="1"/>
  <c r="Q89" i="59"/>
  <c r="AB94" i="59" s="1"/>
  <c r="Q61" i="59"/>
  <c r="AB66" i="59" s="1"/>
  <c r="Q33" i="59"/>
  <c r="AB38" i="59" s="1"/>
  <c r="T306" i="59"/>
  <c r="AC311" i="59" s="1"/>
  <c r="T278" i="59"/>
  <c r="AC283" i="59" s="1"/>
  <c r="T250" i="59"/>
  <c r="AC255" i="59" s="1"/>
  <c r="T222" i="59"/>
  <c r="AC227" i="59" s="1"/>
  <c r="T194" i="59"/>
  <c r="AC199" i="59" s="1"/>
  <c r="T166" i="59"/>
  <c r="AC171" i="59" s="1"/>
  <c r="T138" i="59"/>
  <c r="AC143" i="59" s="1"/>
  <c r="T110" i="59"/>
  <c r="AC115" i="59" s="1"/>
  <c r="T82" i="59"/>
  <c r="AC87" i="59" s="1"/>
  <c r="T54" i="59"/>
  <c r="AC59" i="59" s="1"/>
  <c r="T26" i="59"/>
  <c r="AC31" i="59" s="1"/>
  <c r="H290" i="59"/>
  <c r="Y295" i="59" s="1"/>
  <c r="H262" i="59"/>
  <c r="Y267" i="59" s="1"/>
  <c r="H234" i="59"/>
  <c r="Y239" i="59" s="1"/>
  <c r="H206" i="59"/>
  <c r="Y211" i="59" s="1"/>
  <c r="H178" i="59"/>
  <c r="Y183" i="59" s="1"/>
  <c r="H150" i="59"/>
  <c r="Y155" i="59" s="1"/>
  <c r="H122" i="59"/>
  <c r="Y127" i="59" s="1"/>
  <c r="H94" i="59"/>
  <c r="Y99" i="59" s="1"/>
  <c r="H66" i="59"/>
  <c r="Y71" i="59" s="1"/>
  <c r="H38" i="59"/>
  <c r="Y43" i="59" s="1"/>
  <c r="H10" i="59"/>
  <c r="Y15" i="59" s="1"/>
  <c r="K6" i="59"/>
  <c r="Z11" i="59" s="1"/>
  <c r="K283" i="59"/>
  <c r="Z288" i="59" s="1"/>
  <c r="K255" i="59"/>
  <c r="Z260" i="59" s="1"/>
  <c r="K227" i="59"/>
  <c r="Z232" i="59" s="1"/>
  <c r="K199" i="59"/>
  <c r="Z204" i="59" s="1"/>
  <c r="K171" i="59"/>
  <c r="Z176" i="59" s="1"/>
  <c r="K143" i="59"/>
  <c r="Z148" i="59" s="1"/>
  <c r="K115" i="59"/>
  <c r="Z120" i="59" s="1"/>
  <c r="K87" i="59"/>
  <c r="Z92" i="59" s="1"/>
  <c r="K59" i="59"/>
  <c r="Z64" i="59" s="1"/>
  <c r="K31" i="59"/>
  <c r="Z36" i="59" s="1"/>
  <c r="T305" i="59"/>
  <c r="AC310" i="59" s="1"/>
  <c r="T277" i="59"/>
  <c r="AC282" i="59" s="1"/>
  <c r="T249" i="59"/>
  <c r="AC254" i="59" s="1"/>
  <c r="T221" i="59"/>
  <c r="AC226" i="59" s="1"/>
  <c r="T193" i="59"/>
  <c r="AC198" i="59" s="1"/>
  <c r="T165" i="59"/>
  <c r="AC170" i="59" s="1"/>
  <c r="T137" i="59"/>
  <c r="AC142" i="59" s="1"/>
  <c r="T109" i="59"/>
  <c r="AC114" i="59" s="1"/>
  <c r="T81" i="59"/>
  <c r="AC86" i="59" s="1"/>
  <c r="T53" i="59"/>
  <c r="AC58" i="59" s="1"/>
  <c r="T25" i="59"/>
  <c r="AC30" i="59" s="1"/>
  <c r="T302" i="59"/>
  <c r="AC307" i="59" s="1"/>
  <c r="T274" i="59"/>
  <c r="AC279" i="59" s="1"/>
  <c r="T246" i="59"/>
  <c r="AC251" i="59" s="1"/>
  <c r="T218" i="59"/>
  <c r="AC223" i="59" s="1"/>
  <c r="T190" i="59"/>
  <c r="AC195" i="59" s="1"/>
  <c r="T162" i="59"/>
  <c r="AC167" i="59" s="1"/>
  <c r="T134" i="59"/>
  <c r="AC139" i="59" s="1"/>
  <c r="T106" i="59"/>
  <c r="AC111" i="59" s="1"/>
  <c r="T78" i="59"/>
  <c r="AC83" i="59" s="1"/>
  <c r="T50" i="59"/>
  <c r="AC55" i="59" s="1"/>
  <c r="T22" i="59"/>
  <c r="AC27" i="59" s="1"/>
  <c r="H289" i="59"/>
  <c r="Y294" i="59" s="1"/>
  <c r="H261" i="59"/>
  <c r="Y266" i="59" s="1"/>
  <c r="H233" i="59"/>
  <c r="Y238" i="59" s="1"/>
  <c r="H205" i="59"/>
  <c r="Y210" i="59" s="1"/>
  <c r="H177" i="59"/>
  <c r="Y182" i="59" s="1"/>
  <c r="H149" i="59"/>
  <c r="Y154" i="59" s="1"/>
  <c r="H121" i="59"/>
  <c r="Y126" i="59" s="1"/>
  <c r="H93" i="59"/>
  <c r="Y98" i="59" s="1"/>
  <c r="H65" i="59"/>
  <c r="Y70" i="59" s="1"/>
  <c r="H37" i="59"/>
  <c r="Y42" i="59" s="1"/>
  <c r="H9" i="59"/>
  <c r="Y14" i="59" s="1"/>
  <c r="K310" i="59"/>
  <c r="Z315" i="59" s="1"/>
  <c r="K282" i="59"/>
  <c r="Z287" i="59" s="1"/>
  <c r="K254" i="59"/>
  <c r="Z259" i="59" s="1"/>
  <c r="K226" i="59"/>
  <c r="Z231" i="59" s="1"/>
  <c r="K198" i="59"/>
  <c r="Z203" i="59" s="1"/>
  <c r="K170" i="59"/>
  <c r="Z175" i="59" s="1"/>
  <c r="K142" i="59"/>
  <c r="Z147" i="59" s="1"/>
  <c r="K114" i="59"/>
  <c r="Z119" i="59" s="1"/>
  <c r="K86" i="59"/>
  <c r="Z91" i="59" s="1"/>
  <c r="K58" i="59"/>
  <c r="Z63" i="59" s="1"/>
  <c r="K30" i="59"/>
  <c r="Z35" i="59" s="1"/>
  <c r="T304" i="59"/>
  <c r="AC309" i="59" s="1"/>
  <c r="T276" i="59"/>
  <c r="AC281" i="59" s="1"/>
  <c r="T248" i="59"/>
  <c r="AC253" i="59" s="1"/>
  <c r="T220" i="59"/>
  <c r="AC225" i="59" s="1"/>
  <c r="T192" i="59"/>
  <c r="AC197" i="59" s="1"/>
  <c r="T164" i="59"/>
  <c r="AC169" i="59" s="1"/>
  <c r="T136" i="59"/>
  <c r="AC141" i="59" s="1"/>
  <c r="T108" i="59"/>
  <c r="AC113" i="59" s="1"/>
  <c r="T80" i="59"/>
  <c r="AC85" i="59" s="1"/>
  <c r="T52" i="59"/>
  <c r="AC57" i="59" s="1"/>
  <c r="T24" i="59"/>
  <c r="AC29" i="59" s="1"/>
  <c r="T301" i="59"/>
  <c r="AC306" i="59" s="1"/>
  <c r="T273" i="59"/>
  <c r="AC278" i="59" s="1"/>
  <c r="T245" i="59"/>
  <c r="AC250" i="59" s="1"/>
  <c r="T217" i="59"/>
  <c r="AC222" i="59" s="1"/>
  <c r="T189" i="59"/>
  <c r="AC194" i="59" s="1"/>
  <c r="T161" i="59"/>
  <c r="AC166" i="59" s="1"/>
  <c r="T133" i="59"/>
  <c r="AC138" i="59" s="1"/>
  <c r="T105" i="59"/>
  <c r="AC110" i="59" s="1"/>
  <c r="T77" i="59"/>
  <c r="AC82" i="59" s="1"/>
  <c r="T49" i="59"/>
  <c r="AC54" i="59" s="1"/>
  <c r="T21" i="59"/>
  <c r="AC26" i="59" s="1"/>
  <c r="K309" i="59"/>
  <c r="Z314" i="59" s="1"/>
  <c r="K281" i="59"/>
  <c r="Z286" i="59" s="1"/>
  <c r="K253" i="59"/>
  <c r="Z258" i="59" s="1"/>
  <c r="K225" i="59"/>
  <c r="Z230" i="59" s="1"/>
  <c r="K197" i="59"/>
  <c r="Z202" i="59" s="1"/>
  <c r="K169" i="59"/>
  <c r="Z174" i="59" s="1"/>
  <c r="K141" i="59"/>
  <c r="Z146" i="59" s="1"/>
  <c r="K113" i="59"/>
  <c r="Z118" i="59" s="1"/>
  <c r="K85" i="59"/>
  <c r="Z90" i="59" s="1"/>
  <c r="K57" i="59"/>
  <c r="Z62" i="59" s="1"/>
  <c r="K29" i="59"/>
  <c r="Z34" i="59" s="1"/>
  <c r="H284" i="59"/>
  <c r="Y289" i="59" s="1"/>
  <c r="H256" i="59"/>
  <c r="Y261" i="59" s="1"/>
  <c r="H228" i="59"/>
  <c r="Y233" i="59" s="1"/>
  <c r="H200" i="59"/>
  <c r="Y205" i="59" s="1"/>
  <c r="H172" i="59"/>
  <c r="Y177" i="59" s="1"/>
  <c r="H144" i="59"/>
  <c r="Y149" i="59" s="1"/>
  <c r="H116" i="59"/>
  <c r="Y121" i="59" s="1"/>
  <c r="H88" i="59"/>
  <c r="Y93" i="59" s="1"/>
  <c r="H60" i="59"/>
  <c r="Y65" i="59" s="1"/>
  <c r="H32" i="59"/>
  <c r="Y37" i="59" s="1"/>
  <c r="N284" i="59"/>
  <c r="AA289" i="59" s="1"/>
  <c r="N256" i="59"/>
  <c r="AA261" i="59" s="1"/>
  <c r="N228" i="59"/>
  <c r="AA233" i="59" s="1"/>
  <c r="N200" i="59"/>
  <c r="AA205" i="59" s="1"/>
  <c r="N172" i="59"/>
  <c r="AA177" i="59" s="1"/>
  <c r="N144" i="59"/>
  <c r="AA149" i="59" s="1"/>
  <c r="N116" i="59"/>
  <c r="AA121" i="59" s="1"/>
  <c r="N88" i="59"/>
  <c r="AA93" i="59" s="1"/>
  <c r="N60" i="59"/>
  <c r="AA65" i="59" s="1"/>
  <c r="N32" i="59"/>
  <c r="AA37" i="59" s="1"/>
  <c r="N309" i="59"/>
  <c r="AA314" i="59" s="1"/>
  <c r="N281" i="59"/>
  <c r="AA286" i="59" s="1"/>
  <c r="N253" i="59"/>
  <c r="AA258" i="59" s="1"/>
  <c r="N225" i="59"/>
  <c r="AA230" i="59" s="1"/>
  <c r="N197" i="59"/>
  <c r="AA202" i="59" s="1"/>
  <c r="N169" i="59"/>
  <c r="AA174" i="59" s="1"/>
  <c r="N141" i="59"/>
  <c r="AA146" i="59" s="1"/>
  <c r="N113" i="59"/>
  <c r="AA118" i="59" s="1"/>
  <c r="N85" i="59"/>
  <c r="AA90" i="59" s="1"/>
  <c r="N57" i="59"/>
  <c r="AA62" i="59" s="1"/>
  <c r="N29" i="59"/>
  <c r="AA34" i="59" s="1"/>
  <c r="Q306" i="59"/>
  <c r="AB311" i="59" s="1"/>
  <c r="Q278" i="59"/>
  <c r="AB283" i="59" s="1"/>
  <c r="Q250" i="59"/>
  <c r="AB255" i="59" s="1"/>
  <c r="Q222" i="59"/>
  <c r="AB227" i="59" s="1"/>
  <c r="Q194" i="59"/>
  <c r="AB199" i="59" s="1"/>
  <c r="Q166" i="59"/>
  <c r="AB171" i="59" s="1"/>
  <c r="Q138" i="59"/>
  <c r="AB143" i="59" s="1"/>
  <c r="Q110" i="59"/>
  <c r="AB115" i="59" s="1"/>
  <c r="Q82" i="59"/>
  <c r="AB87" i="59" s="1"/>
  <c r="Q54" i="59"/>
  <c r="AB59" i="59" s="1"/>
  <c r="Q26" i="59"/>
  <c r="AB31" i="59" s="1"/>
  <c r="H286" i="59"/>
  <c r="Y291" i="59" s="1"/>
  <c r="H258" i="59"/>
  <c r="Y263" i="59" s="1"/>
  <c r="H230" i="59"/>
  <c r="Y235" i="59" s="1"/>
  <c r="H202" i="59"/>
  <c r="Y207" i="59" s="1"/>
  <c r="H174" i="59"/>
  <c r="Y179" i="59" s="1"/>
  <c r="H146" i="59"/>
  <c r="Y151" i="59" s="1"/>
  <c r="H118" i="59"/>
  <c r="Y123" i="59" s="1"/>
  <c r="H90" i="59"/>
  <c r="Y95" i="59" s="1"/>
  <c r="H62" i="59"/>
  <c r="Y67" i="59" s="1"/>
  <c r="H34" i="59"/>
  <c r="Y39" i="59" s="1"/>
  <c r="H6" i="59"/>
  <c r="Y11" i="59" s="1"/>
  <c r="H283" i="59"/>
  <c r="Y288" i="59" s="1"/>
  <c r="H255" i="59"/>
  <c r="Y260" i="59" s="1"/>
  <c r="H227" i="59"/>
  <c r="Y232" i="59" s="1"/>
  <c r="H199" i="59"/>
  <c r="Y204" i="59" s="1"/>
  <c r="H171" i="59"/>
  <c r="Y176" i="59" s="1"/>
  <c r="H143" i="59"/>
  <c r="Y148" i="59" s="1"/>
  <c r="H115" i="59"/>
  <c r="Y120" i="59" s="1"/>
  <c r="H87" i="59"/>
  <c r="Y92" i="59" s="1"/>
  <c r="H59" i="59"/>
  <c r="Y64" i="59" s="1"/>
  <c r="H31" i="59"/>
  <c r="Y36" i="59" s="1"/>
  <c r="N6" i="59"/>
  <c r="AA11" i="59" s="1"/>
  <c r="N283" i="59"/>
  <c r="AA288" i="59" s="1"/>
  <c r="N255" i="59"/>
  <c r="AA260" i="59" s="1"/>
  <c r="N227" i="59"/>
  <c r="AA232" i="59" s="1"/>
  <c r="N199" i="59"/>
  <c r="AA204" i="59" s="1"/>
  <c r="N171" i="59"/>
  <c r="AA176" i="59" s="1"/>
  <c r="N143" i="59"/>
  <c r="AA148" i="59" s="1"/>
  <c r="N115" i="59"/>
  <c r="AA120" i="59" s="1"/>
  <c r="N87" i="59"/>
  <c r="AA92" i="59" s="1"/>
  <c r="N59" i="59"/>
  <c r="AA64" i="59" s="1"/>
  <c r="N31" i="59"/>
  <c r="AA36" i="59" s="1"/>
  <c r="Q305" i="59"/>
  <c r="AB310" i="59" s="1"/>
  <c r="Q277" i="59"/>
  <c r="AB282" i="59" s="1"/>
  <c r="Q249" i="59"/>
  <c r="AB254" i="59" s="1"/>
  <c r="Q221" i="59"/>
  <c r="AB226" i="59" s="1"/>
  <c r="Q193" i="59"/>
  <c r="AB198" i="59" s="1"/>
  <c r="Q165" i="59"/>
  <c r="AB170" i="59" s="1"/>
  <c r="Q137" i="59"/>
  <c r="AB142" i="59" s="1"/>
  <c r="Q109" i="59"/>
  <c r="AB114" i="59" s="1"/>
  <c r="Q81" i="59"/>
  <c r="AB86" i="59" s="1"/>
  <c r="Q53" i="59"/>
  <c r="AB58" i="59" s="1"/>
  <c r="Q25" i="59"/>
  <c r="AB30" i="59" s="1"/>
  <c r="H310" i="59"/>
  <c r="Y315" i="59" s="1"/>
  <c r="H282" i="59"/>
  <c r="Y287" i="59" s="1"/>
  <c r="H254" i="59"/>
  <c r="Y259" i="59" s="1"/>
  <c r="H226" i="59"/>
  <c r="Y231" i="59" s="1"/>
  <c r="H198" i="59"/>
  <c r="Y203" i="59" s="1"/>
  <c r="H170" i="59"/>
  <c r="Y175" i="59" s="1"/>
  <c r="H142" i="59"/>
  <c r="Y147" i="59" s="1"/>
  <c r="H114" i="59"/>
  <c r="Y119" i="59" s="1"/>
  <c r="H86" i="59"/>
  <c r="Y91" i="59" s="1"/>
  <c r="H58" i="59"/>
  <c r="Y63" i="59" s="1"/>
  <c r="H30" i="59"/>
  <c r="Y35" i="59" s="1"/>
  <c r="K303" i="59"/>
  <c r="Z308" i="59" s="1"/>
  <c r="K275" i="59"/>
  <c r="Z280" i="59" s="1"/>
  <c r="K247" i="59"/>
  <c r="Z252" i="59" s="1"/>
  <c r="K219" i="59"/>
  <c r="Z224" i="59" s="1"/>
  <c r="K191" i="59"/>
  <c r="Z196" i="59" s="1"/>
  <c r="K163" i="59"/>
  <c r="Z168" i="59" s="1"/>
  <c r="K135" i="59"/>
  <c r="Z140" i="59" s="1"/>
  <c r="K107" i="59"/>
  <c r="Z112" i="59" s="1"/>
  <c r="K79" i="59"/>
  <c r="Z84" i="59" s="1"/>
  <c r="K51" i="59"/>
  <c r="Z56" i="59" s="1"/>
  <c r="K23" i="59"/>
  <c r="Z28" i="59" s="1"/>
  <c r="N310" i="59"/>
  <c r="AA315" i="59" s="1"/>
  <c r="N282" i="59"/>
  <c r="AA287" i="59" s="1"/>
  <c r="N254" i="59"/>
  <c r="AA259" i="59" s="1"/>
  <c r="N226" i="59"/>
  <c r="AA231" i="59" s="1"/>
  <c r="N198" i="59"/>
  <c r="AA203" i="59" s="1"/>
  <c r="N170" i="59"/>
  <c r="AA175" i="59" s="1"/>
  <c r="N142" i="59"/>
  <c r="AA147" i="59" s="1"/>
  <c r="N114" i="59"/>
  <c r="AA119" i="59" s="1"/>
  <c r="N86" i="59"/>
  <c r="AA91" i="59" s="1"/>
  <c r="N58" i="59"/>
  <c r="AA63" i="59" s="1"/>
  <c r="N30" i="59"/>
  <c r="AA35" i="59" s="1"/>
  <c r="Q304" i="59"/>
  <c r="AB309" i="59" s="1"/>
  <c r="Q276" i="59"/>
  <c r="AB281" i="59" s="1"/>
  <c r="Q248" i="59"/>
  <c r="AB253" i="59" s="1"/>
  <c r="Q220" i="59"/>
  <c r="AB225" i="59" s="1"/>
  <c r="Q192" i="59"/>
  <c r="AB197" i="59" s="1"/>
  <c r="Q164" i="59"/>
  <c r="AB169" i="59" s="1"/>
  <c r="Q136" i="59"/>
  <c r="AB141" i="59" s="1"/>
  <c r="Q108" i="59"/>
  <c r="AB113" i="59" s="1"/>
  <c r="Q80" i="59"/>
  <c r="AB85" i="59" s="1"/>
  <c r="Q52" i="59"/>
  <c r="AB57" i="59" s="1"/>
  <c r="Q24" i="59"/>
  <c r="AB29" i="59" s="1"/>
  <c r="T297" i="59"/>
  <c r="AC302" i="59" s="1"/>
  <c r="T269" i="59"/>
  <c r="AC274" i="59" s="1"/>
  <c r="T241" i="59"/>
  <c r="AC246" i="59" s="1"/>
  <c r="T213" i="59"/>
  <c r="AC218" i="59" s="1"/>
  <c r="T185" i="59"/>
  <c r="AC190" i="59" s="1"/>
  <c r="T157" i="59"/>
  <c r="AC162" i="59" s="1"/>
  <c r="T129" i="59"/>
  <c r="AC134" i="59" s="1"/>
  <c r="T101" i="59"/>
  <c r="AC106" i="59" s="1"/>
  <c r="T73" i="59"/>
  <c r="AC78" i="59" s="1"/>
  <c r="T45" i="59"/>
  <c r="AC50" i="59" s="1"/>
  <c r="T17" i="59"/>
  <c r="AC22" i="59" s="1"/>
  <c r="H309" i="59"/>
  <c r="Y314" i="59" s="1"/>
  <c r="H281" i="59"/>
  <c r="Y286" i="59" s="1"/>
  <c r="H253" i="59"/>
  <c r="Y258" i="59" s="1"/>
  <c r="H225" i="59"/>
  <c r="Y230" i="59" s="1"/>
  <c r="H197" i="59"/>
  <c r="Y202" i="59" s="1"/>
  <c r="H169" i="59"/>
  <c r="Y174" i="59" s="1"/>
  <c r="H141" i="59"/>
  <c r="Y146" i="59" s="1"/>
  <c r="H113" i="59"/>
  <c r="Y118" i="59" s="1"/>
  <c r="H85" i="59"/>
  <c r="Y90" i="59" s="1"/>
  <c r="H57" i="59"/>
  <c r="Y62" i="59" s="1"/>
  <c r="H29" i="59"/>
  <c r="Y34" i="59" s="1"/>
  <c r="K302" i="59"/>
  <c r="Z307" i="59" s="1"/>
  <c r="K274" i="59"/>
  <c r="Z279" i="59" s="1"/>
  <c r="K246" i="59"/>
  <c r="Z251" i="59" s="1"/>
  <c r="K218" i="59"/>
  <c r="Z223" i="59" s="1"/>
  <c r="K190" i="59"/>
  <c r="Z195" i="59" s="1"/>
  <c r="K162" i="59"/>
  <c r="Z167" i="59" s="1"/>
  <c r="K134" i="59"/>
  <c r="Z139" i="59" s="1"/>
  <c r="K106" i="59"/>
  <c r="Z111" i="59" s="1"/>
  <c r="K78" i="59"/>
  <c r="Z83" i="59" s="1"/>
  <c r="K50" i="59"/>
  <c r="Z55" i="59" s="1"/>
  <c r="K22" i="59"/>
  <c r="Z27" i="59" s="1"/>
  <c r="Q300" i="59"/>
  <c r="AB305" i="59" s="1"/>
  <c r="Q272" i="59"/>
  <c r="AB277" i="59" s="1"/>
  <c r="Q244" i="59"/>
  <c r="AB249" i="59" s="1"/>
  <c r="Q216" i="59"/>
  <c r="AB221" i="59" s="1"/>
  <c r="Q188" i="59"/>
  <c r="AB193" i="59" s="1"/>
  <c r="Q160" i="59"/>
  <c r="AB165" i="59" s="1"/>
  <c r="Q132" i="59"/>
  <c r="AB137" i="59" s="1"/>
  <c r="Q104" i="59"/>
  <c r="AB109" i="59" s="1"/>
  <c r="Q76" i="59"/>
  <c r="AB81" i="59" s="1"/>
  <c r="Q48" i="59"/>
  <c r="AB53" i="59" s="1"/>
  <c r="Q20" i="59"/>
  <c r="AB25" i="59" s="1"/>
  <c r="K301" i="59"/>
  <c r="Z306" i="59" s="1"/>
  <c r="K273" i="59"/>
  <c r="Z278" i="59" s="1"/>
  <c r="K245" i="59"/>
  <c r="Z250" i="59" s="1"/>
  <c r="K217" i="59"/>
  <c r="Z222" i="59" s="1"/>
  <c r="K189" i="59"/>
  <c r="Z194" i="59" s="1"/>
  <c r="K161" i="59"/>
  <c r="Z166" i="59" s="1"/>
  <c r="K133" i="59"/>
  <c r="Z138" i="59" s="1"/>
  <c r="K105" i="59"/>
  <c r="Z110" i="59" s="1"/>
  <c r="K77" i="59"/>
  <c r="Z82" i="59" s="1"/>
  <c r="K49" i="59"/>
  <c r="Z54" i="59" s="1"/>
  <c r="K21" i="59"/>
  <c r="Z26" i="59" s="1"/>
  <c r="H304" i="59"/>
  <c r="Y309" i="59" s="1"/>
  <c r="H276" i="59"/>
  <c r="Y281" i="59" s="1"/>
  <c r="H248" i="59"/>
  <c r="Y253" i="59" s="1"/>
  <c r="H220" i="59"/>
  <c r="Y225" i="59" s="1"/>
  <c r="H192" i="59"/>
  <c r="Y197" i="59" s="1"/>
  <c r="H164" i="59"/>
  <c r="Y169" i="59" s="1"/>
  <c r="H136" i="59"/>
  <c r="Y141" i="59" s="1"/>
  <c r="H108" i="59"/>
  <c r="Y113" i="59" s="1"/>
  <c r="H80" i="59"/>
  <c r="Y85" i="59" s="1"/>
  <c r="H52" i="59"/>
  <c r="Y57" i="59" s="1"/>
  <c r="H24" i="59"/>
  <c r="Y29" i="59" s="1"/>
  <c r="N304" i="59"/>
  <c r="AA309" i="59" s="1"/>
  <c r="N276" i="59"/>
  <c r="AA281" i="59" s="1"/>
  <c r="N248" i="59"/>
  <c r="AA253" i="59" s="1"/>
  <c r="N220" i="59"/>
  <c r="AA225" i="59" s="1"/>
  <c r="N192" i="59"/>
  <c r="AA197" i="59" s="1"/>
  <c r="N164" i="59"/>
  <c r="AA169" i="59" s="1"/>
  <c r="N136" i="59"/>
  <c r="AA141" i="59" s="1"/>
  <c r="N108" i="59"/>
  <c r="AA113" i="59" s="1"/>
  <c r="N80" i="59"/>
  <c r="AA85" i="59" s="1"/>
  <c r="N52" i="59"/>
  <c r="AA57" i="59" s="1"/>
  <c r="N24" i="59"/>
  <c r="AA29" i="59" s="1"/>
  <c r="Q298" i="59"/>
  <c r="AB303" i="59" s="1"/>
  <c r="Q270" i="59"/>
  <c r="AB275" i="59" s="1"/>
  <c r="Q242" i="59"/>
  <c r="AB247" i="59" s="1"/>
  <c r="Q214" i="59"/>
  <c r="AB219" i="59" s="1"/>
  <c r="Q186" i="59"/>
  <c r="AB191" i="59" s="1"/>
  <c r="Q158" i="59"/>
  <c r="AB163" i="59" s="1"/>
  <c r="Q130" i="59"/>
  <c r="AB135" i="59" s="1"/>
  <c r="Q102" i="59"/>
  <c r="AB107" i="59" s="1"/>
  <c r="Q74" i="59"/>
  <c r="AB79" i="59" s="1"/>
  <c r="Q46" i="59"/>
  <c r="AB51" i="59" s="1"/>
  <c r="Q18" i="59"/>
  <c r="AB23" i="59" s="1"/>
  <c r="AO21" i="57"/>
  <c r="AO20" i="57"/>
  <c r="AO19" i="57"/>
  <c r="R189" i="57"/>
  <c r="R273" i="57"/>
  <c r="V83" i="57"/>
  <c r="R297" i="57"/>
  <c r="R269" i="57"/>
  <c r="R241" i="57"/>
  <c r="R213" i="57"/>
  <c r="R185" i="57"/>
  <c r="R157" i="57"/>
  <c r="R129" i="57"/>
  <c r="R101" i="57"/>
  <c r="R73" i="57"/>
  <c r="R45" i="57"/>
  <c r="R17" i="57"/>
  <c r="T250" i="57"/>
  <c r="R105" i="57"/>
  <c r="V310" i="57"/>
  <c r="V282" i="57"/>
  <c r="V254" i="57"/>
  <c r="V226" i="57"/>
  <c r="V198" i="57"/>
  <c r="V170" i="57"/>
  <c r="V142" i="57"/>
  <c r="V114" i="57"/>
  <c r="V86" i="57"/>
  <c r="V58" i="57"/>
  <c r="V30" i="57"/>
  <c r="R294" i="57"/>
  <c r="R266" i="57"/>
  <c r="R238" i="57"/>
  <c r="R210" i="57"/>
  <c r="R182" i="57"/>
  <c r="R154" i="57"/>
  <c r="R126" i="57"/>
  <c r="R98" i="57"/>
  <c r="R70" i="57"/>
  <c r="R42" i="57"/>
  <c r="R14" i="57"/>
  <c r="R258" i="57"/>
  <c r="R21" i="57"/>
  <c r="R245" i="57"/>
  <c r="T306" i="57"/>
  <c r="V303" i="57"/>
  <c r="V275" i="57"/>
  <c r="V247" i="57"/>
  <c r="V219" i="57"/>
  <c r="V191" i="57"/>
  <c r="V163" i="57"/>
  <c r="V135" i="57"/>
  <c r="V107" i="57"/>
  <c r="V79" i="57"/>
  <c r="V51" i="57"/>
  <c r="V23" i="57"/>
  <c r="V140" i="57"/>
  <c r="R161" i="57"/>
  <c r="T310" i="57"/>
  <c r="T282" i="57"/>
  <c r="T254" i="57"/>
  <c r="T226" i="57"/>
  <c r="T198" i="57"/>
  <c r="T170" i="57"/>
  <c r="T142" i="57"/>
  <c r="T114" i="57"/>
  <c r="T86" i="57"/>
  <c r="T58" i="57"/>
  <c r="T30" i="57"/>
  <c r="V302" i="57"/>
  <c r="V274" i="57"/>
  <c r="V246" i="57"/>
  <c r="V218" i="57"/>
  <c r="V190" i="57"/>
  <c r="V162" i="57"/>
  <c r="V134" i="57"/>
  <c r="V106" i="57"/>
  <c r="V78" i="57"/>
  <c r="V50" i="57"/>
  <c r="V22" i="57"/>
  <c r="T222" i="57"/>
  <c r="R77" i="57"/>
  <c r="R6" i="57"/>
  <c r="T138" i="57"/>
  <c r="R284" i="57"/>
  <c r="R256" i="57"/>
  <c r="R228" i="57"/>
  <c r="R200" i="57"/>
  <c r="R172" i="57"/>
  <c r="R144" i="57"/>
  <c r="R116" i="57"/>
  <c r="R88" i="57"/>
  <c r="R60" i="57"/>
  <c r="R32" i="57"/>
  <c r="V298" i="57"/>
  <c r="V270" i="57"/>
  <c r="V242" i="57"/>
  <c r="V214" i="57"/>
  <c r="V186" i="57"/>
  <c r="V158" i="57"/>
  <c r="V130" i="57"/>
  <c r="V102" i="57"/>
  <c r="V74" i="57"/>
  <c r="V46" i="57"/>
  <c r="V18" i="57"/>
  <c r="T54" i="57"/>
  <c r="R301" i="57"/>
  <c r="T52" i="57"/>
  <c r="T24" i="57"/>
  <c r="R309" i="57"/>
  <c r="R281" i="57"/>
  <c r="R253" i="57"/>
  <c r="R225" i="57"/>
  <c r="R197" i="57"/>
  <c r="R169" i="57"/>
  <c r="R141" i="57"/>
  <c r="R113" i="57"/>
  <c r="R85" i="57"/>
  <c r="R57" i="57"/>
  <c r="R29" i="57"/>
  <c r="R64" i="57"/>
  <c r="T303" i="57"/>
  <c r="T275" i="57"/>
  <c r="T247" i="57"/>
  <c r="T219" i="57"/>
  <c r="T191" i="57"/>
  <c r="T163" i="57"/>
  <c r="T135" i="57"/>
  <c r="T107" i="57"/>
  <c r="T79" i="57"/>
  <c r="T51" i="57"/>
  <c r="T23" i="57"/>
  <c r="V211" i="57"/>
  <c r="V183" i="57"/>
  <c r="V155" i="57"/>
  <c r="V127" i="57"/>
  <c r="V99" i="57"/>
  <c r="V71" i="57"/>
  <c r="V43" i="57"/>
  <c r="V15" i="57"/>
  <c r="R217" i="57"/>
  <c r="T278" i="57"/>
  <c r="R133" i="57"/>
  <c r="R288" i="57"/>
  <c r="T194" i="57"/>
  <c r="T115" i="57"/>
  <c r="R304" i="57"/>
  <c r="R276" i="57"/>
  <c r="R191" i="57"/>
  <c r="R163" i="57"/>
  <c r="T295" i="57"/>
  <c r="T267" i="57"/>
  <c r="T239" i="57"/>
  <c r="T211" i="57"/>
  <c r="T183" i="57"/>
  <c r="T155" i="57"/>
  <c r="T127" i="57"/>
  <c r="T99" i="57"/>
  <c r="T71" i="57"/>
  <c r="T43" i="57"/>
  <c r="T15" i="57"/>
  <c r="V287" i="57"/>
  <c r="V259" i="57"/>
  <c r="V231" i="57"/>
  <c r="V203" i="57"/>
  <c r="V175" i="57"/>
  <c r="V147" i="57"/>
  <c r="V119" i="57"/>
  <c r="V91" i="57"/>
  <c r="V63" i="57"/>
  <c r="V35" i="57"/>
  <c r="V7" i="57"/>
  <c r="R295" i="57"/>
  <c r="R267" i="57"/>
  <c r="R239" i="57"/>
  <c r="R211" i="57"/>
  <c r="R183" i="57"/>
  <c r="R155" i="57"/>
  <c r="R127" i="57"/>
  <c r="R99" i="57"/>
  <c r="R71" i="57"/>
  <c r="R43" i="57"/>
  <c r="R15" i="57"/>
  <c r="T290" i="57"/>
  <c r="T262" i="57"/>
  <c r="T234" i="57"/>
  <c r="T206" i="57"/>
  <c r="T178" i="57"/>
  <c r="T150" i="57"/>
  <c r="T122" i="57"/>
  <c r="T94" i="57"/>
  <c r="T66" i="57"/>
  <c r="T38" i="57"/>
  <c r="T10" i="57"/>
  <c r="V285" i="57"/>
  <c r="V257" i="57"/>
  <c r="V229" i="57"/>
  <c r="V201" i="57"/>
  <c r="V173" i="57"/>
  <c r="V145" i="57"/>
  <c r="V117" i="57"/>
  <c r="V89" i="57"/>
  <c r="V61" i="57"/>
  <c r="V33" i="57"/>
  <c r="E127" i="57"/>
  <c r="AB128" i="57" s="1"/>
  <c r="E71" i="57"/>
  <c r="AB72" i="57" s="1"/>
  <c r="R293" i="57"/>
  <c r="R265" i="57"/>
  <c r="R237" i="57"/>
  <c r="R209" i="57"/>
  <c r="R181" i="57"/>
  <c r="R153" i="57"/>
  <c r="R125" i="57"/>
  <c r="R97" i="57"/>
  <c r="R69" i="57"/>
  <c r="R41" i="57"/>
  <c r="R13" i="57"/>
  <c r="T288" i="57"/>
  <c r="T260" i="57"/>
  <c r="T232" i="57"/>
  <c r="T204" i="57"/>
  <c r="T176" i="57"/>
  <c r="T148" i="57"/>
  <c r="T120" i="57"/>
  <c r="T92" i="57"/>
  <c r="T64" i="57"/>
  <c r="T36" i="57"/>
  <c r="T8" i="57"/>
  <c r="V283" i="57"/>
  <c r="V255" i="57"/>
  <c r="V227" i="57"/>
  <c r="V199" i="57"/>
  <c r="V171" i="57"/>
  <c r="V143" i="57"/>
  <c r="V115" i="57"/>
  <c r="V87" i="57"/>
  <c r="V59" i="57"/>
  <c r="V31" i="57"/>
  <c r="E230" i="57"/>
  <c r="AI231" i="57" s="1"/>
  <c r="E174" i="57"/>
  <c r="AB175" i="57" s="1"/>
  <c r="E253" i="57"/>
  <c r="AB254" i="57" s="1"/>
  <c r="E169" i="57"/>
  <c r="AB170" i="57" s="1"/>
  <c r="E141" i="57"/>
  <c r="AI142" i="57" s="1"/>
  <c r="E85" i="57"/>
  <c r="AB86" i="57" s="1"/>
  <c r="E29" i="57"/>
  <c r="AI30" i="57" s="1"/>
  <c r="R305" i="57"/>
  <c r="R277" i="57"/>
  <c r="R249" i="57"/>
  <c r="R221" i="57"/>
  <c r="R193" i="57"/>
  <c r="R165" i="57"/>
  <c r="R137" i="57"/>
  <c r="R109" i="57"/>
  <c r="R81" i="57"/>
  <c r="R53" i="57"/>
  <c r="R25" i="57"/>
  <c r="T300" i="57"/>
  <c r="T272" i="57"/>
  <c r="T244" i="57"/>
  <c r="T76" i="57"/>
  <c r="T48" i="57"/>
  <c r="T20" i="57"/>
  <c r="V295" i="57"/>
  <c r="V267" i="57"/>
  <c r="V239" i="57"/>
  <c r="E276" i="57"/>
  <c r="AB277" i="57" s="1"/>
  <c r="E192" i="57"/>
  <c r="AB193" i="57" s="1"/>
  <c r="E136" i="57"/>
  <c r="AI137" i="57" s="1"/>
  <c r="E24" i="57"/>
  <c r="AI25" i="57" s="1"/>
  <c r="E283" i="57"/>
  <c r="AI284" i="57" s="1"/>
  <c r="E255" i="57"/>
  <c r="AI256" i="57" s="1"/>
  <c r="E227" i="57"/>
  <c r="AI228" i="57" s="1"/>
  <c r="E199" i="57"/>
  <c r="AI200" i="57" s="1"/>
  <c r="E171" i="57"/>
  <c r="AI172" i="57" s="1"/>
  <c r="E143" i="57"/>
  <c r="AI144" i="57" s="1"/>
  <c r="E115" i="57"/>
  <c r="AI116" i="57" s="1"/>
  <c r="E87" i="57"/>
  <c r="AI88" i="57" s="1"/>
  <c r="E59" i="57"/>
  <c r="AI60" i="57" s="1"/>
  <c r="E31" i="57"/>
  <c r="AI32" i="57" s="1"/>
  <c r="E277" i="57"/>
  <c r="AI278" i="57" s="1"/>
  <c r="E137" i="57"/>
  <c r="AI138" i="57" s="1"/>
  <c r="E81" i="57"/>
  <c r="AB82" i="57" s="1"/>
  <c r="E25" i="57"/>
  <c r="AI26" i="57" s="1"/>
  <c r="E132" i="57"/>
  <c r="AI133" i="57" s="1"/>
  <c r="E76" i="57"/>
  <c r="AB77" i="57" s="1"/>
  <c r="E241" i="57"/>
  <c r="AB242" i="57" s="1"/>
  <c r="E186" i="57"/>
  <c r="AB187" i="57" s="1"/>
  <c r="E129" i="57"/>
  <c r="AB130" i="57" s="1"/>
  <c r="E73" i="57"/>
  <c r="AB74" i="57" s="1"/>
  <c r="E17" i="57"/>
  <c r="AI18" i="57" s="1"/>
  <c r="E294" i="57"/>
  <c r="AI295" i="57" s="1"/>
  <c r="E266" i="57"/>
  <c r="AB267" i="57" s="1"/>
  <c r="E238" i="57"/>
  <c r="AI239" i="57" s="1"/>
  <c r="E210" i="57"/>
  <c r="AI211" i="57" s="1"/>
  <c r="E182" i="57"/>
  <c r="AB183" i="57" s="1"/>
  <c r="E154" i="57"/>
  <c r="AB155" i="57" s="1"/>
  <c r="E126" i="57"/>
  <c r="AB127" i="57" s="1"/>
  <c r="E98" i="57"/>
  <c r="AI99" i="57" s="1"/>
  <c r="E70" i="57"/>
  <c r="AB71" i="57" s="1"/>
  <c r="E42" i="57"/>
  <c r="AB43" i="57" s="1"/>
  <c r="E290" i="57"/>
  <c r="AI291" i="57" s="1"/>
  <c r="E262" i="57"/>
  <c r="AI263" i="57" s="1"/>
  <c r="E234" i="57"/>
  <c r="AI235" i="57" s="1"/>
  <c r="E206" i="57"/>
  <c r="AB207" i="57" s="1"/>
  <c r="E178" i="57"/>
  <c r="AI179" i="57" s="1"/>
  <c r="E150" i="57"/>
  <c r="AI151" i="57" s="1"/>
  <c r="E122" i="57"/>
  <c r="AI123" i="57" s="1"/>
  <c r="E94" i="57"/>
  <c r="AI95" i="57" s="1"/>
  <c r="E66" i="57"/>
  <c r="AI67" i="57" s="1"/>
  <c r="E38" i="57"/>
  <c r="AI39" i="57" s="1"/>
  <c r="E10" i="57"/>
  <c r="AI11" i="57" s="1"/>
  <c r="E289" i="57"/>
  <c r="AI290" i="57" s="1"/>
  <c r="E260" i="57"/>
  <c r="AI261" i="57" s="1"/>
  <c r="E64" i="57"/>
  <c r="AI65" i="57" s="1"/>
  <c r="E86" i="57"/>
  <c r="AI87" i="57" s="1"/>
  <c r="E296" i="57"/>
  <c r="AB297" i="57" s="1"/>
  <c r="E268" i="57"/>
  <c r="AB269" i="57" s="1"/>
  <c r="E240" i="57"/>
  <c r="AB241" i="57" s="1"/>
  <c r="E212" i="57"/>
  <c r="AI213" i="57" s="1"/>
  <c r="E184" i="57"/>
  <c r="AB185" i="57" s="1"/>
  <c r="E156" i="57"/>
  <c r="AB157" i="57" s="1"/>
  <c r="E128" i="57"/>
  <c r="AB129" i="57" s="1"/>
  <c r="E100" i="57"/>
  <c r="AB101" i="57" s="1"/>
  <c r="E72" i="57"/>
  <c r="AB73" i="57" s="1"/>
  <c r="E44" i="57"/>
  <c r="AB45" i="57" s="1"/>
  <c r="E16" i="57"/>
  <c r="AB17" i="57" s="1"/>
  <c r="E36" i="57"/>
  <c r="AI37" i="57" s="1"/>
  <c r="E8" i="57"/>
  <c r="AI9" i="57" s="1"/>
  <c r="E185" i="57"/>
  <c r="AB186" i="57" s="1"/>
  <c r="E226" i="57"/>
  <c r="AI227" i="57" s="1"/>
  <c r="E281" i="57"/>
  <c r="AI282" i="57" s="1"/>
  <c r="E225" i="57"/>
  <c r="AB226" i="57" s="1"/>
  <c r="E197" i="57"/>
  <c r="AB198" i="57" s="1"/>
  <c r="E113" i="57"/>
  <c r="E57" i="57"/>
  <c r="AB58" i="57" s="1"/>
  <c r="E280" i="57"/>
  <c r="AI281" i="57" s="1"/>
  <c r="E223" i="57"/>
  <c r="AB224" i="57" s="1"/>
  <c r="E167" i="57"/>
  <c r="AI168" i="57" s="1"/>
  <c r="E139" i="57"/>
  <c r="AI140" i="57" s="1"/>
  <c r="E84" i="57"/>
  <c r="AI85" i="57" s="1"/>
  <c r="E28" i="57"/>
  <c r="AI29" i="57" s="1"/>
  <c r="E222" i="57"/>
  <c r="AI223" i="57" s="1"/>
  <c r="E166" i="57"/>
  <c r="AI167" i="57" s="1"/>
  <c r="E138" i="57"/>
  <c r="AI139" i="57" s="1"/>
  <c r="E82" i="57"/>
  <c r="AB83" i="57" s="1"/>
  <c r="E54" i="57"/>
  <c r="AI55" i="57" s="1"/>
  <c r="E247" i="57"/>
  <c r="AI248" i="57" s="1"/>
  <c r="E219" i="57"/>
  <c r="AB220" i="57" s="1"/>
  <c r="E163" i="57"/>
  <c r="AB164" i="57" s="1"/>
  <c r="E135" i="57"/>
  <c r="AI136" i="57" s="1"/>
  <c r="E107" i="57"/>
  <c r="AB108" i="57" s="1"/>
  <c r="AB188" i="57"/>
  <c r="AI188" i="57"/>
  <c r="E80" i="57"/>
  <c r="AB81" i="57" s="1"/>
  <c r="E51" i="57"/>
  <c r="AI52" i="57" s="1"/>
  <c r="E168" i="57"/>
  <c r="AI169" i="57" s="1"/>
  <c r="E299" i="57"/>
  <c r="AI300" i="57" s="1"/>
  <c r="E271" i="57"/>
  <c r="AI272" i="57" s="1"/>
  <c r="E243" i="57"/>
  <c r="AI244" i="57" s="1"/>
  <c r="E215" i="57"/>
  <c r="AB216" i="57" s="1"/>
  <c r="E159" i="57"/>
  <c r="AB160" i="57" s="1"/>
  <c r="E131" i="57"/>
  <c r="AB132" i="57" s="1"/>
  <c r="E103" i="57"/>
  <c r="AB104" i="57" s="1"/>
  <c r="E75" i="57"/>
  <c r="AB76" i="57" s="1"/>
  <c r="E47" i="57"/>
  <c r="AB48" i="57" s="1"/>
  <c r="E19" i="57"/>
  <c r="AI20" i="57" s="1"/>
  <c r="E130" i="57"/>
  <c r="AI131" i="57" s="1"/>
  <c r="E74" i="57"/>
  <c r="AB75" i="57" s="1"/>
  <c r="E83" i="57"/>
  <c r="AB84" i="57" s="1"/>
  <c r="E15" i="57"/>
  <c r="AB16" i="57" s="1"/>
  <c r="M296" i="57"/>
  <c r="AF297" i="57" s="1"/>
  <c r="M268" i="57"/>
  <c r="AF269" i="57" s="1"/>
  <c r="M240" i="57"/>
  <c r="AF241" i="57" s="1"/>
  <c r="M212" i="57"/>
  <c r="AF213" i="57" s="1"/>
  <c r="E293" i="57"/>
  <c r="AI294" i="57" s="1"/>
  <c r="E265" i="57"/>
  <c r="AI266" i="57" s="1"/>
  <c r="E237" i="57"/>
  <c r="AI238" i="57" s="1"/>
  <c r="E209" i="57"/>
  <c r="AI210" i="57" s="1"/>
  <c r="E181" i="57"/>
  <c r="AB182" i="57" s="1"/>
  <c r="E153" i="57"/>
  <c r="AB154" i="57" s="1"/>
  <c r="E27" i="57"/>
  <c r="AI28" i="57" s="1"/>
  <c r="E14" i="57"/>
  <c r="AI15" i="57" s="1"/>
  <c r="E287" i="57"/>
  <c r="AI288" i="57" s="1"/>
  <c r="E259" i="57"/>
  <c r="AI260" i="57" s="1"/>
  <c r="E231" i="57"/>
  <c r="AB232" i="57" s="1"/>
  <c r="E203" i="57"/>
  <c r="AB204" i="57" s="1"/>
  <c r="E175" i="57"/>
  <c r="AI176" i="57" s="1"/>
  <c r="E147" i="57"/>
  <c r="AI148" i="57" s="1"/>
  <c r="E119" i="57"/>
  <c r="AI120" i="57" s="1"/>
  <c r="E91" i="57"/>
  <c r="AI92" i="57" s="1"/>
  <c r="E63" i="57"/>
  <c r="AI64" i="57" s="1"/>
  <c r="E35" i="57"/>
  <c r="AI36" i="57" s="1"/>
  <c r="E7" i="57"/>
  <c r="AB8" i="57" s="1"/>
  <c r="E286" i="57"/>
  <c r="AI287" i="57" s="1"/>
  <c r="E202" i="57"/>
  <c r="AI203" i="57" s="1"/>
  <c r="E6" i="57"/>
  <c r="AB7" i="57" s="1"/>
  <c r="E284" i="57"/>
  <c r="AB285" i="57" s="1"/>
  <c r="E256" i="57"/>
  <c r="AI257" i="57" s="1"/>
  <c r="E228" i="57"/>
  <c r="AI229" i="57" s="1"/>
  <c r="E172" i="57"/>
  <c r="AI173" i="57" s="1"/>
  <c r="E144" i="57"/>
  <c r="AB145" i="57" s="1"/>
  <c r="E116" i="57"/>
  <c r="AI117" i="57" s="1"/>
  <c r="E282" i="57"/>
  <c r="AI283" i="57" s="1"/>
  <c r="E170" i="57"/>
  <c r="AI171" i="57" s="1"/>
  <c r="E309" i="57"/>
  <c r="AB310" i="57" s="1"/>
  <c r="E285" i="57"/>
  <c r="AI286" i="57" s="1"/>
  <c r="E145" i="57"/>
  <c r="AB146" i="57" s="1"/>
  <c r="E224" i="57"/>
  <c r="AI225" i="57" s="1"/>
  <c r="E140" i="57"/>
  <c r="AI141" i="57" s="1"/>
  <c r="G284" i="57"/>
  <c r="AC285" i="57" s="1"/>
  <c r="G256" i="57"/>
  <c r="AC257" i="57" s="1"/>
  <c r="G228" i="57"/>
  <c r="AC229" i="57" s="1"/>
  <c r="G200" i="57"/>
  <c r="AC201" i="57" s="1"/>
  <c r="G172" i="57"/>
  <c r="AC173" i="57" s="1"/>
  <c r="O219" i="57"/>
  <c r="AG220" i="57" s="1"/>
  <c r="O191" i="57"/>
  <c r="AG192" i="57" s="1"/>
  <c r="E165" i="57"/>
  <c r="AB166" i="57" s="1"/>
  <c r="E53" i="57"/>
  <c r="AB54" i="57" s="1"/>
  <c r="G255" i="57"/>
  <c r="AC256" i="57" s="1"/>
  <c r="G171" i="57"/>
  <c r="AC172" i="57" s="1"/>
  <c r="G115" i="57"/>
  <c r="AC116" i="57" s="1"/>
  <c r="I281" i="57"/>
  <c r="AD282" i="57" s="1"/>
  <c r="I57" i="57"/>
  <c r="AD58" i="57" s="1"/>
  <c r="E304" i="57"/>
  <c r="AB305" i="57" s="1"/>
  <c r="E220" i="57"/>
  <c r="AB221" i="57" s="1"/>
  <c r="E164" i="57"/>
  <c r="AB165" i="57" s="1"/>
  <c r="E108" i="57"/>
  <c r="AB109" i="57" s="1"/>
  <c r="E52" i="57"/>
  <c r="AB53" i="57" s="1"/>
  <c r="E248" i="57"/>
  <c r="AI249" i="57" s="1"/>
  <c r="E302" i="57"/>
  <c r="AB303" i="57" s="1"/>
  <c r="E274" i="57"/>
  <c r="AI275" i="57" s="1"/>
  <c r="E190" i="57"/>
  <c r="AB191" i="57" s="1"/>
  <c r="E106" i="57"/>
  <c r="AB107" i="57" s="1"/>
  <c r="E79" i="57"/>
  <c r="AB80" i="57" s="1"/>
  <c r="E23" i="57"/>
  <c r="AI24" i="57" s="1"/>
  <c r="E217" i="57"/>
  <c r="AB218" i="57" s="1"/>
  <c r="E300" i="57"/>
  <c r="AI301" i="57" s="1"/>
  <c r="E272" i="57"/>
  <c r="AB273" i="57" s="1"/>
  <c r="E244" i="57"/>
  <c r="AI245" i="57" s="1"/>
  <c r="E216" i="57"/>
  <c r="AI217" i="57" s="1"/>
  <c r="E188" i="57"/>
  <c r="AI189" i="57" s="1"/>
  <c r="E160" i="57"/>
  <c r="AB161" i="57" s="1"/>
  <c r="E104" i="57"/>
  <c r="AB105" i="57" s="1"/>
  <c r="E48" i="57"/>
  <c r="AB49" i="57" s="1"/>
  <c r="E20" i="57"/>
  <c r="AI21" i="57" s="1"/>
  <c r="E242" i="57"/>
  <c r="AB243" i="57" s="1"/>
  <c r="E18" i="57"/>
  <c r="AI19" i="57" s="1"/>
  <c r="E214" i="57"/>
  <c r="AB215" i="57" s="1"/>
  <c r="E158" i="57"/>
  <c r="AB159" i="57" s="1"/>
  <c r="E102" i="57"/>
  <c r="AB103" i="57" s="1"/>
  <c r="E46" i="57"/>
  <c r="AI47" i="57" s="1"/>
  <c r="E213" i="57"/>
  <c r="AI214" i="57" s="1"/>
  <c r="E157" i="57"/>
  <c r="AI158" i="57" s="1"/>
  <c r="E101" i="57"/>
  <c r="AI102" i="57" s="1"/>
  <c r="E45" i="57"/>
  <c r="AB46" i="57" s="1"/>
  <c r="G302" i="57"/>
  <c r="AC303" i="57" s="1"/>
  <c r="G274" i="57"/>
  <c r="AC275" i="57" s="1"/>
  <c r="G246" i="57"/>
  <c r="AC247" i="57" s="1"/>
  <c r="G218" i="57"/>
  <c r="AC219" i="57" s="1"/>
  <c r="G190" i="57"/>
  <c r="AC191" i="57" s="1"/>
  <c r="G162" i="57"/>
  <c r="AC163" i="57" s="1"/>
  <c r="G134" i="57"/>
  <c r="AC135" i="57" s="1"/>
  <c r="G106" i="57"/>
  <c r="AC107" i="57" s="1"/>
  <c r="G78" i="57"/>
  <c r="AC79" i="57" s="1"/>
  <c r="G50" i="57"/>
  <c r="AC51" i="57" s="1"/>
  <c r="G22" i="57"/>
  <c r="AC23" i="57" s="1"/>
  <c r="I300" i="57"/>
  <c r="AD301" i="57" s="1"/>
  <c r="I272" i="57"/>
  <c r="AD273" i="57" s="1"/>
  <c r="I244" i="57"/>
  <c r="AD245" i="57" s="1"/>
  <c r="I216" i="57"/>
  <c r="AD217" i="57" s="1"/>
  <c r="I188" i="57"/>
  <c r="AD189" i="57" s="1"/>
  <c r="I160" i="57"/>
  <c r="AD161" i="57" s="1"/>
  <c r="I132" i="57"/>
  <c r="AD133" i="57" s="1"/>
  <c r="I76" i="57"/>
  <c r="AD77" i="57" s="1"/>
  <c r="I48" i="57"/>
  <c r="AD49" i="57" s="1"/>
  <c r="I20" i="57"/>
  <c r="AD21" i="57" s="1"/>
  <c r="K298" i="57"/>
  <c r="AE299" i="57" s="1"/>
  <c r="K270" i="57"/>
  <c r="AE271" i="57" s="1"/>
  <c r="K242" i="57"/>
  <c r="AE243" i="57" s="1"/>
  <c r="K214" i="57"/>
  <c r="AE215" i="57" s="1"/>
  <c r="K186" i="57"/>
  <c r="AE187" i="57" s="1"/>
  <c r="K158" i="57"/>
  <c r="AE159" i="57" s="1"/>
  <c r="K130" i="57"/>
  <c r="AE131" i="57" s="1"/>
  <c r="K102" i="57"/>
  <c r="AE103" i="57" s="1"/>
  <c r="K74" i="57"/>
  <c r="AE75" i="57" s="1"/>
  <c r="K46" i="57"/>
  <c r="AE47" i="57" s="1"/>
  <c r="K18" i="57"/>
  <c r="AE19" i="57" s="1"/>
  <c r="E155" i="57"/>
  <c r="AB156" i="57" s="1"/>
  <c r="E99" i="57"/>
  <c r="AI100" i="57" s="1"/>
  <c r="E43" i="57"/>
  <c r="AB44" i="57" s="1"/>
  <c r="E193" i="57"/>
  <c r="AI194" i="57" s="1"/>
  <c r="E232" i="57"/>
  <c r="AI233" i="57" s="1"/>
  <c r="E204" i="57"/>
  <c r="AI205" i="57" s="1"/>
  <c r="E176" i="57"/>
  <c r="AI177" i="57" s="1"/>
  <c r="E148" i="57"/>
  <c r="AI149" i="57" s="1"/>
  <c r="E120" i="57"/>
  <c r="AI121" i="57" s="1"/>
  <c r="E92" i="57"/>
  <c r="AI93" i="57" s="1"/>
  <c r="E173" i="57"/>
  <c r="AI174" i="57" s="1"/>
  <c r="E89" i="57"/>
  <c r="AI90" i="57" s="1"/>
  <c r="E61" i="57"/>
  <c r="AB62" i="57" s="1"/>
  <c r="E33" i="57"/>
  <c r="AB34" i="57" s="1"/>
  <c r="E279" i="57"/>
  <c r="E251" i="57"/>
  <c r="AB252" i="57" s="1"/>
  <c r="E195" i="57"/>
  <c r="AB196" i="57" s="1"/>
  <c r="E111" i="57"/>
  <c r="AB112" i="57" s="1"/>
  <c r="E55" i="57"/>
  <c r="AI56" i="57" s="1"/>
  <c r="E306" i="57"/>
  <c r="AB307" i="57" s="1"/>
  <c r="E278" i="57"/>
  <c r="E250" i="57"/>
  <c r="AI251" i="57" s="1"/>
  <c r="E194" i="57"/>
  <c r="AB195" i="57" s="1"/>
  <c r="E110" i="57"/>
  <c r="AB111" i="57" s="1"/>
  <c r="E26" i="57"/>
  <c r="E305" i="57"/>
  <c r="AB306" i="57" s="1"/>
  <c r="E249" i="57"/>
  <c r="AB250" i="57" s="1"/>
  <c r="E221" i="57"/>
  <c r="AB222" i="57" s="1"/>
  <c r="E109" i="57"/>
  <c r="AB110" i="57" s="1"/>
  <c r="G306" i="57"/>
  <c r="AC307" i="57" s="1"/>
  <c r="G278" i="57"/>
  <c r="AC279" i="57" s="1"/>
  <c r="G250" i="57"/>
  <c r="AC251" i="57" s="1"/>
  <c r="G222" i="57"/>
  <c r="AC223" i="57" s="1"/>
  <c r="G194" i="57"/>
  <c r="AC195" i="57" s="1"/>
  <c r="G166" i="57"/>
  <c r="AC167" i="57" s="1"/>
  <c r="G138" i="57"/>
  <c r="AC139" i="57" s="1"/>
  <c r="G110" i="57"/>
  <c r="AC111" i="57" s="1"/>
  <c r="G82" i="57"/>
  <c r="AC83" i="57" s="1"/>
  <c r="G54" i="57"/>
  <c r="AC55" i="57" s="1"/>
  <c r="G26" i="57"/>
  <c r="AC27" i="57" s="1"/>
  <c r="I304" i="57"/>
  <c r="AD305" i="57" s="1"/>
  <c r="I276" i="57"/>
  <c r="AD277" i="57" s="1"/>
  <c r="I220" i="57"/>
  <c r="AD221" i="57" s="1"/>
  <c r="I192" i="57"/>
  <c r="AD193" i="57" s="1"/>
  <c r="I164" i="57"/>
  <c r="AD165" i="57" s="1"/>
  <c r="I136" i="57"/>
  <c r="AD137" i="57" s="1"/>
  <c r="I108" i="57"/>
  <c r="AD109" i="57" s="1"/>
  <c r="I52" i="57"/>
  <c r="AD53" i="57" s="1"/>
  <c r="I24" i="57"/>
  <c r="AD25" i="57" s="1"/>
  <c r="K302" i="57"/>
  <c r="AE303" i="57" s="1"/>
  <c r="K274" i="57"/>
  <c r="AE275" i="57" s="1"/>
  <c r="K218" i="57"/>
  <c r="AE219" i="57" s="1"/>
  <c r="K190" i="57"/>
  <c r="AE191" i="57" s="1"/>
  <c r="K162" i="57"/>
  <c r="AE163" i="57" s="1"/>
  <c r="K134" i="57"/>
  <c r="AE135" i="57" s="1"/>
  <c r="K106" i="57"/>
  <c r="AE107" i="57" s="1"/>
  <c r="K78" i="57"/>
  <c r="AE79" i="57" s="1"/>
  <c r="K50" i="57"/>
  <c r="AE51" i="57" s="1"/>
  <c r="K22" i="57"/>
  <c r="AE23" i="57" s="1"/>
  <c r="M300" i="57"/>
  <c r="AF301" i="57" s="1"/>
  <c r="M272" i="57"/>
  <c r="AF273" i="57" s="1"/>
  <c r="M244" i="57"/>
  <c r="AF245" i="57" s="1"/>
  <c r="M216" i="57"/>
  <c r="AF217" i="57" s="1"/>
  <c r="M188" i="57"/>
  <c r="AF189" i="57" s="1"/>
  <c r="M160" i="57"/>
  <c r="AF161" i="57" s="1"/>
  <c r="E303" i="57"/>
  <c r="AB304" i="57" s="1"/>
  <c r="O15" i="57"/>
  <c r="AG16" i="57" s="1"/>
  <c r="E301" i="57"/>
  <c r="AI302" i="57" s="1"/>
  <c r="E273" i="57"/>
  <c r="AB274" i="57" s="1"/>
  <c r="E245" i="57"/>
  <c r="AB246" i="57" s="1"/>
  <c r="E218" i="57"/>
  <c r="AI219" i="57" s="1"/>
  <c r="E189" i="57"/>
  <c r="AI190" i="57" s="1"/>
  <c r="E162" i="57"/>
  <c r="AB163" i="57" s="1"/>
  <c r="E105" i="57"/>
  <c r="AB106" i="57" s="1"/>
  <c r="E77" i="57"/>
  <c r="AI78" i="57" s="1"/>
  <c r="E50" i="57"/>
  <c r="AB51" i="57" s="1"/>
  <c r="E21" i="57"/>
  <c r="AI22" i="57" s="1"/>
  <c r="E275" i="57"/>
  <c r="AI276" i="57" s="1"/>
  <c r="E191" i="57"/>
  <c r="E298" i="57"/>
  <c r="AB299" i="57" s="1"/>
  <c r="E297" i="57"/>
  <c r="AI298" i="57" s="1"/>
  <c r="E269" i="57"/>
  <c r="AB270" i="57" s="1"/>
  <c r="E270" i="57"/>
  <c r="E295" i="57"/>
  <c r="AB296" i="57" s="1"/>
  <c r="E267" i="57"/>
  <c r="AB268" i="57" s="1"/>
  <c r="E239" i="57"/>
  <c r="AB240" i="57" s="1"/>
  <c r="E211" i="57"/>
  <c r="AB212" i="57" s="1"/>
  <c r="E292" i="57"/>
  <c r="AI293" i="57" s="1"/>
  <c r="E236" i="57"/>
  <c r="AI237" i="57" s="1"/>
  <c r="E208" i="57"/>
  <c r="AI209" i="57" s="1"/>
  <c r="E180" i="57"/>
  <c r="AI181" i="57" s="1"/>
  <c r="E152" i="57"/>
  <c r="AI153" i="57" s="1"/>
  <c r="E183" i="57"/>
  <c r="AB184" i="57" s="1"/>
  <c r="E291" i="57"/>
  <c r="AI292" i="57" s="1"/>
  <c r="E263" i="57"/>
  <c r="AI264" i="57" s="1"/>
  <c r="E235" i="57"/>
  <c r="AI236" i="57" s="1"/>
  <c r="E207" i="57"/>
  <c r="AB208" i="57" s="1"/>
  <c r="E179" i="57"/>
  <c r="AI180" i="57" s="1"/>
  <c r="E151" i="57"/>
  <c r="E123" i="57"/>
  <c r="E95" i="57"/>
  <c r="AI96" i="57" s="1"/>
  <c r="E67" i="57"/>
  <c r="AI68" i="57" s="1"/>
  <c r="E39" i="57"/>
  <c r="AB40" i="57" s="1"/>
  <c r="E11" i="57"/>
  <c r="AI12" i="57" s="1"/>
  <c r="E257" i="57"/>
  <c r="AB258" i="57" s="1"/>
  <c r="E229" i="57"/>
  <c r="AI230" i="57" s="1"/>
  <c r="E201" i="57"/>
  <c r="AI202" i="57" s="1"/>
  <c r="E117" i="57"/>
  <c r="AB118" i="57" s="1"/>
  <c r="G144" i="57"/>
  <c r="AC145" i="57" s="1"/>
  <c r="G116" i="57"/>
  <c r="AC117" i="57" s="1"/>
  <c r="G88" i="57"/>
  <c r="AC89" i="57" s="1"/>
  <c r="G60" i="57"/>
  <c r="AC61" i="57" s="1"/>
  <c r="G32" i="57"/>
  <c r="AC33" i="57" s="1"/>
  <c r="I310" i="57"/>
  <c r="AD311" i="57" s="1"/>
  <c r="I282" i="57"/>
  <c r="AD283" i="57" s="1"/>
  <c r="I254" i="57"/>
  <c r="AD255" i="57" s="1"/>
  <c r="I226" i="57"/>
  <c r="AD227" i="57" s="1"/>
  <c r="I198" i="57"/>
  <c r="AD199" i="57" s="1"/>
  <c r="I114" i="57"/>
  <c r="AD115" i="57" s="1"/>
  <c r="I86" i="57"/>
  <c r="AD87" i="57" s="1"/>
  <c r="I58" i="57"/>
  <c r="AD59" i="57" s="1"/>
  <c r="I30" i="57"/>
  <c r="AD31" i="57" s="1"/>
  <c r="K308" i="57"/>
  <c r="AE309" i="57" s="1"/>
  <c r="K280" i="57"/>
  <c r="AE281" i="57" s="1"/>
  <c r="K252" i="57"/>
  <c r="AE253" i="57" s="1"/>
  <c r="K224" i="57"/>
  <c r="AE225" i="57" s="1"/>
  <c r="K196" i="57"/>
  <c r="AE197" i="57" s="1"/>
  <c r="K168" i="57"/>
  <c r="AE169" i="57" s="1"/>
  <c r="K140" i="57"/>
  <c r="AE141" i="57" s="1"/>
  <c r="K112" i="57"/>
  <c r="AE113" i="57" s="1"/>
  <c r="K84" i="57"/>
  <c r="AE85" i="57" s="1"/>
  <c r="K56" i="57"/>
  <c r="AE57" i="57" s="1"/>
  <c r="K28" i="57"/>
  <c r="AE29" i="57" s="1"/>
  <c r="M306" i="57"/>
  <c r="AF307" i="57" s="1"/>
  <c r="M278" i="57"/>
  <c r="AF279" i="57" s="1"/>
  <c r="M250" i="57"/>
  <c r="AF251" i="57" s="1"/>
  <c r="M222" i="57"/>
  <c r="AF223" i="57" s="1"/>
  <c r="M194" i="57"/>
  <c r="AF195" i="57" s="1"/>
  <c r="M166" i="57"/>
  <c r="AF167" i="57" s="1"/>
  <c r="M138" i="57"/>
  <c r="AF139" i="57" s="1"/>
  <c r="M110" i="57"/>
  <c r="AF111" i="57" s="1"/>
  <c r="M82" i="57"/>
  <c r="AF83" i="57" s="1"/>
  <c r="M54" i="57"/>
  <c r="AF55" i="57" s="1"/>
  <c r="M26" i="57"/>
  <c r="AF27" i="57" s="1"/>
  <c r="O80" i="57"/>
  <c r="AG81" i="57" s="1"/>
  <c r="O52" i="57"/>
  <c r="AG53" i="57" s="1"/>
  <c r="O24" i="57"/>
  <c r="AG25" i="57" s="1"/>
  <c r="E310" i="57"/>
  <c r="AB311" i="57" s="1"/>
  <c r="E254" i="57"/>
  <c r="AB255" i="57" s="1"/>
  <c r="E198" i="57"/>
  <c r="AI199" i="57" s="1"/>
  <c r="E142" i="57"/>
  <c r="E114" i="57"/>
  <c r="AB115" i="57" s="1"/>
  <c r="E58" i="57"/>
  <c r="AI59" i="57" s="1"/>
  <c r="E30" i="57"/>
  <c r="E49" i="57"/>
  <c r="AI50" i="57" s="1"/>
  <c r="E288" i="57"/>
  <c r="E133" i="57"/>
  <c r="E134" i="57"/>
  <c r="E264" i="57"/>
  <c r="E124" i="57"/>
  <c r="E125" i="57"/>
  <c r="E96" i="57"/>
  <c r="E97" i="57"/>
  <c r="E68" i="57"/>
  <c r="E69" i="57"/>
  <c r="E40" i="57"/>
  <c r="E41" i="57"/>
  <c r="E12" i="57"/>
  <c r="E13" i="57"/>
  <c r="E233" i="57"/>
  <c r="E205" i="57"/>
  <c r="E177" i="57"/>
  <c r="E149" i="57"/>
  <c r="E121" i="57"/>
  <c r="E93" i="57"/>
  <c r="E65" i="57"/>
  <c r="E37" i="57"/>
  <c r="E9" i="57"/>
  <c r="E261" i="57"/>
  <c r="E258" i="57"/>
  <c r="E146" i="57"/>
  <c r="E118" i="57"/>
  <c r="E90" i="57"/>
  <c r="E62" i="57"/>
  <c r="E34" i="57"/>
  <c r="E78" i="57"/>
  <c r="O304" i="57"/>
  <c r="AG305" i="57" s="1"/>
  <c r="O276" i="57"/>
  <c r="AG277" i="57" s="1"/>
  <c r="O248" i="57"/>
  <c r="AG249" i="57" s="1"/>
  <c r="O220" i="57"/>
  <c r="AG221" i="57" s="1"/>
  <c r="O192" i="57"/>
  <c r="AG193" i="57" s="1"/>
  <c r="O164" i="57"/>
  <c r="AG165" i="57" s="1"/>
  <c r="O136" i="57"/>
  <c r="AG137" i="57" s="1"/>
  <c r="O108" i="57"/>
  <c r="AG109" i="57" s="1"/>
  <c r="E200" i="57"/>
  <c r="E88" i="57"/>
  <c r="E60" i="57"/>
  <c r="E32" i="57"/>
  <c r="E22" i="57"/>
  <c r="E252" i="57"/>
  <c r="E161" i="57"/>
  <c r="E112" i="57"/>
  <c r="I277" i="57"/>
  <c r="AD278" i="57" s="1"/>
  <c r="E307" i="57"/>
  <c r="E308" i="57"/>
  <c r="E246" i="57"/>
  <c r="E196" i="57"/>
  <c r="E56" i="57"/>
  <c r="O51" i="57"/>
  <c r="AG52" i="57" s="1"/>
  <c r="O23" i="57"/>
  <c r="AG24" i="57" s="1"/>
  <c r="M184" i="57"/>
  <c r="AF185" i="57" s="1"/>
  <c r="M156" i="57"/>
  <c r="AF157" i="57" s="1"/>
  <c r="M128" i="57"/>
  <c r="AF129" i="57" s="1"/>
  <c r="M100" i="57"/>
  <c r="AF101" i="57" s="1"/>
  <c r="M72" i="57"/>
  <c r="AF73" i="57" s="1"/>
  <c r="M44" i="57"/>
  <c r="AF45" i="57" s="1"/>
  <c r="M16" i="57"/>
  <c r="AF17" i="57" s="1"/>
  <c r="O294" i="57"/>
  <c r="AG295" i="57" s="1"/>
  <c r="O266" i="57"/>
  <c r="AG267" i="57" s="1"/>
  <c r="O238" i="57"/>
  <c r="AG239" i="57" s="1"/>
  <c r="O210" i="57"/>
  <c r="AG211" i="57" s="1"/>
  <c r="O182" i="57"/>
  <c r="AG183" i="57" s="1"/>
  <c r="O154" i="57"/>
  <c r="AG155" i="57" s="1"/>
  <c r="O126" i="57"/>
  <c r="AG127" i="57" s="1"/>
  <c r="O98" i="57"/>
  <c r="AG99" i="57" s="1"/>
  <c r="O70" i="57"/>
  <c r="AG71" i="57" s="1"/>
  <c r="O42" i="57"/>
  <c r="AG43" i="57" s="1"/>
  <c r="O14" i="57"/>
  <c r="AG15" i="57" s="1"/>
  <c r="K217" i="57"/>
  <c r="AE218" i="57" s="1"/>
  <c r="M43" i="57"/>
  <c r="AF44" i="57" s="1"/>
  <c r="G294" i="57"/>
  <c r="AC295" i="57" s="1"/>
  <c r="G266" i="57"/>
  <c r="AC267" i="57" s="1"/>
  <c r="G238" i="57"/>
  <c r="AC239" i="57" s="1"/>
  <c r="G210" i="57"/>
  <c r="AC211" i="57" s="1"/>
  <c r="G182" i="57"/>
  <c r="AC183" i="57" s="1"/>
  <c r="G154" i="57"/>
  <c r="AC155" i="57" s="1"/>
  <c r="G126" i="57"/>
  <c r="AC127" i="57" s="1"/>
  <c r="G98" i="57"/>
  <c r="AC99" i="57" s="1"/>
  <c r="G70" i="57"/>
  <c r="AC71" i="57" s="1"/>
  <c r="G42" i="57"/>
  <c r="AC43" i="57" s="1"/>
  <c r="G14" i="57"/>
  <c r="AC15" i="57" s="1"/>
  <c r="I292" i="57"/>
  <c r="AD293" i="57" s="1"/>
  <c r="I264" i="57"/>
  <c r="AD265" i="57" s="1"/>
  <c r="I236" i="57"/>
  <c r="AD237" i="57" s="1"/>
  <c r="I208" i="57"/>
  <c r="AD209" i="57" s="1"/>
  <c r="I180" i="57"/>
  <c r="AD181" i="57" s="1"/>
  <c r="I152" i="57"/>
  <c r="AD153" i="57" s="1"/>
  <c r="I124" i="57"/>
  <c r="AD125" i="57" s="1"/>
  <c r="I96" i="57"/>
  <c r="AD97" i="57" s="1"/>
  <c r="I68" i="57"/>
  <c r="AD69" i="57" s="1"/>
  <c r="I40" i="57"/>
  <c r="AD41" i="57" s="1"/>
  <c r="I12" i="57"/>
  <c r="AD13" i="57" s="1"/>
  <c r="K290" i="57"/>
  <c r="AE291" i="57" s="1"/>
  <c r="K262" i="57"/>
  <c r="AE263" i="57" s="1"/>
  <c r="K234" i="57"/>
  <c r="AE235" i="57" s="1"/>
  <c r="K150" i="57"/>
  <c r="AE151" i="57" s="1"/>
  <c r="K122" i="57"/>
  <c r="AE123" i="57" s="1"/>
  <c r="K94" i="57"/>
  <c r="AE95" i="57" s="1"/>
  <c r="K66" i="57"/>
  <c r="AE67" i="57" s="1"/>
  <c r="K38" i="57"/>
  <c r="AE39" i="57" s="1"/>
  <c r="K10" i="57"/>
  <c r="AE11" i="57" s="1"/>
  <c r="M288" i="57"/>
  <c r="AF289" i="57" s="1"/>
  <c r="M260" i="57"/>
  <c r="AF261" i="57" s="1"/>
  <c r="M232" i="57"/>
  <c r="AF233" i="57" s="1"/>
  <c r="M204" i="57"/>
  <c r="AF205" i="57" s="1"/>
  <c r="M176" i="57"/>
  <c r="AF177" i="57" s="1"/>
  <c r="M148" i="57"/>
  <c r="AF149" i="57" s="1"/>
  <c r="M120" i="57"/>
  <c r="AF121" i="57" s="1"/>
  <c r="M92" i="57"/>
  <c r="AF93" i="57" s="1"/>
  <c r="M64" i="57"/>
  <c r="AF65" i="57" s="1"/>
  <c r="M36" i="57"/>
  <c r="AF37" i="57" s="1"/>
  <c r="M8" i="57"/>
  <c r="AF9" i="57" s="1"/>
  <c r="O286" i="57"/>
  <c r="AG287" i="57" s="1"/>
  <c r="O258" i="57"/>
  <c r="AG259" i="57" s="1"/>
  <c r="O230" i="57"/>
  <c r="AG231" i="57" s="1"/>
  <c r="O202" i="57"/>
  <c r="AG203" i="57" s="1"/>
  <c r="O174" i="57"/>
  <c r="AG175" i="57" s="1"/>
  <c r="O146" i="57"/>
  <c r="AG147" i="57" s="1"/>
  <c r="O118" i="57"/>
  <c r="AG119" i="57" s="1"/>
  <c r="O90" i="57"/>
  <c r="AG91" i="57" s="1"/>
  <c r="O62" i="57"/>
  <c r="AG63" i="57" s="1"/>
  <c r="O34" i="57"/>
  <c r="AG35" i="57" s="1"/>
  <c r="O6" i="57"/>
  <c r="G289" i="57"/>
  <c r="AC290" i="57" s="1"/>
  <c r="G261" i="57"/>
  <c r="AC262" i="57" s="1"/>
  <c r="G233" i="57"/>
  <c r="AC234" i="57" s="1"/>
  <c r="G205" i="57"/>
  <c r="AC206" i="57" s="1"/>
  <c r="G177" i="57"/>
  <c r="AC178" i="57" s="1"/>
  <c r="G149" i="57"/>
  <c r="AC150" i="57" s="1"/>
  <c r="G121" i="57"/>
  <c r="AC122" i="57" s="1"/>
  <c r="G93" i="57"/>
  <c r="AC94" i="57" s="1"/>
  <c r="G65" i="57"/>
  <c r="AC66" i="57" s="1"/>
  <c r="G37" i="57"/>
  <c r="AC38" i="57" s="1"/>
  <c r="G9" i="57"/>
  <c r="AC10" i="57" s="1"/>
  <c r="I287" i="57"/>
  <c r="AD288" i="57" s="1"/>
  <c r="I259" i="57"/>
  <c r="AD260" i="57" s="1"/>
  <c r="I231" i="57"/>
  <c r="AD232" i="57" s="1"/>
  <c r="I203" i="57"/>
  <c r="AD204" i="57" s="1"/>
  <c r="I175" i="57"/>
  <c r="AD176" i="57" s="1"/>
  <c r="I147" i="57"/>
  <c r="AD148" i="57" s="1"/>
  <c r="I119" i="57"/>
  <c r="AD120" i="57" s="1"/>
  <c r="I91" i="57"/>
  <c r="AD92" i="57" s="1"/>
  <c r="I63" i="57"/>
  <c r="AD64" i="57" s="1"/>
  <c r="I35" i="57"/>
  <c r="AD36" i="57" s="1"/>
  <c r="I7" i="57"/>
  <c r="AD8" i="57" s="1"/>
  <c r="K285" i="57"/>
  <c r="AE286" i="57" s="1"/>
  <c r="K257" i="57"/>
  <c r="AE258" i="57" s="1"/>
  <c r="K229" i="57"/>
  <c r="AE230" i="57" s="1"/>
  <c r="K201" i="57"/>
  <c r="AE202" i="57" s="1"/>
  <c r="K173" i="57"/>
  <c r="AE174" i="57" s="1"/>
  <c r="K145" i="57"/>
  <c r="AE146" i="57" s="1"/>
  <c r="K117" i="57"/>
  <c r="AE118" i="57" s="1"/>
  <c r="K89" i="57"/>
  <c r="AE90" i="57" s="1"/>
  <c r="K61" i="57"/>
  <c r="AE62" i="57" s="1"/>
  <c r="K33" i="57"/>
  <c r="AE34" i="57" s="1"/>
  <c r="M283" i="57"/>
  <c r="AF284" i="57" s="1"/>
  <c r="M255" i="57"/>
  <c r="AF256" i="57" s="1"/>
  <c r="M227" i="57"/>
  <c r="AF228" i="57" s="1"/>
  <c r="M199" i="57"/>
  <c r="AF200" i="57" s="1"/>
  <c r="M171" i="57"/>
  <c r="AF172" i="57" s="1"/>
  <c r="M143" i="57"/>
  <c r="AF144" i="57" s="1"/>
  <c r="M115" i="57"/>
  <c r="AF116" i="57" s="1"/>
  <c r="M87" i="57"/>
  <c r="AF88" i="57" s="1"/>
  <c r="M59" i="57"/>
  <c r="AF60" i="57" s="1"/>
  <c r="M31" i="57"/>
  <c r="AF32" i="57" s="1"/>
  <c r="O309" i="57"/>
  <c r="AG310" i="57" s="1"/>
  <c r="O281" i="57"/>
  <c r="AG282" i="57" s="1"/>
  <c r="O253" i="57"/>
  <c r="AG254" i="57" s="1"/>
  <c r="O225" i="57"/>
  <c r="AG226" i="57" s="1"/>
  <c r="O197" i="57"/>
  <c r="AG198" i="57" s="1"/>
  <c r="O169" i="57"/>
  <c r="AG170" i="57" s="1"/>
  <c r="O141" i="57"/>
  <c r="AG142" i="57" s="1"/>
  <c r="O113" i="57"/>
  <c r="AG114" i="57" s="1"/>
  <c r="O85" i="57"/>
  <c r="AG86" i="57" s="1"/>
  <c r="O57" i="57"/>
  <c r="AG58" i="57" s="1"/>
  <c r="O29" i="57"/>
  <c r="AG30" i="57" s="1"/>
  <c r="I110" i="57"/>
  <c r="AD111" i="57" s="1"/>
  <c r="I82" i="57"/>
  <c r="AD83" i="57" s="1"/>
  <c r="I55" i="57"/>
  <c r="AD56" i="57" s="1"/>
  <c r="I26" i="57"/>
  <c r="AD27" i="57" s="1"/>
  <c r="K304" i="57"/>
  <c r="AE305" i="57" s="1"/>
  <c r="K276" i="57"/>
  <c r="AE277" i="57" s="1"/>
  <c r="K248" i="57"/>
  <c r="AE249" i="57" s="1"/>
  <c r="K220" i="57"/>
  <c r="AE221" i="57" s="1"/>
  <c r="K192" i="57"/>
  <c r="AE193" i="57" s="1"/>
  <c r="K164" i="57"/>
  <c r="AE165" i="57" s="1"/>
  <c r="K136" i="57"/>
  <c r="AE137" i="57" s="1"/>
  <c r="K108" i="57"/>
  <c r="AE109" i="57" s="1"/>
  <c r="K80" i="57"/>
  <c r="AE81" i="57" s="1"/>
  <c r="K52" i="57"/>
  <c r="AE53" i="57" s="1"/>
  <c r="K24" i="57"/>
  <c r="AE25" i="57" s="1"/>
  <c r="M302" i="57"/>
  <c r="AF303" i="57" s="1"/>
  <c r="M274" i="57"/>
  <c r="AF275" i="57" s="1"/>
  <c r="M246" i="57"/>
  <c r="AF247" i="57" s="1"/>
  <c r="M218" i="57"/>
  <c r="AF219" i="57" s="1"/>
  <c r="M190" i="57"/>
  <c r="AF191" i="57" s="1"/>
  <c r="M162" i="57"/>
  <c r="AF163" i="57" s="1"/>
  <c r="M134" i="57"/>
  <c r="AF135" i="57" s="1"/>
  <c r="M106" i="57"/>
  <c r="AF107" i="57" s="1"/>
  <c r="M78" i="57"/>
  <c r="AF79" i="57" s="1"/>
  <c r="M50" i="57"/>
  <c r="AF51" i="57" s="1"/>
  <c r="M22" i="57"/>
  <c r="AF23" i="57" s="1"/>
  <c r="O300" i="57"/>
  <c r="AG301" i="57" s="1"/>
  <c r="O272" i="57"/>
  <c r="AG273" i="57" s="1"/>
  <c r="K206" i="57"/>
  <c r="AE207" i="57" s="1"/>
  <c r="K178" i="57"/>
  <c r="AE179" i="57" s="1"/>
  <c r="G287" i="57"/>
  <c r="AC288" i="57" s="1"/>
  <c r="G259" i="57"/>
  <c r="AC260" i="57" s="1"/>
  <c r="G231" i="57"/>
  <c r="AC232" i="57" s="1"/>
  <c r="G203" i="57"/>
  <c r="AC204" i="57" s="1"/>
  <c r="G175" i="57"/>
  <c r="AC176" i="57" s="1"/>
  <c r="G147" i="57"/>
  <c r="AC148" i="57" s="1"/>
  <c r="G119" i="57"/>
  <c r="AC120" i="57" s="1"/>
  <c r="G91" i="57"/>
  <c r="AC92" i="57" s="1"/>
  <c r="G63" i="57"/>
  <c r="AC64" i="57" s="1"/>
  <c r="G35" i="57"/>
  <c r="AC36" i="57" s="1"/>
  <c r="G7" i="57"/>
  <c r="AC8" i="57" s="1"/>
  <c r="I285" i="57"/>
  <c r="AD286" i="57" s="1"/>
  <c r="I257" i="57"/>
  <c r="AD258" i="57" s="1"/>
  <c r="I229" i="57"/>
  <c r="AD230" i="57" s="1"/>
  <c r="I201" i="57"/>
  <c r="AD202" i="57" s="1"/>
  <c r="I173" i="57"/>
  <c r="AD174" i="57" s="1"/>
  <c r="I145" i="57"/>
  <c r="AD146" i="57" s="1"/>
  <c r="I117" i="57"/>
  <c r="AD118" i="57" s="1"/>
  <c r="I89" i="57"/>
  <c r="AD90" i="57" s="1"/>
  <c r="I61" i="57"/>
  <c r="AD62" i="57" s="1"/>
  <c r="I33" i="57"/>
  <c r="AD34" i="57" s="1"/>
  <c r="K283" i="57"/>
  <c r="AE284" i="57" s="1"/>
  <c r="K255" i="57"/>
  <c r="AE256" i="57" s="1"/>
  <c r="K227" i="57"/>
  <c r="AE228" i="57" s="1"/>
  <c r="K199" i="57"/>
  <c r="AE200" i="57" s="1"/>
  <c r="K171" i="57"/>
  <c r="AE172" i="57" s="1"/>
  <c r="K143" i="57"/>
  <c r="AE144" i="57" s="1"/>
  <c r="K115" i="57"/>
  <c r="AE116" i="57" s="1"/>
  <c r="K87" i="57"/>
  <c r="AE88" i="57" s="1"/>
  <c r="K59" i="57"/>
  <c r="AE60" i="57" s="1"/>
  <c r="K31" i="57"/>
  <c r="AE32" i="57" s="1"/>
  <c r="M309" i="57"/>
  <c r="AF310" i="57" s="1"/>
  <c r="M281" i="57"/>
  <c r="AF282" i="57" s="1"/>
  <c r="M253" i="57"/>
  <c r="AF254" i="57" s="1"/>
  <c r="M225" i="57"/>
  <c r="AF226" i="57" s="1"/>
  <c r="M197" i="57"/>
  <c r="AF198" i="57" s="1"/>
  <c r="M169" i="57"/>
  <c r="AF170" i="57" s="1"/>
  <c r="M141" i="57"/>
  <c r="AF142" i="57" s="1"/>
  <c r="M113" i="57"/>
  <c r="AF114" i="57" s="1"/>
  <c r="M85" i="57"/>
  <c r="AF86" i="57" s="1"/>
  <c r="M57" i="57"/>
  <c r="AF58" i="57" s="1"/>
  <c r="M29" i="57"/>
  <c r="AF30" i="57" s="1"/>
  <c r="O307" i="57"/>
  <c r="AG308" i="57" s="1"/>
  <c r="O279" i="57"/>
  <c r="AG280" i="57" s="1"/>
  <c r="O251" i="57"/>
  <c r="AG252" i="57" s="1"/>
  <c r="O223" i="57"/>
  <c r="AG224" i="57" s="1"/>
  <c r="O195" i="57"/>
  <c r="AG196" i="57" s="1"/>
  <c r="O167" i="57"/>
  <c r="AG168" i="57" s="1"/>
  <c r="O139" i="57"/>
  <c r="AG140" i="57" s="1"/>
  <c r="O111" i="57"/>
  <c r="AG112" i="57" s="1"/>
  <c r="O83" i="57"/>
  <c r="AG84" i="57" s="1"/>
  <c r="O55" i="57"/>
  <c r="AG56" i="57" s="1"/>
  <c r="O27" i="57"/>
  <c r="AG28" i="57" s="1"/>
  <c r="M83" i="57"/>
  <c r="AF84" i="57" s="1"/>
  <c r="G310" i="57"/>
  <c r="AC311" i="57" s="1"/>
  <c r="G254" i="57"/>
  <c r="AC255" i="57" s="1"/>
  <c r="G226" i="57"/>
  <c r="AC227" i="57" s="1"/>
  <c r="G170" i="57"/>
  <c r="AC171" i="57" s="1"/>
  <c r="G142" i="57"/>
  <c r="AC143" i="57" s="1"/>
  <c r="G86" i="57"/>
  <c r="AC87" i="57" s="1"/>
  <c r="G58" i="57"/>
  <c r="AC59" i="57" s="1"/>
  <c r="G30" i="57"/>
  <c r="AC31" i="57" s="1"/>
  <c r="I280" i="57"/>
  <c r="AD281" i="57" s="1"/>
  <c r="I196" i="57"/>
  <c r="AD197" i="57" s="1"/>
  <c r="I140" i="57"/>
  <c r="AD141" i="57" s="1"/>
  <c r="I112" i="57"/>
  <c r="AD113" i="57" s="1"/>
  <c r="I56" i="57"/>
  <c r="AD57" i="57" s="1"/>
  <c r="I28" i="57"/>
  <c r="AD29" i="57" s="1"/>
  <c r="K278" i="57"/>
  <c r="AE279" i="57" s="1"/>
  <c r="K222" i="57"/>
  <c r="AE223" i="57" s="1"/>
  <c r="K166" i="57"/>
  <c r="AE167" i="57" s="1"/>
  <c r="K110" i="57"/>
  <c r="AE111" i="57" s="1"/>
  <c r="K82" i="57"/>
  <c r="AE83" i="57" s="1"/>
  <c r="K26" i="57"/>
  <c r="AE27" i="57" s="1"/>
  <c r="M276" i="57"/>
  <c r="AF277" i="57" s="1"/>
  <c r="M220" i="57"/>
  <c r="AF221" i="57" s="1"/>
  <c r="M192" i="57"/>
  <c r="AF193" i="57" s="1"/>
  <c r="M136" i="57"/>
  <c r="AF137" i="57" s="1"/>
  <c r="M80" i="57"/>
  <c r="AF81" i="57" s="1"/>
  <c r="M24" i="57"/>
  <c r="AF25" i="57" s="1"/>
  <c r="M132" i="57"/>
  <c r="AF133" i="57" s="1"/>
  <c r="M104" i="57"/>
  <c r="AF105" i="57" s="1"/>
  <c r="M76" i="57"/>
  <c r="AF77" i="57" s="1"/>
  <c r="M48" i="57"/>
  <c r="AF49" i="57" s="1"/>
  <c r="M20" i="57"/>
  <c r="AF21" i="57" s="1"/>
  <c r="O298" i="57"/>
  <c r="AG299" i="57" s="1"/>
  <c r="O270" i="57"/>
  <c r="AG271" i="57" s="1"/>
  <c r="O242" i="57"/>
  <c r="AG243" i="57" s="1"/>
  <c r="O214" i="57"/>
  <c r="AG215" i="57" s="1"/>
  <c r="O186" i="57"/>
  <c r="AG187" i="57" s="1"/>
  <c r="O158" i="57"/>
  <c r="AG159" i="57" s="1"/>
  <c r="O130" i="57"/>
  <c r="AG131" i="57" s="1"/>
  <c r="O102" i="57"/>
  <c r="AG103" i="57" s="1"/>
  <c r="O74" i="57"/>
  <c r="AG75" i="57" s="1"/>
  <c r="O46" i="57"/>
  <c r="AG47" i="57" s="1"/>
  <c r="O18" i="57"/>
  <c r="AG19" i="57" s="1"/>
  <c r="K77" i="57"/>
  <c r="AE78" i="57" s="1"/>
  <c r="K49" i="57"/>
  <c r="AE50" i="57" s="1"/>
  <c r="M243" i="57"/>
  <c r="AF244" i="57" s="1"/>
  <c r="O244" i="57"/>
  <c r="AG245" i="57" s="1"/>
  <c r="O216" i="57"/>
  <c r="AG217" i="57" s="1"/>
  <c r="O188" i="57"/>
  <c r="AG189" i="57" s="1"/>
  <c r="O160" i="57"/>
  <c r="AG161" i="57" s="1"/>
  <c r="O132" i="57"/>
  <c r="AG133" i="57" s="1"/>
  <c r="O104" i="57"/>
  <c r="AG105" i="57" s="1"/>
  <c r="O76" i="57"/>
  <c r="AG77" i="57" s="1"/>
  <c r="O48" i="57"/>
  <c r="AG49" i="57" s="1"/>
  <c r="O20" i="57"/>
  <c r="AG21" i="57" s="1"/>
  <c r="K105" i="57"/>
  <c r="AE106" i="57" s="1"/>
  <c r="M215" i="57"/>
  <c r="AF216" i="57" s="1"/>
  <c r="M187" i="57"/>
  <c r="AF188" i="57" s="1"/>
  <c r="M131" i="57"/>
  <c r="AF132" i="57" s="1"/>
  <c r="G303" i="57"/>
  <c r="AC304" i="57" s="1"/>
  <c r="G275" i="57"/>
  <c r="AC276" i="57" s="1"/>
  <c r="G247" i="57"/>
  <c r="AC248" i="57" s="1"/>
  <c r="G219" i="57"/>
  <c r="AC220" i="57" s="1"/>
  <c r="G191" i="57"/>
  <c r="AC192" i="57" s="1"/>
  <c r="G135" i="57"/>
  <c r="AC136" i="57" s="1"/>
  <c r="G107" i="57"/>
  <c r="AC108" i="57" s="1"/>
  <c r="G79" i="57"/>
  <c r="AC80" i="57" s="1"/>
  <c r="G51" i="57"/>
  <c r="AC52" i="57" s="1"/>
  <c r="G23" i="57"/>
  <c r="AC24" i="57" s="1"/>
  <c r="I301" i="57"/>
  <c r="AD302" i="57" s="1"/>
  <c r="I273" i="57"/>
  <c r="AD274" i="57" s="1"/>
  <c r="I245" i="57"/>
  <c r="AD246" i="57" s="1"/>
  <c r="I217" i="57"/>
  <c r="AD218" i="57" s="1"/>
  <c r="I189" i="57"/>
  <c r="AD190" i="57" s="1"/>
  <c r="I161" i="57"/>
  <c r="AD162" i="57" s="1"/>
  <c r="I133" i="57"/>
  <c r="AD134" i="57" s="1"/>
  <c r="I105" i="57"/>
  <c r="AD106" i="57" s="1"/>
  <c r="I77" i="57"/>
  <c r="AD78" i="57" s="1"/>
  <c r="I49" i="57"/>
  <c r="AD50" i="57" s="1"/>
  <c r="I21" i="57"/>
  <c r="AD22" i="57" s="1"/>
  <c r="K299" i="57"/>
  <c r="AE300" i="57" s="1"/>
  <c r="K271" i="57"/>
  <c r="AE272" i="57" s="1"/>
  <c r="K243" i="57"/>
  <c r="AE244" i="57" s="1"/>
  <c r="K215" i="57"/>
  <c r="AE216" i="57" s="1"/>
  <c r="K187" i="57"/>
  <c r="AE188" i="57" s="1"/>
  <c r="K159" i="57"/>
  <c r="AE160" i="57" s="1"/>
  <c r="K131" i="57"/>
  <c r="AE132" i="57" s="1"/>
  <c r="K103" i="57"/>
  <c r="AE104" i="57" s="1"/>
  <c r="K75" i="57"/>
  <c r="AE76" i="57" s="1"/>
  <c r="K47" i="57"/>
  <c r="AE48" i="57" s="1"/>
  <c r="K19" i="57"/>
  <c r="AE20" i="57" s="1"/>
  <c r="M297" i="57"/>
  <c r="AF298" i="57" s="1"/>
  <c r="M269" i="57"/>
  <c r="AF270" i="57" s="1"/>
  <c r="M241" i="57"/>
  <c r="AF242" i="57" s="1"/>
  <c r="M213" i="57"/>
  <c r="AF214" i="57" s="1"/>
  <c r="M185" i="57"/>
  <c r="AF186" i="57" s="1"/>
  <c r="M157" i="57"/>
  <c r="AF158" i="57" s="1"/>
  <c r="M129" i="57"/>
  <c r="AF130" i="57" s="1"/>
  <c r="M101" i="57"/>
  <c r="AF102" i="57" s="1"/>
  <c r="M73" i="57"/>
  <c r="AF74" i="57" s="1"/>
  <c r="M45" i="57"/>
  <c r="AF46" i="57" s="1"/>
  <c r="M17" i="57"/>
  <c r="AF18" i="57" s="1"/>
  <c r="M6" i="57"/>
  <c r="K282" i="57"/>
  <c r="AE283" i="57" s="1"/>
  <c r="M84" i="57"/>
  <c r="AF85" i="57" s="1"/>
  <c r="M28" i="57"/>
  <c r="AF29" i="57" s="1"/>
  <c r="O250" i="57"/>
  <c r="AG251" i="57" s="1"/>
  <c r="K251" i="57"/>
  <c r="AE252" i="57" s="1"/>
  <c r="K83" i="57"/>
  <c r="AE84" i="57" s="1"/>
  <c r="M221" i="57"/>
  <c r="AF222" i="57" s="1"/>
  <c r="M53" i="57"/>
  <c r="AF54" i="57" s="1"/>
  <c r="O247" i="57"/>
  <c r="AG248" i="57" s="1"/>
  <c r="O107" i="57"/>
  <c r="AG108" i="57" s="1"/>
  <c r="O79" i="57"/>
  <c r="AG80" i="57" s="1"/>
  <c r="G309" i="57"/>
  <c r="AC310" i="57" s="1"/>
  <c r="G169" i="57"/>
  <c r="AC170" i="57" s="1"/>
  <c r="G141" i="57"/>
  <c r="AC142" i="57" s="1"/>
  <c r="G85" i="57"/>
  <c r="AC86" i="57" s="1"/>
  <c r="I279" i="57"/>
  <c r="AD280" i="57" s="1"/>
  <c r="I251" i="57"/>
  <c r="AD252" i="57" s="1"/>
  <c r="I223" i="57"/>
  <c r="AD224" i="57" s="1"/>
  <c r="K221" i="57"/>
  <c r="AE222" i="57" s="1"/>
  <c r="K193" i="57"/>
  <c r="AE194" i="57" s="1"/>
  <c r="M191" i="57"/>
  <c r="AF192" i="57" s="1"/>
  <c r="G308" i="57"/>
  <c r="AC309" i="57" s="1"/>
  <c r="G280" i="57"/>
  <c r="AC281" i="57" s="1"/>
  <c r="G252" i="57"/>
  <c r="AC253" i="57" s="1"/>
  <c r="G224" i="57"/>
  <c r="AC225" i="57" s="1"/>
  <c r="G196" i="57"/>
  <c r="AC197" i="57" s="1"/>
  <c r="G168" i="57"/>
  <c r="AC169" i="57" s="1"/>
  <c r="G140" i="57"/>
  <c r="AC141" i="57" s="1"/>
  <c r="G112" i="57"/>
  <c r="AC113" i="57" s="1"/>
  <c r="G84" i="57"/>
  <c r="AC85" i="57" s="1"/>
  <c r="G56" i="57"/>
  <c r="AC57" i="57" s="1"/>
  <c r="G28" i="57"/>
  <c r="AC29" i="57" s="1"/>
  <c r="I306" i="57"/>
  <c r="AD307" i="57" s="1"/>
  <c r="I278" i="57"/>
  <c r="AD279" i="57" s="1"/>
  <c r="I250" i="57"/>
  <c r="AD251" i="57" s="1"/>
  <c r="I222" i="57"/>
  <c r="AD223" i="57" s="1"/>
  <c r="I194" i="57"/>
  <c r="AD195" i="57" s="1"/>
  <c r="I166" i="57"/>
  <c r="AD167" i="57" s="1"/>
  <c r="I138" i="57"/>
  <c r="AD139" i="57" s="1"/>
  <c r="G307" i="57"/>
  <c r="AC308" i="57" s="1"/>
  <c r="G279" i="57"/>
  <c r="AC280" i="57" s="1"/>
  <c r="G251" i="57"/>
  <c r="AC252" i="57" s="1"/>
  <c r="G223" i="57"/>
  <c r="AC224" i="57" s="1"/>
  <c r="G195" i="57"/>
  <c r="AC196" i="57" s="1"/>
  <c r="G167" i="57"/>
  <c r="AC168" i="57" s="1"/>
  <c r="G139" i="57"/>
  <c r="AC140" i="57" s="1"/>
  <c r="G111" i="57"/>
  <c r="AC112" i="57" s="1"/>
  <c r="G83" i="57"/>
  <c r="AC84" i="57" s="1"/>
  <c r="G55" i="57"/>
  <c r="AC56" i="57" s="1"/>
  <c r="G27" i="57"/>
  <c r="AC28" i="57" s="1"/>
  <c r="I305" i="57"/>
  <c r="AD306" i="57" s="1"/>
  <c r="I249" i="57"/>
  <c r="AD250" i="57" s="1"/>
  <c r="I221" i="57"/>
  <c r="AD222" i="57" s="1"/>
  <c r="I193" i="57"/>
  <c r="AD194" i="57" s="1"/>
  <c r="I165" i="57"/>
  <c r="AD166" i="57" s="1"/>
  <c r="I137" i="57"/>
  <c r="AD138" i="57" s="1"/>
  <c r="I109" i="57"/>
  <c r="AD110" i="57" s="1"/>
  <c r="I81" i="57"/>
  <c r="AD82" i="57" s="1"/>
  <c r="I53" i="57"/>
  <c r="AD54" i="57" s="1"/>
  <c r="I25" i="57"/>
  <c r="AD26" i="57" s="1"/>
  <c r="K303" i="57"/>
  <c r="AE304" i="57" s="1"/>
  <c r="K275" i="57"/>
  <c r="AE276" i="57" s="1"/>
  <c r="K247" i="57"/>
  <c r="AE248" i="57" s="1"/>
  <c r="K219" i="57"/>
  <c r="AE220" i="57" s="1"/>
  <c r="K191" i="57"/>
  <c r="AE192" i="57" s="1"/>
  <c r="K163" i="57"/>
  <c r="AE164" i="57" s="1"/>
  <c r="K135" i="57"/>
  <c r="AE136" i="57" s="1"/>
  <c r="K107" i="57"/>
  <c r="AE108" i="57" s="1"/>
  <c r="K79" i="57"/>
  <c r="AE80" i="57" s="1"/>
  <c r="K51" i="57"/>
  <c r="AE52" i="57" s="1"/>
  <c r="K23" i="57"/>
  <c r="AE24" i="57" s="1"/>
  <c r="M301" i="57"/>
  <c r="AF302" i="57" s="1"/>
  <c r="M273" i="57"/>
  <c r="AF274" i="57" s="1"/>
  <c r="M245" i="57"/>
  <c r="AF246" i="57" s="1"/>
  <c r="M217" i="57"/>
  <c r="AF218" i="57" s="1"/>
  <c r="M189" i="57"/>
  <c r="AF190" i="57" s="1"/>
  <c r="M161" i="57"/>
  <c r="AF162" i="57" s="1"/>
  <c r="M133" i="57"/>
  <c r="AF134" i="57" s="1"/>
  <c r="M105" i="57"/>
  <c r="AF106" i="57" s="1"/>
  <c r="M77" i="57"/>
  <c r="AF78" i="57" s="1"/>
  <c r="M21" i="57"/>
  <c r="AF22" i="57" s="1"/>
  <c r="G305" i="57"/>
  <c r="AC306" i="57" s="1"/>
  <c r="G277" i="57"/>
  <c r="AC278" i="57" s="1"/>
  <c r="G249" i="57"/>
  <c r="AC250" i="57" s="1"/>
  <c r="G221" i="57"/>
  <c r="AC222" i="57" s="1"/>
  <c r="G193" i="57"/>
  <c r="AC194" i="57" s="1"/>
  <c r="G165" i="57"/>
  <c r="AC166" i="57" s="1"/>
  <c r="G137" i="57"/>
  <c r="AC138" i="57" s="1"/>
  <c r="G109" i="57"/>
  <c r="AC110" i="57" s="1"/>
  <c r="I275" i="57"/>
  <c r="AD276" i="57" s="1"/>
  <c r="I247" i="57"/>
  <c r="AD248" i="57" s="1"/>
  <c r="I219" i="57"/>
  <c r="AD220" i="57" s="1"/>
  <c r="I191" i="57"/>
  <c r="AD192" i="57" s="1"/>
  <c r="I163" i="57"/>
  <c r="AD164" i="57" s="1"/>
  <c r="I135" i="57"/>
  <c r="AD136" i="57" s="1"/>
  <c r="I107" i="57"/>
  <c r="AD108" i="57" s="1"/>
  <c r="I79" i="57"/>
  <c r="AD80" i="57" s="1"/>
  <c r="I51" i="57"/>
  <c r="AD52" i="57" s="1"/>
  <c r="I23" i="57"/>
  <c r="AD24" i="57" s="1"/>
  <c r="K301" i="57"/>
  <c r="AE302" i="57" s="1"/>
  <c r="K273" i="57"/>
  <c r="AE274" i="57" s="1"/>
  <c r="K245" i="57"/>
  <c r="AE246" i="57" s="1"/>
  <c r="K189" i="57"/>
  <c r="AE190" i="57" s="1"/>
  <c r="K161" i="57"/>
  <c r="AE162" i="57" s="1"/>
  <c r="K133" i="57"/>
  <c r="AE134" i="57" s="1"/>
  <c r="K21" i="57"/>
  <c r="AE22" i="57" s="1"/>
  <c r="M299" i="57"/>
  <c r="AF300" i="57" s="1"/>
  <c r="M271" i="57"/>
  <c r="AF272" i="57" s="1"/>
  <c r="M159" i="57"/>
  <c r="AF160" i="57" s="1"/>
  <c r="M75" i="57"/>
  <c r="AF76" i="57" s="1"/>
  <c r="O295" i="57"/>
  <c r="AG296" i="57" s="1"/>
  <c r="O267" i="57"/>
  <c r="AG268" i="57" s="1"/>
  <c r="O239" i="57"/>
  <c r="AG240" i="57" s="1"/>
  <c r="O211" i="57"/>
  <c r="AG212" i="57" s="1"/>
  <c r="O183" i="57"/>
  <c r="AG184" i="57" s="1"/>
  <c r="O155" i="57"/>
  <c r="AG156" i="57" s="1"/>
  <c r="O127" i="57"/>
  <c r="AG128" i="57" s="1"/>
  <c r="O99" i="57"/>
  <c r="AG100" i="57" s="1"/>
  <c r="O71" i="57"/>
  <c r="AG72" i="57" s="1"/>
  <c r="O43" i="57"/>
  <c r="AG44" i="57" s="1"/>
  <c r="I54" i="57"/>
  <c r="AD55" i="57" s="1"/>
  <c r="G290" i="57"/>
  <c r="AC291" i="57" s="1"/>
  <c r="G262" i="57"/>
  <c r="AC263" i="57" s="1"/>
  <c r="G234" i="57"/>
  <c r="AC235" i="57" s="1"/>
  <c r="G206" i="57"/>
  <c r="AC207" i="57" s="1"/>
  <c r="G178" i="57"/>
  <c r="AC179" i="57" s="1"/>
  <c r="G150" i="57"/>
  <c r="AC151" i="57" s="1"/>
  <c r="G122" i="57"/>
  <c r="AC123" i="57" s="1"/>
  <c r="G94" i="57"/>
  <c r="AC95" i="57" s="1"/>
  <c r="G66" i="57"/>
  <c r="AC67" i="57" s="1"/>
  <c r="G38" i="57"/>
  <c r="AC39" i="57" s="1"/>
  <c r="G10" i="57"/>
  <c r="AC11" i="57" s="1"/>
  <c r="I288" i="57"/>
  <c r="AD289" i="57" s="1"/>
  <c r="I260" i="57"/>
  <c r="AD261" i="57" s="1"/>
  <c r="I232" i="57"/>
  <c r="AD233" i="57" s="1"/>
  <c r="I204" i="57"/>
  <c r="AD205" i="57" s="1"/>
  <c r="I176" i="57"/>
  <c r="AD177" i="57" s="1"/>
  <c r="I148" i="57"/>
  <c r="AD149" i="57" s="1"/>
  <c r="I120" i="57"/>
  <c r="AD121" i="57" s="1"/>
  <c r="I92" i="57"/>
  <c r="AD93" i="57" s="1"/>
  <c r="I64" i="57"/>
  <c r="AD65" i="57" s="1"/>
  <c r="I36" i="57"/>
  <c r="AD37" i="57" s="1"/>
  <c r="I8" i="57"/>
  <c r="AD9" i="57" s="1"/>
  <c r="K286" i="57"/>
  <c r="AE287" i="57" s="1"/>
  <c r="K258" i="57"/>
  <c r="AE259" i="57" s="1"/>
  <c r="K230" i="57"/>
  <c r="AE231" i="57" s="1"/>
  <c r="K202" i="57"/>
  <c r="AE203" i="57" s="1"/>
  <c r="K174" i="57"/>
  <c r="AE175" i="57" s="1"/>
  <c r="K146" i="57"/>
  <c r="AE147" i="57" s="1"/>
  <c r="K118" i="57"/>
  <c r="AE119" i="57" s="1"/>
  <c r="K90" i="57"/>
  <c r="AE91" i="57" s="1"/>
  <c r="K62" i="57"/>
  <c r="AE63" i="57" s="1"/>
  <c r="K34" i="57"/>
  <c r="AE35" i="57" s="1"/>
  <c r="K6" i="57"/>
  <c r="M284" i="57"/>
  <c r="AF285" i="57" s="1"/>
  <c r="K167" i="57"/>
  <c r="AE168" i="57" s="1"/>
  <c r="K109" i="57"/>
  <c r="AE110" i="57" s="1"/>
  <c r="M219" i="57"/>
  <c r="AF220" i="57" s="1"/>
  <c r="G285" i="57"/>
  <c r="AC286" i="57" s="1"/>
  <c r="G257" i="57"/>
  <c r="AC258" i="57" s="1"/>
  <c r="G229" i="57"/>
  <c r="AC230" i="57" s="1"/>
  <c r="G201" i="57"/>
  <c r="AC202" i="57" s="1"/>
  <c r="G173" i="57"/>
  <c r="AC174" i="57" s="1"/>
  <c r="G145" i="57"/>
  <c r="AC146" i="57" s="1"/>
  <c r="G117" i="57"/>
  <c r="AC118" i="57" s="1"/>
  <c r="G89" i="57"/>
  <c r="AC90" i="57" s="1"/>
  <c r="G61" i="57"/>
  <c r="AC62" i="57" s="1"/>
  <c r="G33" i="57"/>
  <c r="AC34" i="57" s="1"/>
  <c r="G6" i="57"/>
  <c r="I283" i="57"/>
  <c r="AD284" i="57" s="1"/>
  <c r="I255" i="57"/>
  <c r="AD256" i="57" s="1"/>
  <c r="I227" i="57"/>
  <c r="AD228" i="57" s="1"/>
  <c r="I199" i="57"/>
  <c r="AD200" i="57" s="1"/>
  <c r="I171" i="57"/>
  <c r="AD172" i="57" s="1"/>
  <c r="I143" i="57"/>
  <c r="AD144" i="57" s="1"/>
  <c r="I115" i="57"/>
  <c r="AD116" i="57" s="1"/>
  <c r="I87" i="57"/>
  <c r="AD88" i="57" s="1"/>
  <c r="I59" i="57"/>
  <c r="AD60" i="57" s="1"/>
  <c r="I31" i="57"/>
  <c r="AD32" i="57" s="1"/>
  <c r="K309" i="57"/>
  <c r="AE310" i="57" s="1"/>
  <c r="K281" i="57"/>
  <c r="AE282" i="57" s="1"/>
  <c r="K253" i="57"/>
  <c r="AE254" i="57" s="1"/>
  <c r="K225" i="57"/>
  <c r="AE226" i="57" s="1"/>
  <c r="K197" i="57"/>
  <c r="AE198" i="57" s="1"/>
  <c r="K169" i="57"/>
  <c r="AE170" i="57" s="1"/>
  <c r="K141" i="57"/>
  <c r="AE142" i="57" s="1"/>
  <c r="K113" i="57"/>
  <c r="AE114" i="57" s="1"/>
  <c r="K85" i="57"/>
  <c r="AE86" i="57" s="1"/>
  <c r="K57" i="57"/>
  <c r="AE58" i="57" s="1"/>
  <c r="K29" i="57"/>
  <c r="AE30" i="57" s="1"/>
  <c r="M307" i="57"/>
  <c r="AF308" i="57" s="1"/>
  <c r="M279" i="57"/>
  <c r="AF280" i="57" s="1"/>
  <c r="M251" i="57"/>
  <c r="AF252" i="57" s="1"/>
  <c r="M223" i="57"/>
  <c r="AF224" i="57" s="1"/>
  <c r="M195" i="57"/>
  <c r="AF196" i="57" s="1"/>
  <c r="M167" i="57"/>
  <c r="AF168" i="57" s="1"/>
  <c r="M139" i="57"/>
  <c r="AF140" i="57" s="1"/>
  <c r="M111" i="57"/>
  <c r="AF112" i="57" s="1"/>
  <c r="M55" i="57"/>
  <c r="AF56" i="57" s="1"/>
  <c r="M27" i="57"/>
  <c r="AF28" i="57" s="1"/>
  <c r="O305" i="57"/>
  <c r="AG306" i="57" s="1"/>
  <c r="O277" i="57"/>
  <c r="AG278" i="57" s="1"/>
  <c r="O249" i="57"/>
  <c r="AG250" i="57" s="1"/>
  <c r="O221" i="57"/>
  <c r="AG222" i="57" s="1"/>
  <c r="O193" i="57"/>
  <c r="AG194" i="57" s="1"/>
  <c r="O165" i="57"/>
  <c r="AG166" i="57" s="1"/>
  <c r="O137" i="57"/>
  <c r="AG138" i="57" s="1"/>
  <c r="O109" i="57"/>
  <c r="AG110" i="57" s="1"/>
  <c r="O81" i="57"/>
  <c r="AG82" i="57" s="1"/>
  <c r="O53" i="57"/>
  <c r="AG54" i="57" s="1"/>
  <c r="O25" i="57"/>
  <c r="AG26" i="57" s="1"/>
  <c r="G283" i="57"/>
  <c r="AC284" i="57" s="1"/>
  <c r="G227" i="57"/>
  <c r="AC228" i="57" s="1"/>
  <c r="G199" i="57"/>
  <c r="AC200" i="57" s="1"/>
  <c r="G87" i="57"/>
  <c r="AC88" i="57" s="1"/>
  <c r="G59" i="57"/>
  <c r="AC60" i="57" s="1"/>
  <c r="G31" i="57"/>
  <c r="AC32" i="57" s="1"/>
  <c r="I309" i="57"/>
  <c r="AD310" i="57" s="1"/>
  <c r="I253" i="57"/>
  <c r="AD254" i="57" s="1"/>
  <c r="I225" i="57"/>
  <c r="AD226" i="57" s="1"/>
  <c r="I197" i="57"/>
  <c r="AD198" i="57" s="1"/>
  <c r="I169" i="57"/>
  <c r="AD170" i="57" s="1"/>
  <c r="I141" i="57"/>
  <c r="AD142" i="57" s="1"/>
  <c r="I85" i="57"/>
  <c r="AD86" i="57" s="1"/>
  <c r="I29" i="57"/>
  <c r="AD30" i="57" s="1"/>
  <c r="K307" i="57"/>
  <c r="AE308" i="57" s="1"/>
  <c r="K279" i="57"/>
  <c r="AE280" i="57" s="1"/>
  <c r="K195" i="57"/>
  <c r="AE196" i="57" s="1"/>
  <c r="K139" i="57"/>
  <c r="AE140" i="57" s="1"/>
  <c r="K111" i="57"/>
  <c r="AE112" i="57" s="1"/>
  <c r="K55" i="57"/>
  <c r="AE56" i="57" s="1"/>
  <c r="K27" i="57"/>
  <c r="AE28" i="57" s="1"/>
  <c r="M305" i="57"/>
  <c r="AF306" i="57" s="1"/>
  <c r="M277" i="57"/>
  <c r="AF278" i="57" s="1"/>
  <c r="M249" i="57"/>
  <c r="AF250" i="57" s="1"/>
  <c r="M193" i="57"/>
  <c r="AF194" i="57" s="1"/>
  <c r="M165" i="57"/>
  <c r="AF166" i="57" s="1"/>
  <c r="M137" i="57"/>
  <c r="AF138" i="57" s="1"/>
  <c r="M109" i="57"/>
  <c r="AF110" i="57" s="1"/>
  <c r="M25" i="57"/>
  <c r="AF26" i="57" s="1"/>
  <c r="O303" i="57"/>
  <c r="AG304" i="57" s="1"/>
  <c r="O275" i="57"/>
  <c r="AG276" i="57" s="1"/>
  <c r="O163" i="57"/>
  <c r="AG164" i="57" s="1"/>
  <c r="O135" i="57"/>
  <c r="AG136" i="57" s="1"/>
  <c r="K165" i="57"/>
  <c r="AE166" i="57" s="1"/>
  <c r="G281" i="57"/>
  <c r="AC282" i="57" s="1"/>
  <c r="G253" i="57"/>
  <c r="AC254" i="57" s="1"/>
  <c r="G225" i="57"/>
  <c r="AC226" i="57" s="1"/>
  <c r="G197" i="57"/>
  <c r="AC198" i="57" s="1"/>
  <c r="G113" i="57"/>
  <c r="AC114" i="57" s="1"/>
  <c r="G57" i="57"/>
  <c r="AC58" i="57" s="1"/>
  <c r="G29" i="57"/>
  <c r="AC30" i="57" s="1"/>
  <c r="I307" i="57"/>
  <c r="AD308" i="57" s="1"/>
  <c r="I195" i="57"/>
  <c r="AD196" i="57" s="1"/>
  <c r="I167" i="57"/>
  <c r="AD168" i="57" s="1"/>
  <c r="I139" i="57"/>
  <c r="AD140" i="57" s="1"/>
  <c r="I83" i="57"/>
  <c r="AD84" i="57" s="1"/>
  <c r="I27" i="57"/>
  <c r="AD28" i="57" s="1"/>
  <c r="K305" i="57"/>
  <c r="AE306" i="57" s="1"/>
  <c r="K277" i="57"/>
  <c r="AE278" i="57" s="1"/>
  <c r="K249" i="57"/>
  <c r="AE250" i="57" s="1"/>
  <c r="K137" i="57"/>
  <c r="AE138" i="57" s="1"/>
  <c r="K53" i="57"/>
  <c r="AE54" i="57" s="1"/>
  <c r="K25" i="57"/>
  <c r="AE26" i="57" s="1"/>
  <c r="M303" i="57"/>
  <c r="AF304" i="57" s="1"/>
  <c r="M247" i="57"/>
  <c r="AF248" i="57" s="1"/>
  <c r="M163" i="57"/>
  <c r="AF164" i="57" s="1"/>
  <c r="M135" i="57"/>
  <c r="AF136" i="57" s="1"/>
  <c r="M51" i="57"/>
  <c r="AF52" i="57" s="1"/>
  <c r="M23" i="57"/>
  <c r="AF24" i="57" s="1"/>
  <c r="O301" i="57"/>
  <c r="AG302" i="57" s="1"/>
  <c r="O273" i="57"/>
  <c r="AG274" i="57" s="1"/>
  <c r="O245" i="57"/>
  <c r="AG246" i="57" s="1"/>
  <c r="O217" i="57"/>
  <c r="AG218" i="57" s="1"/>
  <c r="O189" i="57"/>
  <c r="AG190" i="57" s="1"/>
  <c r="O161" i="57"/>
  <c r="AG162" i="57" s="1"/>
  <c r="O133" i="57"/>
  <c r="AG134" i="57" s="1"/>
  <c r="O105" i="57"/>
  <c r="AG106" i="57" s="1"/>
  <c r="O77" i="57"/>
  <c r="AG78" i="57" s="1"/>
  <c r="O49" i="57"/>
  <c r="AG50" i="57" s="1"/>
  <c r="O21" i="57"/>
  <c r="AG22" i="57" s="1"/>
  <c r="G143" i="57"/>
  <c r="AC144" i="57" s="1"/>
  <c r="M107" i="57"/>
  <c r="AF108" i="57" s="1"/>
  <c r="M103" i="57"/>
  <c r="AF104" i="57" s="1"/>
  <c r="M47" i="57"/>
  <c r="AF48" i="57" s="1"/>
  <c r="M19" i="57"/>
  <c r="AF20" i="57" s="1"/>
  <c r="I113" i="57"/>
  <c r="AD114" i="57" s="1"/>
  <c r="K81" i="57"/>
  <c r="AE82" i="57" s="1"/>
  <c r="M81" i="57"/>
  <c r="AF82" i="57" s="1"/>
  <c r="I111" i="57"/>
  <c r="AD112" i="57" s="1"/>
  <c r="G300" i="57"/>
  <c r="AC301" i="57" s="1"/>
  <c r="G272" i="57"/>
  <c r="AC273" i="57" s="1"/>
  <c r="G244" i="57"/>
  <c r="AC245" i="57" s="1"/>
  <c r="G216" i="57"/>
  <c r="AC217" i="57" s="1"/>
  <c r="G188" i="57"/>
  <c r="AC189" i="57" s="1"/>
  <c r="G132" i="57"/>
  <c r="AC133" i="57" s="1"/>
  <c r="G104" i="57"/>
  <c r="AC105" i="57" s="1"/>
  <c r="G76" i="57"/>
  <c r="AC77" i="57" s="1"/>
  <c r="G48" i="57"/>
  <c r="AC49" i="57" s="1"/>
  <c r="G20" i="57"/>
  <c r="AC21" i="57" s="1"/>
  <c r="I298" i="57"/>
  <c r="AD299" i="57" s="1"/>
  <c r="I214" i="57"/>
  <c r="AD215" i="57" s="1"/>
  <c r="I186" i="57"/>
  <c r="AD187" i="57" s="1"/>
  <c r="I158" i="57"/>
  <c r="AD159" i="57" s="1"/>
  <c r="I130" i="57"/>
  <c r="AD131" i="57" s="1"/>
  <c r="I102" i="57"/>
  <c r="AD103" i="57" s="1"/>
  <c r="I18" i="57"/>
  <c r="AD19" i="57" s="1"/>
  <c r="K296" i="57"/>
  <c r="AE297" i="57" s="1"/>
  <c r="K268" i="57"/>
  <c r="AE269" i="57" s="1"/>
  <c r="K240" i="57"/>
  <c r="AE241" i="57" s="1"/>
  <c r="K212" i="57"/>
  <c r="AE213" i="57" s="1"/>
  <c r="K184" i="57"/>
  <c r="AE185" i="57" s="1"/>
  <c r="K156" i="57"/>
  <c r="AE157" i="57" s="1"/>
  <c r="K128" i="57"/>
  <c r="AE129" i="57" s="1"/>
  <c r="K100" i="57"/>
  <c r="AE101" i="57" s="1"/>
  <c r="K72" i="57"/>
  <c r="AE73" i="57" s="1"/>
  <c r="K44" i="57"/>
  <c r="AE45" i="57" s="1"/>
  <c r="K16" i="57"/>
  <c r="AE17" i="57" s="1"/>
  <c r="M294" i="57"/>
  <c r="AF295" i="57" s="1"/>
  <c r="M266" i="57"/>
  <c r="AF267" i="57" s="1"/>
  <c r="M238" i="57"/>
  <c r="AF239" i="57" s="1"/>
  <c r="M210" i="57"/>
  <c r="AF211" i="57" s="1"/>
  <c r="M98" i="57"/>
  <c r="AF99" i="57" s="1"/>
  <c r="M70" i="57"/>
  <c r="AF71" i="57" s="1"/>
  <c r="M42" i="57"/>
  <c r="AF43" i="57" s="1"/>
  <c r="M14" i="57"/>
  <c r="AF15" i="57" s="1"/>
  <c r="O292" i="57"/>
  <c r="AG293" i="57" s="1"/>
  <c r="O264" i="57"/>
  <c r="AG265" i="57" s="1"/>
  <c r="O236" i="57"/>
  <c r="AG237" i="57" s="1"/>
  <c r="O208" i="57"/>
  <c r="AG209" i="57" s="1"/>
  <c r="O180" i="57"/>
  <c r="AG181" i="57" s="1"/>
  <c r="O152" i="57"/>
  <c r="AG153" i="57" s="1"/>
  <c r="O124" i="57"/>
  <c r="AG125" i="57" s="1"/>
  <c r="O68" i="57"/>
  <c r="AG69" i="57" s="1"/>
  <c r="O40" i="57"/>
  <c r="AG41" i="57" s="1"/>
  <c r="O12" i="57"/>
  <c r="AG13" i="57" s="1"/>
  <c r="K223" i="57"/>
  <c r="AE224" i="57" s="1"/>
  <c r="M79" i="57"/>
  <c r="AF80" i="57" s="1"/>
  <c r="M275" i="57"/>
  <c r="AF276" i="57" s="1"/>
  <c r="G296" i="57"/>
  <c r="AC297" i="57" s="1"/>
  <c r="G268" i="57"/>
  <c r="AC269" i="57" s="1"/>
  <c r="G240" i="57"/>
  <c r="AC241" i="57" s="1"/>
  <c r="G212" i="57"/>
  <c r="AC213" i="57" s="1"/>
  <c r="G184" i="57"/>
  <c r="AC185" i="57" s="1"/>
  <c r="G156" i="57"/>
  <c r="AC157" i="57" s="1"/>
  <c r="G128" i="57"/>
  <c r="AC129" i="57" s="1"/>
  <c r="G100" i="57"/>
  <c r="AC101" i="57" s="1"/>
  <c r="G72" i="57"/>
  <c r="AC73" i="57" s="1"/>
  <c r="G44" i="57"/>
  <c r="AC45" i="57" s="1"/>
  <c r="G16" i="57"/>
  <c r="AC17" i="57" s="1"/>
  <c r="I294" i="57"/>
  <c r="AD295" i="57" s="1"/>
  <c r="I266" i="57"/>
  <c r="AD267" i="57" s="1"/>
  <c r="I238" i="57"/>
  <c r="AD239" i="57" s="1"/>
  <c r="I210" i="57"/>
  <c r="AD211" i="57" s="1"/>
  <c r="I182" i="57"/>
  <c r="AD183" i="57" s="1"/>
  <c r="I154" i="57"/>
  <c r="AD155" i="57" s="1"/>
  <c r="I126" i="57"/>
  <c r="AD127" i="57" s="1"/>
  <c r="I98" i="57"/>
  <c r="AD99" i="57" s="1"/>
  <c r="I70" i="57"/>
  <c r="AD71" i="57" s="1"/>
  <c r="I42" i="57"/>
  <c r="AD43" i="57" s="1"/>
  <c r="I14" i="57"/>
  <c r="AD15" i="57" s="1"/>
  <c r="K292" i="57"/>
  <c r="AE293" i="57" s="1"/>
  <c r="K264" i="57"/>
  <c r="AE265" i="57" s="1"/>
  <c r="K236" i="57"/>
  <c r="AE237" i="57" s="1"/>
  <c r="K208" i="57"/>
  <c r="AE209" i="57" s="1"/>
  <c r="K180" i="57"/>
  <c r="AE181" i="57" s="1"/>
  <c r="K152" i="57"/>
  <c r="AE153" i="57" s="1"/>
  <c r="K124" i="57"/>
  <c r="AE125" i="57" s="1"/>
  <c r="K96" i="57"/>
  <c r="AE97" i="57" s="1"/>
  <c r="K68" i="57"/>
  <c r="AE69" i="57" s="1"/>
  <c r="K40" i="57"/>
  <c r="AE41" i="57" s="1"/>
  <c r="K12" i="57"/>
  <c r="AE13" i="57" s="1"/>
  <c r="M290" i="57"/>
  <c r="AF291" i="57" s="1"/>
  <c r="M262" i="57"/>
  <c r="AF263" i="57" s="1"/>
  <c r="M234" i="57"/>
  <c r="AF235" i="57" s="1"/>
  <c r="M206" i="57"/>
  <c r="AF207" i="57" s="1"/>
  <c r="M178" i="57"/>
  <c r="AF179" i="57" s="1"/>
  <c r="M150" i="57"/>
  <c r="AF151" i="57" s="1"/>
  <c r="M122" i="57"/>
  <c r="AF123" i="57" s="1"/>
  <c r="M94" i="57"/>
  <c r="AF95" i="57" s="1"/>
  <c r="M66" i="57"/>
  <c r="AF67" i="57" s="1"/>
  <c r="M38" i="57"/>
  <c r="AF39" i="57" s="1"/>
  <c r="M10" i="57"/>
  <c r="AF11" i="57" s="1"/>
  <c r="G301" i="57"/>
  <c r="AC302" i="57" s="1"/>
  <c r="G273" i="57"/>
  <c r="AC274" i="57" s="1"/>
  <c r="G245" i="57"/>
  <c r="AC246" i="57" s="1"/>
  <c r="G217" i="57"/>
  <c r="AC218" i="57" s="1"/>
  <c r="G189" i="57"/>
  <c r="AC190" i="57" s="1"/>
  <c r="G161" i="57"/>
  <c r="AC162" i="57" s="1"/>
  <c r="G133" i="57"/>
  <c r="AC134" i="57" s="1"/>
  <c r="G105" i="57"/>
  <c r="AC106" i="57" s="1"/>
  <c r="G77" i="57"/>
  <c r="AC78" i="57" s="1"/>
  <c r="G49" i="57"/>
  <c r="AC50" i="57" s="1"/>
  <c r="G21" i="57"/>
  <c r="AC22" i="57" s="1"/>
  <c r="I299" i="57"/>
  <c r="AD300" i="57" s="1"/>
  <c r="I271" i="57"/>
  <c r="AD272" i="57" s="1"/>
  <c r="I243" i="57"/>
  <c r="AD244" i="57" s="1"/>
  <c r="I215" i="57"/>
  <c r="AD216" i="57" s="1"/>
  <c r="I187" i="57"/>
  <c r="AD188" i="57" s="1"/>
  <c r="I159" i="57"/>
  <c r="AD160" i="57" s="1"/>
  <c r="I131" i="57"/>
  <c r="AD132" i="57" s="1"/>
  <c r="I103" i="57"/>
  <c r="AD104" i="57" s="1"/>
  <c r="I75" i="57"/>
  <c r="AD76" i="57" s="1"/>
  <c r="I47" i="57"/>
  <c r="AD48" i="57" s="1"/>
  <c r="I19" i="57"/>
  <c r="AD20" i="57" s="1"/>
  <c r="K297" i="57"/>
  <c r="AE298" i="57" s="1"/>
  <c r="K269" i="57"/>
  <c r="AE270" i="57" s="1"/>
  <c r="K241" i="57"/>
  <c r="AE242" i="57" s="1"/>
  <c r="K213" i="57"/>
  <c r="AE214" i="57" s="1"/>
  <c r="K185" i="57"/>
  <c r="AE186" i="57" s="1"/>
  <c r="K157" i="57"/>
  <c r="AE158" i="57" s="1"/>
  <c r="K129" i="57"/>
  <c r="AE130" i="57" s="1"/>
  <c r="K101" i="57"/>
  <c r="AE102" i="57" s="1"/>
  <c r="K73" i="57"/>
  <c r="AE74" i="57" s="1"/>
  <c r="K45" i="57"/>
  <c r="AE46" i="57" s="1"/>
  <c r="K17" i="57"/>
  <c r="AE18" i="57" s="1"/>
  <c r="M295" i="57"/>
  <c r="AF296" i="57" s="1"/>
  <c r="M267" i="57"/>
  <c r="AF268" i="57" s="1"/>
  <c r="M239" i="57"/>
  <c r="AF240" i="57" s="1"/>
  <c r="M211" i="57"/>
  <c r="AF212" i="57" s="1"/>
  <c r="M183" i="57"/>
  <c r="AF184" i="57" s="1"/>
  <c r="M155" i="57"/>
  <c r="AF156" i="57" s="1"/>
  <c r="M127" i="57"/>
  <c r="AF128" i="57" s="1"/>
  <c r="M99" i="57"/>
  <c r="AF100" i="57" s="1"/>
  <c r="M71" i="57"/>
  <c r="AF72" i="57" s="1"/>
  <c r="M15" i="57"/>
  <c r="AF16" i="57" s="1"/>
  <c r="O293" i="57"/>
  <c r="AG294" i="57" s="1"/>
  <c r="O265" i="57"/>
  <c r="AG266" i="57" s="1"/>
  <c r="O237" i="57"/>
  <c r="AG238" i="57" s="1"/>
  <c r="O209" i="57"/>
  <c r="AG210" i="57" s="1"/>
  <c r="O181" i="57"/>
  <c r="AG182" i="57" s="1"/>
  <c r="O153" i="57"/>
  <c r="AG154" i="57" s="1"/>
  <c r="O125" i="57"/>
  <c r="AG126" i="57" s="1"/>
  <c r="O97" i="57"/>
  <c r="AG98" i="57" s="1"/>
  <c r="O69" i="57"/>
  <c r="AG70" i="57" s="1"/>
  <c r="O41" i="57"/>
  <c r="AG42" i="57" s="1"/>
  <c r="O13" i="57"/>
  <c r="AG14" i="57" s="1"/>
  <c r="K226" i="57"/>
  <c r="AE227" i="57" s="1"/>
  <c r="G299" i="57"/>
  <c r="AC300" i="57" s="1"/>
  <c r="G271" i="57"/>
  <c r="AC272" i="57" s="1"/>
  <c r="G243" i="57"/>
  <c r="AC244" i="57" s="1"/>
  <c r="G215" i="57"/>
  <c r="AC216" i="57" s="1"/>
  <c r="G187" i="57"/>
  <c r="AC188" i="57" s="1"/>
  <c r="G159" i="57"/>
  <c r="AC160" i="57" s="1"/>
  <c r="G131" i="57"/>
  <c r="AC132" i="57" s="1"/>
  <c r="G103" i="57"/>
  <c r="AC104" i="57" s="1"/>
  <c r="G75" i="57"/>
  <c r="AC76" i="57" s="1"/>
  <c r="G47" i="57"/>
  <c r="AC48" i="57" s="1"/>
  <c r="G19" i="57"/>
  <c r="AC20" i="57" s="1"/>
  <c r="I297" i="57"/>
  <c r="AD298" i="57" s="1"/>
  <c r="I269" i="57"/>
  <c r="AD270" i="57" s="1"/>
  <c r="I241" i="57"/>
  <c r="AD242" i="57" s="1"/>
  <c r="I213" i="57"/>
  <c r="AD214" i="57" s="1"/>
  <c r="I185" i="57"/>
  <c r="AD186" i="57" s="1"/>
  <c r="I157" i="57"/>
  <c r="AD158" i="57" s="1"/>
  <c r="I129" i="57"/>
  <c r="AD130" i="57" s="1"/>
  <c r="I101" i="57"/>
  <c r="AD102" i="57" s="1"/>
  <c r="I73" i="57"/>
  <c r="AD74" i="57" s="1"/>
  <c r="I45" i="57"/>
  <c r="AD46" i="57" s="1"/>
  <c r="I17" i="57"/>
  <c r="AD18" i="57" s="1"/>
  <c r="G297" i="57"/>
  <c r="AC298" i="57" s="1"/>
  <c r="G269" i="57"/>
  <c r="AC270" i="57" s="1"/>
  <c r="G241" i="57"/>
  <c r="AC242" i="57" s="1"/>
  <c r="G213" i="57"/>
  <c r="AC214" i="57" s="1"/>
  <c r="G185" i="57"/>
  <c r="AC186" i="57" s="1"/>
  <c r="G157" i="57"/>
  <c r="AC158" i="57" s="1"/>
  <c r="G129" i="57"/>
  <c r="AC130" i="57" s="1"/>
  <c r="G101" i="57"/>
  <c r="AC102" i="57" s="1"/>
  <c r="G73" i="57"/>
  <c r="AC74" i="57" s="1"/>
  <c r="G45" i="57"/>
  <c r="AC46" i="57" s="1"/>
  <c r="G17" i="57"/>
  <c r="AC18" i="57" s="1"/>
  <c r="I295" i="57"/>
  <c r="AD296" i="57" s="1"/>
  <c r="I267" i="57"/>
  <c r="AD268" i="57" s="1"/>
  <c r="I239" i="57"/>
  <c r="AD240" i="57" s="1"/>
  <c r="I211" i="57"/>
  <c r="AD212" i="57" s="1"/>
  <c r="I183" i="57"/>
  <c r="AD184" i="57" s="1"/>
  <c r="I155" i="57"/>
  <c r="AD156" i="57" s="1"/>
  <c r="I127" i="57"/>
  <c r="AD128" i="57" s="1"/>
  <c r="I99" i="57"/>
  <c r="AD100" i="57" s="1"/>
  <c r="I71" i="57"/>
  <c r="AD72" i="57" s="1"/>
  <c r="I43" i="57"/>
  <c r="AD44" i="57" s="1"/>
  <c r="I15" i="57"/>
  <c r="AD16" i="57" s="1"/>
  <c r="K293" i="57"/>
  <c r="AE294" i="57" s="1"/>
  <c r="K265" i="57"/>
  <c r="AE266" i="57" s="1"/>
  <c r="K237" i="57"/>
  <c r="AE238" i="57" s="1"/>
  <c r="K209" i="57"/>
  <c r="AE210" i="57" s="1"/>
  <c r="K181" i="57"/>
  <c r="AE182" i="57" s="1"/>
  <c r="K153" i="57"/>
  <c r="AE154" i="57" s="1"/>
  <c r="K125" i="57"/>
  <c r="AE126" i="57" s="1"/>
  <c r="K97" i="57"/>
  <c r="AE98" i="57" s="1"/>
  <c r="K69" i="57"/>
  <c r="AE70" i="57" s="1"/>
  <c r="K41" i="57"/>
  <c r="AE42" i="57" s="1"/>
  <c r="K13" i="57"/>
  <c r="AE14" i="57" s="1"/>
  <c r="M291" i="57"/>
  <c r="AF292" i="57" s="1"/>
  <c r="M263" i="57"/>
  <c r="AF264" i="57" s="1"/>
  <c r="M235" i="57"/>
  <c r="AF236" i="57" s="1"/>
  <c r="M207" i="57"/>
  <c r="AF208" i="57" s="1"/>
  <c r="M179" i="57"/>
  <c r="AF180" i="57" s="1"/>
  <c r="M151" i="57"/>
  <c r="AF152" i="57" s="1"/>
  <c r="M123" i="57"/>
  <c r="AF124" i="57" s="1"/>
  <c r="M95" i="57"/>
  <c r="AF96" i="57" s="1"/>
  <c r="M67" i="57"/>
  <c r="AF68" i="57" s="1"/>
  <c r="M39" i="57"/>
  <c r="AF40" i="57" s="1"/>
  <c r="M11" i="57"/>
  <c r="AF12" i="57" s="1"/>
  <c r="O289" i="57"/>
  <c r="AG290" i="57" s="1"/>
  <c r="O261" i="57"/>
  <c r="AG262" i="57" s="1"/>
  <c r="O233" i="57"/>
  <c r="AG234" i="57" s="1"/>
  <c r="O205" i="57"/>
  <c r="AG206" i="57" s="1"/>
  <c r="O177" i="57"/>
  <c r="AG178" i="57" s="1"/>
  <c r="O149" i="57"/>
  <c r="AG150" i="57" s="1"/>
  <c r="O121" i="57"/>
  <c r="AG122" i="57" s="1"/>
  <c r="O93" i="57"/>
  <c r="AG94" i="57" s="1"/>
  <c r="O65" i="57"/>
  <c r="AG66" i="57" s="1"/>
  <c r="O37" i="57"/>
  <c r="AG38" i="57" s="1"/>
  <c r="O9" i="57"/>
  <c r="AG10" i="57" s="1"/>
  <c r="G292" i="57"/>
  <c r="AC293" i="57" s="1"/>
  <c r="G264" i="57"/>
  <c r="AC265" i="57" s="1"/>
  <c r="G236" i="57"/>
  <c r="AC237" i="57" s="1"/>
  <c r="G208" i="57"/>
  <c r="AC209" i="57" s="1"/>
  <c r="G291" i="57"/>
  <c r="AC292" i="57" s="1"/>
  <c r="G263" i="57"/>
  <c r="AC264" i="57" s="1"/>
  <c r="G235" i="57"/>
  <c r="AC236" i="57" s="1"/>
  <c r="G207" i="57"/>
  <c r="AC208" i="57" s="1"/>
  <c r="G179" i="57"/>
  <c r="AC180" i="57" s="1"/>
  <c r="G151" i="57"/>
  <c r="AC152" i="57" s="1"/>
  <c r="G123" i="57"/>
  <c r="AC124" i="57" s="1"/>
  <c r="G95" i="57"/>
  <c r="AC96" i="57" s="1"/>
  <c r="G67" i="57"/>
  <c r="AC68" i="57" s="1"/>
  <c r="G39" i="57"/>
  <c r="AC40" i="57" s="1"/>
  <c r="G11" i="57"/>
  <c r="AC12" i="57" s="1"/>
  <c r="I289" i="57"/>
  <c r="AD290" i="57" s="1"/>
  <c r="I261" i="57"/>
  <c r="AD262" i="57" s="1"/>
  <c r="I233" i="57"/>
  <c r="AD234" i="57" s="1"/>
  <c r="I205" i="57"/>
  <c r="AD206" i="57" s="1"/>
  <c r="I177" i="57"/>
  <c r="AD178" i="57" s="1"/>
  <c r="I149" i="57"/>
  <c r="AD150" i="57" s="1"/>
  <c r="I121" i="57"/>
  <c r="AD122" i="57" s="1"/>
  <c r="I93" i="57"/>
  <c r="AD94" i="57" s="1"/>
  <c r="I65" i="57"/>
  <c r="AD66" i="57" s="1"/>
  <c r="I37" i="57"/>
  <c r="AD38" i="57" s="1"/>
  <c r="I9" i="57"/>
  <c r="AD10" i="57" s="1"/>
  <c r="K287" i="57"/>
  <c r="AE288" i="57" s="1"/>
  <c r="K259" i="57"/>
  <c r="AE260" i="57" s="1"/>
  <c r="K231" i="57"/>
  <c r="AE232" i="57" s="1"/>
  <c r="K203" i="57"/>
  <c r="AE204" i="57" s="1"/>
  <c r="K175" i="57"/>
  <c r="AE176" i="57" s="1"/>
  <c r="K147" i="57"/>
  <c r="AE148" i="57" s="1"/>
  <c r="K119" i="57"/>
  <c r="AE120" i="57" s="1"/>
  <c r="K91" i="57"/>
  <c r="AE92" i="57" s="1"/>
  <c r="K63" i="57"/>
  <c r="AE64" i="57" s="1"/>
  <c r="K35" i="57"/>
  <c r="AE36" i="57" s="1"/>
  <c r="K7" i="57"/>
  <c r="AE8" i="57" s="1"/>
  <c r="M285" i="57"/>
  <c r="AF286" i="57" s="1"/>
  <c r="M257" i="57"/>
  <c r="AF258" i="57" s="1"/>
  <c r="M229" i="57"/>
  <c r="AF230" i="57" s="1"/>
  <c r="M201" i="57"/>
  <c r="AF202" i="57" s="1"/>
  <c r="M173" i="57"/>
  <c r="AF174" i="57" s="1"/>
  <c r="M145" i="57"/>
  <c r="AF146" i="57" s="1"/>
  <c r="M117" i="57"/>
  <c r="AF118" i="57" s="1"/>
  <c r="M89" i="57"/>
  <c r="AF90" i="57" s="1"/>
  <c r="M61" i="57"/>
  <c r="AF62" i="57" s="1"/>
  <c r="M33" i="57"/>
  <c r="AF34" i="57" s="1"/>
  <c r="O283" i="57"/>
  <c r="AG284" i="57" s="1"/>
  <c r="O255" i="57"/>
  <c r="AG256" i="57" s="1"/>
  <c r="O227" i="57"/>
  <c r="AG228" i="57" s="1"/>
  <c r="O199" i="57"/>
  <c r="AG200" i="57" s="1"/>
  <c r="O171" i="57"/>
  <c r="AG172" i="57" s="1"/>
  <c r="O143" i="57"/>
  <c r="AG144" i="57" s="1"/>
  <c r="O115" i="57"/>
  <c r="AG116" i="57" s="1"/>
  <c r="O87" i="57"/>
  <c r="AG88" i="57" s="1"/>
  <c r="O59" i="57"/>
  <c r="AG60" i="57" s="1"/>
  <c r="O31" i="57"/>
  <c r="AG32" i="57" s="1"/>
  <c r="G288" i="57"/>
  <c r="AC289" i="57" s="1"/>
  <c r="G260" i="57"/>
  <c r="AC261" i="57" s="1"/>
  <c r="G232" i="57"/>
  <c r="AC233" i="57" s="1"/>
  <c r="G204" i="57"/>
  <c r="AC205" i="57" s="1"/>
  <c r="G176" i="57"/>
  <c r="AC177" i="57" s="1"/>
  <c r="G148" i="57"/>
  <c r="AC149" i="57" s="1"/>
  <c r="G120" i="57"/>
  <c r="AC121" i="57" s="1"/>
  <c r="G92" i="57"/>
  <c r="AC93" i="57" s="1"/>
  <c r="G64" i="57"/>
  <c r="AC65" i="57" s="1"/>
  <c r="G36" i="57"/>
  <c r="AC37" i="57" s="1"/>
  <c r="G8" i="57"/>
  <c r="AC9" i="57" s="1"/>
  <c r="I286" i="57"/>
  <c r="AD287" i="57" s="1"/>
  <c r="I258" i="57"/>
  <c r="AD259" i="57" s="1"/>
  <c r="I230" i="57"/>
  <c r="AD231" i="57" s="1"/>
  <c r="I202" i="57"/>
  <c r="AD203" i="57" s="1"/>
  <c r="I174" i="57"/>
  <c r="AD175" i="57" s="1"/>
  <c r="I146" i="57"/>
  <c r="AD147" i="57" s="1"/>
  <c r="I118" i="57"/>
  <c r="AD119" i="57" s="1"/>
  <c r="I90" i="57"/>
  <c r="AD91" i="57" s="1"/>
  <c r="I62" i="57"/>
  <c r="AD63" i="57" s="1"/>
  <c r="I34" i="57"/>
  <c r="AD35" i="57" s="1"/>
  <c r="I6" i="57"/>
  <c r="K284" i="57"/>
  <c r="AE285" i="57" s="1"/>
  <c r="K256" i="57"/>
  <c r="AE257" i="57" s="1"/>
  <c r="K228" i="57"/>
  <c r="AE229" i="57" s="1"/>
  <c r="K200" i="57"/>
  <c r="AE201" i="57" s="1"/>
  <c r="K172" i="57"/>
  <c r="AE173" i="57" s="1"/>
  <c r="K144" i="57"/>
  <c r="AE145" i="57" s="1"/>
  <c r="K116" i="57"/>
  <c r="AE117" i="57" s="1"/>
  <c r="K88" i="57"/>
  <c r="AE89" i="57" s="1"/>
  <c r="K60" i="57"/>
  <c r="AE61" i="57" s="1"/>
  <c r="K32" i="57"/>
  <c r="AE33" i="57" s="1"/>
  <c r="M310" i="57"/>
  <c r="AF311" i="57" s="1"/>
  <c r="M282" i="57"/>
  <c r="AF283" i="57" s="1"/>
  <c r="M254" i="57"/>
  <c r="AF255" i="57" s="1"/>
  <c r="M226" i="57"/>
  <c r="AF227" i="57" s="1"/>
  <c r="M198" i="57"/>
  <c r="AF199" i="57" s="1"/>
  <c r="M170" i="57"/>
  <c r="AF171" i="57" s="1"/>
  <c r="M142" i="57"/>
  <c r="AF143" i="57" s="1"/>
  <c r="M114" i="57"/>
  <c r="AF115" i="57" s="1"/>
  <c r="M86" i="57"/>
  <c r="AF87" i="57" s="1"/>
  <c r="M58" i="57"/>
  <c r="AF59" i="57" s="1"/>
  <c r="M30" i="57"/>
  <c r="AF31" i="57" s="1"/>
  <c r="O308" i="57"/>
  <c r="AG309" i="57" s="1"/>
  <c r="O280" i="57"/>
  <c r="AG281" i="57" s="1"/>
  <c r="O252" i="57"/>
  <c r="AG253" i="57" s="1"/>
  <c r="O224" i="57"/>
  <c r="AG225" i="57" s="1"/>
  <c r="O196" i="57"/>
  <c r="AG197" i="57" s="1"/>
  <c r="O168" i="57"/>
  <c r="AG169" i="57" s="1"/>
  <c r="O140" i="57"/>
  <c r="AG141" i="57" s="1"/>
  <c r="O56" i="57"/>
  <c r="AG57" i="57" s="1"/>
  <c r="G286" i="57"/>
  <c r="AC287" i="57" s="1"/>
  <c r="G258" i="57"/>
  <c r="AC259" i="57" s="1"/>
  <c r="G202" i="57"/>
  <c r="AC203" i="57" s="1"/>
  <c r="G174" i="57"/>
  <c r="AC175" i="57" s="1"/>
  <c r="G118" i="57"/>
  <c r="AC119" i="57" s="1"/>
  <c r="G90" i="57"/>
  <c r="AC91" i="57" s="1"/>
  <c r="I228" i="57"/>
  <c r="AD229" i="57" s="1"/>
  <c r="I172" i="57"/>
  <c r="AD173" i="57" s="1"/>
  <c r="I144" i="57"/>
  <c r="AD145" i="57" s="1"/>
  <c r="I88" i="57"/>
  <c r="AD89" i="57" s="1"/>
  <c r="I60" i="57"/>
  <c r="AD61" i="57" s="1"/>
  <c r="K310" i="57"/>
  <c r="AE311" i="57" s="1"/>
  <c r="K254" i="57"/>
  <c r="AE255" i="57" s="1"/>
  <c r="K170" i="57"/>
  <c r="AE171" i="57" s="1"/>
  <c r="K114" i="57"/>
  <c r="AE115" i="57" s="1"/>
  <c r="K58" i="57"/>
  <c r="AE59" i="57" s="1"/>
  <c r="M308" i="57"/>
  <c r="AF309" i="57" s="1"/>
  <c r="M252" i="57"/>
  <c r="AF253" i="57" s="1"/>
  <c r="M196" i="57"/>
  <c r="AF197" i="57" s="1"/>
  <c r="M140" i="57"/>
  <c r="AF141" i="57" s="1"/>
  <c r="M56" i="57"/>
  <c r="AF57" i="57" s="1"/>
  <c r="O306" i="57"/>
  <c r="AG307" i="57" s="1"/>
  <c r="O278" i="57"/>
  <c r="AG279" i="57" s="1"/>
  <c r="O166" i="57"/>
  <c r="AG167" i="57" s="1"/>
  <c r="O138" i="57"/>
  <c r="AG139" i="57" s="1"/>
  <c r="O110" i="57"/>
  <c r="AG111" i="57" s="1"/>
  <c r="I170" i="57"/>
  <c r="AD171" i="57" s="1"/>
  <c r="I142" i="57"/>
  <c r="AD143" i="57" s="1"/>
  <c r="G282" i="57"/>
  <c r="AC283" i="57" s="1"/>
  <c r="G198" i="57"/>
  <c r="AC199" i="57" s="1"/>
  <c r="G114" i="57"/>
  <c r="AC115" i="57" s="1"/>
  <c r="I308" i="57"/>
  <c r="AD309" i="57" s="1"/>
  <c r="I252" i="57"/>
  <c r="AD253" i="57" s="1"/>
  <c r="I224" i="57"/>
  <c r="AD225" i="57" s="1"/>
  <c r="I168" i="57"/>
  <c r="AD169" i="57" s="1"/>
  <c r="I84" i="57"/>
  <c r="AD85" i="57" s="1"/>
  <c r="K306" i="57"/>
  <c r="AE307" i="57" s="1"/>
  <c r="K250" i="57"/>
  <c r="AE251" i="57" s="1"/>
  <c r="K194" i="57"/>
  <c r="AE195" i="57" s="1"/>
  <c r="K138" i="57"/>
  <c r="AE139" i="57" s="1"/>
  <c r="K54" i="57"/>
  <c r="AE55" i="57" s="1"/>
  <c r="M304" i="57"/>
  <c r="AF305" i="57" s="1"/>
  <c r="M248" i="57"/>
  <c r="AF249" i="57" s="1"/>
  <c r="M164" i="57"/>
  <c r="AF165" i="57" s="1"/>
  <c r="M108" i="57"/>
  <c r="AF109" i="57" s="1"/>
  <c r="M52" i="57"/>
  <c r="AF53" i="57" s="1"/>
  <c r="M49" i="57"/>
  <c r="AF50" i="57" s="1"/>
  <c r="I248" i="57"/>
  <c r="AD249" i="57" s="1"/>
  <c r="I80" i="57"/>
  <c r="AD81" i="57" s="1"/>
  <c r="K246" i="57"/>
  <c r="AE247" i="57" s="1"/>
  <c r="K300" i="57"/>
  <c r="AE301" i="57" s="1"/>
  <c r="K244" i="57"/>
  <c r="AE245" i="57" s="1"/>
  <c r="K188" i="57"/>
  <c r="AE189" i="57" s="1"/>
  <c r="K132" i="57"/>
  <c r="AE133" i="57" s="1"/>
  <c r="K76" i="57"/>
  <c r="AE77" i="57" s="1"/>
  <c r="M214" i="57"/>
  <c r="AF215" i="57" s="1"/>
  <c r="M158" i="57"/>
  <c r="AF159" i="57" s="1"/>
  <c r="M102" i="57"/>
  <c r="AF103" i="57" s="1"/>
  <c r="M46" i="57"/>
  <c r="AF47" i="57" s="1"/>
  <c r="M298" i="57"/>
  <c r="AF299" i="57" s="1"/>
  <c r="G160" i="57"/>
  <c r="AC161" i="57" s="1"/>
  <c r="I270" i="57"/>
  <c r="AD271" i="57" s="1"/>
  <c r="I242" i="57"/>
  <c r="AD243" i="57" s="1"/>
  <c r="I74" i="57"/>
  <c r="AD75" i="57" s="1"/>
  <c r="I46" i="57"/>
  <c r="AD47" i="57" s="1"/>
  <c r="M182" i="57"/>
  <c r="AF183" i="57" s="1"/>
  <c r="M154" i="57"/>
  <c r="AF155" i="57" s="1"/>
  <c r="M126" i="57"/>
  <c r="AF127" i="57" s="1"/>
  <c r="O96" i="57"/>
  <c r="AG97" i="57" s="1"/>
  <c r="I284" i="57"/>
  <c r="AD285" i="57" s="1"/>
  <c r="O82" i="57"/>
  <c r="AG83" i="57" s="1"/>
  <c r="K295" i="57"/>
  <c r="AE296" i="57" s="1"/>
  <c r="K267" i="57"/>
  <c r="AE268" i="57" s="1"/>
  <c r="K239" i="57"/>
  <c r="AE240" i="57" s="1"/>
  <c r="K211" i="57"/>
  <c r="AE212" i="57" s="1"/>
  <c r="K183" i="57"/>
  <c r="AE184" i="57" s="1"/>
  <c r="K155" i="57"/>
  <c r="AE156" i="57" s="1"/>
  <c r="K127" i="57"/>
  <c r="AE128" i="57" s="1"/>
  <c r="K99" i="57"/>
  <c r="AE100" i="57" s="1"/>
  <c r="K71" i="57"/>
  <c r="AE72" i="57" s="1"/>
  <c r="K43" i="57"/>
  <c r="AE44" i="57" s="1"/>
  <c r="K15" i="57"/>
  <c r="AE16" i="57" s="1"/>
  <c r="M293" i="57"/>
  <c r="AF294" i="57" s="1"/>
  <c r="M265" i="57"/>
  <c r="AF266" i="57" s="1"/>
  <c r="M237" i="57"/>
  <c r="AF238" i="57" s="1"/>
  <c r="M209" i="57"/>
  <c r="AF210" i="57" s="1"/>
  <c r="M181" i="57"/>
  <c r="AF182" i="57" s="1"/>
  <c r="M153" i="57"/>
  <c r="AF154" i="57" s="1"/>
  <c r="M125" i="57"/>
  <c r="AF126" i="57" s="1"/>
  <c r="M97" i="57"/>
  <c r="AF98" i="57" s="1"/>
  <c r="M69" i="57"/>
  <c r="AF70" i="57" s="1"/>
  <c r="M41" i="57"/>
  <c r="AF42" i="57" s="1"/>
  <c r="M13" i="57"/>
  <c r="AF14" i="57" s="1"/>
  <c r="O291" i="57"/>
  <c r="AG292" i="57" s="1"/>
  <c r="O263" i="57"/>
  <c r="AG264" i="57" s="1"/>
  <c r="O235" i="57"/>
  <c r="AG236" i="57" s="1"/>
  <c r="O207" i="57"/>
  <c r="AG208" i="57" s="1"/>
  <c r="O179" i="57"/>
  <c r="AG180" i="57" s="1"/>
  <c r="O151" i="57"/>
  <c r="AG152" i="57" s="1"/>
  <c r="O123" i="57"/>
  <c r="AG124" i="57" s="1"/>
  <c r="O95" i="57"/>
  <c r="AG96" i="57" s="1"/>
  <c r="O67" i="57"/>
  <c r="AG68" i="57" s="1"/>
  <c r="O39" i="57"/>
  <c r="AG40" i="57" s="1"/>
  <c r="O11" i="57"/>
  <c r="AG12" i="57" s="1"/>
  <c r="K48" i="57"/>
  <c r="AE49" i="57" s="1"/>
  <c r="M242" i="57"/>
  <c r="AF243" i="57" s="1"/>
  <c r="I104" i="57"/>
  <c r="AD105" i="57" s="1"/>
  <c r="G298" i="57"/>
  <c r="AC299" i="57" s="1"/>
  <c r="G270" i="57"/>
  <c r="AC271" i="57" s="1"/>
  <c r="G242" i="57"/>
  <c r="AC243" i="57" s="1"/>
  <c r="G214" i="57"/>
  <c r="AC215" i="57" s="1"/>
  <c r="G186" i="57"/>
  <c r="AC187" i="57" s="1"/>
  <c r="G158" i="57"/>
  <c r="AC159" i="57" s="1"/>
  <c r="G130" i="57"/>
  <c r="AC131" i="57" s="1"/>
  <c r="G102" i="57"/>
  <c r="AC103" i="57" s="1"/>
  <c r="G74" i="57"/>
  <c r="AC75" i="57" s="1"/>
  <c r="G46" i="57"/>
  <c r="AC47" i="57" s="1"/>
  <c r="G18" i="57"/>
  <c r="AC19" i="57" s="1"/>
  <c r="I296" i="57"/>
  <c r="AD297" i="57" s="1"/>
  <c r="I268" i="57"/>
  <c r="AD269" i="57" s="1"/>
  <c r="I240" i="57"/>
  <c r="AD241" i="57" s="1"/>
  <c r="I212" i="57"/>
  <c r="AD213" i="57" s="1"/>
  <c r="I184" i="57"/>
  <c r="AD185" i="57" s="1"/>
  <c r="I156" i="57"/>
  <c r="AD157" i="57" s="1"/>
  <c r="I128" i="57"/>
  <c r="AD129" i="57" s="1"/>
  <c r="I100" i="57"/>
  <c r="AD101" i="57" s="1"/>
  <c r="I72" i="57"/>
  <c r="AD73" i="57" s="1"/>
  <c r="I44" i="57"/>
  <c r="AD45" i="57" s="1"/>
  <c r="I16" i="57"/>
  <c r="AD17" i="57" s="1"/>
  <c r="K294" i="57"/>
  <c r="AE295" i="57" s="1"/>
  <c r="K266" i="57"/>
  <c r="AE267" i="57" s="1"/>
  <c r="K238" i="57"/>
  <c r="AE239" i="57" s="1"/>
  <c r="K210" i="57"/>
  <c r="AE211" i="57" s="1"/>
  <c r="K182" i="57"/>
  <c r="AE183" i="57" s="1"/>
  <c r="K154" i="57"/>
  <c r="AE155" i="57" s="1"/>
  <c r="K126" i="57"/>
  <c r="AE127" i="57" s="1"/>
  <c r="K98" i="57"/>
  <c r="AE99" i="57" s="1"/>
  <c r="K70" i="57"/>
  <c r="AE71" i="57" s="1"/>
  <c r="K42" i="57"/>
  <c r="AE43" i="57" s="1"/>
  <c r="K14" i="57"/>
  <c r="AE15" i="57" s="1"/>
  <c r="M292" i="57"/>
  <c r="AF293" i="57" s="1"/>
  <c r="M264" i="57"/>
  <c r="AF265" i="57" s="1"/>
  <c r="M236" i="57"/>
  <c r="AF237" i="57" s="1"/>
  <c r="M208" i="57"/>
  <c r="AF209" i="57" s="1"/>
  <c r="M180" i="57"/>
  <c r="AF181" i="57" s="1"/>
  <c r="M152" i="57"/>
  <c r="AF153" i="57" s="1"/>
  <c r="M124" i="57"/>
  <c r="AF125" i="57" s="1"/>
  <c r="M96" i="57"/>
  <c r="AF97" i="57" s="1"/>
  <c r="M68" i="57"/>
  <c r="AF69" i="57" s="1"/>
  <c r="M40" i="57"/>
  <c r="AF41" i="57" s="1"/>
  <c r="M12" i="57"/>
  <c r="AF13" i="57" s="1"/>
  <c r="O290" i="57"/>
  <c r="AG291" i="57" s="1"/>
  <c r="O262" i="57"/>
  <c r="AG263" i="57" s="1"/>
  <c r="O234" i="57"/>
  <c r="AG235" i="57" s="1"/>
  <c r="O206" i="57"/>
  <c r="AG207" i="57" s="1"/>
  <c r="O178" i="57"/>
  <c r="AG179" i="57" s="1"/>
  <c r="O150" i="57"/>
  <c r="AG151" i="57" s="1"/>
  <c r="O122" i="57"/>
  <c r="AG123" i="57" s="1"/>
  <c r="O94" i="57"/>
  <c r="AG95" i="57" s="1"/>
  <c r="O66" i="57"/>
  <c r="AG67" i="57" s="1"/>
  <c r="O38" i="57"/>
  <c r="AG39" i="57" s="1"/>
  <c r="O10" i="57"/>
  <c r="AG11" i="57" s="1"/>
  <c r="G62" i="57"/>
  <c r="AC63" i="57" s="1"/>
  <c r="I200" i="57"/>
  <c r="AD201" i="57" s="1"/>
  <c r="G146" i="57"/>
  <c r="AC147" i="57" s="1"/>
  <c r="O222" i="57"/>
  <c r="AG223" i="57" s="1"/>
  <c r="K104" i="57"/>
  <c r="AE105" i="57" s="1"/>
  <c r="M186" i="57"/>
  <c r="AF187" i="57" s="1"/>
  <c r="G230" i="57"/>
  <c r="AC231" i="57" s="1"/>
  <c r="I116" i="57"/>
  <c r="AD117" i="57" s="1"/>
  <c r="K30" i="57"/>
  <c r="AE31" i="57" s="1"/>
  <c r="M280" i="57"/>
  <c r="AF281" i="57" s="1"/>
  <c r="G295" i="57"/>
  <c r="AC296" i="57" s="1"/>
  <c r="G267" i="57"/>
  <c r="AC268" i="57" s="1"/>
  <c r="G239" i="57"/>
  <c r="AC240" i="57" s="1"/>
  <c r="G211" i="57"/>
  <c r="AC212" i="57" s="1"/>
  <c r="G183" i="57"/>
  <c r="AC184" i="57" s="1"/>
  <c r="G155" i="57"/>
  <c r="AC156" i="57" s="1"/>
  <c r="G127" i="57"/>
  <c r="AC128" i="57" s="1"/>
  <c r="G99" i="57"/>
  <c r="AC100" i="57" s="1"/>
  <c r="G71" i="57"/>
  <c r="AC72" i="57" s="1"/>
  <c r="G43" i="57"/>
  <c r="AC44" i="57" s="1"/>
  <c r="G15" i="57"/>
  <c r="AC16" i="57" s="1"/>
  <c r="I293" i="57"/>
  <c r="AD294" i="57" s="1"/>
  <c r="I265" i="57"/>
  <c r="AD266" i="57" s="1"/>
  <c r="I237" i="57"/>
  <c r="AD238" i="57" s="1"/>
  <c r="I209" i="57"/>
  <c r="AD210" i="57" s="1"/>
  <c r="I181" i="57"/>
  <c r="AD182" i="57" s="1"/>
  <c r="I153" i="57"/>
  <c r="AD154" i="57" s="1"/>
  <c r="I125" i="57"/>
  <c r="AD126" i="57" s="1"/>
  <c r="I97" i="57"/>
  <c r="AD98" i="57" s="1"/>
  <c r="I69" i="57"/>
  <c r="AD70" i="57" s="1"/>
  <c r="I41" i="57"/>
  <c r="AD42" i="57" s="1"/>
  <c r="I13" i="57"/>
  <c r="AD14" i="57" s="1"/>
  <c r="K291" i="57"/>
  <c r="AE292" i="57" s="1"/>
  <c r="K263" i="57"/>
  <c r="AE264" i="57" s="1"/>
  <c r="K235" i="57"/>
  <c r="AE236" i="57" s="1"/>
  <c r="K207" i="57"/>
  <c r="AE208" i="57" s="1"/>
  <c r="K179" i="57"/>
  <c r="AE180" i="57" s="1"/>
  <c r="K151" i="57"/>
  <c r="AE152" i="57" s="1"/>
  <c r="K123" i="57"/>
  <c r="AE124" i="57" s="1"/>
  <c r="K95" i="57"/>
  <c r="AE96" i="57" s="1"/>
  <c r="K67" i="57"/>
  <c r="AE68" i="57" s="1"/>
  <c r="K39" i="57"/>
  <c r="AE40" i="57" s="1"/>
  <c r="K11" i="57"/>
  <c r="AE12" i="57" s="1"/>
  <c r="M289" i="57"/>
  <c r="AF290" i="57" s="1"/>
  <c r="M261" i="57"/>
  <c r="AF262" i="57" s="1"/>
  <c r="M233" i="57"/>
  <c r="AF234" i="57" s="1"/>
  <c r="M205" i="57"/>
  <c r="AF206" i="57" s="1"/>
  <c r="M177" i="57"/>
  <c r="AF178" i="57" s="1"/>
  <c r="M149" i="57"/>
  <c r="AF150" i="57" s="1"/>
  <c r="M121" i="57"/>
  <c r="AF122" i="57" s="1"/>
  <c r="M93" i="57"/>
  <c r="AF94" i="57" s="1"/>
  <c r="M65" i="57"/>
  <c r="AF66" i="57" s="1"/>
  <c r="M37" i="57"/>
  <c r="AF38" i="57" s="1"/>
  <c r="M9" i="57"/>
  <c r="AF10" i="57" s="1"/>
  <c r="O287" i="57"/>
  <c r="AG288" i="57" s="1"/>
  <c r="O259" i="57"/>
  <c r="AG260" i="57" s="1"/>
  <c r="O231" i="57"/>
  <c r="AG232" i="57" s="1"/>
  <c r="O203" i="57"/>
  <c r="AG204" i="57" s="1"/>
  <c r="O175" i="57"/>
  <c r="AG176" i="57" s="1"/>
  <c r="O147" i="57"/>
  <c r="AG148" i="57" s="1"/>
  <c r="O119" i="57"/>
  <c r="AG120" i="57" s="1"/>
  <c r="O91" i="57"/>
  <c r="AG92" i="57" s="1"/>
  <c r="O63" i="57"/>
  <c r="AG64" i="57" s="1"/>
  <c r="O35" i="57"/>
  <c r="AG36" i="57" s="1"/>
  <c r="O7" i="57"/>
  <c r="AG8" i="57" s="1"/>
  <c r="O54" i="57"/>
  <c r="AG55" i="57" s="1"/>
  <c r="K160" i="57"/>
  <c r="AE161" i="57" s="1"/>
  <c r="M130" i="57"/>
  <c r="AF131" i="57" s="1"/>
  <c r="I32" i="57"/>
  <c r="AD33" i="57" s="1"/>
  <c r="K86" i="57"/>
  <c r="AE87" i="57" s="1"/>
  <c r="M224" i="57"/>
  <c r="AF225" i="57" s="1"/>
  <c r="G293" i="57"/>
  <c r="AC294" i="57" s="1"/>
  <c r="G265" i="57"/>
  <c r="AC266" i="57" s="1"/>
  <c r="G237" i="57"/>
  <c r="AC238" i="57" s="1"/>
  <c r="G209" i="57"/>
  <c r="AC210" i="57" s="1"/>
  <c r="G181" i="57"/>
  <c r="AC182" i="57" s="1"/>
  <c r="G153" i="57"/>
  <c r="AC154" i="57" s="1"/>
  <c r="G125" i="57"/>
  <c r="AC126" i="57" s="1"/>
  <c r="G97" i="57"/>
  <c r="AC98" i="57" s="1"/>
  <c r="G69" i="57"/>
  <c r="AC70" i="57" s="1"/>
  <c r="G41" i="57"/>
  <c r="AC42" i="57" s="1"/>
  <c r="G13" i="57"/>
  <c r="AC14" i="57" s="1"/>
  <c r="I291" i="57"/>
  <c r="AD292" i="57" s="1"/>
  <c r="I263" i="57"/>
  <c r="AD264" i="57" s="1"/>
  <c r="I235" i="57"/>
  <c r="AD236" i="57" s="1"/>
  <c r="I207" i="57"/>
  <c r="AD208" i="57" s="1"/>
  <c r="I179" i="57"/>
  <c r="AD180" i="57" s="1"/>
  <c r="I151" i="57"/>
  <c r="AD152" i="57" s="1"/>
  <c r="I123" i="57"/>
  <c r="AD124" i="57" s="1"/>
  <c r="I95" i="57"/>
  <c r="AD96" i="57" s="1"/>
  <c r="I67" i="57"/>
  <c r="AD68" i="57" s="1"/>
  <c r="I39" i="57"/>
  <c r="AD40" i="57" s="1"/>
  <c r="I11" i="57"/>
  <c r="AD12" i="57" s="1"/>
  <c r="K289" i="57"/>
  <c r="AE290" i="57" s="1"/>
  <c r="K261" i="57"/>
  <c r="AE262" i="57" s="1"/>
  <c r="K233" i="57"/>
  <c r="AE234" i="57" s="1"/>
  <c r="K205" i="57"/>
  <c r="AE206" i="57" s="1"/>
  <c r="K177" i="57"/>
  <c r="AE178" i="57" s="1"/>
  <c r="K149" i="57"/>
  <c r="AE150" i="57" s="1"/>
  <c r="K121" i="57"/>
  <c r="AE122" i="57" s="1"/>
  <c r="K93" i="57"/>
  <c r="AE94" i="57" s="1"/>
  <c r="K65" i="57"/>
  <c r="AE66" i="57" s="1"/>
  <c r="K37" i="57"/>
  <c r="AE38" i="57" s="1"/>
  <c r="K9" i="57"/>
  <c r="AE10" i="57" s="1"/>
  <c r="M287" i="57"/>
  <c r="AF288" i="57" s="1"/>
  <c r="M259" i="57"/>
  <c r="AF260" i="57" s="1"/>
  <c r="M231" i="57"/>
  <c r="AF232" i="57" s="1"/>
  <c r="M203" i="57"/>
  <c r="AF204" i="57" s="1"/>
  <c r="M175" i="57"/>
  <c r="AF176" i="57" s="1"/>
  <c r="M147" i="57"/>
  <c r="AF148" i="57" s="1"/>
  <c r="M119" i="57"/>
  <c r="AF120" i="57" s="1"/>
  <c r="M91" i="57"/>
  <c r="AF92" i="57" s="1"/>
  <c r="M63" i="57"/>
  <c r="AF64" i="57" s="1"/>
  <c r="M35" i="57"/>
  <c r="AF36" i="57" s="1"/>
  <c r="M7" i="57"/>
  <c r="AF8" i="57" s="1"/>
  <c r="O285" i="57"/>
  <c r="AG286" i="57" s="1"/>
  <c r="O257" i="57"/>
  <c r="AG258" i="57" s="1"/>
  <c r="O229" i="57"/>
  <c r="AG230" i="57" s="1"/>
  <c r="O201" i="57"/>
  <c r="AG202" i="57" s="1"/>
  <c r="O173" i="57"/>
  <c r="AG174" i="57" s="1"/>
  <c r="O145" i="57"/>
  <c r="AG146" i="57" s="1"/>
  <c r="O117" i="57"/>
  <c r="AG118" i="57" s="1"/>
  <c r="O89" i="57"/>
  <c r="AG90" i="57" s="1"/>
  <c r="O61" i="57"/>
  <c r="AG62" i="57" s="1"/>
  <c r="O33" i="57"/>
  <c r="AG34" i="57" s="1"/>
  <c r="K216" i="57"/>
  <c r="AE217" i="57" s="1"/>
  <c r="M74" i="57"/>
  <c r="AF75" i="57" s="1"/>
  <c r="G180" i="57"/>
  <c r="AC181" i="57" s="1"/>
  <c r="G152" i="57"/>
  <c r="AC153" i="57" s="1"/>
  <c r="G124" i="57"/>
  <c r="AC125" i="57" s="1"/>
  <c r="G96" i="57"/>
  <c r="AC97" i="57" s="1"/>
  <c r="G68" i="57"/>
  <c r="AC69" i="57" s="1"/>
  <c r="G40" i="57"/>
  <c r="AC41" i="57" s="1"/>
  <c r="G12" i="57"/>
  <c r="AC13" i="57" s="1"/>
  <c r="I290" i="57"/>
  <c r="AD291" i="57" s="1"/>
  <c r="I262" i="57"/>
  <c r="AD263" i="57" s="1"/>
  <c r="I234" i="57"/>
  <c r="AD235" i="57" s="1"/>
  <c r="I206" i="57"/>
  <c r="AD207" i="57" s="1"/>
  <c r="I178" i="57"/>
  <c r="AD179" i="57" s="1"/>
  <c r="I150" i="57"/>
  <c r="AD151" i="57" s="1"/>
  <c r="I122" i="57"/>
  <c r="AD123" i="57" s="1"/>
  <c r="I94" i="57"/>
  <c r="AD95" i="57" s="1"/>
  <c r="I66" i="57"/>
  <c r="AD67" i="57" s="1"/>
  <c r="I38" i="57"/>
  <c r="AD39" i="57" s="1"/>
  <c r="I10" i="57"/>
  <c r="AD11" i="57" s="1"/>
  <c r="K288" i="57"/>
  <c r="AE289" i="57" s="1"/>
  <c r="K260" i="57"/>
  <c r="AE261" i="57" s="1"/>
  <c r="K232" i="57"/>
  <c r="AE233" i="57" s="1"/>
  <c r="K204" i="57"/>
  <c r="AE205" i="57" s="1"/>
  <c r="K176" i="57"/>
  <c r="AE177" i="57" s="1"/>
  <c r="K148" i="57"/>
  <c r="AE149" i="57" s="1"/>
  <c r="K120" i="57"/>
  <c r="AE121" i="57" s="1"/>
  <c r="K92" i="57"/>
  <c r="AE93" i="57" s="1"/>
  <c r="K64" i="57"/>
  <c r="AE65" i="57" s="1"/>
  <c r="K36" i="57"/>
  <c r="AE37" i="57" s="1"/>
  <c r="K8" i="57"/>
  <c r="AE9" i="57" s="1"/>
  <c r="M286" i="57"/>
  <c r="AF287" i="57" s="1"/>
  <c r="M258" i="57"/>
  <c r="AF259" i="57" s="1"/>
  <c r="M230" i="57"/>
  <c r="AF231" i="57" s="1"/>
  <c r="M202" i="57"/>
  <c r="AF203" i="57" s="1"/>
  <c r="M174" i="57"/>
  <c r="AF175" i="57" s="1"/>
  <c r="M146" i="57"/>
  <c r="AF147" i="57" s="1"/>
  <c r="M118" i="57"/>
  <c r="AF119" i="57" s="1"/>
  <c r="M90" i="57"/>
  <c r="AF91" i="57" s="1"/>
  <c r="M62" i="57"/>
  <c r="AF63" i="57" s="1"/>
  <c r="M34" i="57"/>
  <c r="AF35" i="57" s="1"/>
  <c r="O194" i="57"/>
  <c r="AG195" i="57" s="1"/>
  <c r="K142" i="57"/>
  <c r="AE143" i="57" s="1"/>
  <c r="M168" i="57"/>
  <c r="AF169" i="57" s="1"/>
  <c r="K272" i="57"/>
  <c r="AE273" i="57" s="1"/>
  <c r="M18" i="57"/>
  <c r="AF19" i="57" s="1"/>
  <c r="M256" i="57"/>
  <c r="AF257" i="57" s="1"/>
  <c r="M228" i="57"/>
  <c r="AF229" i="57" s="1"/>
  <c r="M200" i="57"/>
  <c r="AF201" i="57" s="1"/>
  <c r="M172" i="57"/>
  <c r="AF173" i="57" s="1"/>
  <c r="M144" i="57"/>
  <c r="AF145" i="57" s="1"/>
  <c r="M116" i="57"/>
  <c r="AF117" i="57" s="1"/>
  <c r="M88" i="57"/>
  <c r="AF89" i="57" s="1"/>
  <c r="M60" i="57"/>
  <c r="AF61" i="57" s="1"/>
  <c r="M32" i="57"/>
  <c r="AF33" i="57" s="1"/>
  <c r="O310" i="57"/>
  <c r="AG311" i="57" s="1"/>
  <c r="O282" i="57"/>
  <c r="AG283" i="57" s="1"/>
  <c r="O254" i="57"/>
  <c r="AG255" i="57" s="1"/>
  <c r="O226" i="57"/>
  <c r="AG227" i="57" s="1"/>
  <c r="O198" i="57"/>
  <c r="AG199" i="57" s="1"/>
  <c r="O170" i="57"/>
  <c r="AG171" i="57" s="1"/>
  <c r="O142" i="57"/>
  <c r="AG143" i="57" s="1"/>
  <c r="O114" i="57"/>
  <c r="AG115" i="57" s="1"/>
  <c r="O86" i="57"/>
  <c r="AG87" i="57" s="1"/>
  <c r="O58" i="57"/>
  <c r="AG59" i="57" s="1"/>
  <c r="O30" i="57"/>
  <c r="AG31" i="57" s="1"/>
  <c r="I256" i="57"/>
  <c r="AD257" i="57" s="1"/>
  <c r="O26" i="57"/>
  <c r="AG27" i="57" s="1"/>
  <c r="K198" i="57"/>
  <c r="AE199" i="57" s="1"/>
  <c r="M112" i="57"/>
  <c r="AF113" i="57" s="1"/>
  <c r="G34" i="57"/>
  <c r="AC35" i="57" s="1"/>
  <c r="G163" i="57"/>
  <c r="AC164" i="57" s="1"/>
  <c r="O112" i="57"/>
  <c r="AG113" i="57" s="1"/>
  <c r="O84" i="57"/>
  <c r="AG85" i="57" s="1"/>
  <c r="O28" i="57"/>
  <c r="AG29" i="57" s="1"/>
  <c r="K20" i="57"/>
  <c r="AE21" i="57" s="1"/>
  <c r="M270" i="57"/>
  <c r="AF271" i="57" s="1"/>
  <c r="O302" i="57"/>
  <c r="AG303" i="57" s="1"/>
  <c r="O274" i="57"/>
  <c r="AG275" i="57" s="1"/>
  <c r="O246" i="57"/>
  <c r="AG247" i="57" s="1"/>
  <c r="O218" i="57"/>
  <c r="AG219" i="57" s="1"/>
  <c r="O190" i="57"/>
  <c r="AG191" i="57" s="1"/>
  <c r="O162" i="57"/>
  <c r="AG163" i="57" s="1"/>
  <c r="O134" i="57"/>
  <c r="AG135" i="57" s="1"/>
  <c r="O106" i="57"/>
  <c r="AG107" i="57" s="1"/>
  <c r="O78" i="57"/>
  <c r="AG79" i="57" s="1"/>
  <c r="O50" i="57"/>
  <c r="AG51" i="57" s="1"/>
  <c r="O22" i="57"/>
  <c r="AG23" i="57" s="1"/>
  <c r="O299" i="57"/>
  <c r="AG300" i="57" s="1"/>
  <c r="O271" i="57"/>
  <c r="AG272" i="57" s="1"/>
  <c r="O243" i="57"/>
  <c r="AG244" i="57" s="1"/>
  <c r="O215" i="57"/>
  <c r="AG216" i="57" s="1"/>
  <c r="O187" i="57"/>
  <c r="AG188" i="57" s="1"/>
  <c r="O159" i="57"/>
  <c r="AG160" i="57" s="1"/>
  <c r="O131" i="57"/>
  <c r="AG132" i="57" s="1"/>
  <c r="O103" i="57"/>
  <c r="AG104" i="57" s="1"/>
  <c r="O75" i="57"/>
  <c r="AG76" i="57" s="1"/>
  <c r="O47" i="57"/>
  <c r="AG48" i="57" s="1"/>
  <c r="O19" i="57"/>
  <c r="AG20" i="57" s="1"/>
  <c r="G81" i="57"/>
  <c r="AC82" i="57" s="1"/>
  <c r="G53" i="57"/>
  <c r="AC54" i="57" s="1"/>
  <c r="G25" i="57"/>
  <c r="AC26" i="57" s="1"/>
  <c r="I303" i="57"/>
  <c r="AD304" i="57" s="1"/>
  <c r="G304" i="57"/>
  <c r="AC305" i="57" s="1"/>
  <c r="G276" i="57"/>
  <c r="AC277" i="57" s="1"/>
  <c r="G248" i="57"/>
  <c r="AC249" i="57" s="1"/>
  <c r="G220" i="57"/>
  <c r="AC221" i="57" s="1"/>
  <c r="G192" i="57"/>
  <c r="AC193" i="57" s="1"/>
  <c r="G164" i="57"/>
  <c r="AC165" i="57" s="1"/>
  <c r="G136" i="57"/>
  <c r="AC137" i="57" s="1"/>
  <c r="G108" i="57"/>
  <c r="AC109" i="57" s="1"/>
  <c r="G80" i="57"/>
  <c r="AC81" i="57" s="1"/>
  <c r="G52" i="57"/>
  <c r="AC53" i="57" s="1"/>
  <c r="G24" i="57"/>
  <c r="AC25" i="57" s="1"/>
  <c r="I302" i="57"/>
  <c r="AD303" i="57" s="1"/>
  <c r="I274" i="57"/>
  <c r="AD275" i="57" s="1"/>
  <c r="I246" i="57"/>
  <c r="AD247" i="57" s="1"/>
  <c r="I218" i="57"/>
  <c r="AD219" i="57" s="1"/>
  <c r="I190" i="57"/>
  <c r="AD191" i="57" s="1"/>
  <c r="I162" i="57"/>
  <c r="AD163" i="57" s="1"/>
  <c r="I134" i="57"/>
  <c r="AD135" i="57" s="1"/>
  <c r="I106" i="57"/>
  <c r="AD107" i="57" s="1"/>
  <c r="I78" i="57"/>
  <c r="AD79" i="57" s="1"/>
  <c r="I50" i="57"/>
  <c r="AD51" i="57" s="1"/>
  <c r="I22" i="57"/>
  <c r="AD23" i="57" s="1"/>
  <c r="O296" i="57"/>
  <c r="AG297" i="57" s="1"/>
  <c r="O268" i="57"/>
  <c r="AG269" i="57" s="1"/>
  <c r="O240" i="57"/>
  <c r="AG241" i="57" s="1"/>
  <c r="O212" i="57"/>
  <c r="AG213" i="57" s="1"/>
  <c r="O184" i="57"/>
  <c r="AG185" i="57" s="1"/>
  <c r="O156" i="57"/>
  <c r="AG157" i="57" s="1"/>
  <c r="O128" i="57"/>
  <c r="AG129" i="57" s="1"/>
  <c r="O100" i="57"/>
  <c r="AG101" i="57" s="1"/>
  <c r="O72" i="57"/>
  <c r="AG73" i="57" s="1"/>
  <c r="O44" i="57"/>
  <c r="AG45" i="57" s="1"/>
  <c r="O16" i="57"/>
  <c r="AG17" i="57" s="1"/>
  <c r="O297" i="57"/>
  <c r="AG298" i="57" s="1"/>
  <c r="O269" i="57"/>
  <c r="AG270" i="57" s="1"/>
  <c r="O241" i="57"/>
  <c r="AG242" i="57" s="1"/>
  <c r="O213" i="57"/>
  <c r="AG214" i="57" s="1"/>
  <c r="O185" i="57"/>
  <c r="AG186" i="57" s="1"/>
  <c r="O157" i="57"/>
  <c r="AG158" i="57" s="1"/>
  <c r="O129" i="57"/>
  <c r="AG130" i="57" s="1"/>
  <c r="O101" i="57"/>
  <c r="AG102" i="57" s="1"/>
  <c r="O73" i="57"/>
  <c r="AG74" i="57" s="1"/>
  <c r="O45" i="57"/>
  <c r="AG46" i="57" s="1"/>
  <c r="O17" i="57"/>
  <c r="AG18" i="57" s="1"/>
  <c r="O288" i="57"/>
  <c r="AG289" i="57" s="1"/>
  <c r="O260" i="57"/>
  <c r="AG261" i="57" s="1"/>
  <c r="O232" i="57"/>
  <c r="AG233" i="57" s="1"/>
  <c r="O204" i="57"/>
  <c r="AG205" i="57" s="1"/>
  <c r="O176" i="57"/>
  <c r="AG177" i="57" s="1"/>
  <c r="O148" i="57"/>
  <c r="AG149" i="57" s="1"/>
  <c r="O120" i="57"/>
  <c r="AG121" i="57" s="1"/>
  <c r="O92" i="57"/>
  <c r="AG93" i="57" s="1"/>
  <c r="O64" i="57"/>
  <c r="AG65" i="57" s="1"/>
  <c r="O36" i="57"/>
  <c r="AG37" i="57" s="1"/>
  <c r="O8" i="57"/>
  <c r="AG9" i="57" s="1"/>
  <c r="O284" i="57"/>
  <c r="AG285" i="57" s="1"/>
  <c r="O256" i="57"/>
  <c r="AG257" i="57" s="1"/>
  <c r="O228" i="57"/>
  <c r="AG229" i="57" s="1"/>
  <c r="O200" i="57"/>
  <c r="AG201" i="57" s="1"/>
  <c r="O172" i="57"/>
  <c r="AG173" i="57" s="1"/>
  <c r="O144" i="57"/>
  <c r="AG145" i="57" s="1"/>
  <c r="O116" i="57"/>
  <c r="AG117" i="57" s="1"/>
  <c r="O88" i="57"/>
  <c r="AG89" i="57" s="1"/>
  <c r="O60" i="57"/>
  <c r="AG61" i="57" s="1"/>
  <c r="O32" i="57"/>
  <c r="AG33" i="57" s="1"/>
  <c r="O136" i="55"/>
  <c r="O40" i="55"/>
  <c r="O303" i="55"/>
  <c r="O295" i="55"/>
  <c r="O287" i="55"/>
  <c r="O279" i="55"/>
  <c r="O271" i="55"/>
  <c r="O263" i="55"/>
  <c r="O255" i="55"/>
  <c r="O247" i="55"/>
  <c r="O239" i="55"/>
  <c r="O231" i="55"/>
  <c r="O223" i="55"/>
  <c r="O215" i="55"/>
  <c r="O207" i="55"/>
  <c r="O199" i="55"/>
  <c r="O191" i="55"/>
  <c r="O183" i="55"/>
  <c r="O175" i="55"/>
  <c r="O167" i="55"/>
  <c r="O159" i="55"/>
  <c r="O151" i="55"/>
  <c r="O143" i="55"/>
  <c r="O135" i="55"/>
  <c r="O127" i="55"/>
  <c r="O119" i="55"/>
  <c r="O111" i="55"/>
  <c r="O103" i="55"/>
  <c r="O95" i="55"/>
  <c r="O87" i="55"/>
  <c r="O79" i="55"/>
  <c r="O71" i="55"/>
  <c r="O63" i="55"/>
  <c r="O55" i="55"/>
  <c r="O47" i="55"/>
  <c r="O39" i="55"/>
  <c r="O31" i="55"/>
  <c r="K304" i="55"/>
  <c r="K296" i="55"/>
  <c r="K288" i="55"/>
  <c r="K280" i="55"/>
  <c r="K272" i="55"/>
  <c r="K264" i="55"/>
  <c r="K256" i="55"/>
  <c r="K248" i="55"/>
  <c r="K240" i="55"/>
  <c r="K232" i="55"/>
  <c r="K224" i="55"/>
  <c r="K216" i="55"/>
  <c r="K208" i="55"/>
  <c r="K200" i="55"/>
  <c r="K192" i="55"/>
  <c r="K184" i="55"/>
  <c r="K176" i="55"/>
  <c r="K168" i="55"/>
  <c r="K160" i="55"/>
  <c r="K152" i="55"/>
  <c r="K144" i="55"/>
  <c r="K136" i="55"/>
  <c r="K128" i="55"/>
  <c r="K120" i="55"/>
  <c r="K112" i="55"/>
  <c r="K104" i="55"/>
  <c r="K96" i="55"/>
  <c r="K88" i="55"/>
  <c r="K80" i="55"/>
  <c r="K72" i="55"/>
  <c r="K64" i="55"/>
  <c r="K56" i="55"/>
  <c r="K48" i="55"/>
  <c r="K40" i="55"/>
  <c r="K32" i="55"/>
  <c r="K24" i="55"/>
  <c r="K16" i="55"/>
  <c r="K8" i="55"/>
  <c r="I277" i="55"/>
  <c r="K303" i="55"/>
  <c r="K279" i="55"/>
  <c r="K247" i="55"/>
  <c r="K215" i="55"/>
  <c r="K183" i="55"/>
  <c r="K119" i="55"/>
  <c r="K39" i="55"/>
  <c r="K23" i="55"/>
  <c r="O269" i="55"/>
  <c r="O173" i="55"/>
  <c r="I299" i="55"/>
  <c r="I291" i="55"/>
  <c r="I283" i="55"/>
  <c r="I275" i="55"/>
  <c r="I267" i="55"/>
  <c r="I259" i="55"/>
  <c r="I243" i="55"/>
  <c r="I235" i="55"/>
  <c r="I227" i="55"/>
  <c r="I211" i="55"/>
  <c r="I203" i="55"/>
  <c r="I195" i="55"/>
  <c r="I187" i="55"/>
  <c r="I179" i="55"/>
  <c r="I171" i="55"/>
  <c r="I163" i="55"/>
  <c r="I155" i="55"/>
  <c r="I123" i="55"/>
  <c r="I115" i="55"/>
  <c r="I91" i="55"/>
  <c r="I83" i="55"/>
  <c r="I75" i="55"/>
  <c r="I59" i="55"/>
  <c r="I11" i="55"/>
  <c r="I45" i="55"/>
  <c r="I306" i="55"/>
  <c r="I298" i="55"/>
  <c r="I290" i="55"/>
  <c r="I282" i="55"/>
  <c r="I274" i="55"/>
  <c r="I266" i="55"/>
  <c r="I258" i="55"/>
  <c r="I250" i="55"/>
  <c r="I242" i="55"/>
  <c r="I234" i="55"/>
  <c r="I226" i="55"/>
  <c r="I218" i="55"/>
  <c r="I210" i="55"/>
  <c r="I202" i="55"/>
  <c r="I194" i="55"/>
  <c r="I186" i="55"/>
  <c r="I178" i="55"/>
  <c r="I170" i="55"/>
  <c r="I162" i="55"/>
  <c r="I154" i="55"/>
  <c r="I146" i="55"/>
  <c r="I138" i="55"/>
  <c r="I130" i="55"/>
  <c r="I122" i="55"/>
  <c r="I114" i="55"/>
  <c r="I106" i="55"/>
  <c r="I98" i="55"/>
  <c r="I90" i="55"/>
  <c r="I82" i="55"/>
  <c r="I74" i="55"/>
  <c r="I66" i="55"/>
  <c r="I58" i="55"/>
  <c r="I50" i="55"/>
  <c r="I42" i="55"/>
  <c r="I34" i="55"/>
  <c r="I26" i="55"/>
  <c r="I18" i="55"/>
  <c r="I10" i="55"/>
  <c r="I305" i="55"/>
  <c r="I297" i="55"/>
  <c r="I289" i="55"/>
  <c r="I281" i="55"/>
  <c r="I273" i="55"/>
  <c r="I265" i="55"/>
  <c r="I257" i="55"/>
  <c r="I249" i="55"/>
  <c r="I241" i="55"/>
  <c r="I233" i="55"/>
  <c r="I225" i="55"/>
  <c r="I217" i="55"/>
  <c r="I209" i="55"/>
  <c r="I201" i="55"/>
  <c r="I193" i="55"/>
  <c r="I185" i="55"/>
  <c r="I177" i="55"/>
  <c r="I169" i="55"/>
  <c r="I161" i="55"/>
  <c r="I153" i="55"/>
  <c r="I145" i="55"/>
  <c r="I137" i="55"/>
  <c r="I129" i="55"/>
  <c r="I121" i="55"/>
  <c r="I113" i="55"/>
  <c r="I105" i="55"/>
  <c r="I97" i="55"/>
  <c r="I89" i="55"/>
  <c r="I81" i="55"/>
  <c r="I73" i="55"/>
  <c r="I65" i="55"/>
  <c r="I57" i="55"/>
  <c r="I49" i="55"/>
  <c r="I41" i="55"/>
  <c r="I33" i="55"/>
  <c r="I25" i="55"/>
  <c r="I17" i="55"/>
  <c r="I9" i="55"/>
  <c r="I301" i="55"/>
  <c r="G53" i="55"/>
  <c r="I304" i="55"/>
  <c r="I296" i="55"/>
  <c r="I288" i="55"/>
  <c r="I290" i="65" s="1"/>
  <c r="I280" i="55"/>
  <c r="I272" i="55"/>
  <c r="I264" i="55"/>
  <c r="I256" i="55"/>
  <c r="I248" i="55"/>
  <c r="I240" i="55"/>
  <c r="I232" i="55"/>
  <c r="I224" i="55"/>
  <c r="I226" i="65" s="1"/>
  <c r="I216" i="55"/>
  <c r="I208" i="55"/>
  <c r="I200" i="55"/>
  <c r="I192" i="55"/>
  <c r="I184" i="55"/>
  <c r="I176" i="55"/>
  <c r="I168" i="55"/>
  <c r="I160" i="55"/>
  <c r="I152" i="55"/>
  <c r="I144" i="55"/>
  <c r="I136" i="55"/>
  <c r="I128" i="55"/>
  <c r="I120" i="55"/>
  <c r="I112" i="55"/>
  <c r="I104" i="55"/>
  <c r="I96" i="55"/>
  <c r="I88" i="55"/>
  <c r="I80" i="55"/>
  <c r="I72" i="55"/>
  <c r="I64" i="55"/>
  <c r="I56" i="55"/>
  <c r="I48" i="55"/>
  <c r="I40" i="55"/>
  <c r="I32" i="55"/>
  <c r="I34" i="65" s="1"/>
  <c r="I24" i="55"/>
  <c r="I16" i="55"/>
  <c r="I8" i="55"/>
  <c r="I303" i="55"/>
  <c r="I295" i="55"/>
  <c r="I287" i="55"/>
  <c r="I289" i="65" s="1"/>
  <c r="I279" i="55"/>
  <c r="I271" i="55"/>
  <c r="I273" i="65" s="1"/>
  <c r="I263" i="55"/>
  <c r="I255" i="55"/>
  <c r="I247" i="55"/>
  <c r="I239" i="55"/>
  <c r="I231" i="55"/>
  <c r="I223" i="55"/>
  <c r="I225" i="65" s="1"/>
  <c r="I215" i="55"/>
  <c r="I207" i="55"/>
  <c r="I209" i="65" s="1"/>
  <c r="I199" i="55"/>
  <c r="I191" i="55"/>
  <c r="I183" i="55"/>
  <c r="I175" i="55"/>
  <c r="I167" i="55"/>
  <c r="I159" i="55"/>
  <c r="I161" i="65" s="1"/>
  <c r="I151" i="55"/>
  <c r="I143" i="55"/>
  <c r="I145" i="65" s="1"/>
  <c r="I135" i="55"/>
  <c r="I127" i="55"/>
  <c r="I119" i="55"/>
  <c r="I111" i="55"/>
  <c r="I103" i="55"/>
  <c r="I95" i="55"/>
  <c r="I87" i="55"/>
  <c r="I79" i="55"/>
  <c r="I81" i="65" s="1"/>
  <c r="I71" i="55"/>
  <c r="I63" i="55"/>
  <c r="I55" i="55"/>
  <c r="I47" i="55"/>
  <c r="I39" i="55"/>
  <c r="I31" i="55"/>
  <c r="I23" i="55"/>
  <c r="I15" i="55"/>
  <c r="I7" i="55"/>
  <c r="G154" i="55"/>
  <c r="G122" i="55"/>
  <c r="G106" i="55"/>
  <c r="G74" i="55"/>
  <c r="G58" i="55"/>
  <c r="G26" i="55"/>
  <c r="I302" i="55"/>
  <c r="I304" i="65" s="1"/>
  <c r="I294" i="55"/>
  <c r="I286" i="55"/>
  <c r="I278" i="55"/>
  <c r="I270" i="55"/>
  <c r="I262" i="55"/>
  <c r="I254" i="55"/>
  <c r="I246" i="55"/>
  <c r="I238" i="55"/>
  <c r="I240" i="65" s="1"/>
  <c r="I230" i="55"/>
  <c r="I222" i="55"/>
  <c r="I214" i="55"/>
  <c r="I206" i="55"/>
  <c r="I198" i="55"/>
  <c r="I190" i="55"/>
  <c r="I182" i="55"/>
  <c r="I174" i="55"/>
  <c r="I176" i="65" s="1"/>
  <c r="I166" i="55"/>
  <c r="I158" i="55"/>
  <c r="I150" i="55"/>
  <c r="I142" i="55"/>
  <c r="I134" i="55"/>
  <c r="I126" i="55"/>
  <c r="I118" i="55"/>
  <c r="I110" i="55"/>
  <c r="I102" i="55"/>
  <c r="I94" i="55"/>
  <c r="I86" i="55"/>
  <c r="I78" i="55"/>
  <c r="I70" i="55"/>
  <c r="I62" i="55"/>
  <c r="I46" i="55"/>
  <c r="I38" i="55"/>
  <c r="I40" i="65" s="1"/>
  <c r="I30" i="55"/>
  <c r="I22" i="55"/>
  <c r="I14" i="55"/>
  <c r="I6" i="55"/>
  <c r="Q302" i="55"/>
  <c r="Q294" i="55"/>
  <c r="Q286" i="55"/>
  <c r="Q278" i="55"/>
  <c r="Q270" i="55"/>
  <c r="Q262" i="55"/>
  <c r="Q254" i="55"/>
  <c r="Q246" i="55"/>
  <c r="Q238" i="55"/>
  <c r="Q230" i="55"/>
  <c r="Q222" i="55"/>
  <c r="Q214" i="55"/>
  <c r="Q206" i="55"/>
  <c r="Q198" i="55"/>
  <c r="Q190" i="55"/>
  <c r="Q182" i="55"/>
  <c r="Q174" i="55"/>
  <c r="Q166" i="55"/>
  <c r="Q158" i="55"/>
  <c r="Q150" i="55"/>
  <c r="Q142" i="55"/>
  <c r="Q134" i="55"/>
  <c r="Q126" i="55"/>
  <c r="Q118" i="55"/>
  <c r="Q110" i="55"/>
  <c r="Q102" i="55"/>
  <c r="Q94" i="55"/>
  <c r="Q86" i="55"/>
  <c r="Q78" i="55"/>
  <c r="Q70" i="55"/>
  <c r="Q62" i="55"/>
  <c r="Q54" i="55"/>
  <c r="Q46" i="55"/>
  <c r="Q38" i="55"/>
  <c r="Q30" i="55"/>
  <c r="Q22" i="55"/>
  <c r="Q14" i="55"/>
  <c r="Q6" i="55"/>
  <c r="I309" i="55"/>
  <c r="I293" i="55"/>
  <c r="I285" i="55"/>
  <c r="I269" i="55"/>
  <c r="I271" i="65" s="1"/>
  <c r="I261" i="55"/>
  <c r="I253" i="55"/>
  <c r="I255" i="65" s="1"/>
  <c r="I245" i="55"/>
  <c r="I237" i="55"/>
  <c r="I229" i="55"/>
  <c r="I221" i="55"/>
  <c r="I213" i="55"/>
  <c r="I205" i="55"/>
  <c r="I207" i="65" s="1"/>
  <c r="I197" i="55"/>
  <c r="I189" i="55"/>
  <c r="I181" i="55"/>
  <c r="I173" i="55"/>
  <c r="I165" i="55"/>
  <c r="I157" i="55"/>
  <c r="I149" i="55"/>
  <c r="I141" i="55"/>
  <c r="I143" i="65" s="1"/>
  <c r="I133" i="55"/>
  <c r="I125" i="55"/>
  <c r="I127" i="65" s="1"/>
  <c r="I117" i="55"/>
  <c r="I109" i="55"/>
  <c r="I101" i="55"/>
  <c r="I93" i="55"/>
  <c r="I85" i="55"/>
  <c r="I77" i="55"/>
  <c r="I79" i="65" s="1"/>
  <c r="I69" i="55"/>
  <c r="I61" i="55"/>
  <c r="I63" i="65" s="1"/>
  <c r="M278" i="55"/>
  <c r="M254" i="55"/>
  <c r="M142" i="55"/>
  <c r="M126" i="55"/>
  <c r="M70" i="55"/>
  <c r="Q309" i="55"/>
  <c r="Q301" i="55"/>
  <c r="Q293" i="55"/>
  <c r="Q285" i="55"/>
  <c r="Q277" i="55"/>
  <c r="Q269" i="55"/>
  <c r="Q261" i="55"/>
  <c r="Q253" i="55"/>
  <c r="Q245" i="55"/>
  <c r="Q237" i="55"/>
  <c r="Q229" i="55"/>
  <c r="Q221" i="55"/>
  <c r="Q213" i="55"/>
  <c r="Q165" i="55"/>
  <c r="Q157" i="55"/>
  <c r="Q125" i="55"/>
  <c r="Q109" i="55"/>
  <c r="Q101" i="55"/>
  <c r="Q85" i="55"/>
  <c r="Q69" i="55"/>
  <c r="Q61" i="55"/>
  <c r="Q37" i="55"/>
  <c r="K305" i="55"/>
  <c r="K297" i="55"/>
  <c r="K289" i="55"/>
  <c r="K281" i="55"/>
  <c r="K273" i="55"/>
  <c r="K265" i="55"/>
  <c r="K257" i="55"/>
  <c r="K249" i="55"/>
  <c r="K241" i="55"/>
  <c r="K233" i="55"/>
  <c r="K225" i="55"/>
  <c r="K217" i="55"/>
  <c r="K209" i="55"/>
  <c r="K201" i="55"/>
  <c r="K193" i="55"/>
  <c r="K185" i="55"/>
  <c r="K177" i="55"/>
  <c r="K169" i="55"/>
  <c r="K161" i="55"/>
  <c r="K153" i="55"/>
  <c r="K145" i="55"/>
  <c r="K137" i="55"/>
  <c r="K129" i="55"/>
  <c r="K121" i="55"/>
  <c r="K113" i="55"/>
  <c r="K105" i="55"/>
  <c r="K97" i="55"/>
  <c r="K89" i="55"/>
  <c r="K81" i="55"/>
  <c r="K73" i="55"/>
  <c r="K65" i="55"/>
  <c r="K57" i="55"/>
  <c r="K49" i="55"/>
  <c r="K41" i="55"/>
  <c r="K33" i="55"/>
  <c r="K25" i="55"/>
  <c r="K17" i="55"/>
  <c r="K9" i="55"/>
  <c r="G138" i="55"/>
  <c r="G13" i="55"/>
  <c r="G29" i="55"/>
  <c r="G45" i="55"/>
  <c r="G61" i="55"/>
  <c r="G77" i="55"/>
  <c r="G93" i="55"/>
  <c r="G109" i="55"/>
  <c r="G125" i="55"/>
  <c r="G141" i="55"/>
  <c r="G157" i="55"/>
  <c r="G85" i="55"/>
  <c r="G42" i="55"/>
  <c r="G307" i="55"/>
  <c r="G299" i="55"/>
  <c r="G291" i="55"/>
  <c r="G283" i="55"/>
  <c r="G275" i="55"/>
  <c r="G267" i="55"/>
  <c r="G259" i="55"/>
  <c r="G251" i="55"/>
  <c r="G243" i="55"/>
  <c r="G235" i="55"/>
  <c r="G227" i="55"/>
  <c r="G219" i="55"/>
  <c r="G211" i="55"/>
  <c r="G203" i="55"/>
  <c r="G195" i="55"/>
  <c r="G187" i="55"/>
  <c r="G179" i="55"/>
  <c r="G171" i="55"/>
  <c r="G163" i="55"/>
  <c r="G155" i="55"/>
  <c r="G147" i="55"/>
  <c r="G139" i="55"/>
  <c r="G131" i="55"/>
  <c r="G123" i="55"/>
  <c r="G115" i="55"/>
  <c r="G107" i="55"/>
  <c r="G99" i="55"/>
  <c r="G91" i="55"/>
  <c r="G83" i="55"/>
  <c r="G75" i="55"/>
  <c r="G67" i="55"/>
  <c r="G59" i="55"/>
  <c r="G51" i="55"/>
  <c r="G43" i="55"/>
  <c r="G35" i="55"/>
  <c r="G27" i="55"/>
  <c r="G19" i="55"/>
  <c r="G11" i="55"/>
  <c r="G37" i="55"/>
  <c r="K277" i="55"/>
  <c r="K269" i="55"/>
  <c r="K261" i="55"/>
  <c r="K253" i="55"/>
  <c r="K245" i="55"/>
  <c r="K237" i="55"/>
  <c r="K229" i="55"/>
  <c r="K221" i="55"/>
  <c r="K213" i="55"/>
  <c r="K205" i="55"/>
  <c r="K197" i="55"/>
  <c r="K189" i="55"/>
  <c r="K181" i="55"/>
  <c r="K173" i="55"/>
  <c r="K165" i="55"/>
  <c r="K157" i="55"/>
  <c r="K149" i="55"/>
  <c r="K141" i="55"/>
  <c r="K133" i="55"/>
  <c r="K125" i="55"/>
  <c r="K117" i="55"/>
  <c r="K109" i="55"/>
  <c r="K101" i="55"/>
  <c r="K93" i="55"/>
  <c r="K85" i="55"/>
  <c r="K77" i="55"/>
  <c r="K69" i="55"/>
  <c r="K61" i="55"/>
  <c r="K53" i="55"/>
  <c r="K45" i="55"/>
  <c r="K37" i="55"/>
  <c r="K29" i="55"/>
  <c r="K21" i="55"/>
  <c r="K13" i="55"/>
  <c r="G306" i="55"/>
  <c r="G298" i="55"/>
  <c r="G290" i="55"/>
  <c r="G282" i="55"/>
  <c r="G274" i="55"/>
  <c r="G266" i="55"/>
  <c r="G258" i="55"/>
  <c r="G250" i="55"/>
  <c r="G242" i="55"/>
  <c r="G234" i="55"/>
  <c r="G226" i="55"/>
  <c r="G218" i="55"/>
  <c r="G210" i="55"/>
  <c r="G202" i="55"/>
  <c r="G194" i="55"/>
  <c r="G186" i="55"/>
  <c r="G178" i="55"/>
  <c r="G170" i="55"/>
  <c r="G162" i="55"/>
  <c r="G146" i="55"/>
  <c r="G130" i="55"/>
  <c r="G114" i="55"/>
  <c r="G98" i="55"/>
  <c r="G82" i="55"/>
  <c r="G66" i="55"/>
  <c r="G50" i="55"/>
  <c r="G34" i="55"/>
  <c r="G18" i="55"/>
  <c r="G10" i="55"/>
  <c r="G117" i="55"/>
  <c r="K151" i="55"/>
  <c r="G305" i="55"/>
  <c r="G297" i="55"/>
  <c r="G289" i="55"/>
  <c r="G281" i="55"/>
  <c r="G273" i="55"/>
  <c r="G265" i="55"/>
  <c r="G257" i="55"/>
  <c r="G249" i="55"/>
  <c r="G241" i="55"/>
  <c r="G233" i="55"/>
  <c r="G225" i="55"/>
  <c r="G217" i="55"/>
  <c r="G209" i="55"/>
  <c r="G201" i="55"/>
  <c r="G193" i="55"/>
  <c r="G185" i="55"/>
  <c r="G177" i="55"/>
  <c r="G169" i="55"/>
  <c r="G161" i="55"/>
  <c r="G153" i="55"/>
  <c r="G145" i="55"/>
  <c r="G137" i="55"/>
  <c r="G129" i="55"/>
  <c r="G121" i="55"/>
  <c r="G113" i="55"/>
  <c r="G105" i="55"/>
  <c r="G97" i="55"/>
  <c r="G89" i="55"/>
  <c r="G81" i="55"/>
  <c r="G73" i="55"/>
  <c r="G65" i="55"/>
  <c r="G57" i="55"/>
  <c r="G49" i="55"/>
  <c r="G41" i="55"/>
  <c r="G33" i="55"/>
  <c r="G25" i="55"/>
  <c r="G17" i="55"/>
  <c r="G69" i="55"/>
  <c r="I53" i="55"/>
  <c r="I37" i="55"/>
  <c r="I29" i="55"/>
  <c r="I21" i="55"/>
  <c r="I23" i="65" s="1"/>
  <c r="I13" i="55"/>
  <c r="I5" i="55"/>
  <c r="K307" i="55"/>
  <c r="K299" i="55"/>
  <c r="K291" i="55"/>
  <c r="K283" i="55"/>
  <c r="K275" i="55"/>
  <c r="K267" i="55"/>
  <c r="K259" i="55"/>
  <c r="K251" i="55"/>
  <c r="K243" i="55"/>
  <c r="K235" i="55"/>
  <c r="K227" i="55"/>
  <c r="K219" i="55"/>
  <c r="K211" i="55"/>
  <c r="K203" i="55"/>
  <c r="K195" i="55"/>
  <c r="K187" i="55"/>
  <c r="K179" i="55"/>
  <c r="K171" i="55"/>
  <c r="Q133" i="55"/>
  <c r="G304" i="55"/>
  <c r="G296" i="55"/>
  <c r="G288" i="55"/>
  <c r="G280" i="55"/>
  <c r="G272" i="55"/>
  <c r="G264" i="55"/>
  <c r="G256" i="55"/>
  <c r="G248" i="55"/>
  <c r="G240" i="55"/>
  <c r="G232" i="55"/>
  <c r="G224" i="55"/>
  <c r="G216" i="55"/>
  <c r="G208" i="55"/>
  <c r="G200" i="55"/>
  <c r="G192" i="55"/>
  <c r="G184" i="55"/>
  <c r="G176" i="55"/>
  <c r="G168" i="55"/>
  <c r="G160" i="55"/>
  <c r="G152" i="55"/>
  <c r="G144" i="55"/>
  <c r="G136" i="55"/>
  <c r="G128" i="55"/>
  <c r="G120" i="55"/>
  <c r="G112" i="55"/>
  <c r="G104" i="55"/>
  <c r="G96" i="55"/>
  <c r="G88" i="55"/>
  <c r="G80" i="55"/>
  <c r="G72" i="55"/>
  <c r="G64" i="55"/>
  <c r="G56" i="55"/>
  <c r="G48" i="55"/>
  <c r="G40" i="55"/>
  <c r="G32" i="55"/>
  <c r="G24" i="55"/>
  <c r="G16" i="55"/>
  <c r="G149" i="55"/>
  <c r="G21" i="55"/>
  <c r="I19" i="55"/>
  <c r="K306" i="55"/>
  <c r="K298" i="55"/>
  <c r="K290" i="55"/>
  <c r="K282" i="55"/>
  <c r="K274" i="55"/>
  <c r="K266" i="55"/>
  <c r="K258" i="55"/>
  <c r="K250" i="55"/>
  <c r="K242" i="55"/>
  <c r="K234" i="55"/>
  <c r="K226" i="55"/>
  <c r="K218" i="55"/>
  <c r="K210" i="55"/>
  <c r="K202" i="55"/>
  <c r="K194" i="55"/>
  <c r="K186" i="55"/>
  <c r="K178" i="55"/>
  <c r="K170" i="55"/>
  <c r="K162" i="55"/>
  <c r="K154" i="55"/>
  <c r="K146" i="55"/>
  <c r="K138" i="55"/>
  <c r="K130" i="55"/>
  <c r="K122" i="55"/>
  <c r="K114" i="55"/>
  <c r="K106" i="55"/>
  <c r="K98" i="55"/>
  <c r="K90" i="55"/>
  <c r="K82" i="55"/>
  <c r="K74" i="55"/>
  <c r="K66" i="55"/>
  <c r="K58" i="55"/>
  <c r="K50" i="55"/>
  <c r="K42" i="55"/>
  <c r="K34" i="55"/>
  <c r="K26" i="55"/>
  <c r="K18" i="55"/>
  <c r="K10" i="55"/>
  <c r="M17" i="55"/>
  <c r="G101" i="55"/>
  <c r="G9" i="55"/>
  <c r="G8" i="55"/>
  <c r="O29" i="55"/>
  <c r="Q305" i="55"/>
  <c r="Q297" i="55"/>
  <c r="Q289" i="55"/>
  <c r="Q281" i="55"/>
  <c r="Q273" i="55"/>
  <c r="Q265" i="55"/>
  <c r="Q257" i="55"/>
  <c r="Q249" i="55"/>
  <c r="Q241" i="55"/>
  <c r="Q233" i="55"/>
  <c r="Q225" i="55"/>
  <c r="Q217" i="55"/>
  <c r="Q209" i="55"/>
  <c r="Q201" i="55"/>
  <c r="G303" i="55"/>
  <c r="G295" i="55"/>
  <c r="G287" i="55"/>
  <c r="G279" i="55"/>
  <c r="G271" i="55"/>
  <c r="G263" i="55"/>
  <c r="G255" i="55"/>
  <c r="G247" i="55"/>
  <c r="G239" i="55"/>
  <c r="G231" i="55"/>
  <c r="G223" i="55"/>
  <c r="G215" i="55"/>
  <c r="G207" i="55"/>
  <c r="G199" i="55"/>
  <c r="G191" i="55"/>
  <c r="G183" i="55"/>
  <c r="G175" i="55"/>
  <c r="G167" i="55"/>
  <c r="G159" i="55"/>
  <c r="G151" i="55"/>
  <c r="G143" i="55"/>
  <c r="G135" i="55"/>
  <c r="G127" i="55"/>
  <c r="G119" i="55"/>
  <c r="G111" i="55"/>
  <c r="G103" i="55"/>
  <c r="G95" i="55"/>
  <c r="G87" i="55"/>
  <c r="G79" i="55"/>
  <c r="G71" i="55"/>
  <c r="G63" i="55"/>
  <c r="G55" i="55"/>
  <c r="G47" i="55"/>
  <c r="G39" i="55"/>
  <c r="G31" i="55"/>
  <c r="G23" i="55"/>
  <c r="G15" i="55"/>
  <c r="G7" i="55"/>
  <c r="G302" i="55"/>
  <c r="G294" i="55"/>
  <c r="G286" i="55"/>
  <c r="G278" i="55"/>
  <c r="G270" i="55"/>
  <c r="G262" i="55"/>
  <c r="G254" i="55"/>
  <c r="G246" i="55"/>
  <c r="G238" i="55"/>
  <c r="G230" i="55"/>
  <c r="G222" i="55"/>
  <c r="G214" i="55"/>
  <c r="G206" i="55"/>
  <c r="G198" i="55"/>
  <c r="G190" i="55"/>
  <c r="G182" i="55"/>
  <c r="G174" i="55"/>
  <c r="G166" i="55"/>
  <c r="G158" i="55"/>
  <c r="G150" i="55"/>
  <c r="G142" i="55"/>
  <c r="G134" i="55"/>
  <c r="G126" i="55"/>
  <c r="G118" i="55"/>
  <c r="G110" i="55"/>
  <c r="G102" i="55"/>
  <c r="G94" i="55"/>
  <c r="G86" i="55"/>
  <c r="G78" i="55"/>
  <c r="G70" i="55"/>
  <c r="G62" i="55"/>
  <c r="G54" i="55"/>
  <c r="G46" i="55"/>
  <c r="G38" i="55"/>
  <c r="G30" i="55"/>
  <c r="G22" i="55"/>
  <c r="G14" i="55"/>
  <c r="G6" i="55"/>
  <c r="K163" i="55"/>
  <c r="K155" i="55"/>
  <c r="K147" i="55"/>
  <c r="K139" i="55"/>
  <c r="K131" i="55"/>
  <c r="K123" i="55"/>
  <c r="K115" i="55"/>
  <c r="K107" i="55"/>
  <c r="K99" i="55"/>
  <c r="K91" i="55"/>
  <c r="K83" i="55"/>
  <c r="K75" i="55"/>
  <c r="K67" i="55"/>
  <c r="K59" i="55"/>
  <c r="K51" i="55"/>
  <c r="K43" i="55"/>
  <c r="K35" i="55"/>
  <c r="K27" i="55"/>
  <c r="K19" i="55"/>
  <c r="K11" i="55"/>
  <c r="Q303" i="55"/>
  <c r="Q295" i="55"/>
  <c r="Q287" i="55"/>
  <c r="Q279" i="55"/>
  <c r="Q271" i="55"/>
  <c r="Q263" i="55"/>
  <c r="Q255" i="55"/>
  <c r="Q247" i="55"/>
  <c r="Q239" i="55"/>
  <c r="Q231" i="55"/>
  <c r="Q223" i="55"/>
  <c r="Q215" i="55"/>
  <c r="Q207" i="55"/>
  <c r="Q199" i="55"/>
  <c r="Q191" i="55"/>
  <c r="Q183" i="55"/>
  <c r="Q175" i="55"/>
  <c r="Q167" i="55"/>
  <c r="Q159" i="55"/>
  <c r="Q151" i="55"/>
  <c r="Q143" i="55"/>
  <c r="Q135" i="55"/>
  <c r="Q127" i="55"/>
  <c r="Q119" i="55"/>
  <c r="Q111" i="55"/>
  <c r="Q103" i="55"/>
  <c r="Q95" i="55"/>
  <c r="Q87" i="55"/>
  <c r="Q79" i="55"/>
  <c r="Q71" i="55"/>
  <c r="Q63" i="55"/>
  <c r="Q55" i="55"/>
  <c r="G309" i="55"/>
  <c r="G301" i="55"/>
  <c r="G293" i="55"/>
  <c r="G285" i="55"/>
  <c r="G277" i="55"/>
  <c r="G269" i="55"/>
  <c r="G261" i="55"/>
  <c r="G253" i="55"/>
  <c r="G245" i="55"/>
  <c r="G237" i="55"/>
  <c r="G229" i="55"/>
  <c r="G221" i="55"/>
  <c r="G213" i="55"/>
  <c r="G205" i="55"/>
  <c r="G197" i="55"/>
  <c r="G189" i="55"/>
  <c r="G181" i="55"/>
  <c r="G173" i="55"/>
  <c r="G165" i="55"/>
  <c r="G5" i="55"/>
  <c r="M301" i="55"/>
  <c r="M293" i="55"/>
  <c r="M237" i="55"/>
  <c r="M221" i="55"/>
  <c r="M197" i="55"/>
  <c r="M157" i="55"/>
  <c r="M141" i="55"/>
  <c r="M109" i="55"/>
  <c r="M93" i="55"/>
  <c r="O296" i="55"/>
  <c r="O272" i="55"/>
  <c r="O264" i="55"/>
  <c r="O240" i="55"/>
  <c r="O216" i="55"/>
  <c r="O208" i="55"/>
  <c r="O184" i="55"/>
  <c r="O168" i="55"/>
  <c r="O120" i="55"/>
  <c r="O112" i="55"/>
  <c r="O88" i="55"/>
  <c r="O80" i="55"/>
  <c r="O56" i="55"/>
  <c r="O16" i="55"/>
  <c r="O8" i="55"/>
  <c r="M299" i="55"/>
  <c r="M283" i="55"/>
  <c r="M259" i="55"/>
  <c r="M251" i="55"/>
  <c r="M243" i="55"/>
  <c r="M219" i="55"/>
  <c r="M211" i="55"/>
  <c r="M179" i="55"/>
  <c r="M171" i="55"/>
  <c r="M155" i="55"/>
  <c r="M298" i="55"/>
  <c r="M178" i="55"/>
  <c r="O285" i="55"/>
  <c r="O189" i="55"/>
  <c r="O109" i="55"/>
  <c r="O13" i="55"/>
  <c r="Q45" i="55"/>
  <c r="M257" i="55"/>
  <c r="M217" i="55"/>
  <c r="M177" i="55"/>
  <c r="M113" i="55"/>
  <c r="M65" i="55"/>
  <c r="Q21" i="55"/>
  <c r="K271" i="55"/>
  <c r="K263" i="55"/>
  <c r="K207" i="55"/>
  <c r="K199" i="55"/>
  <c r="K175" i="55"/>
  <c r="K143" i="55"/>
  <c r="K135" i="55"/>
  <c r="K103" i="55"/>
  <c r="K55" i="55"/>
  <c r="K7" i="55"/>
  <c r="O307" i="55"/>
  <c r="O299" i="55"/>
  <c r="O291" i="55"/>
  <c r="O283" i="55"/>
  <c r="O275" i="55"/>
  <c r="O267" i="55"/>
  <c r="O259" i="55"/>
  <c r="O251" i="55"/>
  <c r="O243" i="55"/>
  <c r="O235" i="55"/>
  <c r="O227" i="55"/>
  <c r="O219" i="55"/>
  <c r="O211" i="55"/>
  <c r="O203" i="55"/>
  <c r="O195" i="55"/>
  <c r="O187" i="55"/>
  <c r="O179" i="55"/>
  <c r="O171" i="55"/>
  <c r="O163" i="55"/>
  <c r="Q307" i="55"/>
  <c r="Q299" i="55"/>
  <c r="Q291" i="55"/>
  <c r="Q283" i="55"/>
  <c r="Q275" i="55"/>
  <c r="Q267" i="55"/>
  <c r="Q259" i="55"/>
  <c r="Q251" i="55"/>
  <c r="Q243" i="55"/>
  <c r="Q235" i="55"/>
  <c r="Q227" i="55"/>
  <c r="Q219" i="55"/>
  <c r="Q211" i="55"/>
  <c r="Q203" i="55"/>
  <c r="Q195" i="55"/>
  <c r="Q187" i="55"/>
  <c r="Q179" i="55"/>
  <c r="Q171" i="55"/>
  <c r="Q163" i="55"/>
  <c r="Q155" i="55"/>
  <c r="Q147" i="55"/>
  <c r="Q139" i="55"/>
  <c r="Q131" i="55"/>
  <c r="Q123" i="55"/>
  <c r="Q115" i="55"/>
  <c r="Q107" i="55"/>
  <c r="Q99" i="55"/>
  <c r="Q91" i="55"/>
  <c r="Q83" i="55"/>
  <c r="Q75" i="55"/>
  <c r="Q67" i="55"/>
  <c r="Q27" i="55"/>
  <c r="K302" i="55"/>
  <c r="K294" i="55"/>
  <c r="K278" i="55"/>
  <c r="K262" i="55"/>
  <c r="K238" i="55"/>
  <c r="K230" i="55"/>
  <c r="K214" i="55"/>
  <c r="K206" i="55"/>
  <c r="K198" i="55"/>
  <c r="K190" i="55"/>
  <c r="K174" i="55"/>
  <c r="K150" i="55"/>
  <c r="K142" i="55"/>
  <c r="K134" i="55"/>
  <c r="K126" i="55"/>
  <c r="K118" i="55"/>
  <c r="K102" i="55"/>
  <c r="K94" i="55"/>
  <c r="K86" i="55"/>
  <c r="K70" i="55"/>
  <c r="K62" i="55"/>
  <c r="K30" i="55"/>
  <c r="K22" i="55"/>
  <c r="K6" i="55"/>
  <c r="Q306" i="55"/>
  <c r="Q298" i="55"/>
  <c r="Q290" i="55"/>
  <c r="Q282" i="55"/>
  <c r="Q274" i="55"/>
  <c r="Q266" i="55"/>
  <c r="Q258" i="55"/>
  <c r="Q250" i="55"/>
  <c r="Q242" i="55"/>
  <c r="Q234" i="55"/>
  <c r="Q226" i="55"/>
  <c r="Q218" i="55"/>
  <c r="Q210" i="55"/>
  <c r="Q202" i="55"/>
  <c r="Q194" i="55"/>
  <c r="Q47" i="55"/>
  <c r="Q39" i="55"/>
  <c r="Q31" i="55"/>
  <c r="Q23" i="55"/>
  <c r="Q15" i="55"/>
  <c r="Q7" i="55"/>
  <c r="Q205" i="55"/>
  <c r="Q197" i="55"/>
  <c r="Q189" i="55"/>
  <c r="Q181" i="55"/>
  <c r="Q173" i="55"/>
  <c r="Q149" i="55"/>
  <c r="Q141" i="55"/>
  <c r="Q117" i="55"/>
  <c r="Q93" i="55"/>
  <c r="Q77" i="55"/>
  <c r="Q53" i="55"/>
  <c r="Q29" i="55"/>
  <c r="Q13" i="55"/>
  <c r="Q5" i="55"/>
  <c r="Q59" i="55"/>
  <c r="Q51" i="55"/>
  <c r="Q43" i="55"/>
  <c r="Q35" i="55"/>
  <c r="Q19" i="55"/>
  <c r="Q11" i="55"/>
  <c r="Q186" i="55"/>
  <c r="Q178" i="55"/>
  <c r="Q170" i="55"/>
  <c r="Q162" i="55"/>
  <c r="Q154" i="55"/>
  <c r="Q146" i="55"/>
  <c r="Q138" i="55"/>
  <c r="Q130" i="55"/>
  <c r="Q122" i="55"/>
  <c r="Q114" i="55"/>
  <c r="Q106" i="55"/>
  <c r="Q98" i="55"/>
  <c r="Q90" i="55"/>
  <c r="Q82" i="55"/>
  <c r="Q74" i="55"/>
  <c r="Q66" i="55"/>
  <c r="Q58" i="55"/>
  <c r="Q50" i="55"/>
  <c r="Q42" i="55"/>
  <c r="Q34" i="55"/>
  <c r="Q26" i="55"/>
  <c r="Q18" i="55"/>
  <c r="Q10" i="55"/>
  <c r="Q193" i="55"/>
  <c r="Q185" i="55"/>
  <c r="Q177" i="55"/>
  <c r="Q169" i="55"/>
  <c r="Q161" i="55"/>
  <c r="Q153" i="55"/>
  <c r="Q145" i="55"/>
  <c r="Q137" i="55"/>
  <c r="Q129" i="55"/>
  <c r="Q121" i="55"/>
  <c r="Q113" i="55"/>
  <c r="Q105" i="55"/>
  <c r="Q97" i="55"/>
  <c r="Q89" i="55"/>
  <c r="Q81" i="55"/>
  <c r="Q73" i="55"/>
  <c r="Q65" i="55"/>
  <c r="Q57" i="55"/>
  <c r="Q49" i="55"/>
  <c r="Q41" i="55"/>
  <c r="Q33" i="55"/>
  <c r="Q25" i="55"/>
  <c r="Q17" i="55"/>
  <c r="Q9" i="55"/>
  <c r="O23" i="55"/>
  <c r="O15" i="55"/>
  <c r="O7" i="55"/>
  <c r="Q304" i="55"/>
  <c r="Q296" i="55"/>
  <c r="Q288" i="55"/>
  <c r="Q280" i="55"/>
  <c r="Q272" i="55"/>
  <c r="Q264" i="55"/>
  <c r="Q256" i="55"/>
  <c r="Q248" i="55"/>
  <c r="Q240" i="55"/>
  <c r="Q232" i="55"/>
  <c r="Q224" i="55"/>
  <c r="Q216" i="55"/>
  <c r="Q208" i="55"/>
  <c r="Q200" i="55"/>
  <c r="Q192" i="55"/>
  <c r="Q184" i="55"/>
  <c r="Q176" i="55"/>
  <c r="Q168" i="55"/>
  <c r="Q160" i="55"/>
  <c r="Q152" i="55"/>
  <c r="Q144" i="55"/>
  <c r="Q136" i="55"/>
  <c r="Q128" i="55"/>
  <c r="Q120" i="55"/>
  <c r="Q112" i="55"/>
  <c r="Q104" i="55"/>
  <c r="Q96" i="55"/>
  <c r="Q88" i="55"/>
  <c r="Q80" i="55"/>
  <c r="Q72" i="55"/>
  <c r="Q64" i="55"/>
  <c r="Q56" i="55"/>
  <c r="Q48" i="55"/>
  <c r="Q40" i="55"/>
  <c r="Q32" i="55"/>
  <c r="Q24" i="55"/>
  <c r="Q16" i="55"/>
  <c r="Q8" i="55"/>
  <c r="M281" i="55"/>
  <c r="M241" i="55"/>
  <c r="M195" i="55"/>
  <c r="M125" i="55"/>
  <c r="M307" i="55"/>
  <c r="M291" i="55"/>
  <c r="M275" i="55"/>
  <c r="M267" i="55"/>
  <c r="M235" i="55"/>
  <c r="M227" i="55"/>
  <c r="M203" i="55"/>
  <c r="M187" i="55"/>
  <c r="M163" i="55"/>
  <c r="M147" i="55"/>
  <c r="M139" i="55"/>
  <c r="M131" i="55"/>
  <c r="M123" i="55"/>
  <c r="M115" i="55"/>
  <c r="M107" i="55"/>
  <c r="M99" i="55"/>
  <c r="M83" i="55"/>
  <c r="M193" i="55"/>
  <c r="M91" i="55"/>
  <c r="M290" i="55"/>
  <c r="M242" i="55"/>
  <c r="M202" i="55"/>
  <c r="M154" i="55"/>
  <c r="M130" i="55"/>
  <c r="M114" i="55"/>
  <c r="M106" i="55"/>
  <c r="M98" i="55"/>
  <c r="M66" i="55"/>
  <c r="M58" i="55"/>
  <c r="M50" i="55"/>
  <c r="M42" i="55"/>
  <c r="M34" i="55"/>
  <c r="M26" i="55"/>
  <c r="M18" i="55"/>
  <c r="M10" i="55"/>
  <c r="M5" i="55"/>
  <c r="M273" i="55"/>
  <c r="M230" i="55"/>
  <c r="M189" i="55"/>
  <c r="M149" i="55"/>
  <c r="M121" i="55"/>
  <c r="M75" i="55"/>
  <c r="M274" i="55"/>
  <c r="M258" i="55"/>
  <c r="M250" i="55"/>
  <c r="M234" i="55"/>
  <c r="M226" i="55"/>
  <c r="M218" i="55"/>
  <c r="M210" i="55"/>
  <c r="M194" i="55"/>
  <c r="M186" i="55"/>
  <c r="M170" i="55"/>
  <c r="M162" i="55"/>
  <c r="M146" i="55"/>
  <c r="M138" i="55"/>
  <c r="M122" i="55"/>
  <c r="M74" i="55"/>
  <c r="M305" i="55"/>
  <c r="M297" i="55"/>
  <c r="M289" i="55"/>
  <c r="M265" i="55"/>
  <c r="M249" i="55"/>
  <c r="M233" i="55"/>
  <c r="M225" i="55"/>
  <c r="M209" i="55"/>
  <c r="M201" i="55"/>
  <c r="M185" i="55"/>
  <c r="M169" i="55"/>
  <c r="M161" i="55"/>
  <c r="M153" i="55"/>
  <c r="M145" i="55"/>
  <c r="M129" i="55"/>
  <c r="M97" i="55"/>
  <c r="M89" i="55"/>
  <c r="M81" i="55"/>
  <c r="M73" i="55"/>
  <c r="M57" i="55"/>
  <c r="M49" i="55"/>
  <c r="M41" i="55"/>
  <c r="M33" i="55"/>
  <c r="M25" i="55"/>
  <c r="M306" i="55"/>
  <c r="M266" i="55"/>
  <c r="M82" i="55"/>
  <c r="M304" i="55"/>
  <c r="M296" i="55"/>
  <c r="M288" i="55"/>
  <c r="M280" i="55"/>
  <c r="M272" i="55"/>
  <c r="M264" i="55"/>
  <c r="M256" i="55"/>
  <c r="M248" i="55"/>
  <c r="M240" i="55"/>
  <c r="M232" i="55"/>
  <c r="M224" i="55"/>
  <c r="M216" i="55"/>
  <c r="M208" i="55"/>
  <c r="M200" i="55"/>
  <c r="M192" i="55"/>
  <c r="M184" i="55"/>
  <c r="M176" i="55"/>
  <c r="M168" i="55"/>
  <c r="M160" i="55"/>
  <c r="M152" i="55"/>
  <c r="M144" i="55"/>
  <c r="M136" i="55"/>
  <c r="M128" i="55"/>
  <c r="M120" i="55"/>
  <c r="M112" i="55"/>
  <c r="M104" i="55"/>
  <c r="M96" i="55"/>
  <c r="M88" i="55"/>
  <c r="M80" i="55"/>
  <c r="M282" i="55"/>
  <c r="M90" i="55"/>
  <c r="I139" i="55"/>
  <c r="I131" i="55"/>
  <c r="I107" i="55"/>
  <c r="I99" i="55"/>
  <c r="I67" i="55"/>
  <c r="I51" i="55"/>
  <c r="I43" i="55"/>
  <c r="I35" i="55"/>
  <c r="I37" i="65" s="1"/>
  <c r="I27" i="55"/>
  <c r="M302" i="55"/>
  <c r="M294" i="55"/>
  <c r="M286" i="55"/>
  <c r="M270" i="55"/>
  <c r="M262" i="55"/>
  <c r="M246" i="55"/>
  <c r="M238" i="55"/>
  <c r="M222" i="55"/>
  <c r="M214" i="55"/>
  <c r="M206" i="55"/>
  <c r="M198" i="55"/>
  <c r="M190" i="55"/>
  <c r="M182" i="55"/>
  <c r="M174" i="55"/>
  <c r="M166" i="55"/>
  <c r="M158" i="55"/>
  <c r="M150" i="55"/>
  <c r="M134" i="55"/>
  <c r="M118" i="55"/>
  <c r="M110" i="55"/>
  <c r="M102" i="55"/>
  <c r="M94" i="55"/>
  <c r="M86" i="55"/>
  <c r="M78" i="55"/>
  <c r="M62" i="55"/>
  <c r="M54" i="55"/>
  <c r="M46" i="55"/>
  <c r="M38" i="55"/>
  <c r="M30" i="55"/>
  <c r="M22" i="55"/>
  <c r="M14" i="55"/>
  <c r="M6" i="55"/>
  <c r="M137" i="55"/>
  <c r="M105" i="55"/>
  <c r="M309" i="55"/>
  <c r="M285" i="55"/>
  <c r="M277" i="55"/>
  <c r="M269" i="55"/>
  <c r="M261" i="55"/>
  <c r="M253" i="55"/>
  <c r="M245" i="55"/>
  <c r="M229" i="55"/>
  <c r="M213" i="55"/>
  <c r="M205" i="55"/>
  <c r="M181" i="55"/>
  <c r="M173" i="55"/>
  <c r="M165" i="55"/>
  <c r="M133" i="55"/>
  <c r="M117" i="55"/>
  <c r="M101" i="55"/>
  <c r="M85" i="55"/>
  <c r="M77" i="55"/>
  <c r="M69" i="55"/>
  <c r="M61" i="55"/>
  <c r="M53" i="55"/>
  <c r="M45" i="55"/>
  <c r="M37" i="55"/>
  <c r="M29" i="55"/>
  <c r="M21" i="55"/>
  <c r="M13" i="55"/>
  <c r="M9" i="55"/>
  <c r="O155" i="55"/>
  <c r="O147" i="55"/>
  <c r="O139" i="55"/>
  <c r="O131" i="55"/>
  <c r="O123" i="55"/>
  <c r="O115" i="55"/>
  <c r="O107" i="55"/>
  <c r="M72" i="55"/>
  <c r="M64" i="55"/>
  <c r="M56" i="55"/>
  <c r="M48" i="55"/>
  <c r="M40" i="55"/>
  <c r="M32" i="55"/>
  <c r="M24" i="55"/>
  <c r="M16" i="55"/>
  <c r="M8" i="55"/>
  <c r="M303" i="55"/>
  <c r="M295" i="55"/>
  <c r="M287" i="55"/>
  <c r="M279" i="55"/>
  <c r="M271" i="55"/>
  <c r="M263" i="55"/>
  <c r="M255" i="55"/>
  <c r="M247" i="55"/>
  <c r="M239" i="55"/>
  <c r="M231" i="55"/>
  <c r="M223" i="55"/>
  <c r="M215" i="55"/>
  <c r="M207" i="55"/>
  <c r="M199" i="55"/>
  <c r="M191" i="55"/>
  <c r="M183" i="55"/>
  <c r="M175" i="55"/>
  <c r="M167" i="55"/>
  <c r="M159" i="55"/>
  <c r="M151" i="55"/>
  <c r="M143" i="55"/>
  <c r="M135" i="55"/>
  <c r="M127" i="55"/>
  <c r="M119" i="55"/>
  <c r="M111" i="55"/>
  <c r="M103" i="55"/>
  <c r="M95" i="55"/>
  <c r="M87" i="55"/>
  <c r="M79" i="55"/>
  <c r="M71" i="55"/>
  <c r="M63" i="55"/>
  <c r="M55" i="55"/>
  <c r="M47" i="55"/>
  <c r="M39" i="55"/>
  <c r="M31" i="55"/>
  <c r="M23" i="55"/>
  <c r="M15" i="55"/>
  <c r="M7" i="55"/>
  <c r="O5" i="55"/>
  <c r="O32" i="55"/>
  <c r="O64" i="55"/>
  <c r="O96" i="55"/>
  <c r="O128" i="55"/>
  <c r="O160" i="55"/>
  <c r="O192" i="55"/>
  <c r="O224" i="55"/>
  <c r="O256" i="55"/>
  <c r="O288" i="55"/>
  <c r="O37" i="55"/>
  <c r="O69" i="55"/>
  <c r="O101" i="55"/>
  <c r="O133" i="55"/>
  <c r="O165" i="55"/>
  <c r="O197" i="55"/>
  <c r="O229" i="55"/>
  <c r="O261" i="55"/>
  <c r="O293" i="55"/>
  <c r="O21" i="55"/>
  <c r="O53" i="55"/>
  <c r="O85" i="55"/>
  <c r="O117" i="55"/>
  <c r="O149" i="55"/>
  <c r="O181" i="55"/>
  <c r="O213" i="55"/>
  <c r="O245" i="55"/>
  <c r="O277" i="55"/>
  <c r="O309" i="55"/>
  <c r="O45" i="55"/>
  <c r="O93" i="55"/>
  <c r="O144" i="55"/>
  <c r="O200" i="55"/>
  <c r="O248" i="55"/>
  <c r="O301" i="55"/>
  <c r="O48" i="55"/>
  <c r="O104" i="55"/>
  <c r="O152" i="55"/>
  <c r="O205" i="55"/>
  <c r="O253" i="55"/>
  <c r="O304" i="55"/>
  <c r="O24" i="55"/>
  <c r="O77" i="55"/>
  <c r="O125" i="55"/>
  <c r="O176" i="55"/>
  <c r="O232" i="55"/>
  <c r="O280" i="55"/>
  <c r="O237" i="55"/>
  <c r="O157" i="55"/>
  <c r="O72" i="55"/>
  <c r="K14" i="55"/>
  <c r="K46" i="55"/>
  <c r="K78" i="55"/>
  <c r="K110" i="55"/>
  <c r="K158" i="55"/>
  <c r="K167" i="55"/>
  <c r="K222" i="55"/>
  <c r="K231" i="55"/>
  <c r="K286" i="55"/>
  <c r="K295" i="55"/>
  <c r="K15" i="55"/>
  <c r="K47" i="55"/>
  <c r="K79" i="55"/>
  <c r="K111" i="55"/>
  <c r="K159" i="55"/>
  <c r="K223" i="55"/>
  <c r="K287" i="55"/>
  <c r="K31" i="55"/>
  <c r="K63" i="55"/>
  <c r="K95" i="55"/>
  <c r="K127" i="55"/>
  <c r="K182" i="55"/>
  <c r="K191" i="55"/>
  <c r="K246" i="55"/>
  <c r="K255" i="55"/>
  <c r="K5" i="55"/>
  <c r="K270" i="55"/>
  <c r="K254" i="55"/>
  <c r="K239" i="55"/>
  <c r="K166" i="55"/>
  <c r="K87" i="55"/>
  <c r="K71" i="55"/>
  <c r="K54" i="55"/>
  <c r="K38" i="55"/>
  <c r="O99" i="55"/>
  <c r="O91" i="55"/>
  <c r="O83" i="55"/>
  <c r="O75" i="55"/>
  <c r="O67" i="55"/>
  <c r="O59" i="55"/>
  <c r="O51" i="55"/>
  <c r="O43" i="55"/>
  <c r="O35" i="55"/>
  <c r="O27" i="55"/>
  <c r="O19" i="55"/>
  <c r="O11" i="55"/>
  <c r="O221" i="55"/>
  <c r="O141" i="55"/>
  <c r="O61" i="55"/>
  <c r="O305" i="55"/>
  <c r="O297" i="55"/>
  <c r="O289" i="55"/>
  <c r="O281" i="55"/>
  <c r="O273" i="55"/>
  <c r="O265" i="55"/>
  <c r="O257" i="55"/>
  <c r="O249" i="55"/>
  <c r="O241" i="55"/>
  <c r="O233" i="55"/>
  <c r="O225" i="55"/>
  <c r="O217" i="55"/>
  <c r="O209" i="55"/>
  <c r="O201" i="55"/>
  <c r="O193" i="55"/>
  <c r="O185" i="55"/>
  <c r="O177" i="55"/>
  <c r="O169" i="55"/>
  <c r="O161" i="55"/>
  <c r="O153" i="55"/>
  <c r="O145" i="55"/>
  <c r="O137" i="55"/>
  <c r="O129" i="55"/>
  <c r="O121" i="55"/>
  <c r="O113" i="55"/>
  <c r="O105" i="55"/>
  <c r="O97" i="55"/>
  <c r="O89" i="55"/>
  <c r="O81" i="55"/>
  <c r="O73" i="55"/>
  <c r="O65" i="55"/>
  <c r="O57" i="55"/>
  <c r="O49" i="55"/>
  <c r="O41" i="55"/>
  <c r="O33" i="55"/>
  <c r="O25" i="55"/>
  <c r="O17" i="55"/>
  <c r="O9" i="55"/>
  <c r="O306" i="55"/>
  <c r="O298" i="55"/>
  <c r="O290" i="55"/>
  <c r="O282" i="55"/>
  <c r="O274" i="55"/>
  <c r="O266" i="55"/>
  <c r="O258" i="55"/>
  <c r="O250" i="55"/>
  <c r="O242" i="55"/>
  <c r="O234" i="55"/>
  <c r="O226" i="55"/>
  <c r="O218" i="55"/>
  <c r="O210" i="55"/>
  <c r="O202" i="55"/>
  <c r="O194" i="55"/>
  <c r="O186" i="55"/>
  <c r="O178" i="55"/>
  <c r="O170" i="55"/>
  <c r="O162" i="55"/>
  <c r="O154" i="55"/>
  <c r="O146" i="55"/>
  <c r="O138" i="55"/>
  <c r="O130" i="55"/>
  <c r="O122" i="55"/>
  <c r="O114" i="55"/>
  <c r="O106" i="55"/>
  <c r="O98" i="55"/>
  <c r="O90" i="55"/>
  <c r="O82" i="55"/>
  <c r="O74" i="55"/>
  <c r="O66" i="55"/>
  <c r="O58" i="55"/>
  <c r="O50" i="55"/>
  <c r="O42" i="55"/>
  <c r="O34" i="55"/>
  <c r="O26" i="55"/>
  <c r="O18" i="55"/>
  <c r="O10" i="55"/>
  <c r="O302" i="55"/>
  <c r="O294" i="55"/>
  <c r="O286" i="55"/>
  <c r="O278" i="55"/>
  <c r="O270" i="55"/>
  <c r="O262" i="55"/>
  <c r="O254" i="55"/>
  <c r="O246" i="55"/>
  <c r="O238" i="55"/>
  <c r="O230" i="55"/>
  <c r="O222" i="55"/>
  <c r="O214" i="55"/>
  <c r="O206" i="55"/>
  <c r="O198" i="55"/>
  <c r="O190" i="55"/>
  <c r="O182" i="55"/>
  <c r="O174" i="55"/>
  <c r="O166" i="55"/>
  <c r="O158" i="55"/>
  <c r="O150" i="55"/>
  <c r="O142" i="55"/>
  <c r="O134" i="55"/>
  <c r="O126" i="55"/>
  <c r="O118" i="55"/>
  <c r="O110" i="55"/>
  <c r="O102" i="55"/>
  <c r="O94" i="55"/>
  <c r="O86" i="55"/>
  <c r="O78" i="55"/>
  <c r="O70" i="55"/>
  <c r="O62" i="55"/>
  <c r="O54" i="55"/>
  <c r="O46" i="55"/>
  <c r="O38" i="55"/>
  <c r="O30" i="55"/>
  <c r="O22" i="55"/>
  <c r="O14" i="55"/>
  <c r="O6" i="55"/>
  <c r="M67" i="55"/>
  <c r="M59" i="55"/>
  <c r="M51" i="55"/>
  <c r="M43" i="55"/>
  <c r="M35" i="55"/>
  <c r="M27" i="55"/>
  <c r="M19" i="55"/>
  <c r="M11" i="55"/>
  <c r="J204" i="53"/>
  <c r="J152" i="53"/>
  <c r="J240" i="53"/>
  <c r="J33" i="53"/>
  <c r="J64" i="53"/>
  <c r="J94" i="53"/>
  <c r="J177" i="53"/>
  <c r="J6" i="53"/>
  <c r="J73" i="53"/>
  <c r="J216" i="53"/>
  <c r="J241" i="53"/>
  <c r="J65" i="53"/>
  <c r="J150" i="53"/>
  <c r="J74" i="53"/>
  <c r="J217" i="53"/>
  <c r="J48" i="53"/>
  <c r="J121" i="53"/>
  <c r="J202" i="53"/>
  <c r="J243" i="53"/>
  <c r="J35" i="53"/>
  <c r="J66" i="53"/>
  <c r="J179" i="53"/>
  <c r="J232" i="53"/>
  <c r="J262" i="53"/>
  <c r="J105" i="53"/>
  <c r="J218" i="53"/>
  <c r="J49" i="53"/>
  <c r="J123" i="53"/>
  <c r="J67" i="53"/>
  <c r="J201" i="53"/>
  <c r="J233" i="53"/>
  <c r="J116" i="53"/>
  <c r="J284" i="53"/>
  <c r="J62" i="53"/>
  <c r="J126" i="53"/>
  <c r="J207" i="53"/>
  <c r="J7" i="53"/>
  <c r="J38" i="53"/>
  <c r="J89" i="53"/>
  <c r="J120" i="53"/>
  <c r="J160" i="53"/>
  <c r="J203" i="53"/>
  <c r="J234" i="53"/>
  <c r="J287" i="53"/>
  <c r="J16" i="53"/>
  <c r="J286" i="53"/>
  <c r="J145" i="53"/>
  <c r="J206" i="53"/>
  <c r="J238" i="53"/>
  <c r="J11" i="53"/>
  <c r="J63" i="53"/>
  <c r="J92" i="53"/>
  <c r="J176" i="53"/>
  <c r="J17" i="53"/>
  <c r="J190" i="53"/>
  <c r="J78" i="53"/>
  <c r="J230" i="53"/>
  <c r="J289" i="53"/>
  <c r="J147" i="53"/>
  <c r="J257" i="53"/>
  <c r="J8" i="53"/>
  <c r="J210" i="53"/>
  <c r="J291" i="53"/>
  <c r="J259" i="53"/>
  <c r="J187" i="53"/>
  <c r="J91" i="53"/>
  <c r="J19" i="53"/>
  <c r="J235" i="53"/>
  <c r="J128" i="53"/>
  <c r="J290" i="53"/>
  <c r="J258" i="53"/>
  <c r="J178" i="53"/>
  <c r="J146" i="53"/>
  <c r="J34" i="53"/>
  <c r="J10" i="53"/>
  <c r="J303" i="53"/>
  <c r="J295" i="53"/>
  <c r="J279" i="53"/>
  <c r="J271" i="53"/>
  <c r="J263" i="53"/>
  <c r="J255" i="53"/>
  <c r="J247" i="53"/>
  <c r="J239" i="53"/>
  <c r="J223" i="53"/>
  <c r="J215" i="53"/>
  <c r="J199" i="53"/>
  <c r="J191" i="53"/>
  <c r="J183" i="53"/>
  <c r="J167" i="53"/>
  <c r="J143" i="53"/>
  <c r="J135" i="53"/>
  <c r="J127" i="53"/>
  <c r="J111" i="53"/>
  <c r="J103" i="53"/>
  <c r="J87" i="53"/>
  <c r="J79" i="53"/>
  <c r="J71" i="53"/>
  <c r="J55" i="53"/>
  <c r="J47" i="53"/>
  <c r="J31" i="53"/>
  <c r="J23" i="53"/>
  <c r="J15" i="53"/>
  <c r="L291" i="53"/>
  <c r="L201" i="53"/>
  <c r="L65" i="53"/>
  <c r="H257" i="53"/>
  <c r="J310" i="53"/>
  <c r="J302" i="53"/>
  <c r="J294" i="53"/>
  <c r="J278" i="53"/>
  <c r="J270" i="53"/>
  <c r="J254" i="53"/>
  <c r="J246" i="53"/>
  <c r="J222" i="53"/>
  <c r="J214" i="53"/>
  <c r="J198" i="53"/>
  <c r="J182" i="53"/>
  <c r="J166" i="53"/>
  <c r="J158" i="53"/>
  <c r="J142" i="53"/>
  <c r="J134" i="53"/>
  <c r="J110" i="53"/>
  <c r="J102" i="53"/>
  <c r="J86" i="53"/>
  <c r="J70" i="53"/>
  <c r="J54" i="53"/>
  <c r="J46" i="53"/>
  <c r="J30" i="53"/>
  <c r="J22" i="53"/>
  <c r="J14" i="53"/>
  <c r="L305" i="53"/>
  <c r="L137" i="53"/>
  <c r="L41" i="53"/>
  <c r="J300" i="53"/>
  <c r="J276" i="53"/>
  <c r="J268" i="53"/>
  <c r="J252" i="53"/>
  <c r="J236" i="53"/>
  <c r="J228" i="53"/>
  <c r="J220" i="53"/>
  <c r="J196" i="53"/>
  <c r="J188" i="53"/>
  <c r="J180" i="53"/>
  <c r="J172" i="53"/>
  <c r="J164" i="53"/>
  <c r="J156" i="53"/>
  <c r="J140" i="53"/>
  <c r="J124" i="53"/>
  <c r="J108" i="53"/>
  <c r="J100" i="53"/>
  <c r="J84" i="53"/>
  <c r="J76" i="53"/>
  <c r="J68" i="53"/>
  <c r="J60" i="53"/>
  <c r="J52" i="53"/>
  <c r="J28" i="53"/>
  <c r="J20" i="53"/>
  <c r="J12" i="53"/>
  <c r="K31" i="54"/>
  <c r="K63" i="54"/>
  <c r="K95" i="54"/>
  <c r="K127" i="54"/>
  <c r="K159" i="54"/>
  <c r="K191" i="54"/>
  <c r="K223" i="54"/>
  <c r="K255" i="54"/>
  <c r="K287" i="54"/>
  <c r="K22" i="54"/>
  <c r="K54" i="54"/>
  <c r="K86" i="54"/>
  <c r="K118" i="54"/>
  <c r="K150" i="54"/>
  <c r="K182" i="54"/>
  <c r="K214" i="54"/>
  <c r="K246" i="54"/>
  <c r="K278" i="54"/>
  <c r="K17" i="54"/>
  <c r="K33" i="54"/>
  <c r="K47" i="54"/>
  <c r="K89" i="54"/>
  <c r="K103" i="54"/>
  <c r="K119" i="54"/>
  <c r="K145" i="54"/>
  <c r="K161" i="54"/>
  <c r="K175" i="54"/>
  <c r="K217" i="54"/>
  <c r="K231" i="54"/>
  <c r="K247" i="54"/>
  <c r="K273" i="54"/>
  <c r="K289" i="54"/>
  <c r="K303" i="54"/>
  <c r="K6" i="54"/>
  <c r="K62" i="54"/>
  <c r="K78" i="54"/>
  <c r="K134" i="54"/>
  <c r="K190" i="54"/>
  <c r="K206" i="54"/>
  <c r="K262" i="54"/>
  <c r="K7" i="54"/>
  <c r="K23" i="54"/>
  <c r="K49" i="54"/>
  <c r="K65" i="54"/>
  <c r="K79" i="54"/>
  <c r="K121" i="54"/>
  <c r="K135" i="54"/>
  <c r="K151" i="54"/>
  <c r="K177" i="54"/>
  <c r="K193" i="54"/>
  <c r="K207" i="54"/>
  <c r="K249" i="54"/>
  <c r="K263" i="54"/>
  <c r="K279" i="54"/>
  <c r="K305" i="54"/>
  <c r="K8" i="54"/>
  <c r="K24" i="54"/>
  <c r="K38" i="54"/>
  <c r="K80" i="54"/>
  <c r="K94" i="54"/>
  <c r="K110" i="54"/>
  <c r="K136" i="54"/>
  <c r="K152" i="54"/>
  <c r="K166" i="54"/>
  <c r="K208" i="54"/>
  <c r="K222" i="54"/>
  <c r="K238" i="54"/>
  <c r="K264" i="54"/>
  <c r="K280" i="54"/>
  <c r="K294" i="54"/>
  <c r="K25" i="54"/>
  <c r="K39" i="54"/>
  <c r="K55" i="54"/>
  <c r="K81" i="54"/>
  <c r="K97" i="54"/>
  <c r="K111" i="54"/>
  <c r="K153" i="54"/>
  <c r="K167" i="54"/>
  <c r="K183" i="54"/>
  <c r="K209" i="54"/>
  <c r="K225" i="54"/>
  <c r="K239" i="54"/>
  <c r="K281" i="54"/>
  <c r="K295" i="54"/>
  <c r="K16" i="54"/>
  <c r="K30" i="54"/>
  <c r="K46" i="54"/>
  <c r="K72" i="54"/>
  <c r="K88" i="54"/>
  <c r="K102" i="54"/>
  <c r="K144" i="54"/>
  <c r="K158" i="54"/>
  <c r="K174" i="54"/>
  <c r="K200" i="54"/>
  <c r="K216" i="54"/>
  <c r="K230" i="54"/>
  <c r="K272" i="54"/>
  <c r="K286" i="54"/>
  <c r="K302" i="54"/>
  <c r="K257" i="54"/>
  <c r="K199" i="54"/>
  <c r="K143" i="54"/>
  <c r="K87" i="54"/>
  <c r="J307" i="53"/>
  <c r="J299" i="53"/>
  <c r="J283" i="53"/>
  <c r="J275" i="53"/>
  <c r="J267" i="53"/>
  <c r="J251" i="53"/>
  <c r="J227" i="53"/>
  <c r="J219" i="53"/>
  <c r="J195" i="53"/>
  <c r="J171" i="53"/>
  <c r="J163" i="53"/>
  <c r="J155" i="53"/>
  <c r="J139" i="53"/>
  <c r="J131" i="53"/>
  <c r="J115" i="53"/>
  <c r="J107" i="53"/>
  <c r="J99" i="53"/>
  <c r="J83" i="53"/>
  <c r="J59" i="53"/>
  <c r="J51" i="53"/>
  <c r="J43" i="53"/>
  <c r="J27" i="53"/>
  <c r="K254" i="54"/>
  <c r="K198" i="54"/>
  <c r="K142" i="54"/>
  <c r="J306" i="53"/>
  <c r="J298" i="53"/>
  <c r="J282" i="53"/>
  <c r="J274" i="53"/>
  <c r="J266" i="53"/>
  <c r="J250" i="53"/>
  <c r="J242" i="53"/>
  <c r="J226" i="53"/>
  <c r="J194" i="53"/>
  <c r="J186" i="53"/>
  <c r="J170" i="53"/>
  <c r="J162" i="53"/>
  <c r="J154" i="53"/>
  <c r="J138" i="53"/>
  <c r="J130" i="53"/>
  <c r="J114" i="53"/>
  <c r="J106" i="53"/>
  <c r="J98" i="53"/>
  <c r="J82" i="53"/>
  <c r="J58" i="53"/>
  <c r="J50" i="53"/>
  <c r="J26" i="53"/>
  <c r="J18" i="53"/>
  <c r="K241" i="54"/>
  <c r="K185" i="54"/>
  <c r="K129" i="54"/>
  <c r="K71" i="54"/>
  <c r="K15" i="54"/>
  <c r="F88" i="53"/>
  <c r="L33" i="53"/>
  <c r="H228" i="53"/>
  <c r="J305" i="53"/>
  <c r="J297" i="53"/>
  <c r="J281" i="53"/>
  <c r="J273" i="53"/>
  <c r="J265" i="53"/>
  <c r="J249" i="53"/>
  <c r="J225" i="53"/>
  <c r="J209" i="53"/>
  <c r="J193" i="53"/>
  <c r="J185" i="53"/>
  <c r="J169" i="53"/>
  <c r="J161" i="53"/>
  <c r="J153" i="53"/>
  <c r="J137" i="53"/>
  <c r="J129" i="53"/>
  <c r="J113" i="53"/>
  <c r="J97" i="53"/>
  <c r="J81" i="53"/>
  <c r="J57" i="53"/>
  <c r="J41" i="53"/>
  <c r="J25" i="53"/>
  <c r="L156" i="53"/>
  <c r="L44" i="53"/>
  <c r="P30" i="53"/>
  <c r="P22" i="53"/>
  <c r="K296" i="54"/>
  <c r="K240" i="54"/>
  <c r="K184" i="54"/>
  <c r="K126" i="54"/>
  <c r="K70" i="54"/>
  <c r="K14" i="54"/>
  <c r="L268" i="53"/>
  <c r="L233" i="53"/>
  <c r="L145" i="53"/>
  <c r="L100" i="53"/>
  <c r="H35" i="53"/>
  <c r="J304" i="53"/>
  <c r="J296" i="53"/>
  <c r="J280" i="53"/>
  <c r="J272" i="53"/>
  <c r="J264" i="53"/>
  <c r="J256" i="53"/>
  <c r="J248" i="53"/>
  <c r="J224" i="53"/>
  <c r="J208" i="53"/>
  <c r="J200" i="53"/>
  <c r="J192" i="53"/>
  <c r="J184" i="53"/>
  <c r="J168" i="53"/>
  <c r="J144" i="53"/>
  <c r="J136" i="53"/>
  <c r="J112" i="53"/>
  <c r="J104" i="53"/>
  <c r="J96" i="53"/>
  <c r="J88" i="53"/>
  <c r="J80" i="53"/>
  <c r="J72" i="53"/>
  <c r="J56" i="53"/>
  <c r="J40" i="53"/>
  <c r="J32" i="53"/>
  <c r="J24" i="53"/>
  <c r="L267" i="53"/>
  <c r="L155" i="53"/>
  <c r="L99" i="53"/>
  <c r="L43" i="53"/>
  <c r="K304" i="54"/>
  <c r="K248" i="54"/>
  <c r="K232" i="54"/>
  <c r="K176" i="54"/>
  <c r="K120" i="54"/>
  <c r="K104" i="54"/>
  <c r="K48" i="54"/>
  <c r="K113" i="54"/>
  <c r="K57" i="54"/>
  <c r="I250" i="54"/>
  <c r="I223" i="54"/>
  <c r="I186" i="54"/>
  <c r="I159" i="54"/>
  <c r="I122" i="54"/>
  <c r="I95" i="54"/>
  <c r="I47" i="54"/>
  <c r="I26" i="54"/>
  <c r="K307" i="54"/>
  <c r="K299" i="54"/>
  <c r="K291" i="54"/>
  <c r="K283" i="54"/>
  <c r="K275" i="54"/>
  <c r="K267" i="54"/>
  <c r="K259" i="54"/>
  <c r="K251" i="54"/>
  <c r="K243" i="54"/>
  <c r="K235" i="54"/>
  <c r="K227" i="54"/>
  <c r="K219" i="54"/>
  <c r="K211" i="54"/>
  <c r="K203" i="54"/>
  <c r="K195" i="54"/>
  <c r="K187" i="54"/>
  <c r="K179" i="54"/>
  <c r="K171" i="54"/>
  <c r="K163" i="54"/>
  <c r="K155" i="54"/>
  <c r="K147" i="54"/>
  <c r="K139" i="54"/>
  <c r="K131" i="54"/>
  <c r="K123" i="54"/>
  <c r="K115" i="54"/>
  <c r="K107" i="54"/>
  <c r="K99" i="54"/>
  <c r="K91" i="54"/>
  <c r="K83" i="54"/>
  <c r="K75" i="54"/>
  <c r="K67" i="54"/>
  <c r="K59" i="54"/>
  <c r="K51" i="54"/>
  <c r="K43" i="54"/>
  <c r="K35" i="54"/>
  <c r="K27" i="54"/>
  <c r="K19" i="54"/>
  <c r="K11" i="54"/>
  <c r="I295" i="54"/>
  <c r="I258" i="54"/>
  <c r="I231" i="54"/>
  <c r="I194" i="54"/>
  <c r="I167" i="54"/>
  <c r="I130" i="54"/>
  <c r="I103" i="54"/>
  <c r="I66" i="54"/>
  <c r="I35" i="54"/>
  <c r="K306" i="54"/>
  <c r="K298" i="54"/>
  <c r="K290" i="54"/>
  <c r="K282" i="54"/>
  <c r="K274" i="54"/>
  <c r="K266" i="54"/>
  <c r="K258" i="54"/>
  <c r="K250" i="54"/>
  <c r="K242" i="54"/>
  <c r="K234" i="54"/>
  <c r="K226" i="54"/>
  <c r="I303" i="54"/>
  <c r="I266" i="54"/>
  <c r="I239" i="54"/>
  <c r="I202" i="54"/>
  <c r="I175" i="54"/>
  <c r="I138" i="54"/>
  <c r="I111" i="54"/>
  <c r="I74" i="54"/>
  <c r="I55" i="54"/>
  <c r="I34" i="54"/>
  <c r="K297" i="54"/>
  <c r="K265" i="54"/>
  <c r="K233" i="54"/>
  <c r="K201" i="54"/>
  <c r="K169" i="54"/>
  <c r="K137" i="54"/>
  <c r="K105" i="54"/>
  <c r="K73" i="54"/>
  <c r="K41" i="54"/>
  <c r="K9" i="54"/>
  <c r="I307" i="54"/>
  <c r="I299" i="54"/>
  <c r="I291" i="54"/>
  <c r="I283" i="54"/>
  <c r="I275" i="54"/>
  <c r="I267" i="54"/>
  <c r="I259" i="54"/>
  <c r="I251" i="54"/>
  <c r="I243" i="54"/>
  <c r="I235" i="54"/>
  <c r="I227" i="54"/>
  <c r="I219" i="54"/>
  <c r="I211" i="54"/>
  <c r="I203" i="54"/>
  <c r="I195" i="54"/>
  <c r="I187" i="54"/>
  <c r="I179" i="54"/>
  <c r="I171" i="54"/>
  <c r="I163" i="54"/>
  <c r="I155" i="54"/>
  <c r="I147" i="54"/>
  <c r="I139" i="54"/>
  <c r="I131" i="54"/>
  <c r="I123" i="54"/>
  <c r="I115" i="54"/>
  <c r="I107" i="54"/>
  <c r="I99" i="54"/>
  <c r="I91" i="54"/>
  <c r="I83" i="54"/>
  <c r="I75" i="54"/>
  <c r="I67" i="54"/>
  <c r="I11" i="54"/>
  <c r="I247" i="54"/>
  <c r="I183" i="54"/>
  <c r="I119" i="54"/>
  <c r="I23" i="54"/>
  <c r="K288" i="54"/>
  <c r="K256" i="54"/>
  <c r="K224" i="54"/>
  <c r="K192" i="54"/>
  <c r="K160" i="54"/>
  <c r="K128" i="54"/>
  <c r="K96" i="54"/>
  <c r="K64" i="54"/>
  <c r="K32" i="54"/>
  <c r="I58" i="54"/>
  <c r="I255" i="54"/>
  <c r="I191" i="54"/>
  <c r="I127" i="54"/>
  <c r="M19" i="54"/>
  <c r="M210" i="54"/>
  <c r="M178" i="54"/>
  <c r="M146" i="54"/>
  <c r="M114" i="54"/>
  <c r="M82" i="54"/>
  <c r="M50" i="54"/>
  <c r="M18" i="54"/>
  <c r="M17" i="54"/>
  <c r="M282" i="54"/>
  <c r="M250" i="54"/>
  <c r="M218" i="54"/>
  <c r="M186" i="54"/>
  <c r="M154" i="54"/>
  <c r="M122" i="54"/>
  <c r="M90" i="54"/>
  <c r="M58" i="54"/>
  <c r="M26" i="54"/>
  <c r="M291" i="54"/>
  <c r="M281" i="54"/>
  <c r="M259" i="54"/>
  <c r="M249" i="54"/>
  <c r="M227" i="54"/>
  <c r="M217" i="54"/>
  <c r="M195" i="54"/>
  <c r="M185" i="54"/>
  <c r="M163" i="54"/>
  <c r="M153" i="54"/>
  <c r="M131" i="54"/>
  <c r="M121" i="54"/>
  <c r="M99" i="54"/>
  <c r="M89" i="54"/>
  <c r="M67" i="54"/>
  <c r="M57" i="54"/>
  <c r="M35" i="54"/>
  <c r="M25" i="54"/>
  <c r="M290" i="54"/>
  <c r="M258" i="54"/>
  <c r="M226" i="54"/>
  <c r="M194" i="54"/>
  <c r="M162" i="54"/>
  <c r="M130" i="54"/>
  <c r="M98" i="54"/>
  <c r="M66" i="54"/>
  <c r="M34" i="54"/>
  <c r="K218" i="54"/>
  <c r="K210" i="54"/>
  <c r="K202" i="54"/>
  <c r="K194" i="54"/>
  <c r="K186" i="54"/>
  <c r="K178" i="54"/>
  <c r="K170" i="54"/>
  <c r="K162" i="54"/>
  <c r="K154" i="54"/>
  <c r="K146" i="54"/>
  <c r="K138" i="54"/>
  <c r="K130" i="54"/>
  <c r="K122" i="54"/>
  <c r="K114" i="54"/>
  <c r="K106" i="54"/>
  <c r="K98" i="54"/>
  <c r="K90" i="54"/>
  <c r="K82" i="54"/>
  <c r="K74" i="54"/>
  <c r="K66" i="54"/>
  <c r="K58" i="54"/>
  <c r="K50" i="54"/>
  <c r="K42" i="54"/>
  <c r="K34" i="54"/>
  <c r="K26" i="54"/>
  <c r="K18" i="54"/>
  <c r="K10" i="54"/>
  <c r="M299" i="54"/>
  <c r="M289" i="54"/>
  <c r="M267" i="54"/>
  <c r="M257" i="54"/>
  <c r="M235" i="54"/>
  <c r="M225" i="54"/>
  <c r="M203" i="54"/>
  <c r="M193" i="54"/>
  <c r="M171" i="54"/>
  <c r="M161" i="54"/>
  <c r="M139" i="54"/>
  <c r="M129" i="54"/>
  <c r="M107" i="54"/>
  <c r="M97" i="54"/>
  <c r="M75" i="54"/>
  <c r="M65" i="54"/>
  <c r="M43" i="54"/>
  <c r="M33" i="54"/>
  <c r="M11" i="54"/>
  <c r="I15" i="54"/>
  <c r="I7" i="54"/>
  <c r="M9" i="54"/>
  <c r="M298" i="54"/>
  <c r="M266" i="54"/>
  <c r="M234" i="54"/>
  <c r="M202" i="54"/>
  <c r="M170" i="54"/>
  <c r="M138" i="54"/>
  <c r="M106" i="54"/>
  <c r="M74" i="54"/>
  <c r="M42" i="54"/>
  <c r="N292" i="53"/>
  <c r="N96" i="53"/>
  <c r="N262" i="53"/>
  <c r="N94" i="53"/>
  <c r="N64" i="53"/>
  <c r="N62" i="53"/>
  <c r="N208" i="53"/>
  <c r="N40" i="53"/>
  <c r="N207" i="53"/>
  <c r="N38" i="53"/>
  <c r="N206" i="53"/>
  <c r="N12" i="53"/>
  <c r="N180" i="53"/>
  <c r="N11" i="53"/>
  <c r="N179" i="53"/>
  <c r="N10" i="53"/>
  <c r="N178" i="53"/>
  <c r="N8" i="53"/>
  <c r="N232" i="53"/>
  <c r="F20" i="53"/>
  <c r="F291" i="53"/>
  <c r="F263" i="53"/>
  <c r="F235" i="53"/>
  <c r="F151" i="53"/>
  <c r="F123" i="53"/>
  <c r="F67" i="53"/>
  <c r="F39" i="53"/>
  <c r="F210" i="53"/>
  <c r="F102" i="53"/>
  <c r="F288" i="53"/>
  <c r="F260" i="53"/>
  <c r="F232" i="53"/>
  <c r="F176" i="53"/>
  <c r="F148" i="53"/>
  <c r="F120" i="53"/>
  <c r="F92" i="53"/>
  <c r="F36" i="53"/>
  <c r="F8" i="53"/>
  <c r="N289" i="53"/>
  <c r="N261" i="53"/>
  <c r="N233" i="53"/>
  <c r="N205" i="53"/>
  <c r="N177" i="53"/>
  <c r="N149" i="53"/>
  <c r="N121" i="53"/>
  <c r="N93" i="53"/>
  <c r="N65" i="53"/>
  <c r="N37" i="53"/>
  <c r="N9" i="53"/>
  <c r="F193" i="53"/>
  <c r="F299" i="53"/>
  <c r="F227" i="53"/>
  <c r="F199" i="53"/>
  <c r="F182" i="53"/>
  <c r="F310" i="53"/>
  <c r="F292" i="53"/>
  <c r="F181" i="53"/>
  <c r="N284" i="53"/>
  <c r="N256" i="53"/>
  <c r="N228" i="53"/>
  <c r="N200" i="53"/>
  <c r="N172" i="53"/>
  <c r="N144" i="53"/>
  <c r="N116" i="53"/>
  <c r="N88" i="53"/>
  <c r="N60" i="53"/>
  <c r="N32" i="53"/>
  <c r="F31" i="53"/>
  <c r="L90" i="53"/>
  <c r="L34" i="53"/>
  <c r="L6" i="53"/>
  <c r="N283" i="53"/>
  <c r="N171" i="53"/>
  <c r="N59" i="53"/>
  <c r="F298" i="53"/>
  <c r="L35" i="53"/>
  <c r="F307" i="53"/>
  <c r="F279" i="53"/>
  <c r="F251" i="53"/>
  <c r="F223" i="53"/>
  <c r="F195" i="53"/>
  <c r="F167" i="53"/>
  <c r="F139" i="53"/>
  <c r="F111" i="53"/>
  <c r="F83" i="53"/>
  <c r="F55" i="53"/>
  <c r="F27" i="53"/>
  <c r="F306" i="53"/>
  <c r="F278" i="53"/>
  <c r="F250" i="53"/>
  <c r="F222" i="53"/>
  <c r="F194" i="53"/>
  <c r="F166" i="53"/>
  <c r="F138" i="53"/>
  <c r="F110" i="53"/>
  <c r="F82" i="53"/>
  <c r="F54" i="53"/>
  <c r="F87" i="53"/>
  <c r="F277" i="53"/>
  <c r="F165" i="53"/>
  <c r="N129" i="53"/>
  <c r="F115" i="53"/>
  <c r="F304" i="53"/>
  <c r="F276" i="53"/>
  <c r="F248" i="53"/>
  <c r="F220" i="53"/>
  <c r="F192" i="53"/>
  <c r="F136" i="53"/>
  <c r="F108" i="53"/>
  <c r="F80" i="53"/>
  <c r="F52" i="53"/>
  <c r="F24" i="53"/>
  <c r="F282" i="53"/>
  <c r="F170" i="53"/>
  <c r="F40" i="53"/>
  <c r="F171" i="53"/>
  <c r="F164" i="53"/>
  <c r="F303" i="53"/>
  <c r="F275" i="53"/>
  <c r="F247" i="53"/>
  <c r="F219" i="53"/>
  <c r="F191" i="53"/>
  <c r="F163" i="53"/>
  <c r="F79" i="53"/>
  <c r="F51" i="53"/>
  <c r="F23" i="53"/>
  <c r="L140" i="53"/>
  <c r="L273" i="53"/>
  <c r="H13" i="53"/>
  <c r="F302" i="53"/>
  <c r="F274" i="53"/>
  <c r="F246" i="53"/>
  <c r="F218" i="53"/>
  <c r="F134" i="53"/>
  <c r="F106" i="53"/>
  <c r="F78" i="53"/>
  <c r="F50" i="53"/>
  <c r="F22" i="53"/>
  <c r="F158" i="53"/>
  <c r="F26" i="53"/>
  <c r="F301" i="53"/>
  <c r="F273" i="53"/>
  <c r="F245" i="53"/>
  <c r="F217" i="53"/>
  <c r="F189" i="53"/>
  <c r="F161" i="53"/>
  <c r="F133" i="53"/>
  <c r="F105" i="53"/>
  <c r="F77" i="53"/>
  <c r="F49" i="53"/>
  <c r="F21" i="53"/>
  <c r="N115" i="53"/>
  <c r="F272" i="53"/>
  <c r="F244" i="53"/>
  <c r="F160" i="53"/>
  <c r="F76" i="53"/>
  <c r="F259" i="53"/>
  <c r="F7" i="53"/>
  <c r="F216" i="53"/>
  <c r="F48" i="53"/>
  <c r="F242" i="53"/>
  <c r="F46" i="53"/>
  <c r="L303" i="53"/>
  <c r="L275" i="53"/>
  <c r="L247" i="53"/>
  <c r="L219" i="53"/>
  <c r="L191" i="53"/>
  <c r="L163" i="53"/>
  <c r="L135" i="53"/>
  <c r="L107" i="53"/>
  <c r="L79" i="53"/>
  <c r="L51" i="53"/>
  <c r="L23" i="53"/>
  <c r="H84" i="53"/>
  <c r="F188" i="53"/>
  <c r="F297" i="53"/>
  <c r="F269" i="53"/>
  <c r="F241" i="53"/>
  <c r="F213" i="53"/>
  <c r="F185" i="53"/>
  <c r="F157" i="53"/>
  <c r="F129" i="53"/>
  <c r="F101" i="53"/>
  <c r="F73" i="53"/>
  <c r="F45" i="53"/>
  <c r="F17" i="53"/>
  <c r="L302" i="53"/>
  <c r="L274" i="53"/>
  <c r="L246" i="53"/>
  <c r="L218" i="53"/>
  <c r="L190" i="53"/>
  <c r="L162" i="53"/>
  <c r="L134" i="53"/>
  <c r="L106" i="53"/>
  <c r="L78" i="53"/>
  <c r="L50" i="53"/>
  <c r="L22" i="53"/>
  <c r="F104" i="53"/>
  <c r="F128" i="53"/>
  <c r="L301" i="53"/>
  <c r="L245" i="53"/>
  <c r="L217" i="53"/>
  <c r="L189" i="53"/>
  <c r="L161" i="53"/>
  <c r="L133" i="53"/>
  <c r="L105" i="53"/>
  <c r="L77" i="53"/>
  <c r="L49" i="53"/>
  <c r="L21" i="53"/>
  <c r="F295" i="53"/>
  <c r="F267" i="53"/>
  <c r="F239" i="53"/>
  <c r="F211" i="53"/>
  <c r="F183" i="53"/>
  <c r="F155" i="53"/>
  <c r="F127" i="53"/>
  <c r="F99" i="53"/>
  <c r="F71" i="53"/>
  <c r="F43" i="53"/>
  <c r="F15" i="53"/>
  <c r="N297" i="53"/>
  <c r="N269" i="53"/>
  <c r="N241" i="53"/>
  <c r="N213" i="53"/>
  <c r="N185" i="53"/>
  <c r="N157" i="53"/>
  <c r="N101" i="53"/>
  <c r="N73" i="53"/>
  <c r="N45" i="53"/>
  <c r="N17" i="53"/>
  <c r="F132" i="53"/>
  <c r="F243" i="53"/>
  <c r="F294" i="53"/>
  <c r="F266" i="53"/>
  <c r="F238" i="53"/>
  <c r="F154" i="53"/>
  <c r="F126" i="53"/>
  <c r="F98" i="53"/>
  <c r="F70" i="53"/>
  <c r="F42" i="53"/>
  <c r="F14" i="53"/>
  <c r="N296" i="53"/>
  <c r="N268" i="53"/>
  <c r="N240" i="53"/>
  <c r="N212" i="53"/>
  <c r="N184" i="53"/>
  <c r="N156" i="53"/>
  <c r="N128" i="53"/>
  <c r="N100" i="53"/>
  <c r="N72" i="53"/>
  <c r="N44" i="53"/>
  <c r="N16" i="53"/>
  <c r="F300" i="53"/>
  <c r="F271" i="53"/>
  <c r="F215" i="53"/>
  <c r="F187" i="53"/>
  <c r="F159" i="53"/>
  <c r="F131" i="53"/>
  <c r="F103" i="53"/>
  <c r="F47" i="53"/>
  <c r="F19" i="53"/>
  <c r="N273" i="53"/>
  <c r="N217" i="53"/>
  <c r="N161" i="53"/>
  <c r="N49" i="53"/>
  <c r="F97" i="53"/>
  <c r="L298" i="53"/>
  <c r="L270" i="53"/>
  <c r="L242" i="53"/>
  <c r="L214" i="53"/>
  <c r="L186" i="53"/>
  <c r="L158" i="53"/>
  <c r="L130" i="53"/>
  <c r="L102" i="53"/>
  <c r="L74" i="53"/>
  <c r="L46" i="53"/>
  <c r="N295" i="53"/>
  <c r="N267" i="53"/>
  <c r="N239" i="53"/>
  <c r="N211" i="53"/>
  <c r="N183" i="53"/>
  <c r="N155" i="53"/>
  <c r="N127" i="53"/>
  <c r="N99" i="53"/>
  <c r="N71" i="53"/>
  <c r="N43" i="53"/>
  <c r="N15" i="53"/>
  <c r="F75" i="53"/>
  <c r="F264" i="53"/>
  <c r="F236" i="53"/>
  <c r="F208" i="53"/>
  <c r="F180" i="53"/>
  <c r="F152" i="53"/>
  <c r="F124" i="53"/>
  <c r="F96" i="53"/>
  <c r="F68" i="53"/>
  <c r="F12" i="53"/>
  <c r="L297" i="53"/>
  <c r="L269" i="53"/>
  <c r="L241" i="53"/>
  <c r="L213" i="53"/>
  <c r="L185" i="53"/>
  <c r="L157" i="53"/>
  <c r="L129" i="53"/>
  <c r="L101" i="53"/>
  <c r="L73" i="53"/>
  <c r="L45" i="53"/>
  <c r="L17" i="53"/>
  <c r="H284" i="53"/>
  <c r="H144" i="53"/>
  <c r="H256" i="53"/>
  <c r="H88" i="53"/>
  <c r="L300" i="53"/>
  <c r="L272" i="53"/>
  <c r="L244" i="53"/>
  <c r="L216" i="53"/>
  <c r="L188" i="53"/>
  <c r="L160" i="53"/>
  <c r="L132" i="53"/>
  <c r="L104" i="53"/>
  <c r="L76" i="53"/>
  <c r="L48" i="53"/>
  <c r="L20" i="53"/>
  <c r="N294" i="53"/>
  <c r="N266" i="53"/>
  <c r="N238" i="53"/>
  <c r="N210" i="53"/>
  <c r="N182" i="53"/>
  <c r="N154" i="53"/>
  <c r="N126" i="53"/>
  <c r="N98" i="53"/>
  <c r="N70" i="53"/>
  <c r="N42" i="53"/>
  <c r="N14" i="53"/>
  <c r="H283" i="53"/>
  <c r="H199" i="53"/>
  <c r="H87" i="53"/>
  <c r="L299" i="53"/>
  <c r="L271" i="53"/>
  <c r="L243" i="53"/>
  <c r="L215" i="53"/>
  <c r="L187" i="53"/>
  <c r="L159" i="53"/>
  <c r="L131" i="53"/>
  <c r="L103" i="53"/>
  <c r="L75" i="53"/>
  <c r="L47" i="53"/>
  <c r="L19" i="53"/>
  <c r="N293" i="53"/>
  <c r="N265" i="53"/>
  <c r="N237" i="53"/>
  <c r="N209" i="53"/>
  <c r="N181" i="53"/>
  <c r="N153" i="53"/>
  <c r="N125" i="53"/>
  <c r="N97" i="53"/>
  <c r="N69" i="53"/>
  <c r="N41" i="53"/>
  <c r="N13" i="53"/>
  <c r="H254" i="53"/>
  <c r="H114" i="53"/>
  <c r="H58" i="53"/>
  <c r="N151" i="53"/>
  <c r="N95" i="53"/>
  <c r="N39" i="53"/>
  <c r="N230" i="53"/>
  <c r="N118" i="53"/>
  <c r="H308" i="53"/>
  <c r="H252" i="53"/>
  <c r="H224" i="53"/>
  <c r="H196" i="53"/>
  <c r="H251" i="53"/>
  <c r="H223" i="53"/>
  <c r="H195" i="53"/>
  <c r="H139" i="53"/>
  <c r="L266" i="53"/>
  <c r="L210" i="53"/>
  <c r="L182" i="53"/>
  <c r="L154" i="53"/>
  <c r="L70" i="53"/>
  <c r="L14" i="53"/>
  <c r="N260" i="53"/>
  <c r="N204" i="53"/>
  <c r="N148" i="53"/>
  <c r="N92" i="53"/>
  <c r="N36" i="53"/>
  <c r="N226" i="53"/>
  <c r="N114" i="53"/>
  <c r="H249" i="53"/>
  <c r="H193" i="53"/>
  <c r="H137" i="53"/>
  <c r="H109" i="53"/>
  <c r="L209" i="53"/>
  <c r="L153" i="53"/>
  <c r="L13" i="53"/>
  <c r="N287" i="53"/>
  <c r="N259" i="53"/>
  <c r="N231" i="53"/>
  <c r="N203" i="53"/>
  <c r="N175" i="53"/>
  <c r="N147" i="53"/>
  <c r="N113" i="53"/>
  <c r="H279" i="53"/>
  <c r="N225" i="53"/>
  <c r="L264" i="53"/>
  <c r="L236" i="53"/>
  <c r="L208" i="53"/>
  <c r="L124" i="53"/>
  <c r="L68" i="53"/>
  <c r="L40" i="53"/>
  <c r="L12" i="53"/>
  <c r="N258" i="53"/>
  <c r="N202" i="53"/>
  <c r="N146" i="53"/>
  <c r="N90" i="53"/>
  <c r="N34" i="53"/>
  <c r="N6" i="53"/>
  <c r="N255" i="53"/>
  <c r="N199" i="53"/>
  <c r="N143" i="53"/>
  <c r="N87" i="53"/>
  <c r="N31" i="53"/>
  <c r="L288" i="53"/>
  <c r="L260" i="53"/>
  <c r="L232" i="53"/>
  <c r="L204" i="53"/>
  <c r="L176" i="53"/>
  <c r="L148" i="53"/>
  <c r="L120" i="53"/>
  <c r="L92" i="53"/>
  <c r="L64" i="53"/>
  <c r="L36" i="53"/>
  <c r="L8" i="53"/>
  <c r="N310" i="53"/>
  <c r="N254" i="53"/>
  <c r="N198" i="53"/>
  <c r="N142" i="53"/>
  <c r="N86" i="53"/>
  <c r="N30" i="53"/>
  <c r="H187" i="53"/>
  <c r="H47" i="53"/>
  <c r="F293" i="53"/>
  <c r="F265" i="53"/>
  <c r="F237" i="53"/>
  <c r="F209" i="53"/>
  <c r="F153" i="53"/>
  <c r="F125" i="53"/>
  <c r="F69" i="53"/>
  <c r="F41" i="53"/>
  <c r="F13" i="53"/>
  <c r="L259" i="53"/>
  <c r="L119" i="53"/>
  <c r="L63" i="53"/>
  <c r="L7" i="53"/>
  <c r="N309" i="53"/>
  <c r="N253" i="53"/>
  <c r="N197" i="53"/>
  <c r="N141" i="53"/>
  <c r="N85" i="53"/>
  <c r="N29" i="53"/>
  <c r="H298" i="53"/>
  <c r="H242" i="53"/>
  <c r="H186" i="53"/>
  <c r="L18" i="53"/>
  <c r="L98" i="53"/>
  <c r="L97" i="53"/>
  <c r="F149" i="53"/>
  <c r="F121" i="53"/>
  <c r="F37" i="53"/>
  <c r="F256" i="53"/>
  <c r="L283" i="53"/>
  <c r="L255" i="53"/>
  <c r="L227" i="53"/>
  <c r="L199" i="53"/>
  <c r="L171" i="53"/>
  <c r="L143" i="53"/>
  <c r="L115" i="53"/>
  <c r="L87" i="53"/>
  <c r="L59" i="53"/>
  <c r="L31" i="53"/>
  <c r="N305" i="53"/>
  <c r="N277" i="53"/>
  <c r="N249" i="53"/>
  <c r="N221" i="53"/>
  <c r="N193" i="53"/>
  <c r="N165" i="53"/>
  <c r="N137" i="53"/>
  <c r="N109" i="53"/>
  <c r="N81" i="53"/>
  <c r="N53" i="53"/>
  <c r="N25" i="53"/>
  <c r="L310" i="53"/>
  <c r="L282" i="53"/>
  <c r="L254" i="53"/>
  <c r="L226" i="53"/>
  <c r="L198" i="53"/>
  <c r="L170" i="53"/>
  <c r="L142" i="53"/>
  <c r="L86" i="53"/>
  <c r="L58" i="53"/>
  <c r="L30" i="53"/>
  <c r="L308" i="53"/>
  <c r="L203" i="53"/>
  <c r="N304" i="53"/>
  <c r="N276" i="53"/>
  <c r="N248" i="53"/>
  <c r="N220" i="53"/>
  <c r="N192" i="53"/>
  <c r="N164" i="53"/>
  <c r="N136" i="53"/>
  <c r="N108" i="53"/>
  <c r="N80" i="53"/>
  <c r="N52" i="53"/>
  <c r="N24" i="53"/>
  <c r="F147" i="53"/>
  <c r="F119" i="53"/>
  <c r="F35" i="53"/>
  <c r="F254" i="53"/>
  <c r="L281" i="53"/>
  <c r="L253" i="53"/>
  <c r="L225" i="53"/>
  <c r="L197" i="53"/>
  <c r="L169" i="53"/>
  <c r="L141" i="53"/>
  <c r="L113" i="53"/>
  <c r="L85" i="53"/>
  <c r="L57" i="53"/>
  <c r="L29" i="53"/>
  <c r="N303" i="53"/>
  <c r="N275" i="53"/>
  <c r="N247" i="53"/>
  <c r="N219" i="53"/>
  <c r="N191" i="53"/>
  <c r="N163" i="53"/>
  <c r="N135" i="53"/>
  <c r="N107" i="53"/>
  <c r="N79" i="53"/>
  <c r="N51" i="53"/>
  <c r="N23" i="53"/>
  <c r="H282" i="53"/>
  <c r="L280" i="53"/>
  <c r="L196" i="53"/>
  <c r="L84" i="53"/>
  <c r="L56" i="53"/>
  <c r="L91" i="53"/>
  <c r="N302" i="53"/>
  <c r="N274" i="53"/>
  <c r="N246" i="53"/>
  <c r="N218" i="53"/>
  <c r="N190" i="53"/>
  <c r="N134" i="53"/>
  <c r="N106" i="53"/>
  <c r="N78" i="53"/>
  <c r="N50" i="53"/>
  <c r="N22" i="53"/>
  <c r="N282" i="53"/>
  <c r="N170" i="53"/>
  <c r="N58" i="53"/>
  <c r="H151" i="53"/>
  <c r="H39" i="53"/>
  <c r="N162" i="53"/>
  <c r="L114" i="53"/>
  <c r="L252" i="53"/>
  <c r="L224" i="53"/>
  <c r="L168" i="53"/>
  <c r="L28" i="53"/>
  <c r="F172" i="53"/>
  <c r="L307" i="53"/>
  <c r="L279" i="53"/>
  <c r="L251" i="53"/>
  <c r="L223" i="53"/>
  <c r="L195" i="53"/>
  <c r="L167" i="53"/>
  <c r="L139" i="53"/>
  <c r="L111" i="53"/>
  <c r="L83" i="53"/>
  <c r="L55" i="53"/>
  <c r="L27" i="53"/>
  <c r="N301" i="53"/>
  <c r="N245" i="53"/>
  <c r="N189" i="53"/>
  <c r="N133" i="53"/>
  <c r="N77" i="53"/>
  <c r="N21" i="53"/>
  <c r="N281" i="53"/>
  <c r="N169" i="53"/>
  <c r="F228" i="53"/>
  <c r="F200" i="53"/>
  <c r="F116" i="53"/>
  <c r="F32" i="53"/>
  <c r="H182" i="53"/>
  <c r="L306" i="53"/>
  <c r="L278" i="53"/>
  <c r="L250" i="53"/>
  <c r="L222" i="53"/>
  <c r="L194" i="53"/>
  <c r="L166" i="53"/>
  <c r="L138" i="53"/>
  <c r="L110" i="53"/>
  <c r="L82" i="53"/>
  <c r="L54" i="53"/>
  <c r="L26" i="53"/>
  <c r="N300" i="53"/>
  <c r="N272" i="53"/>
  <c r="N244" i="53"/>
  <c r="N216" i="53"/>
  <c r="N188" i="53"/>
  <c r="N160" i="53"/>
  <c r="N132" i="53"/>
  <c r="N104" i="53"/>
  <c r="N76" i="53"/>
  <c r="N48" i="53"/>
  <c r="N20" i="53"/>
  <c r="L277" i="53"/>
  <c r="L165" i="53"/>
  <c r="L81" i="53"/>
  <c r="N271" i="53"/>
  <c r="N187" i="53"/>
  <c r="N103" i="53"/>
  <c r="N19" i="53"/>
  <c r="L112" i="53"/>
  <c r="H131" i="53"/>
  <c r="L249" i="53"/>
  <c r="L221" i="53"/>
  <c r="L193" i="53"/>
  <c r="L109" i="53"/>
  <c r="L53" i="53"/>
  <c r="L25" i="53"/>
  <c r="L181" i="53"/>
  <c r="N299" i="53"/>
  <c r="N243" i="53"/>
  <c r="N215" i="53"/>
  <c r="N159" i="53"/>
  <c r="N131" i="53"/>
  <c r="N75" i="53"/>
  <c r="N47" i="53"/>
  <c r="L304" i="53"/>
  <c r="L276" i="53"/>
  <c r="L248" i="53"/>
  <c r="L220" i="53"/>
  <c r="L192" i="53"/>
  <c r="L164" i="53"/>
  <c r="L136" i="53"/>
  <c r="L108" i="53"/>
  <c r="L80" i="53"/>
  <c r="L52" i="53"/>
  <c r="L24" i="53"/>
  <c r="N298" i="53"/>
  <c r="N270" i="53"/>
  <c r="N242" i="53"/>
  <c r="N214" i="53"/>
  <c r="N186" i="53"/>
  <c r="N158" i="53"/>
  <c r="N130" i="53"/>
  <c r="N102" i="53"/>
  <c r="N74" i="53"/>
  <c r="N46" i="53"/>
  <c r="N18" i="53"/>
  <c r="H77" i="53"/>
  <c r="H128" i="53"/>
  <c r="H143" i="53"/>
  <c r="H31" i="53"/>
  <c r="H227" i="53"/>
  <c r="H173" i="53"/>
  <c r="H280" i="53"/>
  <c r="H226" i="53"/>
  <c r="H178" i="53"/>
  <c r="H76" i="53"/>
  <c r="H21" i="53"/>
  <c r="H200" i="53"/>
  <c r="H172" i="53"/>
  <c r="H116" i="53"/>
  <c r="H60" i="53"/>
  <c r="H32" i="53"/>
  <c r="H225" i="53"/>
  <c r="H177" i="53"/>
  <c r="H75" i="53"/>
  <c r="H17" i="53"/>
  <c r="H171" i="53"/>
  <c r="H115" i="53"/>
  <c r="H59" i="53"/>
  <c r="H278" i="53"/>
  <c r="H127" i="53"/>
  <c r="H74" i="53"/>
  <c r="H14" i="53"/>
  <c r="H170" i="53"/>
  <c r="H142" i="53"/>
  <c r="H86" i="53"/>
  <c r="H30" i="53"/>
  <c r="H272" i="53"/>
  <c r="H169" i="53"/>
  <c r="H126" i="53"/>
  <c r="H73" i="53"/>
  <c r="H85" i="53"/>
  <c r="H7" i="53"/>
  <c r="H49" i="53"/>
  <c r="H141" i="53"/>
  <c r="H231" i="53"/>
  <c r="H261" i="53"/>
  <c r="H292" i="53"/>
  <c r="H9" i="53"/>
  <c r="H113" i="53"/>
  <c r="H203" i="53"/>
  <c r="H233" i="53"/>
  <c r="H293" i="53"/>
  <c r="H175" i="53"/>
  <c r="H205" i="53"/>
  <c r="H265" i="53"/>
  <c r="H12" i="53"/>
  <c r="H236" i="53"/>
  <c r="H296" i="53"/>
  <c r="H119" i="53"/>
  <c r="H149" i="53"/>
  <c r="H209" i="53"/>
  <c r="H16" i="53"/>
  <c r="H120" i="53"/>
  <c r="H150" i="53"/>
  <c r="H180" i="53"/>
  <c r="H210" i="53"/>
  <c r="H240" i="53"/>
  <c r="H300" i="53"/>
  <c r="H63" i="53"/>
  <c r="H93" i="53"/>
  <c r="H153" i="53"/>
  <c r="H64" i="53"/>
  <c r="H124" i="53"/>
  <c r="H184" i="53"/>
  <c r="H244" i="53"/>
  <c r="H274" i="53"/>
  <c r="H306" i="53"/>
  <c r="H65" i="53"/>
  <c r="H125" i="53"/>
  <c r="H155" i="53"/>
  <c r="H185" i="53"/>
  <c r="H245" i="53"/>
  <c r="H129" i="53"/>
  <c r="H271" i="53"/>
  <c r="H222" i="53"/>
  <c r="H168" i="53"/>
  <c r="H122" i="53"/>
  <c r="H72" i="53"/>
  <c r="H10" i="53"/>
  <c r="H140" i="53"/>
  <c r="H112" i="53"/>
  <c r="H56" i="53"/>
  <c r="H28" i="53"/>
  <c r="H267" i="53"/>
  <c r="H166" i="53"/>
  <c r="H70" i="53"/>
  <c r="H110" i="53"/>
  <c r="H82" i="53"/>
  <c r="H33" i="53"/>
  <c r="H53" i="53"/>
  <c r="H167" i="53"/>
  <c r="H264" i="53"/>
  <c r="H165" i="53"/>
  <c r="H305" i="53"/>
  <c r="H277" i="53"/>
  <c r="H81" i="53"/>
  <c r="H25" i="53"/>
  <c r="H259" i="53"/>
  <c r="H216" i="53"/>
  <c r="H162" i="53"/>
  <c r="H68" i="53"/>
  <c r="H304" i="53"/>
  <c r="H276" i="53"/>
  <c r="H248" i="53"/>
  <c r="H220" i="53"/>
  <c r="H192" i="53"/>
  <c r="H164" i="53"/>
  <c r="H136" i="53"/>
  <c r="H108" i="53"/>
  <c r="H80" i="53"/>
  <c r="H52" i="53"/>
  <c r="H24" i="53"/>
  <c r="H281" i="53"/>
  <c r="H71" i="53"/>
  <c r="H212" i="53"/>
  <c r="H161" i="53"/>
  <c r="H67" i="53"/>
  <c r="H303" i="53"/>
  <c r="H275" i="53"/>
  <c r="H247" i="53"/>
  <c r="H219" i="53"/>
  <c r="H191" i="53"/>
  <c r="H163" i="53"/>
  <c r="H135" i="53"/>
  <c r="H107" i="53"/>
  <c r="H79" i="53"/>
  <c r="H51" i="53"/>
  <c r="H23" i="53"/>
  <c r="H268" i="53"/>
  <c r="H307" i="53"/>
  <c r="H217" i="53"/>
  <c r="H69" i="53"/>
  <c r="H211" i="53"/>
  <c r="H160" i="53"/>
  <c r="H106" i="53"/>
  <c r="H66" i="53"/>
  <c r="H78" i="53"/>
  <c r="H50" i="53"/>
  <c r="H310" i="53"/>
  <c r="H208" i="53"/>
  <c r="H159" i="53"/>
  <c r="H105" i="53"/>
  <c r="H273" i="53"/>
  <c r="H309" i="53"/>
  <c r="H158" i="53"/>
  <c r="H48" i="53"/>
  <c r="H204" i="53"/>
  <c r="H157" i="53"/>
  <c r="H103" i="53"/>
  <c r="H299" i="53"/>
  <c r="H243" i="53"/>
  <c r="H215" i="53"/>
  <c r="H19" i="53"/>
  <c r="H104" i="53"/>
  <c r="H302" i="53"/>
  <c r="H253" i="53"/>
  <c r="H156" i="53"/>
  <c r="H102" i="53"/>
  <c r="H57" i="53"/>
  <c r="H270" i="53"/>
  <c r="H214" i="53"/>
  <c r="H46" i="53"/>
  <c r="H18" i="53"/>
  <c r="H27" i="53"/>
  <c r="H301" i="53"/>
  <c r="H198" i="53"/>
  <c r="H152" i="53"/>
  <c r="H101" i="53"/>
  <c r="H54" i="53"/>
  <c r="H269" i="53"/>
  <c r="H213" i="53"/>
  <c r="H197" i="53"/>
  <c r="H100" i="53"/>
  <c r="N119" i="53"/>
  <c r="N91" i="53"/>
  <c r="N63" i="53"/>
  <c r="N35" i="53"/>
  <c r="N7" i="53"/>
  <c r="H55" i="53"/>
  <c r="H207" i="53"/>
  <c r="H297" i="53"/>
  <c r="H250" i="53"/>
  <c r="H148" i="53"/>
  <c r="H99" i="53"/>
  <c r="H45" i="53"/>
  <c r="H295" i="53"/>
  <c r="H239" i="53"/>
  <c r="H183" i="53"/>
  <c r="H15" i="53"/>
  <c r="H294" i="53"/>
  <c r="H147" i="53"/>
  <c r="H98" i="53"/>
  <c r="H44" i="53"/>
  <c r="H266" i="53"/>
  <c r="H154" i="53"/>
  <c r="H83" i="53"/>
  <c r="H218" i="53"/>
  <c r="H255" i="53"/>
  <c r="H145" i="53"/>
  <c r="H289" i="53"/>
  <c r="H246" i="53"/>
  <c r="H194" i="53"/>
  <c r="H97" i="53"/>
  <c r="H43" i="53"/>
  <c r="F16" i="53"/>
  <c r="F44" i="53"/>
  <c r="F72" i="53"/>
  <c r="F100" i="53"/>
  <c r="F156" i="53"/>
  <c r="F184" i="53"/>
  <c r="F212" i="53"/>
  <c r="F240" i="53"/>
  <c r="F268" i="53"/>
  <c r="F296" i="53"/>
  <c r="F18" i="53"/>
  <c r="F25" i="53"/>
  <c r="F53" i="53"/>
  <c r="F81" i="53"/>
  <c r="F29" i="53"/>
  <c r="F57" i="53"/>
  <c r="F85" i="53"/>
  <c r="F113" i="53"/>
  <c r="F141" i="53"/>
  <c r="F169" i="53"/>
  <c r="F197" i="53"/>
  <c r="F225" i="53"/>
  <c r="F253" i="53"/>
  <c r="F281" i="53"/>
  <c r="F309" i="53"/>
  <c r="F30" i="53"/>
  <c r="H288" i="53"/>
  <c r="H96" i="53"/>
  <c r="H42" i="53"/>
  <c r="H221" i="53"/>
  <c r="H241" i="53"/>
  <c r="H138" i="53"/>
  <c r="H94" i="53"/>
  <c r="H263" i="53"/>
  <c r="H235" i="53"/>
  <c r="H179" i="53"/>
  <c r="H123" i="53"/>
  <c r="H95" i="53"/>
  <c r="H11" i="53"/>
  <c r="H189" i="53"/>
  <c r="H92" i="53"/>
  <c r="H40" i="53"/>
  <c r="H290" i="53"/>
  <c r="H262" i="53"/>
  <c r="H206" i="53"/>
  <c r="H181" i="53"/>
  <c r="H201" i="53"/>
  <c r="H89" i="53"/>
  <c r="H121" i="53"/>
  <c r="H287" i="53"/>
  <c r="H190" i="53"/>
  <c r="H41" i="53"/>
  <c r="H291" i="53"/>
  <c r="F190" i="53"/>
  <c r="F114" i="53"/>
  <c r="H237" i="53"/>
  <c r="H188" i="53"/>
  <c r="H134" i="53"/>
  <c r="H91" i="53"/>
  <c r="N308" i="53"/>
  <c r="N280" i="53"/>
  <c r="N252" i="53"/>
  <c r="N224" i="53"/>
  <c r="N196" i="53"/>
  <c r="N168" i="53"/>
  <c r="N140" i="53"/>
  <c r="N112" i="53"/>
  <c r="N84" i="53"/>
  <c r="N56" i="53"/>
  <c r="N28" i="53"/>
  <c r="H111" i="53"/>
  <c r="H238" i="53"/>
  <c r="H234" i="53"/>
  <c r="H133" i="53"/>
  <c r="H38" i="53"/>
  <c r="N307" i="53"/>
  <c r="N279" i="53"/>
  <c r="N251" i="53"/>
  <c r="N223" i="53"/>
  <c r="N195" i="53"/>
  <c r="N167" i="53"/>
  <c r="N139" i="53"/>
  <c r="N111" i="53"/>
  <c r="N83" i="53"/>
  <c r="N55" i="53"/>
  <c r="N27" i="53"/>
  <c r="H260" i="53"/>
  <c r="H232" i="53"/>
  <c r="H176" i="53"/>
  <c r="H8" i="53"/>
  <c r="H130" i="53"/>
  <c r="F308" i="53"/>
  <c r="F280" i="53"/>
  <c r="F252" i="53"/>
  <c r="F224" i="53"/>
  <c r="F196" i="53"/>
  <c r="F168" i="53"/>
  <c r="F140" i="53"/>
  <c r="F112" i="53"/>
  <c r="F84" i="53"/>
  <c r="F56" i="53"/>
  <c r="F28" i="53"/>
  <c r="F305" i="53"/>
  <c r="F186" i="53"/>
  <c r="H132" i="53"/>
  <c r="H37" i="53"/>
  <c r="L284" i="53"/>
  <c r="L256" i="53"/>
  <c r="L228" i="53"/>
  <c r="L200" i="53"/>
  <c r="L172" i="53"/>
  <c r="L144" i="53"/>
  <c r="L116" i="53"/>
  <c r="L88" i="53"/>
  <c r="L60" i="53"/>
  <c r="L32" i="53"/>
  <c r="N306" i="53"/>
  <c r="N278" i="53"/>
  <c r="N250" i="53"/>
  <c r="N222" i="53"/>
  <c r="N194" i="53"/>
  <c r="N166" i="53"/>
  <c r="N138" i="53"/>
  <c r="N110" i="53"/>
  <c r="N82" i="53"/>
  <c r="N54" i="53"/>
  <c r="N26" i="53"/>
  <c r="H29" i="53"/>
  <c r="H26" i="53"/>
  <c r="H22" i="53"/>
  <c r="H20" i="53"/>
  <c r="H36" i="53"/>
  <c r="I95" i="65" l="1"/>
  <c r="I159" i="65"/>
  <c r="I223" i="65"/>
  <c r="I295" i="65"/>
  <c r="I80" i="65"/>
  <c r="I69" i="65"/>
  <c r="I103" i="65"/>
  <c r="I167" i="65"/>
  <c r="I231" i="65"/>
  <c r="I311" i="65"/>
  <c r="I16" i="65"/>
  <c r="I88" i="65"/>
  <c r="I152" i="65"/>
  <c r="I216" i="65"/>
  <c r="I280" i="65"/>
  <c r="I57" i="65"/>
  <c r="I121" i="65"/>
  <c r="I185" i="65"/>
  <c r="I249" i="65"/>
  <c r="I10" i="65"/>
  <c r="I74" i="65"/>
  <c r="I138" i="65"/>
  <c r="I202" i="65"/>
  <c r="I266" i="65"/>
  <c r="I11" i="65"/>
  <c r="I75" i="65"/>
  <c r="I139" i="65"/>
  <c r="I203" i="65"/>
  <c r="I267" i="65"/>
  <c r="I28" i="65"/>
  <c r="I92" i="65"/>
  <c r="I156" i="65"/>
  <c r="I220" i="65"/>
  <c r="I284" i="65"/>
  <c r="I85" i="65"/>
  <c r="I189" i="65"/>
  <c r="I269" i="65"/>
  <c r="I392" i="51"/>
  <c r="I391" i="51"/>
  <c r="AN26" i="59"/>
  <c r="I64" i="65"/>
  <c r="I178" i="65"/>
  <c r="I101" i="65"/>
  <c r="I7" i="65"/>
  <c r="I111" i="65"/>
  <c r="I175" i="65"/>
  <c r="I239" i="65"/>
  <c r="I24" i="65"/>
  <c r="I96" i="65"/>
  <c r="I160" i="65"/>
  <c r="I224" i="65"/>
  <c r="I288" i="65"/>
  <c r="I65" i="65"/>
  <c r="I129" i="65"/>
  <c r="I193" i="65"/>
  <c r="I257" i="65"/>
  <c r="I18" i="65"/>
  <c r="I82" i="65"/>
  <c r="I146" i="65"/>
  <c r="I210" i="65"/>
  <c r="I274" i="65"/>
  <c r="I19" i="65"/>
  <c r="I83" i="65"/>
  <c r="I147" i="65"/>
  <c r="I211" i="65"/>
  <c r="I275" i="65"/>
  <c r="I36" i="65"/>
  <c r="I100" i="65"/>
  <c r="I164" i="65"/>
  <c r="I228" i="65"/>
  <c r="I292" i="65"/>
  <c r="I93" i="65"/>
  <c r="I197" i="65"/>
  <c r="I277" i="65"/>
  <c r="H391" i="51"/>
  <c r="H392" i="51"/>
  <c r="I133" i="65"/>
  <c r="I39" i="65"/>
  <c r="I242" i="65"/>
  <c r="I109" i="65"/>
  <c r="I15" i="65"/>
  <c r="I119" i="65"/>
  <c r="I183" i="65"/>
  <c r="I247" i="65"/>
  <c r="I32" i="65"/>
  <c r="I104" i="65"/>
  <c r="I168" i="65"/>
  <c r="I232" i="65"/>
  <c r="I296" i="65"/>
  <c r="I9" i="65"/>
  <c r="I73" i="65"/>
  <c r="I137" i="65"/>
  <c r="I201" i="65"/>
  <c r="I265" i="65"/>
  <c r="I26" i="65"/>
  <c r="I90" i="65"/>
  <c r="I154" i="65"/>
  <c r="I218" i="65"/>
  <c r="I282" i="65"/>
  <c r="I27" i="65"/>
  <c r="I91" i="65"/>
  <c r="I155" i="65"/>
  <c r="I219" i="65"/>
  <c r="I283" i="65"/>
  <c r="I44" i="65"/>
  <c r="I108" i="65"/>
  <c r="I172" i="65"/>
  <c r="I236" i="65"/>
  <c r="I300" i="65"/>
  <c r="I117" i="65"/>
  <c r="I205" i="65"/>
  <c r="I285" i="65"/>
  <c r="I98" i="65"/>
  <c r="I162" i="65"/>
  <c r="I35" i="65"/>
  <c r="I99" i="65"/>
  <c r="I163" i="65"/>
  <c r="I227" i="65"/>
  <c r="I291" i="65"/>
  <c r="I52" i="65"/>
  <c r="I116" i="65"/>
  <c r="I180" i="65"/>
  <c r="I244" i="65"/>
  <c r="I308" i="65"/>
  <c r="I125" i="65"/>
  <c r="I213" i="65"/>
  <c r="I293" i="65"/>
  <c r="I149" i="65"/>
  <c r="I17" i="65"/>
  <c r="I29" i="65"/>
  <c r="I141" i="65"/>
  <c r="I31" i="65"/>
  <c r="I71" i="65"/>
  <c r="I135" i="65"/>
  <c r="I199" i="65"/>
  <c r="I263" i="65"/>
  <c r="I48" i="65"/>
  <c r="I120" i="65"/>
  <c r="I184" i="65"/>
  <c r="I248" i="65"/>
  <c r="I25" i="65"/>
  <c r="I89" i="65"/>
  <c r="I153" i="65"/>
  <c r="I217" i="65"/>
  <c r="I281" i="65"/>
  <c r="I42" i="65"/>
  <c r="I106" i="65"/>
  <c r="I170" i="65"/>
  <c r="I234" i="65"/>
  <c r="I298" i="65"/>
  <c r="I43" i="65"/>
  <c r="I107" i="65"/>
  <c r="I171" i="65"/>
  <c r="I235" i="65"/>
  <c r="I299" i="65"/>
  <c r="I60" i="65"/>
  <c r="I124" i="65"/>
  <c r="I188" i="65"/>
  <c r="I252" i="65"/>
  <c r="I47" i="65"/>
  <c r="I157" i="65"/>
  <c r="I229" i="65"/>
  <c r="I301" i="65"/>
  <c r="G392" i="51"/>
  <c r="G391" i="51"/>
  <c r="I221" i="65"/>
  <c r="I191" i="65"/>
  <c r="I112" i="65"/>
  <c r="I50" i="65"/>
  <c r="I306" i="65"/>
  <c r="I51" i="65"/>
  <c r="I115" i="65"/>
  <c r="I179" i="65"/>
  <c r="I243" i="65"/>
  <c r="I307" i="65"/>
  <c r="I68" i="65"/>
  <c r="I132" i="65"/>
  <c r="I196" i="65"/>
  <c r="I260" i="65"/>
  <c r="I13" i="65"/>
  <c r="I165" i="65"/>
  <c r="I237" i="65"/>
  <c r="I253" i="65"/>
  <c r="G5" i="61"/>
  <c r="C409" i="51"/>
  <c r="I45" i="65"/>
  <c r="I21" i="65"/>
  <c r="I55" i="65"/>
  <c r="I87" i="65"/>
  <c r="I151" i="65"/>
  <c r="I215" i="65"/>
  <c r="I287" i="65"/>
  <c r="I72" i="65"/>
  <c r="I136" i="65"/>
  <c r="I200" i="65"/>
  <c r="I264" i="65"/>
  <c r="I41" i="65"/>
  <c r="I105" i="65"/>
  <c r="I169" i="65"/>
  <c r="I233" i="65"/>
  <c r="I297" i="65"/>
  <c r="I58" i="65"/>
  <c r="I122" i="65"/>
  <c r="I186" i="65"/>
  <c r="I250" i="65"/>
  <c r="I59" i="65"/>
  <c r="I123" i="65"/>
  <c r="I187" i="65"/>
  <c r="I251" i="65"/>
  <c r="I12" i="65"/>
  <c r="I76" i="65"/>
  <c r="I140" i="65"/>
  <c r="I204" i="65"/>
  <c r="I268" i="65"/>
  <c r="I61" i="65"/>
  <c r="I173" i="65"/>
  <c r="I245" i="65"/>
  <c r="E391" i="51"/>
  <c r="E392" i="51"/>
  <c r="C12" i="60"/>
  <c r="D411" i="51" s="1"/>
  <c r="F6" i="60"/>
  <c r="G405" i="51" s="1"/>
  <c r="I309" i="65"/>
  <c r="I128" i="65"/>
  <c r="I192" i="65"/>
  <c r="I256" i="65"/>
  <c r="I33" i="65"/>
  <c r="I97" i="65"/>
  <c r="I114" i="65"/>
  <c r="I53" i="65"/>
  <c r="I8" i="65"/>
  <c r="I144" i="65"/>
  <c r="I208" i="65"/>
  <c r="I272" i="65"/>
  <c r="I49" i="65"/>
  <c r="I113" i="65"/>
  <c r="I177" i="65"/>
  <c r="I241" i="65"/>
  <c r="I305" i="65"/>
  <c r="I66" i="65"/>
  <c r="I130" i="65"/>
  <c r="I194" i="65"/>
  <c r="I258" i="65"/>
  <c r="I303" i="65"/>
  <c r="I67" i="65"/>
  <c r="I131" i="65"/>
  <c r="I195" i="65"/>
  <c r="I259" i="65"/>
  <c r="I20" i="65"/>
  <c r="I84" i="65"/>
  <c r="I148" i="65"/>
  <c r="I212" i="65"/>
  <c r="I276" i="65"/>
  <c r="I77" i="65"/>
  <c r="I181" i="65"/>
  <c r="I261" i="65"/>
  <c r="I279" i="65"/>
  <c r="I11" i="58"/>
  <c r="D392" i="51"/>
  <c r="D391" i="51"/>
  <c r="F12" i="60"/>
  <c r="G411" i="51" s="1"/>
  <c r="I56" i="65"/>
  <c r="D12" i="60"/>
  <c r="E411" i="51" s="1"/>
  <c r="E12" i="60"/>
  <c r="F411" i="51" s="1"/>
  <c r="G12" i="60"/>
  <c r="H411" i="51" s="1"/>
  <c r="H12" i="60"/>
  <c r="F9" i="63"/>
  <c r="H495" i="51" s="1"/>
  <c r="AP16" i="59"/>
  <c r="E16" i="61" s="1"/>
  <c r="G475" i="51" s="1"/>
  <c r="H6" i="60"/>
  <c r="I405" i="51" s="1"/>
  <c r="K9" i="63"/>
  <c r="M495" i="51" s="1"/>
  <c r="AL49" i="59"/>
  <c r="J10" i="61" s="1"/>
  <c r="L469" i="51" s="1"/>
  <c r="J16" i="60"/>
  <c r="K415" i="51" s="1"/>
  <c r="AL52" i="59"/>
  <c r="J16" i="61" s="1"/>
  <c r="L475" i="51" s="1"/>
  <c r="J19" i="60"/>
  <c r="K418" i="51" s="1"/>
  <c r="AL50" i="59"/>
  <c r="J12" i="61" s="1"/>
  <c r="L471" i="51" s="1"/>
  <c r="J17" i="60"/>
  <c r="K416" i="51" s="1"/>
  <c r="AP11" i="59"/>
  <c r="C6" i="60"/>
  <c r="D405" i="51" s="1"/>
  <c r="AL48" i="59"/>
  <c r="J8" i="61" s="1"/>
  <c r="L467" i="51" s="1"/>
  <c r="J15" i="60"/>
  <c r="K414" i="51" s="1"/>
  <c r="AM24" i="59"/>
  <c r="H7" i="64"/>
  <c r="I484" i="51" s="1"/>
  <c r="G6" i="61"/>
  <c r="I465" i="51" s="1"/>
  <c r="J10" i="60"/>
  <c r="K409" i="51" s="1"/>
  <c r="C10" i="60"/>
  <c r="D409" i="51" s="1"/>
  <c r="AP15" i="59"/>
  <c r="E14" i="61" s="1"/>
  <c r="G473" i="51" s="1"/>
  <c r="G6" i="60"/>
  <c r="H405" i="51" s="1"/>
  <c r="J9" i="63"/>
  <c r="L495" i="51" s="1"/>
  <c r="E9" i="63"/>
  <c r="G495" i="51" s="1"/>
  <c r="I9" i="63"/>
  <c r="K495" i="51" s="1"/>
  <c r="H9" i="63"/>
  <c r="J495" i="51" s="1"/>
  <c r="O9" i="63"/>
  <c r="Q495" i="51" s="1"/>
  <c r="N9" i="63"/>
  <c r="P495" i="51" s="1"/>
  <c r="L9" i="63"/>
  <c r="N495" i="51" s="1"/>
  <c r="AL51" i="59"/>
  <c r="J14" i="61" s="1"/>
  <c r="L473" i="51" s="1"/>
  <c r="J18" i="60"/>
  <c r="K417" i="51" s="1"/>
  <c r="AL24" i="59"/>
  <c r="G7" i="64" s="1"/>
  <c r="H484" i="51" s="1"/>
  <c r="J9" i="60"/>
  <c r="K408" i="51" s="1"/>
  <c r="C9" i="60"/>
  <c r="D408" i="51" s="1"/>
  <c r="F6" i="61"/>
  <c r="H465" i="51" s="1"/>
  <c r="G7" i="58"/>
  <c r="H387" i="51" s="1"/>
  <c r="E15" i="61"/>
  <c r="G474" i="51" s="1"/>
  <c r="D7" i="58"/>
  <c r="E387" i="51" s="1"/>
  <c r="E9" i="61"/>
  <c r="G468" i="51" s="1"/>
  <c r="E7" i="58"/>
  <c r="F387" i="51" s="1"/>
  <c r="E11" i="61"/>
  <c r="G470" i="51" s="1"/>
  <c r="E7" i="61"/>
  <c r="G466" i="51" s="1"/>
  <c r="F8" i="64"/>
  <c r="G485" i="51" s="1"/>
  <c r="H7" i="58"/>
  <c r="I387" i="51" s="1"/>
  <c r="E17" i="61"/>
  <c r="G476" i="51" s="1"/>
  <c r="F7" i="58"/>
  <c r="G387" i="51" s="1"/>
  <c r="E13" i="61"/>
  <c r="G472" i="51" s="1"/>
  <c r="J6" i="64"/>
  <c r="K483" i="51" s="1"/>
  <c r="J7" i="64"/>
  <c r="K484" i="51" s="1"/>
  <c r="J8" i="64"/>
  <c r="K485" i="51" s="1"/>
  <c r="AI86" i="57"/>
  <c r="AB25" i="57"/>
  <c r="AH25" i="57" s="1"/>
  <c r="AQ36" i="59"/>
  <c r="H14" i="60" s="1"/>
  <c r="I413" i="51" s="1"/>
  <c r="AQ37" i="59"/>
  <c r="H15" i="60" s="1"/>
  <c r="I414" i="51" s="1"/>
  <c r="AP37" i="59"/>
  <c r="G15" i="60" s="1"/>
  <c r="H414" i="51" s="1"/>
  <c r="AO37" i="59"/>
  <c r="F15" i="60" s="1"/>
  <c r="G414" i="51" s="1"/>
  <c r="AN37" i="59"/>
  <c r="E15" i="60" s="1"/>
  <c r="F414" i="51" s="1"/>
  <c r="AM36" i="59"/>
  <c r="D14" i="60" s="1"/>
  <c r="E413" i="51" s="1"/>
  <c r="AQ38" i="59"/>
  <c r="H16" i="60" s="1"/>
  <c r="I415" i="51" s="1"/>
  <c r="AP38" i="59"/>
  <c r="G16" i="60" s="1"/>
  <c r="H415" i="51" s="1"/>
  <c r="AO38" i="59"/>
  <c r="F16" i="60" s="1"/>
  <c r="G415" i="51" s="1"/>
  <c r="AN36" i="59"/>
  <c r="E14" i="60" s="1"/>
  <c r="F413" i="51" s="1"/>
  <c r="AQ40" i="59"/>
  <c r="H18" i="60" s="1"/>
  <c r="I417" i="51" s="1"/>
  <c r="AP36" i="59"/>
  <c r="G14" i="60" s="1"/>
  <c r="H413" i="51" s="1"/>
  <c r="AQ39" i="59"/>
  <c r="H17" i="60" s="1"/>
  <c r="I416" i="51" s="1"/>
  <c r="AP39" i="59"/>
  <c r="G17" i="60" s="1"/>
  <c r="H416" i="51" s="1"/>
  <c r="AO36" i="59"/>
  <c r="F14" i="60" s="1"/>
  <c r="G413" i="51" s="1"/>
  <c r="AC318" i="59"/>
  <c r="Y318" i="59"/>
  <c r="Z318" i="59"/>
  <c r="AB318" i="59"/>
  <c r="AA318" i="59"/>
  <c r="AI71" i="57"/>
  <c r="AI277" i="57"/>
  <c r="AB30" i="57"/>
  <c r="AH30" i="57" s="1"/>
  <c r="X313" i="57"/>
  <c r="O8" i="63" s="1"/>
  <c r="Q494" i="51" s="1"/>
  <c r="AI207" i="57"/>
  <c r="T313" i="57"/>
  <c r="F8" i="63" s="1"/>
  <c r="H494" i="51" s="1"/>
  <c r="T312" i="57"/>
  <c r="F7" i="63" s="1"/>
  <c r="H493" i="51" s="1"/>
  <c r="AO26" i="57"/>
  <c r="AP28" i="57"/>
  <c r="F15" i="58" s="1"/>
  <c r="G396" i="51" s="1"/>
  <c r="AQ28" i="57"/>
  <c r="G15" i="58" s="1"/>
  <c r="H396" i="51" s="1"/>
  <c r="AR28" i="57"/>
  <c r="H15" i="58" s="1"/>
  <c r="I396" i="51" s="1"/>
  <c r="AB211" i="57"/>
  <c r="AH211" i="57" s="1"/>
  <c r="AN26" i="57"/>
  <c r="AM36" i="57" s="1"/>
  <c r="AO27" i="57"/>
  <c r="E14" i="58" s="1"/>
  <c r="F395" i="51" s="1"/>
  <c r="AQ27" i="57"/>
  <c r="G14" i="58" s="1"/>
  <c r="H395" i="51" s="1"/>
  <c r="AP27" i="57"/>
  <c r="F14" i="58" s="1"/>
  <c r="G395" i="51" s="1"/>
  <c r="AR27" i="57"/>
  <c r="H14" i="58" s="1"/>
  <c r="I395" i="51" s="1"/>
  <c r="AI128" i="57"/>
  <c r="AQ26" i="57"/>
  <c r="AR30" i="57"/>
  <c r="H17" i="58" s="1"/>
  <c r="I398" i="51" s="1"/>
  <c r="AI118" i="57"/>
  <c r="V313" i="57"/>
  <c r="N8" i="63" s="1"/>
  <c r="P494" i="51" s="1"/>
  <c r="V312" i="57"/>
  <c r="N7" i="63" s="1"/>
  <c r="P493" i="51" s="1"/>
  <c r="AI303" i="57"/>
  <c r="AP26" i="57"/>
  <c r="AQ29" i="57"/>
  <c r="G16" i="58" s="1"/>
  <c r="H397" i="51" s="1"/>
  <c r="AR29" i="57"/>
  <c r="H16" i="58" s="1"/>
  <c r="I397" i="51" s="1"/>
  <c r="AI164" i="57"/>
  <c r="K7" i="58"/>
  <c r="L387" i="51" s="1"/>
  <c r="C7" i="58"/>
  <c r="D387" i="51" s="1"/>
  <c r="AR26" i="57"/>
  <c r="R313" i="57"/>
  <c r="D8" i="63" s="1"/>
  <c r="F494" i="51" s="1"/>
  <c r="R312" i="57"/>
  <c r="D7" i="63" s="1"/>
  <c r="F493" i="51" s="1"/>
  <c r="X312" i="57"/>
  <c r="O7" i="63" s="1"/>
  <c r="Q493" i="51" s="1"/>
  <c r="AD204" i="59"/>
  <c r="AD299" i="59"/>
  <c r="AD250" i="59"/>
  <c r="AD245" i="59"/>
  <c r="AD271" i="59"/>
  <c r="AD314" i="59"/>
  <c r="AD124" i="59"/>
  <c r="AD17" i="59"/>
  <c r="AD99" i="59"/>
  <c r="AD280" i="59"/>
  <c r="AD24" i="59"/>
  <c r="AD68" i="59"/>
  <c r="AD189" i="59"/>
  <c r="AD106" i="59"/>
  <c r="AD134" i="59"/>
  <c r="AD154" i="59"/>
  <c r="AD162" i="59"/>
  <c r="AD182" i="59"/>
  <c r="AD190" i="59"/>
  <c r="AD248" i="59"/>
  <c r="AD295" i="59"/>
  <c r="AD267" i="59"/>
  <c r="AD74" i="59"/>
  <c r="AD312" i="59"/>
  <c r="AD222" i="59"/>
  <c r="AD14" i="59"/>
  <c r="AD243" i="59"/>
  <c r="AD130" i="59"/>
  <c r="AD108" i="59"/>
  <c r="AD278" i="59"/>
  <c r="AD37" i="59"/>
  <c r="AD70" i="59"/>
  <c r="AD157" i="59"/>
  <c r="AD78" i="59"/>
  <c r="AD306" i="59"/>
  <c r="AD186" i="59"/>
  <c r="AD132" i="59"/>
  <c r="AD98" i="59"/>
  <c r="AD213" i="59"/>
  <c r="AD76" i="59"/>
  <c r="AD192" i="59"/>
  <c r="AD304" i="59"/>
  <c r="AD217" i="59"/>
  <c r="AD308" i="59"/>
  <c r="AD210" i="59"/>
  <c r="AD122" i="59"/>
  <c r="AD276" i="59"/>
  <c r="AD16" i="59"/>
  <c r="AD171" i="59"/>
  <c r="AD85" i="59"/>
  <c r="AD117" i="59"/>
  <c r="AD45" i="59"/>
  <c r="AD266" i="59"/>
  <c r="AD247" i="59"/>
  <c r="AD43" i="59"/>
  <c r="AD73" i="59"/>
  <c r="AD294" i="59"/>
  <c r="AD302" i="59"/>
  <c r="AD89" i="59"/>
  <c r="AD79" i="59"/>
  <c r="AD179" i="59"/>
  <c r="AD185" i="59"/>
  <c r="AD54" i="59"/>
  <c r="AD211" i="59"/>
  <c r="AD263" i="59"/>
  <c r="AD239" i="59"/>
  <c r="AD269" i="59"/>
  <c r="AD138" i="59"/>
  <c r="AD307" i="59"/>
  <c r="AD18" i="59"/>
  <c r="AD293" i="59"/>
  <c r="AD170" i="59"/>
  <c r="AD166" i="59"/>
  <c r="AD46" i="59"/>
  <c r="AD75" i="59"/>
  <c r="AD194" i="59"/>
  <c r="AD103" i="59"/>
  <c r="AD237" i="59"/>
  <c r="AD52" i="59"/>
  <c r="AD96" i="59"/>
  <c r="AD102" i="59"/>
  <c r="AD131" i="59"/>
  <c r="AD22" i="59"/>
  <c r="AD282" i="59"/>
  <c r="AD159" i="59"/>
  <c r="AD91" i="59"/>
  <c r="AD115" i="59"/>
  <c r="AD20" i="59"/>
  <c r="AD31" i="59"/>
  <c r="AD215" i="59"/>
  <c r="AD90" i="59"/>
  <c r="AD119" i="59"/>
  <c r="AD65" i="59"/>
  <c r="AD21" i="59"/>
  <c r="AD48" i="59"/>
  <c r="AD164" i="59"/>
  <c r="AD59" i="59"/>
  <c r="AD38" i="59"/>
  <c r="AD214" i="59"/>
  <c r="AD283" i="59"/>
  <c r="AD93" i="59"/>
  <c r="AD126" i="59"/>
  <c r="AD236" i="59"/>
  <c r="AD242" i="59"/>
  <c r="AD36" i="59"/>
  <c r="AD121" i="59"/>
  <c r="AD199" i="59"/>
  <c r="AD77" i="59"/>
  <c r="AD241" i="59"/>
  <c r="AD104" i="59"/>
  <c r="AD220" i="59"/>
  <c r="AD143" i="59"/>
  <c r="AD270" i="59"/>
  <c r="AD216" i="59"/>
  <c r="AD227" i="59"/>
  <c r="AD158" i="59"/>
  <c r="AD50" i="59"/>
  <c r="AF319" i="59"/>
  <c r="AD202" i="59"/>
  <c r="AD231" i="59"/>
  <c r="AD92" i="59"/>
  <c r="AD177" i="59"/>
  <c r="AD133" i="59"/>
  <c r="AD297" i="59"/>
  <c r="AD160" i="59"/>
  <c r="AD218" i="59"/>
  <c r="AD196" i="59"/>
  <c r="AD311" i="59"/>
  <c r="AD47" i="59"/>
  <c r="AD32" i="59"/>
  <c r="AD105" i="59"/>
  <c r="AD219" i="59"/>
  <c r="AD88" i="59"/>
  <c r="AD261" i="59"/>
  <c r="AD230" i="59"/>
  <c r="AD176" i="59"/>
  <c r="AD289" i="59"/>
  <c r="AD272" i="59"/>
  <c r="AD172" i="59"/>
  <c r="AD107" i="59"/>
  <c r="AD232" i="59"/>
  <c r="AD273" i="59"/>
  <c r="AD300" i="59"/>
  <c r="AD238" i="59"/>
  <c r="AD150" i="59"/>
  <c r="AD180" i="59"/>
  <c r="AD110" i="59"/>
  <c r="AD135" i="59"/>
  <c r="AD44" i="59"/>
  <c r="AD281" i="59"/>
  <c r="AD29" i="59"/>
  <c r="AD260" i="59"/>
  <c r="AD301" i="59"/>
  <c r="AD284" i="59"/>
  <c r="AD178" i="59"/>
  <c r="AD208" i="59"/>
  <c r="AD163" i="59"/>
  <c r="AD33" i="59"/>
  <c r="AD256" i="59"/>
  <c r="AD187" i="59"/>
  <c r="AD57" i="59"/>
  <c r="AD288" i="59"/>
  <c r="AD188" i="59"/>
  <c r="AD298" i="59"/>
  <c r="AD152" i="59"/>
  <c r="AD27" i="59"/>
  <c r="AD87" i="59"/>
  <c r="AD19" i="59"/>
  <c r="AD206" i="59"/>
  <c r="AD191" i="59"/>
  <c r="AD80" i="59"/>
  <c r="AD55" i="59"/>
  <c r="AD15" i="59"/>
  <c r="AD244" i="59"/>
  <c r="AD83" i="59"/>
  <c r="AD136" i="59"/>
  <c r="AD111" i="59"/>
  <c r="AD275" i="59"/>
  <c r="AD169" i="59"/>
  <c r="AD71" i="59"/>
  <c r="AD101" i="59"/>
  <c r="AD274" i="59"/>
  <c r="AD139" i="59"/>
  <c r="AD255" i="59"/>
  <c r="AD303" i="59"/>
  <c r="AD129" i="59"/>
  <c r="AD167" i="59"/>
  <c r="AD69" i="59"/>
  <c r="AD246" i="59"/>
  <c r="AD151" i="59"/>
  <c r="AD258" i="59"/>
  <c r="AD127" i="59"/>
  <c r="AD41" i="59"/>
  <c r="AD23" i="59"/>
  <c r="AD26" i="59"/>
  <c r="AD195" i="59"/>
  <c r="AD153" i="59"/>
  <c r="AD42" i="59"/>
  <c r="AD183" i="59"/>
  <c r="AD144" i="59"/>
  <c r="AD97" i="59"/>
  <c r="AD155" i="59"/>
  <c r="AD51" i="59"/>
  <c r="AD161" i="59"/>
  <c r="AD223" i="59"/>
  <c r="AD181" i="59"/>
  <c r="AD49" i="59"/>
  <c r="AD125" i="59"/>
  <c r="AD207" i="59"/>
  <c r="AD82" i="59"/>
  <c r="AD251" i="59"/>
  <c r="AD279" i="59"/>
  <c r="AD265" i="59"/>
  <c r="AD228" i="59"/>
  <c r="AD264" i="59"/>
  <c r="AD61" i="59"/>
  <c r="Y317" i="59"/>
  <c r="AD11" i="59"/>
  <c r="Z317" i="59"/>
  <c r="AD234" i="59"/>
  <c r="AD292" i="59"/>
  <c r="AD113" i="59"/>
  <c r="AD39" i="59"/>
  <c r="AD262" i="59"/>
  <c r="AD145" i="59"/>
  <c r="AC317" i="59"/>
  <c r="AD200" i="59"/>
  <c r="AD141" i="59"/>
  <c r="AD67" i="59"/>
  <c r="AD290" i="59"/>
  <c r="AD173" i="59"/>
  <c r="AD95" i="59"/>
  <c r="AD13" i="59"/>
  <c r="AD201" i="59"/>
  <c r="AD197" i="59"/>
  <c r="AD123" i="59"/>
  <c r="AD30" i="59"/>
  <c r="AD229" i="59"/>
  <c r="AD225" i="59"/>
  <c r="AD58" i="59"/>
  <c r="AD257" i="59"/>
  <c r="AB317" i="59"/>
  <c r="AD253" i="59"/>
  <c r="AD86" i="59"/>
  <c r="AD285" i="59"/>
  <c r="AD209" i="59"/>
  <c r="AD114" i="59"/>
  <c r="AD313" i="59"/>
  <c r="AD309" i="59"/>
  <c r="AD235" i="59"/>
  <c r="AD142" i="59"/>
  <c r="AD291" i="59"/>
  <c r="AD198" i="59"/>
  <c r="AD226" i="59"/>
  <c r="AD254" i="59"/>
  <c r="AD72" i="59"/>
  <c r="AD35" i="59"/>
  <c r="AD25" i="59"/>
  <c r="AD100" i="59"/>
  <c r="AD34" i="59"/>
  <c r="AD63" i="59"/>
  <c r="AD28" i="59"/>
  <c r="AD53" i="59"/>
  <c r="AD310" i="59"/>
  <c r="AD128" i="59"/>
  <c r="AD62" i="59"/>
  <c r="AD56" i="59"/>
  <c r="AD81" i="59"/>
  <c r="AD156" i="59"/>
  <c r="AD84" i="59"/>
  <c r="AD109" i="59"/>
  <c r="AD184" i="59"/>
  <c r="AD118" i="59"/>
  <c r="AD147" i="59"/>
  <c r="AA317" i="59"/>
  <c r="AD112" i="59"/>
  <c r="AD137" i="59"/>
  <c r="AD212" i="59"/>
  <c r="AD146" i="59"/>
  <c r="AD175" i="59"/>
  <c r="AD140" i="59"/>
  <c r="AD165" i="59"/>
  <c r="AD240" i="59"/>
  <c r="AD174" i="59"/>
  <c r="AD203" i="59"/>
  <c r="AD64" i="59"/>
  <c r="AD149" i="59"/>
  <c r="AD168" i="59"/>
  <c r="AD193" i="59"/>
  <c r="AD268" i="59"/>
  <c r="AD221" i="59"/>
  <c r="AD296" i="59"/>
  <c r="AD259" i="59"/>
  <c r="AD120" i="59"/>
  <c r="AD205" i="59"/>
  <c r="AD224" i="59"/>
  <c r="AD60" i="59"/>
  <c r="AD249" i="59"/>
  <c r="AD287" i="59"/>
  <c r="AD148" i="59"/>
  <c r="AD233" i="59"/>
  <c r="AD252" i="59"/>
  <c r="AD116" i="59"/>
  <c r="AD66" i="59"/>
  <c r="AD12" i="59"/>
  <c r="AD277" i="59"/>
  <c r="AD286" i="59"/>
  <c r="AD315" i="59"/>
  <c r="AD94" i="59"/>
  <c r="AD40" i="59"/>
  <c r="AD305" i="59"/>
  <c r="AI175" i="57"/>
  <c r="AI170" i="57"/>
  <c r="AB231" i="57"/>
  <c r="AH231" i="57" s="1"/>
  <c r="AI254" i="57"/>
  <c r="AI193" i="57"/>
  <c r="AB142" i="57"/>
  <c r="AH142" i="57" s="1"/>
  <c r="AI72" i="57"/>
  <c r="AB11" i="57"/>
  <c r="AH11" i="57" s="1"/>
  <c r="AB18" i="57"/>
  <c r="AH18" i="57" s="1"/>
  <c r="AB228" i="57"/>
  <c r="AH228" i="57" s="1"/>
  <c r="AB37" i="57"/>
  <c r="AH37" i="57" s="1"/>
  <c r="AB123" i="57"/>
  <c r="AH123" i="57" s="1"/>
  <c r="AI157" i="57"/>
  <c r="AI186" i="57"/>
  <c r="AB235" i="57"/>
  <c r="AH235" i="57" s="1"/>
  <c r="AB28" i="57"/>
  <c r="AH28" i="57" s="1"/>
  <c r="AB284" i="57"/>
  <c r="AH284" i="57" s="1"/>
  <c r="AB256" i="57"/>
  <c r="AH256" i="57" s="1"/>
  <c r="AB137" i="57"/>
  <c r="AH137" i="57" s="1"/>
  <c r="AB19" i="57"/>
  <c r="AH19" i="57" s="1"/>
  <c r="AI83" i="57"/>
  <c r="AB133" i="57"/>
  <c r="AH133" i="57" s="1"/>
  <c r="AB95" i="57"/>
  <c r="AH95" i="57" s="1"/>
  <c r="AB278" i="57"/>
  <c r="AH278" i="57" s="1"/>
  <c r="AB55" i="57"/>
  <c r="AH55" i="57" s="1"/>
  <c r="AI77" i="57"/>
  <c r="AB65" i="57"/>
  <c r="AH65" i="57" s="1"/>
  <c r="AB263" i="57"/>
  <c r="AH263" i="57" s="1"/>
  <c r="AB60" i="57"/>
  <c r="AH60" i="57" s="1"/>
  <c r="AB32" i="57"/>
  <c r="AH32" i="57" s="1"/>
  <c r="AB261" i="57"/>
  <c r="AH261" i="57" s="1"/>
  <c r="AB281" i="57"/>
  <c r="AH281" i="57" s="1"/>
  <c r="AB172" i="57"/>
  <c r="AH172" i="57" s="1"/>
  <c r="AB291" i="57"/>
  <c r="AH291" i="57" s="1"/>
  <c r="AB200" i="57"/>
  <c r="AH200" i="57" s="1"/>
  <c r="AB15" i="57"/>
  <c r="AH15" i="57" s="1"/>
  <c r="AI145" i="57"/>
  <c r="AI73" i="57"/>
  <c r="AI285" i="57"/>
  <c r="AB87" i="57"/>
  <c r="AH87" i="57" s="1"/>
  <c r="AI274" i="57"/>
  <c r="AB139" i="57"/>
  <c r="AH139" i="57" s="1"/>
  <c r="AI74" i="57"/>
  <c r="AI269" i="57"/>
  <c r="AI204" i="57"/>
  <c r="AB88" i="57"/>
  <c r="AH88" i="57" s="1"/>
  <c r="AB239" i="57"/>
  <c r="AH239" i="57" s="1"/>
  <c r="AI242" i="57"/>
  <c r="AB248" i="57"/>
  <c r="AH248" i="57" s="1"/>
  <c r="AI310" i="57"/>
  <c r="AB213" i="57"/>
  <c r="AH213" i="57" s="1"/>
  <c r="AB116" i="57"/>
  <c r="AH116" i="57" s="1"/>
  <c r="AI185" i="57"/>
  <c r="AI183" i="57"/>
  <c r="AI108" i="57"/>
  <c r="AI130" i="57"/>
  <c r="AI101" i="57"/>
  <c r="AI304" i="57"/>
  <c r="AB117" i="57"/>
  <c r="AH117" i="57" s="1"/>
  <c r="AB140" i="57"/>
  <c r="AH140" i="57" s="1"/>
  <c r="AI212" i="57"/>
  <c r="AB102" i="57"/>
  <c r="AH102" i="57" s="1"/>
  <c r="AB282" i="57"/>
  <c r="AH282" i="57" s="1"/>
  <c r="AB295" i="57"/>
  <c r="AH295" i="57" s="1"/>
  <c r="AB257" i="57"/>
  <c r="AH257" i="57" s="1"/>
  <c r="AI16" i="57"/>
  <c r="AI241" i="57"/>
  <c r="AB144" i="57"/>
  <c r="AH144" i="57" s="1"/>
  <c r="AI297" i="57"/>
  <c r="AI103" i="57"/>
  <c r="AB26" i="57"/>
  <c r="AH26" i="57" s="1"/>
  <c r="AI43" i="57"/>
  <c r="AB225" i="57"/>
  <c r="AH225" i="57" s="1"/>
  <c r="AI154" i="57"/>
  <c r="AB100" i="57"/>
  <c r="AH100" i="57" s="1"/>
  <c r="AI107" i="57"/>
  <c r="AI216" i="57"/>
  <c r="AI62" i="57"/>
  <c r="AB244" i="57"/>
  <c r="AH244" i="57" s="1"/>
  <c r="AI109" i="57"/>
  <c r="AB169" i="57"/>
  <c r="AH169" i="57" s="1"/>
  <c r="AI220" i="57"/>
  <c r="AI182" i="57"/>
  <c r="AB290" i="57"/>
  <c r="AH290" i="57" s="1"/>
  <c r="AI58" i="57"/>
  <c r="AI17" i="57"/>
  <c r="AI127" i="57"/>
  <c r="AB39" i="57"/>
  <c r="AH39" i="57" s="1"/>
  <c r="AB138" i="57"/>
  <c r="AH138" i="57" s="1"/>
  <c r="AI187" i="57"/>
  <c r="AI267" i="57"/>
  <c r="AB67" i="57"/>
  <c r="AH67" i="57" s="1"/>
  <c r="AI129" i="57"/>
  <c r="AI218" i="57"/>
  <c r="AB136" i="57"/>
  <c r="AH136" i="57" s="1"/>
  <c r="AB52" i="57"/>
  <c r="AH52" i="57" s="1"/>
  <c r="AB47" i="57"/>
  <c r="AH47" i="57" s="1"/>
  <c r="AB24" i="57"/>
  <c r="AH24" i="57" s="1"/>
  <c r="AB272" i="57"/>
  <c r="AH272" i="57" s="1"/>
  <c r="AI155" i="57"/>
  <c r="AI198" i="57"/>
  <c r="AI82" i="57"/>
  <c r="AB151" i="57"/>
  <c r="AH151" i="57" s="1"/>
  <c r="AI45" i="57"/>
  <c r="AB99" i="57"/>
  <c r="AH99" i="57" s="1"/>
  <c r="AB179" i="57"/>
  <c r="AH179" i="57" s="1"/>
  <c r="AB20" i="57"/>
  <c r="AH20" i="57" s="1"/>
  <c r="AI53" i="57"/>
  <c r="AB168" i="57"/>
  <c r="AH168" i="57" s="1"/>
  <c r="AB64" i="57"/>
  <c r="AH64" i="57" s="1"/>
  <c r="AB93" i="57"/>
  <c r="AH93" i="57" s="1"/>
  <c r="AB260" i="57"/>
  <c r="AH260" i="57" s="1"/>
  <c r="AB114" i="57"/>
  <c r="AH114" i="57" s="1"/>
  <c r="AI114" i="57"/>
  <c r="AI250" i="57"/>
  <c r="AI8" i="57"/>
  <c r="AB167" i="57"/>
  <c r="AH167" i="57" s="1"/>
  <c r="AB148" i="57"/>
  <c r="AH148" i="57" s="1"/>
  <c r="AB288" i="57"/>
  <c r="AH288" i="57" s="1"/>
  <c r="AB227" i="57"/>
  <c r="AH227" i="57" s="1"/>
  <c r="AB233" i="57"/>
  <c r="AH233" i="57" s="1"/>
  <c r="AB29" i="57"/>
  <c r="AH29" i="57" s="1"/>
  <c r="AB131" i="57"/>
  <c r="AH131" i="57" s="1"/>
  <c r="AH269" i="57"/>
  <c r="AI160" i="57"/>
  <c r="AB189" i="57"/>
  <c r="AH189" i="57" s="1"/>
  <c r="AB21" i="57"/>
  <c r="AH21" i="57" s="1"/>
  <c r="AB153" i="57"/>
  <c r="AH153" i="57" s="1"/>
  <c r="AB203" i="57"/>
  <c r="AH203" i="57" s="1"/>
  <c r="AB176" i="57"/>
  <c r="AH176" i="57" s="1"/>
  <c r="AI104" i="57"/>
  <c r="AB78" i="57"/>
  <c r="AH78" i="57" s="1"/>
  <c r="AB85" i="57"/>
  <c r="AH85" i="57" s="1"/>
  <c r="AI132" i="57"/>
  <c r="AI44" i="57"/>
  <c r="AB219" i="57"/>
  <c r="AH219" i="57" s="1"/>
  <c r="AB120" i="57"/>
  <c r="AH120" i="57" s="1"/>
  <c r="AI161" i="57"/>
  <c r="AI226" i="57"/>
  <c r="AB276" i="57"/>
  <c r="AH276" i="57" s="1"/>
  <c r="AI232" i="57"/>
  <c r="AB249" i="57"/>
  <c r="AH249" i="57" s="1"/>
  <c r="AI84" i="57"/>
  <c r="AI46" i="57"/>
  <c r="AB286" i="57"/>
  <c r="AH286" i="57" s="1"/>
  <c r="AI81" i="57"/>
  <c r="AI75" i="57"/>
  <c r="AI80" i="57"/>
  <c r="AB223" i="57"/>
  <c r="AH223" i="57" s="1"/>
  <c r="AB56" i="57"/>
  <c r="AH56" i="57" s="1"/>
  <c r="AB92" i="57"/>
  <c r="AH92" i="57" s="1"/>
  <c r="AI224" i="57"/>
  <c r="AB9" i="57"/>
  <c r="AH9" i="57" s="1"/>
  <c r="AI48" i="57"/>
  <c r="AI165" i="57"/>
  <c r="AB302" i="57"/>
  <c r="AH302" i="57" s="1"/>
  <c r="AB214" i="57"/>
  <c r="AH214" i="57" s="1"/>
  <c r="AI76" i="57"/>
  <c r="AB36" i="57"/>
  <c r="AH36" i="57" s="1"/>
  <c r="AB300" i="57"/>
  <c r="AH300" i="57" s="1"/>
  <c r="AB238" i="57"/>
  <c r="AH238" i="57" s="1"/>
  <c r="AB202" i="57"/>
  <c r="AH202" i="57" s="1"/>
  <c r="AB294" i="57"/>
  <c r="AH294" i="57" s="1"/>
  <c r="AI105" i="57"/>
  <c r="AH254" i="57"/>
  <c r="AI40" i="57"/>
  <c r="AB210" i="57"/>
  <c r="AH210" i="57" s="1"/>
  <c r="AB121" i="57"/>
  <c r="AH121" i="57" s="1"/>
  <c r="AB287" i="57"/>
  <c r="AH287" i="57" s="1"/>
  <c r="AB229" i="57"/>
  <c r="AH229" i="57" s="1"/>
  <c r="AB266" i="57"/>
  <c r="AH266" i="57" s="1"/>
  <c r="AB22" i="57"/>
  <c r="AH22" i="57" s="1"/>
  <c r="AI49" i="57"/>
  <c r="AB190" i="57"/>
  <c r="AH190" i="57" s="1"/>
  <c r="AH156" i="57"/>
  <c r="AB283" i="57"/>
  <c r="AH283" i="57" s="1"/>
  <c r="AI163" i="57"/>
  <c r="AI305" i="57"/>
  <c r="AI7" i="57"/>
  <c r="AH48" i="57"/>
  <c r="AH273" i="57"/>
  <c r="AI273" i="57"/>
  <c r="AB194" i="57"/>
  <c r="AH194" i="57" s="1"/>
  <c r="AB173" i="57"/>
  <c r="AH173" i="57" s="1"/>
  <c r="AB171" i="57"/>
  <c r="AH171" i="57" s="1"/>
  <c r="AI191" i="57"/>
  <c r="AF7" i="57"/>
  <c r="K14" i="61" s="1"/>
  <c r="M473" i="51" s="1"/>
  <c r="AB68" i="57"/>
  <c r="AH68" i="57" s="1"/>
  <c r="AB50" i="57"/>
  <c r="AH50" i="57" s="1"/>
  <c r="AI54" i="57"/>
  <c r="AB90" i="57"/>
  <c r="AH90" i="57" s="1"/>
  <c r="AI215" i="57"/>
  <c r="AB237" i="57"/>
  <c r="AH237" i="57" s="1"/>
  <c r="AB174" i="57"/>
  <c r="AH174" i="57" s="1"/>
  <c r="AH115" i="57"/>
  <c r="AH128" i="57"/>
  <c r="AI296" i="57"/>
  <c r="AH250" i="57"/>
  <c r="AI110" i="57"/>
  <c r="AI221" i="57"/>
  <c r="AE7" i="57"/>
  <c r="K12" i="61" s="1"/>
  <c r="M471" i="51" s="1"/>
  <c r="AB230" i="57"/>
  <c r="AH230" i="57" s="1"/>
  <c r="AI240" i="57"/>
  <c r="AI306" i="57"/>
  <c r="AH268" i="57"/>
  <c r="AG7" i="57"/>
  <c r="K16" i="61" s="1"/>
  <c r="M475" i="51" s="1"/>
  <c r="AI156" i="57"/>
  <c r="AH73" i="57"/>
  <c r="AB12" i="57"/>
  <c r="AH12" i="57" s="1"/>
  <c r="AB59" i="57"/>
  <c r="AH59" i="57" s="1"/>
  <c r="AB158" i="57"/>
  <c r="AH158" i="57" s="1"/>
  <c r="AI270" i="57"/>
  <c r="AH193" i="57"/>
  <c r="AI159" i="57"/>
  <c r="AB141" i="57"/>
  <c r="AH141" i="57" s="1"/>
  <c r="AB275" i="57"/>
  <c r="AH275" i="57" s="1"/>
  <c r="AB199" i="57"/>
  <c r="AH199" i="57" s="1"/>
  <c r="AH157" i="57"/>
  <c r="AB205" i="57"/>
  <c r="AH205" i="57" s="1"/>
  <c r="AI268" i="57"/>
  <c r="AB245" i="57"/>
  <c r="AH245" i="57" s="1"/>
  <c r="AI255" i="57"/>
  <c r="AH159" i="57"/>
  <c r="AI184" i="57"/>
  <c r="AH187" i="57"/>
  <c r="AI311" i="57"/>
  <c r="AD7" i="57"/>
  <c r="K10" i="61" s="1"/>
  <c r="M469" i="51" s="1"/>
  <c r="AB149" i="57"/>
  <c r="AH149" i="57" s="1"/>
  <c r="AI166" i="57"/>
  <c r="AB217" i="57"/>
  <c r="AH217" i="57" s="1"/>
  <c r="AH252" i="57"/>
  <c r="AB301" i="57"/>
  <c r="AH301" i="57" s="1"/>
  <c r="AI146" i="57"/>
  <c r="AI34" i="57"/>
  <c r="AB298" i="57"/>
  <c r="AH298" i="57" s="1"/>
  <c r="AC7" i="57"/>
  <c r="K8" i="61" s="1"/>
  <c r="M467" i="51" s="1"/>
  <c r="AB177" i="57"/>
  <c r="AH177" i="57" s="1"/>
  <c r="AI243" i="57"/>
  <c r="AH241" i="57"/>
  <c r="AI143" i="57"/>
  <c r="AB143" i="57"/>
  <c r="AH143" i="57" s="1"/>
  <c r="AB124" i="57"/>
  <c r="AH124" i="57" s="1"/>
  <c r="AI124" i="57"/>
  <c r="AH242" i="57"/>
  <c r="AH164" i="57"/>
  <c r="AI222" i="57"/>
  <c r="AI51" i="57"/>
  <c r="AI115" i="57"/>
  <c r="AB152" i="57"/>
  <c r="AH152" i="57" s="1"/>
  <c r="AI152" i="57"/>
  <c r="AB192" i="57"/>
  <c r="AH192" i="57" s="1"/>
  <c r="AI192" i="57"/>
  <c r="AH243" i="57"/>
  <c r="AH270" i="57"/>
  <c r="AB264" i="57"/>
  <c r="AH264" i="57" s="1"/>
  <c r="AI27" i="57"/>
  <c r="AB27" i="57"/>
  <c r="AH27" i="57" s="1"/>
  <c r="AH75" i="57"/>
  <c r="AI279" i="57"/>
  <c r="AB279" i="57"/>
  <c r="AH279" i="57" s="1"/>
  <c r="AH104" i="57"/>
  <c r="AI246" i="57"/>
  <c r="AI280" i="57"/>
  <c r="AB280" i="57"/>
  <c r="AH280" i="57" s="1"/>
  <c r="AI111" i="57"/>
  <c r="AH76" i="57"/>
  <c r="AH58" i="57"/>
  <c r="AB181" i="57"/>
  <c r="AH181" i="57" s="1"/>
  <c r="AB180" i="57"/>
  <c r="AH180" i="57" s="1"/>
  <c r="AI195" i="57"/>
  <c r="AH146" i="57"/>
  <c r="AH43" i="57"/>
  <c r="AH71" i="57"/>
  <c r="AB209" i="57"/>
  <c r="AH209" i="57" s="1"/>
  <c r="AI307" i="57"/>
  <c r="AB96" i="57"/>
  <c r="AH96" i="57" s="1"/>
  <c r="AI299" i="57"/>
  <c r="AH188" i="57"/>
  <c r="AH127" i="57"/>
  <c r="AB251" i="57"/>
  <c r="AH251" i="57" s="1"/>
  <c r="AI112" i="57"/>
  <c r="AI258" i="57"/>
  <c r="AH154" i="57"/>
  <c r="AH246" i="57"/>
  <c r="AH155" i="57"/>
  <c r="AB236" i="57"/>
  <c r="AH236" i="57" s="1"/>
  <c r="AB292" i="57"/>
  <c r="AH292" i="57" s="1"/>
  <c r="AB293" i="57"/>
  <c r="AH293" i="57" s="1"/>
  <c r="AH191" i="57"/>
  <c r="AH74" i="57"/>
  <c r="AH274" i="57"/>
  <c r="AI208" i="57"/>
  <c r="AI106" i="57"/>
  <c r="AI196" i="57"/>
  <c r="AB271" i="57"/>
  <c r="AH271" i="57" s="1"/>
  <c r="AI271" i="57"/>
  <c r="AH72" i="57"/>
  <c r="AH129" i="57"/>
  <c r="AH80" i="57"/>
  <c r="AH208" i="57"/>
  <c r="AH130" i="57"/>
  <c r="AI252" i="57"/>
  <c r="AI31" i="57"/>
  <c r="AB31" i="57"/>
  <c r="AH31" i="57" s="1"/>
  <c r="AH77" i="57"/>
  <c r="AH267" i="57"/>
  <c r="AH17" i="57"/>
  <c r="AH221" i="57"/>
  <c r="AH165" i="57"/>
  <c r="AI259" i="57"/>
  <c r="AB259" i="57"/>
  <c r="AH259" i="57" s="1"/>
  <c r="AH220" i="57"/>
  <c r="AH44" i="57"/>
  <c r="AI41" i="57"/>
  <c r="AB41" i="57"/>
  <c r="AH41" i="57" s="1"/>
  <c r="AH182" i="57"/>
  <c r="AI70" i="57"/>
  <c r="AB70" i="57"/>
  <c r="AH70" i="57" s="1"/>
  <c r="AI197" i="57"/>
  <c r="AB197" i="57"/>
  <c r="AH197" i="57" s="1"/>
  <c r="AH310" i="57"/>
  <c r="AH84" i="57"/>
  <c r="AI69" i="57"/>
  <c r="AB69" i="57"/>
  <c r="AH69" i="57" s="1"/>
  <c r="AI57" i="57"/>
  <c r="AB57" i="57"/>
  <c r="AH57" i="57" s="1"/>
  <c r="AI247" i="57"/>
  <c r="AB247" i="57"/>
  <c r="AH247" i="57" s="1"/>
  <c r="AH212" i="57"/>
  <c r="AH175" i="57"/>
  <c r="AI98" i="57"/>
  <c r="AB98" i="57"/>
  <c r="AH98" i="57" s="1"/>
  <c r="AH161" i="57"/>
  <c r="AI97" i="57"/>
  <c r="AB97" i="57"/>
  <c r="AH97" i="57" s="1"/>
  <c r="AH53" i="57"/>
  <c r="AH108" i="57"/>
  <c r="AH222" i="57"/>
  <c r="AH240" i="57"/>
  <c r="AB126" i="57"/>
  <c r="AH126" i="57" s="1"/>
  <c r="AI126" i="57"/>
  <c r="AH51" i="57"/>
  <c r="AH305" i="57"/>
  <c r="AH166" i="57"/>
  <c r="AH49" i="57"/>
  <c r="AH40" i="57"/>
  <c r="AH232" i="57"/>
  <c r="AH215" i="57"/>
  <c r="AH132" i="57"/>
  <c r="AH107" i="57"/>
  <c r="AH186" i="57"/>
  <c r="AH304" i="57"/>
  <c r="AH82" i="57"/>
  <c r="AI262" i="57"/>
  <c r="AB262" i="57"/>
  <c r="AH262" i="57" s="1"/>
  <c r="AI289" i="57"/>
  <c r="AB289" i="57"/>
  <c r="AH289" i="57" s="1"/>
  <c r="AH255" i="57"/>
  <c r="AB309" i="57"/>
  <c r="AH309" i="57" s="1"/>
  <c r="AI309" i="57"/>
  <c r="AH34" i="57"/>
  <c r="AI10" i="57"/>
  <c r="AB10" i="57"/>
  <c r="AH10" i="57" s="1"/>
  <c r="AH207" i="57"/>
  <c r="AH81" i="57"/>
  <c r="AB308" i="57"/>
  <c r="AH308" i="57" s="1"/>
  <c r="AI308" i="57"/>
  <c r="AH62" i="57"/>
  <c r="AI38" i="57"/>
  <c r="AB38" i="57"/>
  <c r="AH38" i="57" s="1"/>
  <c r="AH303" i="57"/>
  <c r="AH311" i="57"/>
  <c r="AI66" i="57"/>
  <c r="AB66" i="57"/>
  <c r="AH66" i="57" s="1"/>
  <c r="AI265" i="57"/>
  <c r="AB265" i="57"/>
  <c r="AH265" i="57" s="1"/>
  <c r="AH204" i="57"/>
  <c r="AH216" i="57"/>
  <c r="AI150" i="57"/>
  <c r="AB150" i="57"/>
  <c r="AH150" i="57" s="1"/>
  <c r="AI125" i="57"/>
  <c r="AB125" i="57"/>
  <c r="AH125" i="57" s="1"/>
  <c r="AH218" i="57"/>
  <c r="AH118" i="57"/>
  <c r="AI178" i="57"/>
  <c r="AB178" i="57"/>
  <c r="AH178" i="57" s="1"/>
  <c r="AH297" i="57"/>
  <c r="AH296" i="57"/>
  <c r="AH54" i="57"/>
  <c r="AH306" i="57"/>
  <c r="AB253" i="57"/>
  <c r="AH253" i="57" s="1"/>
  <c r="AI253" i="57"/>
  <c r="AI94" i="57"/>
  <c r="AB94" i="57"/>
  <c r="AH94" i="57" s="1"/>
  <c r="AI122" i="57"/>
  <c r="AB122" i="57"/>
  <c r="AH122" i="57" s="1"/>
  <c r="AI33" i="57"/>
  <c r="AB33" i="57"/>
  <c r="AH33" i="57" s="1"/>
  <c r="AI206" i="57"/>
  <c r="AB206" i="57"/>
  <c r="AH206" i="57" s="1"/>
  <c r="AH101" i="57"/>
  <c r="AI61" i="57"/>
  <c r="AB61" i="57"/>
  <c r="AH61" i="57" s="1"/>
  <c r="AI234" i="57"/>
  <c r="AB234" i="57"/>
  <c r="AH234" i="57" s="1"/>
  <c r="AH111" i="57"/>
  <c r="AB113" i="57"/>
  <c r="AH113" i="57" s="1"/>
  <c r="AI113" i="57"/>
  <c r="AI89" i="57"/>
  <c r="AB89" i="57"/>
  <c r="AH89" i="57" s="1"/>
  <c r="AB79" i="57"/>
  <c r="AH79" i="57" s="1"/>
  <c r="AI79" i="57"/>
  <c r="AH45" i="57"/>
  <c r="AH103" i="57"/>
  <c r="AH184" i="57"/>
  <c r="AH160" i="57"/>
  <c r="AB162" i="57"/>
  <c r="AH162" i="57" s="1"/>
  <c r="AI162" i="57"/>
  <c r="AH226" i="57"/>
  <c r="AI201" i="57"/>
  <c r="AB201" i="57"/>
  <c r="AH201" i="57" s="1"/>
  <c r="AH46" i="57"/>
  <c r="AH145" i="57"/>
  <c r="AH195" i="57"/>
  <c r="AH16" i="57"/>
  <c r="AH170" i="57"/>
  <c r="AH86" i="57"/>
  <c r="AH106" i="57"/>
  <c r="AH198" i="57"/>
  <c r="AI35" i="57"/>
  <c r="AB35" i="57"/>
  <c r="AH35" i="57" s="1"/>
  <c r="AH183" i="57"/>
  <c r="AH224" i="57"/>
  <c r="AI135" i="57"/>
  <c r="AB135" i="57"/>
  <c r="AH135" i="57" s="1"/>
  <c r="AH307" i="57"/>
  <c r="AH8" i="57"/>
  <c r="AI63" i="57"/>
  <c r="AB63" i="57"/>
  <c r="AH63" i="57" s="1"/>
  <c r="AH83" i="57"/>
  <c r="AH277" i="57"/>
  <c r="AB134" i="57"/>
  <c r="AH134" i="57" s="1"/>
  <c r="AI134" i="57"/>
  <c r="AH105" i="57"/>
  <c r="AH109" i="57"/>
  <c r="AI91" i="57"/>
  <c r="AB91" i="57"/>
  <c r="AH91" i="57" s="1"/>
  <c r="AI14" i="57"/>
  <c r="AB14" i="57"/>
  <c r="AH14" i="57" s="1"/>
  <c r="AH112" i="57"/>
  <c r="AI119" i="57"/>
  <c r="AB119" i="57"/>
  <c r="AH119" i="57" s="1"/>
  <c r="AI13" i="57"/>
  <c r="AB13" i="57"/>
  <c r="AH13" i="57" s="1"/>
  <c r="AH285" i="57"/>
  <c r="AH163" i="57"/>
  <c r="AH258" i="57"/>
  <c r="AB23" i="57"/>
  <c r="AH23" i="57" s="1"/>
  <c r="AI23" i="57"/>
  <c r="AH299" i="57"/>
  <c r="AH110" i="57"/>
  <c r="AH185" i="57"/>
  <c r="AI147" i="57"/>
  <c r="AB147" i="57"/>
  <c r="AH147" i="57" s="1"/>
  <c r="AB42" i="57"/>
  <c r="AH42" i="57" s="1"/>
  <c r="AI42" i="57"/>
  <c r="AH196" i="57"/>
  <c r="AO24" i="59" l="1"/>
  <c r="H4" i="64"/>
  <c r="I481" i="51" s="1"/>
  <c r="I464" i="51"/>
  <c r="I12" i="60"/>
  <c r="I411" i="51"/>
  <c r="J391" i="51"/>
  <c r="J392" i="51"/>
  <c r="AM28" i="59"/>
  <c r="G10" i="60"/>
  <c r="H409" i="51" s="1"/>
  <c r="G14" i="61"/>
  <c r="I473" i="51" s="1"/>
  <c r="AM29" i="59"/>
  <c r="H10" i="60"/>
  <c r="I409" i="51" s="1"/>
  <c r="G16" i="61"/>
  <c r="I475" i="51" s="1"/>
  <c r="J14" i="60"/>
  <c r="K413" i="51" s="1"/>
  <c r="I13" i="60"/>
  <c r="AL25" i="59"/>
  <c r="D9" i="60"/>
  <c r="E408" i="51" s="1"/>
  <c r="F8" i="61"/>
  <c r="H467" i="51" s="1"/>
  <c r="AL29" i="59"/>
  <c r="F16" i="61"/>
  <c r="H475" i="51" s="1"/>
  <c r="H9" i="60"/>
  <c r="I408" i="51" s="1"/>
  <c r="AM25" i="59"/>
  <c r="D10" i="60"/>
  <c r="E409" i="51" s="1"/>
  <c r="G8" i="61"/>
  <c r="I467" i="51" s="1"/>
  <c r="AL27" i="59"/>
  <c r="F12" i="61"/>
  <c r="H471" i="51" s="1"/>
  <c r="F9" i="60"/>
  <c r="G408" i="51" s="1"/>
  <c r="F7" i="64"/>
  <c r="G484" i="51" s="1"/>
  <c r="E6" i="61"/>
  <c r="G465" i="51" s="1"/>
  <c r="I9" i="60"/>
  <c r="J408" i="51" s="1"/>
  <c r="I7" i="58"/>
  <c r="AL28" i="59"/>
  <c r="F14" i="61"/>
  <c r="H473" i="51" s="1"/>
  <c r="G9" i="60"/>
  <c r="H408" i="51" s="1"/>
  <c r="AM27" i="59"/>
  <c r="AO27" i="59" s="1"/>
  <c r="G12" i="61"/>
  <c r="I471" i="51" s="1"/>
  <c r="F10" i="60"/>
  <c r="G409" i="51" s="1"/>
  <c r="AM26" i="59"/>
  <c r="AO26" i="59" s="1"/>
  <c r="G10" i="61"/>
  <c r="I469" i="51" s="1"/>
  <c r="E10" i="60"/>
  <c r="F409" i="51" s="1"/>
  <c r="AL26" i="59"/>
  <c r="F10" i="61"/>
  <c r="H469" i="51" s="1"/>
  <c r="E9" i="60"/>
  <c r="F408" i="51" s="1"/>
  <c r="K14" i="58"/>
  <c r="L395" i="51" s="1"/>
  <c r="J9" i="61"/>
  <c r="L468" i="51" s="1"/>
  <c r="AI315" i="57"/>
  <c r="K9" i="58" s="1"/>
  <c r="L389" i="51" s="1"/>
  <c r="C11" i="60"/>
  <c r="D410" i="51" s="1"/>
  <c r="H6" i="61"/>
  <c r="J465" i="51" s="1"/>
  <c r="I7" i="64"/>
  <c r="J484" i="51" s="1"/>
  <c r="J11" i="60"/>
  <c r="K410" i="51" s="1"/>
  <c r="K13" i="58"/>
  <c r="AO28" i="59"/>
  <c r="AO25" i="59"/>
  <c r="AO29" i="59"/>
  <c r="AC314" i="57"/>
  <c r="F9" i="61" s="1"/>
  <c r="H468" i="51" s="1"/>
  <c r="AC313" i="57"/>
  <c r="G9" i="61" s="1"/>
  <c r="I468" i="51" s="1"/>
  <c r="AB313" i="57"/>
  <c r="G7" i="61" s="1"/>
  <c r="I466" i="51" s="1"/>
  <c r="AB314" i="57"/>
  <c r="AE314" i="57"/>
  <c r="F13" i="61" s="1"/>
  <c r="H472" i="51" s="1"/>
  <c r="AE313" i="57"/>
  <c r="G13" i="61" s="1"/>
  <c r="I472" i="51" s="1"/>
  <c r="AD314" i="57"/>
  <c r="F11" i="61" s="1"/>
  <c r="H470" i="51" s="1"/>
  <c r="AD313" i="57"/>
  <c r="G11" i="61" s="1"/>
  <c r="I470" i="51" s="1"/>
  <c r="G13" i="58"/>
  <c r="H394" i="51" s="1"/>
  <c r="AM39" i="57"/>
  <c r="AG314" i="57"/>
  <c r="F17" i="61" s="1"/>
  <c r="H476" i="51" s="1"/>
  <c r="AG313" i="57"/>
  <c r="G17" i="61" s="1"/>
  <c r="I476" i="51" s="1"/>
  <c r="F13" i="58"/>
  <c r="G394" i="51" s="1"/>
  <c r="AM38" i="57"/>
  <c r="D13" i="58"/>
  <c r="E394" i="51" s="1"/>
  <c r="H13" i="58"/>
  <c r="I394" i="51" s="1"/>
  <c r="AM40" i="57"/>
  <c r="E13" i="58"/>
  <c r="F394" i="51" s="1"/>
  <c r="AM37" i="57"/>
  <c r="AF314" i="57"/>
  <c r="F15" i="61" s="1"/>
  <c r="H474" i="51" s="1"/>
  <c r="AF313" i="57"/>
  <c r="G15" i="61" s="1"/>
  <c r="I474" i="51" s="1"/>
  <c r="AH11" i="59"/>
  <c r="AH12" i="59" s="1"/>
  <c r="AH13" i="59" s="1"/>
  <c r="AH14" i="59" s="1"/>
  <c r="AH15" i="59" s="1"/>
  <c r="AH16" i="59" s="1"/>
  <c r="AH17" i="59" s="1"/>
  <c r="AH18" i="59" s="1"/>
  <c r="AH19" i="59" s="1"/>
  <c r="AH20" i="59" s="1"/>
  <c r="AH21" i="59" s="1"/>
  <c r="AH22" i="59" s="1"/>
  <c r="AH23" i="59" s="1"/>
  <c r="AH24" i="59" s="1"/>
  <c r="AH25" i="59" s="1"/>
  <c r="AH26" i="59" s="1"/>
  <c r="AH27" i="59" s="1"/>
  <c r="AH28" i="59" s="1"/>
  <c r="AH29" i="59" s="1"/>
  <c r="AH30" i="59" s="1"/>
  <c r="AH31" i="59" s="1"/>
  <c r="AH32" i="59" s="1"/>
  <c r="AH33" i="59" s="1"/>
  <c r="AH34" i="59" s="1"/>
  <c r="AH35" i="59" s="1"/>
  <c r="AH36" i="59" s="1"/>
  <c r="AH37" i="59" s="1"/>
  <c r="AH38" i="59" s="1"/>
  <c r="AH39" i="59" s="1"/>
  <c r="AH40" i="59" s="1"/>
  <c r="AH41" i="59" s="1"/>
  <c r="AH42" i="59" s="1"/>
  <c r="AH43" i="59" s="1"/>
  <c r="AH44" i="59" s="1"/>
  <c r="AH45" i="59" s="1"/>
  <c r="AH46" i="59" s="1"/>
  <c r="AH47" i="59" s="1"/>
  <c r="AH48" i="59" s="1"/>
  <c r="AH49" i="59" s="1"/>
  <c r="AH50" i="59" s="1"/>
  <c r="AH51" i="59" s="1"/>
  <c r="AH52" i="59" s="1"/>
  <c r="AH53" i="59" s="1"/>
  <c r="AH54" i="59" s="1"/>
  <c r="AH55" i="59" s="1"/>
  <c r="AH56" i="59" s="1"/>
  <c r="AH57" i="59" s="1"/>
  <c r="AH58" i="59" s="1"/>
  <c r="AH59" i="59" s="1"/>
  <c r="AH60" i="59" s="1"/>
  <c r="AH61" i="59" s="1"/>
  <c r="AH62" i="59" s="1"/>
  <c r="AH63" i="59" s="1"/>
  <c r="AH64" i="59" s="1"/>
  <c r="AH65" i="59" s="1"/>
  <c r="AH66" i="59" s="1"/>
  <c r="AH67" i="59" s="1"/>
  <c r="AH68" i="59" s="1"/>
  <c r="AH69" i="59" s="1"/>
  <c r="AH70" i="59" s="1"/>
  <c r="AH71" i="59" s="1"/>
  <c r="AH72" i="59" s="1"/>
  <c r="AH73" i="59" s="1"/>
  <c r="AH74" i="59" s="1"/>
  <c r="AH75" i="59" s="1"/>
  <c r="AH76" i="59" s="1"/>
  <c r="AH77" i="59" s="1"/>
  <c r="AH78" i="59" s="1"/>
  <c r="AH79" i="59" s="1"/>
  <c r="AH80" i="59" s="1"/>
  <c r="AH81" i="59" s="1"/>
  <c r="AH82" i="59" s="1"/>
  <c r="AH83" i="59" s="1"/>
  <c r="AH84" i="59" s="1"/>
  <c r="AH85" i="59" s="1"/>
  <c r="AH86" i="59" s="1"/>
  <c r="AH87" i="59" s="1"/>
  <c r="AH88" i="59" s="1"/>
  <c r="AH89" i="59" s="1"/>
  <c r="AH90" i="59" s="1"/>
  <c r="AH91" i="59" s="1"/>
  <c r="AH92" i="59" s="1"/>
  <c r="AH93" i="59" s="1"/>
  <c r="AH94" i="59" s="1"/>
  <c r="AH95" i="59" s="1"/>
  <c r="AH96" i="59" s="1"/>
  <c r="AH97" i="59" s="1"/>
  <c r="AH98" i="59" s="1"/>
  <c r="AH99" i="59" s="1"/>
  <c r="AH100" i="59" s="1"/>
  <c r="AH101" i="59" s="1"/>
  <c r="AH102" i="59" s="1"/>
  <c r="AH103" i="59" s="1"/>
  <c r="AH104" i="59" s="1"/>
  <c r="AH105" i="59" s="1"/>
  <c r="AH106" i="59" s="1"/>
  <c r="AH107" i="59" s="1"/>
  <c r="AH108" i="59" s="1"/>
  <c r="AH109" i="59" s="1"/>
  <c r="AH110" i="59" s="1"/>
  <c r="AH111" i="59" s="1"/>
  <c r="AH112" i="59" s="1"/>
  <c r="AH113" i="59" s="1"/>
  <c r="AH114" i="59" s="1"/>
  <c r="AH115" i="59" s="1"/>
  <c r="AH116" i="59" s="1"/>
  <c r="AH117" i="59" s="1"/>
  <c r="AH118" i="59" s="1"/>
  <c r="AH119" i="59" s="1"/>
  <c r="AH120" i="59" s="1"/>
  <c r="AH121" i="59" s="1"/>
  <c r="AH122" i="59" s="1"/>
  <c r="AH123" i="59" s="1"/>
  <c r="AH124" i="59" s="1"/>
  <c r="AH125" i="59" s="1"/>
  <c r="AH126" i="59" s="1"/>
  <c r="AH127" i="59" s="1"/>
  <c r="AH128" i="59" s="1"/>
  <c r="AH129" i="59" s="1"/>
  <c r="AH130" i="59" s="1"/>
  <c r="AH131" i="59" s="1"/>
  <c r="AH132" i="59" s="1"/>
  <c r="AH133" i="59" s="1"/>
  <c r="AH134" i="59" s="1"/>
  <c r="AH135" i="59" s="1"/>
  <c r="AH136" i="59" s="1"/>
  <c r="AH137" i="59" s="1"/>
  <c r="AH138" i="59" s="1"/>
  <c r="AH139" i="59" s="1"/>
  <c r="AH140" i="59" s="1"/>
  <c r="AH141" i="59" s="1"/>
  <c r="AH142" i="59" s="1"/>
  <c r="AH143" i="59" s="1"/>
  <c r="AH144" i="59" s="1"/>
  <c r="AH145" i="59" s="1"/>
  <c r="AH146" i="59" s="1"/>
  <c r="AH147" i="59" s="1"/>
  <c r="AH148" i="59" s="1"/>
  <c r="AH149" i="59" s="1"/>
  <c r="AH150" i="59" s="1"/>
  <c r="AH151" i="59" s="1"/>
  <c r="AH152" i="59" s="1"/>
  <c r="AH153" i="59" s="1"/>
  <c r="AH154" i="59" s="1"/>
  <c r="AH155" i="59" s="1"/>
  <c r="AH156" i="59" s="1"/>
  <c r="AH157" i="59" s="1"/>
  <c r="AH158" i="59" s="1"/>
  <c r="AH159" i="59" s="1"/>
  <c r="AH160" i="59" s="1"/>
  <c r="AH161" i="59" s="1"/>
  <c r="AH162" i="59" s="1"/>
  <c r="AH163" i="59" s="1"/>
  <c r="AH164" i="59" s="1"/>
  <c r="AH165" i="59" s="1"/>
  <c r="AH166" i="59" s="1"/>
  <c r="AH167" i="59" s="1"/>
  <c r="AH168" i="59" s="1"/>
  <c r="AH169" i="59" s="1"/>
  <c r="AH170" i="59" s="1"/>
  <c r="AH171" i="59" s="1"/>
  <c r="AH172" i="59" s="1"/>
  <c r="AH173" i="59" s="1"/>
  <c r="AH174" i="59" s="1"/>
  <c r="AH175" i="59" s="1"/>
  <c r="AH176" i="59" s="1"/>
  <c r="AH177" i="59" s="1"/>
  <c r="AH178" i="59" s="1"/>
  <c r="AH179" i="59" s="1"/>
  <c r="AH180" i="59" s="1"/>
  <c r="AH181" i="59" s="1"/>
  <c r="AH182" i="59" s="1"/>
  <c r="AH183" i="59" s="1"/>
  <c r="AH184" i="59" s="1"/>
  <c r="AH185" i="59" s="1"/>
  <c r="AH186" i="59" s="1"/>
  <c r="AH187" i="59" s="1"/>
  <c r="AH188" i="59" s="1"/>
  <c r="AH189" i="59" s="1"/>
  <c r="AH190" i="59" s="1"/>
  <c r="AH191" i="59" s="1"/>
  <c r="AH192" i="59" s="1"/>
  <c r="AH193" i="59" s="1"/>
  <c r="AH194" i="59" s="1"/>
  <c r="AH195" i="59" s="1"/>
  <c r="AH196" i="59" s="1"/>
  <c r="AH197" i="59" s="1"/>
  <c r="AH198" i="59" s="1"/>
  <c r="AH199" i="59" s="1"/>
  <c r="AH200" i="59" s="1"/>
  <c r="AH201" i="59" s="1"/>
  <c r="AH202" i="59" s="1"/>
  <c r="AH203" i="59" s="1"/>
  <c r="AH204" i="59" s="1"/>
  <c r="AH205" i="59" s="1"/>
  <c r="AH206" i="59" s="1"/>
  <c r="AH207" i="59" s="1"/>
  <c r="AH208" i="59" s="1"/>
  <c r="AH209" i="59" s="1"/>
  <c r="AH210" i="59" s="1"/>
  <c r="AH211" i="59" s="1"/>
  <c r="AH212" i="59" s="1"/>
  <c r="AH213" i="59" s="1"/>
  <c r="AH214" i="59" s="1"/>
  <c r="AH215" i="59" s="1"/>
  <c r="AH216" i="59" s="1"/>
  <c r="AH217" i="59" s="1"/>
  <c r="AH218" i="59" s="1"/>
  <c r="AH219" i="59" s="1"/>
  <c r="AH220" i="59" s="1"/>
  <c r="AH221" i="59" s="1"/>
  <c r="AH222" i="59" s="1"/>
  <c r="AH223" i="59" s="1"/>
  <c r="AH224" i="59" s="1"/>
  <c r="AH225" i="59" s="1"/>
  <c r="AH226" i="59" s="1"/>
  <c r="AH227" i="59" s="1"/>
  <c r="AH228" i="59" s="1"/>
  <c r="AH229" i="59" s="1"/>
  <c r="AH230" i="59" s="1"/>
  <c r="AH231" i="59" s="1"/>
  <c r="AH232" i="59" s="1"/>
  <c r="AH233" i="59" s="1"/>
  <c r="AH234" i="59" s="1"/>
  <c r="AH235" i="59" s="1"/>
  <c r="AH236" i="59" s="1"/>
  <c r="AH237" i="59" s="1"/>
  <c r="AH238" i="59" s="1"/>
  <c r="AH239" i="59" s="1"/>
  <c r="AH240" i="59" s="1"/>
  <c r="AH241" i="59" s="1"/>
  <c r="AH242" i="59" s="1"/>
  <c r="AH243" i="59" s="1"/>
  <c r="AH244" i="59" s="1"/>
  <c r="AH245" i="59" s="1"/>
  <c r="AH246" i="59" s="1"/>
  <c r="AH247" i="59" s="1"/>
  <c r="AH248" i="59" s="1"/>
  <c r="AH249" i="59" s="1"/>
  <c r="AH250" i="59" s="1"/>
  <c r="AH251" i="59" s="1"/>
  <c r="AH252" i="59" s="1"/>
  <c r="AH253" i="59" s="1"/>
  <c r="AH254" i="59" s="1"/>
  <c r="AH255" i="59" s="1"/>
  <c r="AH256" i="59" s="1"/>
  <c r="AH257" i="59" s="1"/>
  <c r="AH258" i="59" s="1"/>
  <c r="AH259" i="59" s="1"/>
  <c r="AH260" i="59" s="1"/>
  <c r="AH261" i="59" s="1"/>
  <c r="AH262" i="59" s="1"/>
  <c r="AH263" i="59" s="1"/>
  <c r="AH264" i="59" s="1"/>
  <c r="AH265" i="59" s="1"/>
  <c r="AH266" i="59" s="1"/>
  <c r="AH267" i="59" s="1"/>
  <c r="AH268" i="59" s="1"/>
  <c r="AH269" i="59" s="1"/>
  <c r="AH270" i="59" s="1"/>
  <c r="AH271" i="59" s="1"/>
  <c r="AH272" i="59" s="1"/>
  <c r="AH273" i="59" s="1"/>
  <c r="AH274" i="59" s="1"/>
  <c r="AH275" i="59" s="1"/>
  <c r="AH276" i="59" s="1"/>
  <c r="AH277" i="59" s="1"/>
  <c r="AH278" i="59" s="1"/>
  <c r="AH279" i="59" s="1"/>
  <c r="AH280" i="59" s="1"/>
  <c r="AH281" i="59" s="1"/>
  <c r="AH282" i="59" s="1"/>
  <c r="AH283" i="59" s="1"/>
  <c r="AH284" i="59" s="1"/>
  <c r="AH285" i="59" s="1"/>
  <c r="AH286" i="59" s="1"/>
  <c r="AH287" i="59" s="1"/>
  <c r="AH288" i="59" s="1"/>
  <c r="AH289" i="59" s="1"/>
  <c r="AH290" i="59" s="1"/>
  <c r="AH291" i="59" s="1"/>
  <c r="AH292" i="59" s="1"/>
  <c r="AH293" i="59" s="1"/>
  <c r="AH294" i="59" s="1"/>
  <c r="AH295" i="59" s="1"/>
  <c r="AH296" i="59" s="1"/>
  <c r="AH297" i="59" s="1"/>
  <c r="AH298" i="59" s="1"/>
  <c r="AH299" i="59" s="1"/>
  <c r="AH300" i="59" s="1"/>
  <c r="AH301" i="59" s="1"/>
  <c r="AH302" i="59" s="1"/>
  <c r="AH303" i="59" s="1"/>
  <c r="AH304" i="59" s="1"/>
  <c r="AH305" i="59" s="1"/>
  <c r="AH306" i="59" s="1"/>
  <c r="AH307" i="59" s="1"/>
  <c r="AH308" i="59" s="1"/>
  <c r="AH309" i="59" s="1"/>
  <c r="AH310" i="59" s="1"/>
  <c r="AH311" i="59" s="1"/>
  <c r="AH312" i="59" s="1"/>
  <c r="AH313" i="59" s="1"/>
  <c r="AH314" i="59" s="1"/>
  <c r="AH315" i="59" s="1"/>
  <c r="AH321" i="59" s="1"/>
  <c r="AD319" i="59"/>
  <c r="I10" i="60" s="1"/>
  <c r="AH7" i="57"/>
  <c r="M9" i="63" s="1"/>
  <c r="O495" i="51" s="1"/>
  <c r="H5" i="64" l="1"/>
  <c r="I482" i="51" s="1"/>
  <c r="J409" i="51"/>
  <c r="M6" i="63"/>
  <c r="O492" i="51" s="1"/>
  <c r="J387" i="51"/>
  <c r="L5" i="64"/>
  <c r="M482" i="51" s="1"/>
  <c r="J412" i="51"/>
  <c r="J411" i="51"/>
  <c r="J12" i="60"/>
  <c r="K411" i="51" s="1"/>
  <c r="J5" i="64"/>
  <c r="K482" i="51" s="1"/>
  <c r="M5" i="64"/>
  <c r="N482" i="51" s="1"/>
  <c r="L394" i="51"/>
  <c r="F6" i="64"/>
  <c r="G483" i="51" s="1"/>
  <c r="G5" i="64"/>
  <c r="H482" i="51" s="1"/>
  <c r="I11" i="60"/>
  <c r="K16" i="58"/>
  <c r="L397" i="51" s="1"/>
  <c r="J13" i="61"/>
  <c r="L472" i="51" s="1"/>
  <c r="K17" i="58"/>
  <c r="L398" i="51" s="1"/>
  <c r="J15" i="61"/>
  <c r="L474" i="51" s="1"/>
  <c r="K15" i="58"/>
  <c r="L396" i="51" s="1"/>
  <c r="J11" i="61"/>
  <c r="L470" i="51" s="1"/>
  <c r="F7" i="61"/>
  <c r="H466" i="51" s="1"/>
  <c r="K8" i="58"/>
  <c r="L388" i="51" s="1"/>
  <c r="K18" i="58"/>
  <c r="L399" i="51" s="1"/>
  <c r="J17" i="61"/>
  <c r="L476" i="51" s="1"/>
  <c r="H11" i="60"/>
  <c r="I410" i="51" s="1"/>
  <c r="H16" i="61"/>
  <c r="J475" i="51" s="1"/>
  <c r="G11" i="60"/>
  <c r="H410" i="51" s="1"/>
  <c r="H14" i="61"/>
  <c r="J473" i="51" s="1"/>
  <c r="E11" i="60"/>
  <c r="F410" i="51" s="1"/>
  <c r="H10" i="61"/>
  <c r="J469" i="51" s="1"/>
  <c r="D11" i="60"/>
  <c r="E410" i="51" s="1"/>
  <c r="H8" i="61"/>
  <c r="J467" i="51" s="1"/>
  <c r="F11" i="60"/>
  <c r="G410" i="51" s="1"/>
  <c r="H12" i="61"/>
  <c r="J471" i="51" s="1"/>
  <c r="G9" i="58"/>
  <c r="H389" i="51" s="1"/>
  <c r="AN21" i="57"/>
  <c r="K8" i="63" s="1"/>
  <c r="M494" i="51" s="1"/>
  <c r="H8" i="58"/>
  <c r="I388" i="51" s="1"/>
  <c r="AM22" i="57"/>
  <c r="L7" i="63" s="1"/>
  <c r="N493" i="51" s="1"/>
  <c r="E8" i="58"/>
  <c r="F388" i="51" s="1"/>
  <c r="AM19" i="57"/>
  <c r="I7" i="63" s="1"/>
  <c r="K493" i="51" s="1"/>
  <c r="C9" i="58"/>
  <c r="D389" i="51" s="1"/>
  <c r="AN17" i="57"/>
  <c r="H9" i="58"/>
  <c r="I389" i="51" s="1"/>
  <c r="AN22" i="57"/>
  <c r="L8" i="63" s="1"/>
  <c r="N494" i="51" s="1"/>
  <c r="F9" i="58"/>
  <c r="G389" i="51" s="1"/>
  <c r="AN20" i="57"/>
  <c r="J8" i="63" s="1"/>
  <c r="L494" i="51" s="1"/>
  <c r="D9" i="58"/>
  <c r="E389" i="51" s="1"/>
  <c r="AN18" i="57"/>
  <c r="H8" i="63" s="1"/>
  <c r="J494" i="51" s="1"/>
  <c r="AJ7" i="57"/>
  <c r="AJ8" i="57" s="1"/>
  <c r="AJ9" i="57" s="1"/>
  <c r="AJ10" i="57" s="1"/>
  <c r="AJ11" i="57" s="1"/>
  <c r="AJ12" i="57" s="1"/>
  <c r="AJ13" i="57" s="1"/>
  <c r="AJ14" i="57" s="1"/>
  <c r="AJ15" i="57" s="1"/>
  <c r="AJ16" i="57" s="1"/>
  <c r="AJ17" i="57" s="1"/>
  <c r="AJ18" i="57" s="1"/>
  <c r="AJ19" i="57" s="1"/>
  <c r="AJ20" i="57" s="1"/>
  <c r="AJ21" i="57" s="1"/>
  <c r="AJ22" i="57" s="1"/>
  <c r="AJ23" i="57" s="1"/>
  <c r="AJ24" i="57" s="1"/>
  <c r="AJ25" i="57" s="1"/>
  <c r="AJ26" i="57" s="1"/>
  <c r="AJ27" i="57" s="1"/>
  <c r="AJ28" i="57" s="1"/>
  <c r="AJ29" i="57" s="1"/>
  <c r="AJ30" i="57" s="1"/>
  <c r="AJ31" i="57" s="1"/>
  <c r="AJ32" i="57" s="1"/>
  <c r="AJ33" i="57" s="1"/>
  <c r="AJ34" i="57" s="1"/>
  <c r="AJ35" i="57" s="1"/>
  <c r="AJ36" i="57" s="1"/>
  <c r="AJ37" i="57" s="1"/>
  <c r="AJ38" i="57" s="1"/>
  <c r="AJ39" i="57" s="1"/>
  <c r="AJ40" i="57" s="1"/>
  <c r="AJ41" i="57" s="1"/>
  <c r="AJ42" i="57" s="1"/>
  <c r="AJ43" i="57" s="1"/>
  <c r="AJ44" i="57" s="1"/>
  <c r="AJ45" i="57" s="1"/>
  <c r="AJ46" i="57" s="1"/>
  <c r="AJ47" i="57" s="1"/>
  <c r="AJ48" i="57" s="1"/>
  <c r="AJ49" i="57" s="1"/>
  <c r="AJ50" i="57" s="1"/>
  <c r="AJ51" i="57" s="1"/>
  <c r="AJ52" i="57" s="1"/>
  <c r="AJ53" i="57" s="1"/>
  <c r="AJ54" i="57" s="1"/>
  <c r="AJ55" i="57" s="1"/>
  <c r="AJ56" i="57" s="1"/>
  <c r="AJ57" i="57" s="1"/>
  <c r="AJ58" i="57" s="1"/>
  <c r="AJ59" i="57" s="1"/>
  <c r="AJ60" i="57" s="1"/>
  <c r="AJ61" i="57" s="1"/>
  <c r="AJ62" i="57" s="1"/>
  <c r="AJ63" i="57" s="1"/>
  <c r="AJ64" i="57" s="1"/>
  <c r="AJ65" i="57" s="1"/>
  <c r="AJ66" i="57" s="1"/>
  <c r="AJ67" i="57" s="1"/>
  <c r="AJ68" i="57" s="1"/>
  <c r="AJ69" i="57" s="1"/>
  <c r="AJ70" i="57" s="1"/>
  <c r="AJ71" i="57" s="1"/>
  <c r="AJ72" i="57" s="1"/>
  <c r="AJ73" i="57" s="1"/>
  <c r="AJ74" i="57" s="1"/>
  <c r="AJ75" i="57" s="1"/>
  <c r="AJ76" i="57" s="1"/>
  <c r="AJ77" i="57" s="1"/>
  <c r="AJ78" i="57" s="1"/>
  <c r="AJ79" i="57" s="1"/>
  <c r="AJ80" i="57" s="1"/>
  <c r="AJ81" i="57" s="1"/>
  <c r="AJ82" i="57" s="1"/>
  <c r="AJ83" i="57" s="1"/>
  <c r="AJ84" i="57" s="1"/>
  <c r="AJ85" i="57" s="1"/>
  <c r="AJ86" i="57" s="1"/>
  <c r="AJ87" i="57" s="1"/>
  <c r="AJ88" i="57" s="1"/>
  <c r="AJ89" i="57" s="1"/>
  <c r="AJ90" i="57" s="1"/>
  <c r="AJ91" i="57" s="1"/>
  <c r="AJ92" i="57" s="1"/>
  <c r="AJ93" i="57" s="1"/>
  <c r="AJ94" i="57" s="1"/>
  <c r="AJ95" i="57" s="1"/>
  <c r="AJ96" i="57" s="1"/>
  <c r="AJ97" i="57" s="1"/>
  <c r="AJ98" i="57" s="1"/>
  <c r="AJ99" i="57" s="1"/>
  <c r="AJ100" i="57" s="1"/>
  <c r="AJ101" i="57" s="1"/>
  <c r="AJ102" i="57" s="1"/>
  <c r="AJ103" i="57" s="1"/>
  <c r="AJ104" i="57" s="1"/>
  <c r="AJ105" i="57" s="1"/>
  <c r="AJ106" i="57" s="1"/>
  <c r="AJ107" i="57" s="1"/>
  <c r="AJ108" i="57" s="1"/>
  <c r="AJ109" i="57" s="1"/>
  <c r="AJ110" i="57" s="1"/>
  <c r="AJ111" i="57" s="1"/>
  <c r="AJ112" i="57" s="1"/>
  <c r="AJ113" i="57" s="1"/>
  <c r="AJ114" i="57" s="1"/>
  <c r="AJ115" i="57" s="1"/>
  <c r="AJ116" i="57" s="1"/>
  <c r="AJ117" i="57" s="1"/>
  <c r="AJ118" i="57" s="1"/>
  <c r="AJ119" i="57" s="1"/>
  <c r="AJ120" i="57" s="1"/>
  <c r="AJ121" i="57" s="1"/>
  <c r="AJ122" i="57" s="1"/>
  <c r="AJ123" i="57" s="1"/>
  <c r="AJ124" i="57" s="1"/>
  <c r="AJ125" i="57" s="1"/>
  <c r="AJ126" i="57" s="1"/>
  <c r="AJ127" i="57" s="1"/>
  <c r="AJ128" i="57" s="1"/>
  <c r="AJ129" i="57" s="1"/>
  <c r="AJ130" i="57" s="1"/>
  <c r="AJ131" i="57" s="1"/>
  <c r="AJ132" i="57" s="1"/>
  <c r="AJ133" i="57" s="1"/>
  <c r="AJ134" i="57" s="1"/>
  <c r="AJ135" i="57" s="1"/>
  <c r="AJ136" i="57" s="1"/>
  <c r="AJ137" i="57" s="1"/>
  <c r="AJ138" i="57" s="1"/>
  <c r="AJ139" i="57" s="1"/>
  <c r="AJ140" i="57" s="1"/>
  <c r="AJ141" i="57" s="1"/>
  <c r="AJ142" i="57" s="1"/>
  <c r="AJ143" i="57" s="1"/>
  <c r="AJ144" i="57" s="1"/>
  <c r="AJ145" i="57" s="1"/>
  <c r="AJ146" i="57" s="1"/>
  <c r="AJ147" i="57" s="1"/>
  <c r="AJ148" i="57" s="1"/>
  <c r="AJ149" i="57" s="1"/>
  <c r="AJ150" i="57" s="1"/>
  <c r="AJ151" i="57" s="1"/>
  <c r="AJ152" i="57" s="1"/>
  <c r="AJ153" i="57" s="1"/>
  <c r="AJ154" i="57" s="1"/>
  <c r="AJ155" i="57" s="1"/>
  <c r="AJ156" i="57" s="1"/>
  <c r="AJ157" i="57" s="1"/>
  <c r="AJ158" i="57" s="1"/>
  <c r="AJ159" i="57" s="1"/>
  <c r="AJ160" i="57" s="1"/>
  <c r="AJ161" i="57" s="1"/>
  <c r="AJ162" i="57" s="1"/>
  <c r="AJ163" i="57" s="1"/>
  <c r="AJ164" i="57" s="1"/>
  <c r="AJ165" i="57" s="1"/>
  <c r="AJ166" i="57" s="1"/>
  <c r="AJ167" i="57" s="1"/>
  <c r="AJ168" i="57" s="1"/>
  <c r="AJ169" i="57" s="1"/>
  <c r="AJ170" i="57" s="1"/>
  <c r="AJ171" i="57" s="1"/>
  <c r="AJ172" i="57" s="1"/>
  <c r="AJ173" i="57" s="1"/>
  <c r="AJ174" i="57" s="1"/>
  <c r="AJ175" i="57" s="1"/>
  <c r="AJ176" i="57" s="1"/>
  <c r="AJ177" i="57" s="1"/>
  <c r="AJ178" i="57" s="1"/>
  <c r="AJ179" i="57" s="1"/>
  <c r="AJ180" i="57" s="1"/>
  <c r="AJ181" i="57" s="1"/>
  <c r="AJ182" i="57" s="1"/>
  <c r="AJ183" i="57" s="1"/>
  <c r="AJ184" i="57" s="1"/>
  <c r="AJ185" i="57" s="1"/>
  <c r="AJ186" i="57" s="1"/>
  <c r="AJ187" i="57" s="1"/>
  <c r="AJ188" i="57" s="1"/>
  <c r="AJ189" i="57" s="1"/>
  <c r="AJ190" i="57" s="1"/>
  <c r="AJ191" i="57" s="1"/>
  <c r="AJ192" i="57" s="1"/>
  <c r="AJ193" i="57" s="1"/>
  <c r="AJ194" i="57" s="1"/>
  <c r="AJ195" i="57" s="1"/>
  <c r="AJ196" i="57" s="1"/>
  <c r="AJ197" i="57" s="1"/>
  <c r="AJ198" i="57" s="1"/>
  <c r="AJ199" i="57" s="1"/>
  <c r="AJ200" i="57" s="1"/>
  <c r="AJ201" i="57" s="1"/>
  <c r="AJ202" i="57" s="1"/>
  <c r="AJ203" i="57" s="1"/>
  <c r="AJ204" i="57" s="1"/>
  <c r="AJ205" i="57" s="1"/>
  <c r="AJ206" i="57" s="1"/>
  <c r="AJ207" i="57" s="1"/>
  <c r="AJ208" i="57" s="1"/>
  <c r="AJ209" i="57" s="1"/>
  <c r="AJ210" i="57" s="1"/>
  <c r="AJ211" i="57" s="1"/>
  <c r="AJ212" i="57" s="1"/>
  <c r="AJ213" i="57" s="1"/>
  <c r="AJ214" i="57" s="1"/>
  <c r="AJ215" i="57" s="1"/>
  <c r="AJ216" i="57" s="1"/>
  <c r="AJ217" i="57" s="1"/>
  <c r="AJ218" i="57" s="1"/>
  <c r="AJ219" i="57" s="1"/>
  <c r="AJ220" i="57" s="1"/>
  <c r="AJ221" i="57" s="1"/>
  <c r="AJ222" i="57" s="1"/>
  <c r="AJ223" i="57" s="1"/>
  <c r="AJ224" i="57" s="1"/>
  <c r="AJ225" i="57" s="1"/>
  <c r="AJ226" i="57" s="1"/>
  <c r="AJ227" i="57" s="1"/>
  <c r="AJ228" i="57" s="1"/>
  <c r="AJ229" i="57" s="1"/>
  <c r="AJ230" i="57" s="1"/>
  <c r="AJ231" i="57" s="1"/>
  <c r="AJ232" i="57" s="1"/>
  <c r="AJ233" i="57" s="1"/>
  <c r="AJ234" i="57" s="1"/>
  <c r="AJ235" i="57" s="1"/>
  <c r="AJ236" i="57" s="1"/>
  <c r="AJ237" i="57" s="1"/>
  <c r="AJ238" i="57" s="1"/>
  <c r="AJ239" i="57" s="1"/>
  <c r="AJ240" i="57" s="1"/>
  <c r="AJ241" i="57" s="1"/>
  <c r="AJ242" i="57" s="1"/>
  <c r="AJ243" i="57" s="1"/>
  <c r="AJ244" i="57" s="1"/>
  <c r="AJ245" i="57" s="1"/>
  <c r="AJ246" i="57" s="1"/>
  <c r="AJ247" i="57" s="1"/>
  <c r="AJ248" i="57" s="1"/>
  <c r="AJ249" i="57" s="1"/>
  <c r="AJ250" i="57" s="1"/>
  <c r="AJ251" i="57" s="1"/>
  <c r="AJ252" i="57" s="1"/>
  <c r="AJ253" i="57" s="1"/>
  <c r="AJ254" i="57" s="1"/>
  <c r="AJ255" i="57" s="1"/>
  <c r="AJ256" i="57" s="1"/>
  <c r="AJ257" i="57" s="1"/>
  <c r="AJ258" i="57" s="1"/>
  <c r="AJ259" i="57" s="1"/>
  <c r="AJ260" i="57" s="1"/>
  <c r="AJ261" i="57" s="1"/>
  <c r="AJ262" i="57" s="1"/>
  <c r="AJ263" i="57" s="1"/>
  <c r="AJ264" i="57" s="1"/>
  <c r="AJ265" i="57" s="1"/>
  <c r="AJ266" i="57" s="1"/>
  <c r="AJ267" i="57" s="1"/>
  <c r="AJ268" i="57" s="1"/>
  <c r="AJ269" i="57" s="1"/>
  <c r="AJ270" i="57" s="1"/>
  <c r="AJ271" i="57" s="1"/>
  <c r="AJ272" i="57" s="1"/>
  <c r="AJ273" i="57" s="1"/>
  <c r="AJ274" i="57" s="1"/>
  <c r="AJ275" i="57" s="1"/>
  <c r="AJ276" i="57" s="1"/>
  <c r="AJ277" i="57" s="1"/>
  <c r="AJ278" i="57" s="1"/>
  <c r="AJ279" i="57" s="1"/>
  <c r="AJ280" i="57" s="1"/>
  <c r="AJ281" i="57" s="1"/>
  <c r="AJ282" i="57" s="1"/>
  <c r="AJ283" i="57" s="1"/>
  <c r="AJ284" i="57" s="1"/>
  <c r="AJ285" i="57" s="1"/>
  <c r="AJ286" i="57" s="1"/>
  <c r="AJ287" i="57" s="1"/>
  <c r="AJ288" i="57" s="1"/>
  <c r="AJ289" i="57" s="1"/>
  <c r="AJ290" i="57" s="1"/>
  <c r="AJ291" i="57" s="1"/>
  <c r="AJ292" i="57" s="1"/>
  <c r="AJ293" i="57" s="1"/>
  <c r="AJ294" i="57" s="1"/>
  <c r="AJ295" i="57" s="1"/>
  <c r="AJ296" i="57" s="1"/>
  <c r="AJ297" i="57" s="1"/>
  <c r="AJ298" i="57" s="1"/>
  <c r="AJ299" i="57" s="1"/>
  <c r="AJ300" i="57" s="1"/>
  <c r="AJ301" i="57" s="1"/>
  <c r="AJ302" i="57" s="1"/>
  <c r="AJ303" i="57" s="1"/>
  <c r="AJ304" i="57" s="1"/>
  <c r="AJ305" i="57" s="1"/>
  <c r="AJ306" i="57" s="1"/>
  <c r="AJ307" i="57" s="1"/>
  <c r="AJ308" i="57" s="1"/>
  <c r="AJ309" i="57" s="1"/>
  <c r="AJ310" i="57" s="1"/>
  <c r="AJ311" i="57" s="1"/>
  <c r="AJ315" i="57" s="1"/>
  <c r="I12" i="58"/>
  <c r="J393" i="51" s="1"/>
  <c r="G8" i="58"/>
  <c r="H388" i="51" s="1"/>
  <c r="AM21" i="57"/>
  <c r="K7" i="63" s="1"/>
  <c r="M493" i="51" s="1"/>
  <c r="E9" i="58"/>
  <c r="F389" i="51" s="1"/>
  <c r="AN19" i="57"/>
  <c r="I8" i="63" s="1"/>
  <c r="K494" i="51" s="1"/>
  <c r="F8" i="58"/>
  <c r="G388" i="51" s="1"/>
  <c r="AM20" i="57"/>
  <c r="C8" i="58"/>
  <c r="D388" i="51" s="1"/>
  <c r="AM17" i="57"/>
  <c r="E7" i="63" s="1"/>
  <c r="G493" i="51" s="1"/>
  <c r="D8" i="58"/>
  <c r="E388" i="51" s="1"/>
  <c r="AM18" i="57"/>
  <c r="AH315" i="57"/>
  <c r="I9" i="58" s="1"/>
  <c r="J389" i="51" s="1"/>
  <c r="I5" i="64" l="1"/>
  <c r="J482" i="51" s="1"/>
  <c r="J410" i="51"/>
  <c r="AP18" i="57"/>
  <c r="H7" i="63"/>
  <c r="J493" i="51" s="1"/>
  <c r="H8" i="64"/>
  <c r="I485" i="51" s="1"/>
  <c r="E8" i="63"/>
  <c r="G494" i="51" s="1"/>
  <c r="AP20" i="57"/>
  <c r="H13" i="61" s="1"/>
  <c r="J472" i="51" s="1"/>
  <c r="J7" i="63"/>
  <c r="L493" i="51" s="1"/>
  <c r="H6" i="64"/>
  <c r="I483" i="51" s="1"/>
  <c r="M8" i="63"/>
  <c r="O494" i="51" s="1"/>
  <c r="AP17" i="57"/>
  <c r="G8" i="64"/>
  <c r="H485" i="51" s="1"/>
  <c r="D10" i="58"/>
  <c r="E390" i="51" s="1"/>
  <c r="H9" i="61"/>
  <c r="J468" i="51" s="1"/>
  <c r="AP21" i="57"/>
  <c r="I8" i="58"/>
  <c r="J388" i="51" s="1"/>
  <c r="M6" i="64"/>
  <c r="N483" i="51" s="1"/>
  <c r="K5" i="64"/>
  <c r="L482" i="51" s="1"/>
  <c r="L6" i="64"/>
  <c r="M483" i="51" s="1"/>
  <c r="K10" i="58"/>
  <c r="L390" i="51" s="1"/>
  <c r="C10" i="58"/>
  <c r="D390" i="51" s="1"/>
  <c r="AP19" i="57"/>
  <c r="AP22" i="57"/>
  <c r="H8" i="60"/>
  <c r="I407" i="51" s="1"/>
  <c r="G8" i="60"/>
  <c r="H407" i="51" s="1"/>
  <c r="F8" i="60"/>
  <c r="G407" i="51" s="1"/>
  <c r="E8" i="60"/>
  <c r="F407" i="51" s="1"/>
  <c r="D8" i="60"/>
  <c r="E407" i="51" s="1"/>
  <c r="C8" i="60"/>
  <c r="J8" i="60"/>
  <c r="K407" i="51" s="1"/>
  <c r="I8" i="60" l="1"/>
  <c r="D407" i="51"/>
  <c r="I10" i="58"/>
  <c r="M7" i="63"/>
  <c r="O493" i="51" s="1"/>
  <c r="F10" i="58"/>
  <c r="G390" i="51" s="1"/>
  <c r="G6" i="64"/>
  <c r="H483" i="51" s="1"/>
  <c r="E10" i="58"/>
  <c r="F390" i="51" s="1"/>
  <c r="H11" i="61"/>
  <c r="J470" i="51" s="1"/>
  <c r="H10" i="58"/>
  <c r="I390" i="51" s="1"/>
  <c r="H17" i="61"/>
  <c r="J476" i="51" s="1"/>
  <c r="G10" i="58"/>
  <c r="H390" i="51" s="1"/>
  <c r="H15" i="61"/>
  <c r="J474" i="51" s="1"/>
  <c r="I8" i="64"/>
  <c r="J485" i="51" s="1"/>
  <c r="H7" i="61"/>
  <c r="J466" i="51" s="1"/>
  <c r="I6" i="64" l="1"/>
  <c r="J483" i="51" s="1"/>
  <c r="J390" i="51"/>
  <c r="F5" i="64"/>
  <c r="G482" i="51" s="1"/>
  <c r="J407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 Chee</author>
  </authors>
  <commentList>
    <comment ref="B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San Chee:</t>
        </r>
        <r>
          <rPr>
            <sz val="9"/>
            <color indexed="81"/>
            <rFont val="Tahoma"/>
            <family val="2"/>
          </rPr>
          <t xml:space="preserve">
Reporting Currency of investor</t>
        </r>
      </text>
    </comment>
    <comment ref="B12" authorId="0" shapeId="0" xr:uid="{00000000-0006-0000-0000-000002000000}">
      <text>
        <r>
          <rPr>
            <sz val="9"/>
            <color indexed="81"/>
            <rFont val="Arial"/>
            <family val="2"/>
          </rPr>
          <t>FC in numerator [</t>
        </r>
        <r>
          <rPr>
            <b/>
            <sz val="9"/>
            <color indexed="81"/>
            <rFont val="Arial"/>
            <family val="2"/>
          </rPr>
          <t>num</t>
        </r>
        <r>
          <rPr>
            <sz val="9"/>
            <color indexed="81"/>
            <rFont val="Arial"/>
            <family val="2"/>
          </rPr>
          <t>] :
    %∆FC = (e0/e1) - 1
or denominator [</t>
        </r>
        <r>
          <rPr>
            <b/>
            <sz val="9"/>
            <color indexed="81"/>
            <rFont val="Arial"/>
            <family val="2"/>
          </rPr>
          <t>denom</t>
        </r>
        <r>
          <rPr>
            <sz val="9"/>
            <color indexed="81"/>
            <rFont val="Arial"/>
            <family val="2"/>
          </rPr>
          <t>] :
    %∆FC = (e1/e0) - 1
of the FX?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chee</author>
    <author>San Chee</author>
    <author>Chee, San</author>
  </authors>
  <commentList>
    <comment ref="D14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S&amp;P500 ETF
"Spiders"</t>
        </r>
      </text>
    </comment>
    <comment ref="F14" authorId="0" shapeId="0" xr:uid="{00000000-0006-0000-0100-000002000000}">
      <text>
        <r>
          <rPr>
            <b/>
            <sz val="8"/>
            <color rgb="FF000000"/>
            <rFont val="Tahoma"/>
            <family val="2"/>
          </rPr>
          <t xml:space="preserve">Dow-30 ETF
</t>
        </r>
        <r>
          <rPr>
            <b/>
            <sz val="8"/>
            <color rgb="FF000000"/>
            <rFont val="Tahoma"/>
            <family val="2"/>
          </rPr>
          <t>"Diamonds"</t>
        </r>
      </text>
    </comment>
    <comment ref="H14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NASDAQ
"Cubes"
_
_
jeh</t>
        </r>
      </text>
    </comment>
    <comment ref="J14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Russell 2000
Small Cap</t>
        </r>
      </text>
    </comment>
    <comment ref="K14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Vanguard Total Bond [US Treasurys]</t>
        </r>
      </text>
    </comment>
    <comment ref="L14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Vanguard
Small Cap Value</t>
        </r>
      </text>
    </comment>
    <comment ref="M14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Vanguard
Small Cap Blend</t>
        </r>
      </text>
    </comment>
    <comment ref="N14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Vanguard
Large Cap Value</t>
        </r>
      </text>
    </comment>
    <comment ref="O14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Vanguard
Extended Market
= Smallcap + Midcap</t>
        </r>
      </text>
    </comment>
    <comment ref="Q14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>Vanguard [U.S] Total Stock Market</t>
        </r>
      </text>
    </comment>
    <comment ref="R14" authorId="0" shapeId="0" xr:uid="{00000000-0006-0000-0100-00000B000000}">
      <text>
        <r>
          <rPr>
            <b/>
            <sz val="8"/>
            <color indexed="9"/>
            <rFont val="Tahoma"/>
            <family val="2"/>
          </rPr>
          <t>Vanguard [ex-US]
Total International Stock</t>
        </r>
      </text>
    </comment>
    <comment ref="S14" authorId="0" shapeId="0" xr:uid="{00000000-0006-0000-0100-00000C000000}">
      <text>
        <r>
          <rPr>
            <b/>
            <sz val="8"/>
            <color indexed="9"/>
            <rFont val="Tahoma"/>
            <family val="2"/>
          </rPr>
          <t>Vanguard [World]
Global Equity Fund</t>
        </r>
      </text>
    </comment>
    <comment ref="T14" authorId="0" shapeId="0" xr:uid="{00000000-0006-0000-0100-00000D000000}">
      <text>
        <r>
          <rPr>
            <b/>
            <sz val="8"/>
            <color indexed="9"/>
            <rFont val="Tahoma"/>
            <family val="2"/>
          </rPr>
          <t>Fidelity [World]
Worldwide Fund</t>
        </r>
      </text>
    </comment>
    <comment ref="AA14" authorId="2" shapeId="0" xr:uid="{00000000-0006-0000-0100-00000E000000}">
      <text>
        <r>
          <rPr>
            <b/>
            <sz val="9"/>
            <color rgb="FF000000"/>
            <rFont val="Tahoma"/>
            <family val="2"/>
          </rPr>
          <t xml:space="preserve">Chee: 08/01/2017
</t>
        </r>
        <r>
          <rPr>
            <b/>
            <sz val="9"/>
            <color rgb="FF000000"/>
            <rFont val="Tahoma"/>
            <family val="2"/>
          </rPr>
          <t>^SSEC no longer available after 2017-Aug.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set was sourced on 08/01/2017 for data from 01/02/2000 to 08/01/2017 via Yahoo!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Data going forward uses data from investing.com.
</t>
        </r>
        <r>
          <rPr>
            <sz val="9"/>
            <color rgb="FF000000"/>
            <rFont val="Tahoma"/>
            <family val="2"/>
          </rPr>
          <t>Then data are backward-stitched preserving HPYs from prior Yahoo! data set.</t>
        </r>
      </text>
    </comment>
    <comment ref="AM14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 xml:space="preserve">Chee: 11/03/2003
</t>
        </r>
        <r>
          <rPr>
            <b/>
            <sz val="9"/>
            <color indexed="81"/>
            <rFont val="Tahoma"/>
            <family val="2"/>
          </rPr>
          <t>No ^MIB data from Yahoo! Finance.</t>
        </r>
        <r>
          <rPr>
            <sz val="9"/>
            <color indexed="81"/>
            <rFont val="Tahoma"/>
            <family val="2"/>
          </rPr>
          <t xml:space="preserve">
And investing.com only has data from 11/03/2003.
So, data before this date is back-stitched with
EWI data from Yahoo's 01/01/2000 ~ 11/01/2003 with preserved HPYs.</t>
        </r>
      </text>
    </comment>
    <comment ref="AY14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Chee: 06/01/2016
^STI no longer available after 2016-June.</t>
        </r>
        <r>
          <rPr>
            <sz val="9"/>
            <color indexed="81"/>
            <rFont val="Tahoma"/>
            <family val="2"/>
          </rPr>
          <t xml:space="preserve">
This set was sourced on 06/01/2016 for data from 01/02/2000 to 06/01/2016 via Yahoo!
Data going forward uses data from investing.com.
Then data are backward-stitched preserving HPYs from prior Yahoo! data set.</t>
        </r>
      </text>
    </comment>
    <comment ref="BI14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Chee: 06/01/2016
^FTSE no longer available after 2016-June.</t>
        </r>
        <r>
          <rPr>
            <sz val="9"/>
            <color indexed="81"/>
            <rFont val="Tahoma"/>
            <family val="2"/>
          </rPr>
          <t xml:space="preserve">
This set was sourced on 06/01/2016 for data from 01/02/2000 to 06/01/2016 via Yahoo!
Data going forward uses data from investing.com.
Then data are backward-stitched preserving HPYs from prior Yahoo! data set.
PS: FTSE "Historic Closing Values" available directly from LSE at 
https://www.londonstockexchange.com/statistics/ftse/ftse.htm</t>
        </r>
      </text>
    </comment>
    <comment ref="AM66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San Chee:</t>
        </r>
        <r>
          <rPr>
            <sz val="9"/>
            <color indexed="81"/>
            <rFont val="Tahoma"/>
            <family val="2"/>
          </rPr>
          <t xml:space="preserve">
Chee: 06/05/2021
No ^MIB data from Yahoo! Finance.
And investing.com only has data from 04/01/2004.
So, data before this date is back-stitched with
EWI data from Yahoo's 01/01/2000 ~ 04/01/2004 with preserved HPYs.</t>
        </r>
      </text>
    </comment>
    <comment ref="BI212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Chee: 06/01/2016
^FTSE no longer available after 2016-June.</t>
        </r>
        <r>
          <rPr>
            <sz val="9"/>
            <color indexed="81"/>
            <rFont val="Tahoma"/>
            <family val="2"/>
          </rPr>
          <t xml:space="preserve">
This set was sourced on 06/01/2016 for data from 01/02/2000 to 06/01/2016 via Yahoo!
Data going forward uses data from investing.com.
Then data are backward-stitched preserving HPYs from prior Yahoo! data set.
PS: FTSE "Historic Closing Values" available directly from LSE at 
https://www.londonstockexchange.com/statistics/ftse/ftse.htm</t>
        </r>
      </text>
    </comment>
    <comment ref="AI260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San Chee: 06/05/2021</t>
        </r>
        <r>
          <rPr>
            <sz val="9"/>
            <color indexed="81"/>
            <rFont val="Tahoma"/>
            <family val="2"/>
          </rPr>
          <t xml:space="preserve">
Yahoo!Finance unable to download or even cut/paste.
Search by usual Monthly data to manually enter each beginning month Adjusted Closing Price.</t>
        </r>
      </text>
    </comment>
    <comment ref="U261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 xml:space="preserve">San Chee: 06/05/2021
</t>
        </r>
        <r>
          <rPr>
            <sz val="9"/>
            <color indexed="81"/>
            <rFont val="Tahoma"/>
            <family val="2"/>
          </rPr>
          <t>Yahoo!Finance unable to download or even cut/paste.
Search by usual Monthly data to manually enter each beginning month Adjusted Closing Price.</t>
        </r>
      </text>
    </comment>
  </commentList>
</comments>
</file>

<file path=xl/sharedStrings.xml><?xml version="1.0" encoding="utf-8"?>
<sst xmlns="http://schemas.openxmlformats.org/spreadsheetml/2006/main" count="1121" uniqueCount="455">
  <si>
    <t>Date</t>
  </si>
  <si>
    <t>CNY</t>
  </si>
  <si>
    <t>JPY</t>
  </si>
  <si>
    <t>GBP</t>
  </si>
  <si>
    <t>CHF</t>
  </si>
  <si>
    <t>AUD</t>
  </si>
  <si>
    <t>CAD</t>
  </si>
  <si>
    <t>BRL</t>
  </si>
  <si>
    <t>KRW</t>
  </si>
  <si>
    <t>TWD</t>
  </si>
  <si>
    <t>SGD</t>
  </si>
  <si>
    <t>China</t>
  </si>
  <si>
    <t>EU</t>
  </si>
  <si>
    <t>Japan</t>
  </si>
  <si>
    <t>U.K.</t>
  </si>
  <si>
    <t>Swiss</t>
  </si>
  <si>
    <t>Australia</t>
  </si>
  <si>
    <t>Canada</t>
  </si>
  <si>
    <t>Brazil</t>
  </si>
  <si>
    <t>Mexico</t>
  </si>
  <si>
    <t>Korea</t>
  </si>
  <si>
    <t>Taiwan</t>
  </si>
  <si>
    <t>Singapre</t>
  </si>
  <si>
    <t>Hong Kong</t>
  </si>
  <si>
    <t>HKD</t>
  </si>
  <si>
    <t>MXN</t>
  </si>
  <si>
    <t>India</t>
  </si>
  <si>
    <t>SPY</t>
  </si>
  <si>
    <t>^AORD</t>
  </si>
  <si>
    <t>EWA</t>
  </si>
  <si>
    <t>^BVSP</t>
  </si>
  <si>
    <t>EWZ</t>
  </si>
  <si>
    <t>^GSPTSE</t>
  </si>
  <si>
    <t>EWC</t>
  </si>
  <si>
    <t>^SSEC</t>
  </si>
  <si>
    <t>FXI</t>
  </si>
  <si>
    <t>^MXX</t>
  </si>
  <si>
    <t>EWW</t>
  </si>
  <si>
    <t>^SSMI</t>
  </si>
  <si>
    <t>EWL</t>
  </si>
  <si>
    <t>^GDAXI</t>
  </si>
  <si>
    <t>EWG</t>
  </si>
  <si>
    <t>^FCHI</t>
  </si>
  <si>
    <t>EWQ</t>
  </si>
  <si>
    <t>^AEX</t>
  </si>
  <si>
    <t>EWN</t>
  </si>
  <si>
    <t>^FTSE</t>
  </si>
  <si>
    <t>EWU</t>
  </si>
  <si>
    <t>^HSI</t>
  </si>
  <si>
    <t>EWH</t>
  </si>
  <si>
    <t>^BSESN</t>
  </si>
  <si>
    <t>^N225</t>
  </si>
  <si>
    <t>EWJ</t>
  </si>
  <si>
    <t>^STI</t>
  </si>
  <si>
    <t>EWS</t>
  </si>
  <si>
    <t>^KS11</t>
  </si>
  <si>
    <t>EWY</t>
  </si>
  <si>
    <t>^TWII</t>
  </si>
  <si>
    <t>EWT</t>
  </si>
  <si>
    <t>U.S.</t>
  </si>
  <si>
    <t>France</t>
  </si>
  <si>
    <t>Germany</t>
  </si>
  <si>
    <t>Singapore</t>
  </si>
  <si>
    <t>Netherlands</t>
  </si>
  <si>
    <t>Note: cells highlighted in yellow are</t>
  </si>
  <si>
    <t xml:space="preserve"> back-filled data</t>
  </si>
  <si>
    <t>HongKong</t>
  </si>
  <si>
    <t>2012 Fall</t>
  </si>
  <si>
    <t>Chee</t>
  </si>
  <si>
    <t>IFN</t>
  </si>
  <si>
    <t>INR</t>
  </si>
  <si>
    <t>FX Code:</t>
  </si>
  <si>
    <t>Abbrev:</t>
  </si>
  <si>
    <t>AU</t>
  </si>
  <si>
    <t>CN</t>
  </si>
  <si>
    <t>HK</t>
  </si>
  <si>
    <t>JP</t>
  </si>
  <si>
    <t>KR</t>
  </si>
  <si>
    <t>SG</t>
  </si>
  <si>
    <t>TW</t>
  </si>
  <si>
    <t>UK</t>
  </si>
  <si>
    <t>FR</t>
  </si>
  <si>
    <t>US</t>
  </si>
  <si>
    <t>DIA</t>
  </si>
  <si>
    <t>QQQ</t>
  </si>
  <si>
    <t>IWM</t>
  </si>
  <si>
    <t>^W5000</t>
  </si>
  <si>
    <t>[ex-US]</t>
  </si>
  <si>
    <t>VHGEX</t>
  </si>
  <si>
    <t>[World]</t>
  </si>
  <si>
    <t>FWWFX</t>
  </si>
  <si>
    <t>[all-US]</t>
  </si>
  <si>
    <t>World</t>
  </si>
  <si>
    <t>^IXIC</t>
  </si>
  <si>
    <t>^RUT</t>
  </si>
  <si>
    <t>BR</t>
  </si>
  <si>
    <t>CA</t>
  </si>
  <si>
    <t>IN</t>
  </si>
  <si>
    <t>MX</t>
  </si>
  <si>
    <t>USD</t>
  </si>
  <si>
    <t>^SP500</t>
  </si>
  <si>
    <t>^Dow30</t>
  </si>
  <si>
    <t>EUD</t>
  </si>
  <si>
    <t>VIEIX</t>
  </si>
  <si>
    <t>VGTSX</t>
  </si>
  <si>
    <t>VWNFX</t>
  </si>
  <si>
    <t>NAESX</t>
  </si>
  <si>
    <t>VISVX</t>
  </si>
  <si>
    <t>VTSMX</t>
  </si>
  <si>
    <t>additional Vanguard funds</t>
  </si>
  <si>
    <t>VBMFX</t>
  </si>
  <si>
    <t>see "EU" "EUD" column"</t>
  </si>
  <si>
    <t>FC:</t>
  </si>
  <si>
    <t>denom</t>
  </si>
  <si>
    <t>num</t>
  </si>
  <si>
    <t>RC:</t>
  </si>
  <si>
    <r>
      <rPr>
        <b/>
        <sz val="9"/>
        <color rgb="FFFFFFFF"/>
        <rFont val="Arial"/>
        <family val="2"/>
      </rPr>
      <t>DO NOT delete</t>
    </r>
    <r>
      <rPr>
        <sz val="9"/>
        <color rgb="FFFFFFFF"/>
        <rFont val="Arial"/>
        <family val="2"/>
      </rPr>
      <t xml:space="preserve"> this red banner and this worksheet.</t>
    </r>
  </si>
  <si>
    <t>You should use this worksheet to "consolidate all your deliverable results and charts".</t>
  </si>
  <si>
    <r>
      <t xml:space="preserve">See BlackBoard </t>
    </r>
    <r>
      <rPr>
        <b/>
        <sz val="9"/>
        <color rgb="FFFF0000"/>
        <rFont val="Arial"/>
        <family val="2"/>
      </rPr>
      <t>Documents &gt; Individual International Equity Portfolio Project &gt; sample results</t>
    </r>
    <r>
      <rPr>
        <sz val="9"/>
        <color rgb="FFFF0000"/>
        <rFont val="Arial"/>
        <family val="2"/>
      </rPr>
      <t xml:space="preserve"> for instructions.</t>
    </r>
  </si>
  <si>
    <r>
      <t xml:space="preserve">Or see </t>
    </r>
    <r>
      <rPr>
        <b/>
        <sz val="9"/>
        <color rgb="FFFF0000"/>
        <rFont val="Arial"/>
        <family val="2"/>
      </rPr>
      <t>Phase4 Step #18</t>
    </r>
    <r>
      <rPr>
        <sz val="9"/>
        <color rgb="FFFF0000"/>
        <rFont val="Arial"/>
        <family val="2"/>
      </rPr>
      <t xml:space="preserve"> The Entire Project's Deliverables for instructions.</t>
    </r>
  </si>
  <si>
    <t>Place/arrange your Deliverables below …</t>
  </si>
  <si>
    <t>Spain</t>
  </si>
  <si>
    <t>^IBEX</t>
  </si>
  <si>
    <t>EWP</t>
  </si>
  <si>
    <t>Eurozone</t>
  </si>
  <si>
    <t>From 2000 till end of year 2030.</t>
  </si>
  <si>
    <t>Market:</t>
  </si>
  <si>
    <t xml:space="preserve"> Monthly Exchange Rates against the U.S. Dollar (USD)</t>
  </si>
  <si>
    <t>Monthly Stock Market Indexes and Market ETFs</t>
  </si>
  <si>
    <t>Various U.S. stock market indexes &amp; corresponding funds</t>
  </si>
  <si>
    <t>For each of the stock markets, the first column is the stock market index (constructed in local currency) …</t>
  </si>
  <si>
    <t>EWI</t>
  </si>
  <si>
    <t>Italy</t>
  </si>
  <si>
    <t>IT</t>
  </si>
  <si>
    <t>^MIB</t>
  </si>
  <si>
    <t xml:space="preserve"> back-stitched data</t>
  </si>
  <si>
    <t>Note: cells highlighted in turquoise are</t>
  </si>
  <si>
    <t>&lt;from: http://www.federalreserve.gov/releases/h10/hist&gt;</t>
  </si>
  <si>
    <t>Indonesia</t>
  </si>
  <si>
    <t>ID</t>
  </si>
  <si>
    <t>IDR</t>
  </si>
  <si>
    <t>Malaysia</t>
  </si>
  <si>
    <t>MY</t>
  </si>
  <si>
    <t>MYR</t>
  </si>
  <si>
    <t>Thailand</t>
  </si>
  <si>
    <t>TH</t>
  </si>
  <si>
    <t>THB</t>
  </si>
  <si>
    <t>^SET</t>
  </si>
  <si>
    <t>THD</t>
  </si>
  <si>
    <t>^JKSE</t>
  </si>
  <si>
    <t>^KLSE</t>
  </si>
  <si>
    <t>EWM</t>
  </si>
  <si>
    <t>DO NOT create your own Deliverables Worksheet. USE this Deliverables Worksheet.</t>
  </si>
  <si>
    <t>EIDO</t>
  </si>
  <si>
    <t>&lt;for INR, from http://fx.sauder.ubc.ca/data.html&gt;</t>
  </si>
  <si>
    <t>CH</t>
  </si>
  <si>
    <t>DE</t>
  </si>
  <si>
    <t>NL</t>
  </si>
  <si>
    <t>ES</t>
  </si>
  <si>
    <t>Data sourced from U.S financial portals:</t>
  </si>
  <si>
    <t>2018 Spring</t>
  </si>
  <si>
    <t xml:space="preserve">Indig. FX: </t>
  </si>
  <si>
    <t>DO NOT delete this red banner and this worksheet.</t>
  </si>
  <si>
    <t>IMPORTANT: This is an individual project. DO NOT RECYCLE PAST SEMESTER's PROJECT. To enforce academic conduct, you MUST start your project by</t>
  </si>
  <si>
    <t>using your instructor-assigned personalized "starting template &amp; data" Excel file which is Internal-Emailed to you after approval of Phase1 Step #1.</t>
  </si>
  <si>
    <t>DO NOT rename this given Excel. DO NOT delete existing worksheets and its red banner. DO NOT start from your own new Excel &amp; copy over these worksheets.</t>
  </si>
  <si>
    <t>i.e. Use this given Excel and work with it by adding all the necessary steps and adding any other worksheets to complete the project.</t>
  </si>
  <si>
    <t>Not following all above instructions will lead to ZERO score in this individual project. See also "Instructions for Deliverables" in "Sample Deliverable" document.</t>
  </si>
  <si>
    <t>USD/USD</t>
  </si>
  <si>
    <t>BRL/USD</t>
  </si>
  <si>
    <t>CAD/USD</t>
  </si>
  <si>
    <t>CNY/USD</t>
  </si>
  <si>
    <t>USD/EUD</t>
  </si>
  <si>
    <t>HKD/USD</t>
  </si>
  <si>
    <t>INR/USD</t>
  </si>
  <si>
    <t>IDR/USD</t>
  </si>
  <si>
    <t>JPY/USD</t>
  </si>
  <si>
    <t>KRW/USD</t>
  </si>
  <si>
    <t>MYR/USD</t>
  </si>
  <si>
    <t>MXN/USD</t>
  </si>
  <si>
    <t>SGD/USD</t>
  </si>
  <si>
    <t>CHF/USD</t>
  </si>
  <si>
    <t>TWD/USD</t>
  </si>
  <si>
    <t>THB/USD</t>
  </si>
  <si>
    <t>USD/GBP</t>
  </si>
  <si>
    <t>- American stock market indexes priced in US$.</t>
  </si>
  <si>
    <t>- ETFs, U.S-created, priced in US$.</t>
  </si>
  <si>
    <t>DO NOT rename this given Excel. DO NOT delete existing worksheets &amp; its red banner. DO NOT start from your own new Excel &amp; copy over these worksheets.</t>
  </si>
  <si>
    <t>- Stock market indexes remain priced in its's Domestic Currency DC, e.g. ^SSEC in CNY.</t>
  </si>
  <si>
    <t xml:space="preserve">Sourced HQ: </t>
  </si>
  <si>
    <t xml:space="preserve">Sourced FX: </t>
  </si>
  <si>
    <t>... and the second column is the corresponding tradeable fund (already priced in US$)</t>
  </si>
  <si>
    <t>DC</t>
  </si>
  <si>
    <t/>
  </si>
  <si>
    <t>t</t>
  </si>
  <si>
    <t>USD/AUD</t>
  </si>
  <si>
    <t>&lt;sourced: 03/18/2025&gt;</t>
  </si>
  <si>
    <t>ACWI</t>
  </si>
  <si>
    <t>2025SA1 Summer1</t>
  </si>
  <si>
    <t>1remmus 5202</t>
  </si>
  <si>
    <t>&lt;sourced: 06/09/2025&gt;</t>
  </si>
  <si>
    <t>PS: all FX has been synched-up (i.e. lined up) from 01/01/2000 thru 06/01/2025</t>
  </si>
  <si>
    <t>lima-dua</t>
  </si>
  <si>
    <t>jeh</t>
  </si>
  <si>
    <t>Observed
Date</t>
  </si>
  <si>
    <t>[U.S.]
VBMFX
mutual fund</t>
  </si>
  <si>
    <t>Calculated
VBFMX CBI</t>
  </si>
  <si>
    <t>Calculated 
DIA CBI</t>
  </si>
  <si>
    <t>Calculated 
SPY CBI</t>
  </si>
  <si>
    <t>SPY
Price</t>
  </si>
  <si>
    <t>DIA
Price</t>
  </si>
  <si>
    <t>NAESX
Price</t>
  </si>
  <si>
    <t>Calculated
NAESX CBI</t>
  </si>
  <si>
    <t>QQQ
Price</t>
  </si>
  <si>
    <t>Calculated 
QQQ CBI</t>
  </si>
  <si>
    <t>VIEIX
Price</t>
  </si>
  <si>
    <t>Calculated
VIEIX CBI</t>
  </si>
  <si>
    <t>VISVX
Price</t>
  </si>
  <si>
    <t>Calculated
VISVX CBI</t>
  </si>
  <si>
    <t>VTSMX
Price</t>
  </si>
  <si>
    <t>Calculated
VTSMX CBI</t>
  </si>
  <si>
    <t>VWNFX
Price</t>
  </si>
  <si>
    <t>Calculated
VWNFX CBI</t>
  </si>
  <si>
    <t>Monthly Stock Market Index &amp; Market ETFs/Mutual Funds</t>
  </si>
  <si>
    <t>VGTSX
Price</t>
  </si>
  <si>
    <t>Calculated
VGTSX CBI</t>
  </si>
  <si>
    <t>VHGEX
Price</t>
  </si>
  <si>
    <t>Calculated 
VHGEX CBI</t>
  </si>
  <si>
    <t>^SP500 stock
market index</t>
  </si>
  <si>
    <t>Calculated 
^SP500 CBI</t>
  </si>
  <si>
    <t>Calculated
SSEC CBI</t>
  </si>
  <si>
    <t>CN (^SSEC)
Price</t>
  </si>
  <si>
    <t>GM (^GDAXI)
Price</t>
  </si>
  <si>
    <t>Calculated
^GDAXI CBI</t>
  </si>
  <si>
    <t>HK (^HSI)
Price</t>
  </si>
  <si>
    <t>Calculated 
^HSI CBI</t>
  </si>
  <si>
    <t>JP (^N225)
Price</t>
  </si>
  <si>
    <t>Calculated
^N225 CBI</t>
  </si>
  <si>
    <t>SG (^STI)
Price</t>
  </si>
  <si>
    <t>Calculated
^STI CBI</t>
  </si>
  <si>
    <t>Period
(t)</t>
  </si>
  <si>
    <t>FX
CNY/USD</t>
  </si>
  <si>
    <t>FX
HKD/USD</t>
  </si>
  <si>
    <t>FX
JPY/USD</t>
  </si>
  <si>
    <t>FX
SGD/USD</t>
  </si>
  <si>
    <t>Calculated 
CN CBI</t>
  </si>
  <si>
    <t xml:space="preserve">
Country Fund (CN) FXI ETF
</t>
  </si>
  <si>
    <t>Calculated 
GM CBI</t>
  </si>
  <si>
    <t>Country Fund
GM (EWG) ETF</t>
  </si>
  <si>
    <t>Country Fund
(HK) EWH ETF</t>
  </si>
  <si>
    <t>Calculated 
HK CBI</t>
  </si>
  <si>
    <t>Calculated
JP CBI</t>
  </si>
  <si>
    <t xml:space="preserve">
Country Fund
(JP) EWJ ETF
</t>
  </si>
  <si>
    <t>Country Fund
(SG) EWS ETF</t>
  </si>
  <si>
    <t>Calculated
SG CBI</t>
  </si>
  <si>
    <t xml:space="preserve">
Country Fund
(U.S.) SPY ETF
</t>
  </si>
  <si>
    <t>Calculated
U.S. SPY CBI</t>
  </si>
  <si>
    <t>Calculated 
(U.S.) DIA CBI</t>
  </si>
  <si>
    <t>(U.S.) DIA ETF</t>
  </si>
  <si>
    <t>Markets</t>
  </si>
  <si>
    <t>Stock Index Portfolio</t>
  </si>
  <si>
    <t>ETF Portfolio</t>
  </si>
  <si>
    <t>Portfolio Weights</t>
  </si>
  <si>
    <t>Market B</t>
  </si>
  <si>
    <t>Market E</t>
  </si>
  <si>
    <t>Market C</t>
  </si>
  <si>
    <t>Market F</t>
  </si>
  <si>
    <t xml:space="preserve">U.S. </t>
  </si>
  <si>
    <t>Market D</t>
  </si>
  <si>
    <t>TOTAL</t>
  </si>
  <si>
    <t xml:space="preserve">(CN) </t>
  </si>
  <si>
    <t>(GM)</t>
  </si>
  <si>
    <t>(HK)</t>
  </si>
  <si>
    <t>(JP)</t>
  </si>
  <si>
    <t>(SG)</t>
  </si>
  <si>
    <t>Step #8: International Equity Portfolio Weights</t>
  </si>
  <si>
    <t>Period 
(t)</t>
  </si>
  <si>
    <t xml:space="preserve">
[China] Adj Close
FXI ETF
</t>
  </si>
  <si>
    <t>-</t>
  </si>
  <si>
    <t>Calculated 
monthly FXI HPY</t>
  </si>
  <si>
    <t>Calculated 
monthly EWG HPY</t>
  </si>
  <si>
    <t>Calculated 
monthly EWH HPY</t>
  </si>
  <si>
    <t>Calculated 
monthly EWJ HPY</t>
  </si>
  <si>
    <t>Calculated 
Monthly EWS HPY</t>
  </si>
  <si>
    <t>[Germany] Adj Close
EWG ETF</t>
  </si>
  <si>
    <t>[Hong Kong] Adj Close
EWH ETF</t>
  </si>
  <si>
    <t>[Japan] Adj Close
EWJ ETF</t>
  </si>
  <si>
    <t>[Singapore] Adj Close
EWS ETF</t>
  </si>
  <si>
    <t>A</t>
  </si>
  <si>
    <t>B</t>
  </si>
  <si>
    <t>C</t>
  </si>
  <si>
    <t>D</t>
  </si>
  <si>
    <t>E</t>
  </si>
  <si>
    <t>G</t>
  </si>
  <si>
    <t>H</t>
  </si>
  <si>
    <t>I</t>
  </si>
  <si>
    <t>Weight:
Country:</t>
  </si>
  <si>
    <t>40%
U.S</t>
  </si>
  <si>
    <t>15%
China</t>
  </si>
  <si>
    <t>15%
Germany</t>
  </si>
  <si>
    <t>10%
Hong Kong</t>
  </si>
  <si>
    <t>10%
Japan</t>
  </si>
  <si>
    <t>10%
Singapore</t>
  </si>
  <si>
    <t>F</t>
  </si>
  <si>
    <t>Benchmark
U.S. ETF
SPY</t>
  </si>
  <si>
    <t>%▲$ETF</t>
  </si>
  <si>
    <t>[U.S.] Adj Close
SPY ETF</t>
  </si>
  <si>
    <t>Calculated 
monthly SPY HPY</t>
  </si>
  <si>
    <t>J</t>
  </si>
  <si>
    <t>ETF 
Portfolio 
CBI</t>
  </si>
  <si>
    <t xml:space="preserve">
6-MrktETF
Portfolio
%▲$ETF
</t>
  </si>
  <si>
    <t>HPY Country
ETF Portfolio</t>
  </si>
  <si>
    <t>ETF</t>
  </si>
  <si>
    <t>First Price</t>
  </si>
  <si>
    <t>Last Price</t>
  </si>
  <si>
    <t>Calculated $HPY</t>
  </si>
  <si>
    <t>Sample Stdev</t>
  </si>
  <si>
    <t>Sample Stdev:</t>
  </si>
  <si>
    <t>Adj Close
VBMFX</t>
  </si>
  <si>
    <t>Calculated 
monthly 
VBMFX HPY</t>
  </si>
  <si>
    <t>Calculated
monthly
VTSMX HPY</t>
  </si>
  <si>
    <t>Calculated 
monthly
VHGEX HPY</t>
  </si>
  <si>
    <t>Adj Close
VHGEX</t>
  </si>
  <si>
    <t>Adj Close 
VBSMX</t>
  </si>
  <si>
    <t>Adj Close
VGTSX</t>
  </si>
  <si>
    <t>Calculated
monthly
VGTSX HPY</t>
  </si>
  <si>
    <t>Monthly Calculated ETF HPY</t>
  </si>
  <si>
    <t>Mth Avg:</t>
  </si>
  <si>
    <t>Sharpe Ratio</t>
  </si>
  <si>
    <t>Monthy Avg</t>
  </si>
  <si>
    <t>Monthly σ</t>
  </si>
  <si>
    <t>Monthly RFR</t>
  </si>
  <si>
    <t>U.S. (SPY)</t>
  </si>
  <si>
    <t>CN (FXI</t>
  </si>
  <si>
    <t>GM (EWG)</t>
  </si>
  <si>
    <t>JP (EWJ)</t>
  </si>
  <si>
    <t>SG (EWS)</t>
  </si>
  <si>
    <t>HK (EWH)</t>
  </si>
  <si>
    <t>RFR</t>
  </si>
  <si>
    <t>monthly r</t>
  </si>
  <si>
    <t>Correl</t>
  </si>
  <si>
    <t>CN(FXI)</t>
  </si>
  <si>
    <t>US(SPY)</t>
  </si>
  <si>
    <t>CN (FXI)</t>
  </si>
  <si>
    <t>US (SPY)</t>
  </si>
  <si>
    <t>Cooefficient of correlation</t>
  </si>
  <si>
    <t>Country ETF</t>
  </si>
  <si>
    <t>Correlation with SPY</t>
  </si>
  <si>
    <t>Market ETFs</t>
  </si>
  <si>
    <t>AA</t>
  </si>
  <si>
    <t>HPY[USD]</t>
  </si>
  <si>
    <t>Mth Avg</t>
  </si>
  <si>
    <t>Mth σ</t>
  </si>
  <si>
    <t>Sharpe</t>
  </si>
  <si>
    <t>Mth RFR</t>
  </si>
  <si>
    <t>6-Mkt ETF
Portfolio</t>
  </si>
  <si>
    <t>Benchmrk
US SPY</t>
  </si>
  <si>
    <t>Step #10</t>
  </si>
  <si>
    <t>Observed 
Date</t>
  </si>
  <si>
    <t>(i)
HPY [idx]</t>
  </si>
  <si>
    <t>(ii)
%∆FX</t>
  </si>
  <si>
    <t>CN (^SSEC)</t>
  </si>
  <si>
    <t>GM (^GDAXI)</t>
  </si>
  <si>
    <t>HK (^HSI)</t>
  </si>
  <si>
    <t>JP (^N225)</t>
  </si>
  <si>
    <t>SG (^STI)</t>
  </si>
  <si>
    <t>U.S (^SP500)</t>
  </si>
  <si>
    <t>(i)
HPY[idx]</t>
  </si>
  <si>
    <t>GM</t>
  </si>
  <si>
    <t>Weight:</t>
  </si>
  <si>
    <t>Country:</t>
  </si>
  <si>
    <t>HPY$Idx</t>
  </si>
  <si>
    <t>(iii)
HPY$Idx</t>
  </si>
  <si>
    <t>6-Market
Idx Portf
HPY$Idx</t>
  </si>
  <si>
    <t>Bnchmrk
U.S. Index
^SP500</t>
  </si>
  <si>
    <t>Stdev:</t>
  </si>
  <si>
    <t>Index
Portfolio
CBI</t>
  </si>
  <si>
    <t>$HPY Holding Period Yield ETF</t>
  </si>
  <si>
    <t>$HPY Holding Period Yield
Stock Market Index</t>
  </si>
  <si>
    <t>Index</t>
  </si>
  <si>
    <t>U.S. (^SP500)</t>
  </si>
  <si>
    <t>$HPY of Market Index
Portfolio</t>
  </si>
  <si>
    <t>Market</t>
  </si>
  <si>
    <t>%ΔFX</t>
  </si>
  <si>
    <t>HPY Local</t>
  </si>
  <si>
    <t>Calculated RFR mth</t>
  </si>
  <si>
    <t>Monthly Avg</t>
  </si>
  <si>
    <t>HPY%Δidx</t>
  </si>
  <si>
    <t>Stock Market Indexes</t>
  </si>
  <si>
    <t>Coefficient correlation</t>
  </si>
  <si>
    <t>Coefficient of correlation 
between each Stock Market Index’s 
HPY$Idx and the U.S. Benchmark</t>
  </si>
  <si>
    <t>p(Mkt, US SP500</t>
  </si>
  <si>
    <t xml:space="preserve">6- Market 
Index
Portfolio </t>
  </si>
  <si>
    <t>Bnchmrk U.S.
Index
^SP500</t>
  </si>
  <si>
    <t>Stdev</t>
  </si>
  <si>
    <t>6-Mkt Index Portfolio Returns and Statistics [HQ = US, RC = USD]</t>
  </si>
  <si>
    <t>6- Mkt ETF Portfolio Returns and Statistics [HQ= US, RC = USD]</t>
  </si>
  <si>
    <t>[RC = USD] Market-by-Market Performance Comparison: Index vs ETF</t>
  </si>
  <si>
    <t>Idx/ETF</t>
  </si>
  <si>
    <t>Step #13</t>
  </si>
  <si>
    <t>[RC = USD] Portfolio Comparison: Mkt Index Port vs Mkt ETF Portfolio vs U.S. Bnchmrk</t>
  </si>
  <si>
    <t>HPY [USD]</t>
  </si>
  <si>
    <t>ETF Portf</t>
  </si>
  <si>
    <t xml:space="preserve"> </t>
  </si>
  <si>
    <t>Market Idx Portf</t>
  </si>
  <si>
    <t>Market ETF Portf</t>
  </si>
  <si>
    <t>U.S.
Bnchmrk</t>
  </si>
  <si>
    <t>Step #15</t>
  </si>
  <si>
    <r>
      <t xml:space="preserve">Idx Portf
</t>
    </r>
    <r>
      <rPr>
        <b/>
        <sz val="10"/>
        <color rgb="FFFF00FF"/>
        <rFont val="Arial"/>
        <family val="2"/>
      </rPr>
      <t>ETF Portf</t>
    </r>
  </si>
  <si>
    <t>^SP500 Market Idx</t>
  </si>
  <si>
    <t>SPY Market ETF</t>
  </si>
  <si>
    <t>Step #12</t>
  </si>
  <si>
    <t>Idx Portf</t>
  </si>
  <si>
    <t>Step #14</t>
  </si>
  <si>
    <t>funds:</t>
  </si>
  <si>
    <t>TotBond</t>
  </si>
  <si>
    <t>Correls with VBMFX</t>
  </si>
  <si>
    <t>HPY [USD]
Mth Avg
Mth σ</t>
  </si>
  <si>
    <t>SPY
^SP500</t>
  </si>
  <si>
    <t>VTSMX
UstoMkt</t>
  </si>
  <si>
    <r>
      <t xml:space="preserve">U.S. Index fund
</t>
    </r>
    <r>
      <rPr>
        <sz val="10"/>
        <color theme="0"/>
        <rFont val="Arial"/>
        <family val="2"/>
      </rPr>
      <t>correls below 0</t>
    </r>
  </si>
  <si>
    <t>ETF 
Portfolio</t>
  </si>
  <si>
    <t>VHFEX
Global</t>
  </si>
  <si>
    <t>VGTSX
es-US</t>
  </si>
  <si>
    <t>PS:</t>
  </si>
  <si>
    <t>HPY [USD):</t>
  </si>
  <si>
    <r>
      <rPr>
        <b/>
        <sz val="10"/>
        <color theme="0"/>
        <rFont val="Arial"/>
        <family val="2"/>
      </rPr>
      <t xml:space="preserve">Foreign funds
</t>
    </r>
    <r>
      <rPr>
        <sz val="10"/>
        <color theme="0"/>
        <rFont val="Arial"/>
        <family val="2"/>
      </rPr>
      <t>correls close to or even below 0</t>
    </r>
  </si>
  <si>
    <t>5-Market
ETF Portfolio</t>
  </si>
  <si>
    <r>
      <rPr>
        <sz val="10"/>
        <rFont val="Arial"/>
        <family val="2"/>
      </rPr>
      <t>[U.S.]</t>
    </r>
    <r>
      <rPr>
        <b/>
        <sz val="10"/>
        <rFont val="Arial"/>
        <family val="2"/>
      </rPr>
      <t xml:space="preserve">
VTSMX</t>
    </r>
  </si>
  <si>
    <r>
      <rPr>
        <sz val="10"/>
        <rFont val="Arial"/>
        <family val="2"/>
      </rPr>
      <t>[U.S.]</t>
    </r>
    <r>
      <rPr>
        <b/>
        <sz val="10"/>
        <rFont val="Arial"/>
        <family val="2"/>
      </rPr>
      <t xml:space="preserve">
VBMFX</t>
    </r>
  </si>
  <si>
    <r>
      <rPr>
        <sz val="10"/>
        <rFont val="Arial"/>
        <family val="2"/>
      </rPr>
      <t xml:space="preserve">[U.S.]
HQ+Benchmark
</t>
    </r>
    <r>
      <rPr>
        <b/>
        <sz val="10"/>
        <rFont val="Arial"/>
        <family val="2"/>
      </rPr>
      <t>SPY</t>
    </r>
  </si>
  <si>
    <r>
      <rPr>
        <sz val="10"/>
        <rFont val="Arial"/>
        <family val="2"/>
      </rPr>
      <t xml:space="preserve">[ex-U.S]
World - U.S.
</t>
    </r>
    <r>
      <rPr>
        <b/>
        <sz val="10"/>
        <rFont val="Arial"/>
        <family val="2"/>
      </rPr>
      <t>VGTSX</t>
    </r>
  </si>
  <si>
    <r>
      <rPr>
        <sz val="10"/>
        <rFont val="Arial"/>
        <family val="2"/>
      </rPr>
      <t xml:space="preserve">[global]
World + U.S
</t>
    </r>
    <r>
      <rPr>
        <b/>
        <sz val="10"/>
        <rFont val="Arial"/>
        <family val="2"/>
      </rPr>
      <t>VHGEX</t>
    </r>
  </si>
  <si>
    <t>Common-Base Indexes [base = 100]</t>
  </si>
  <si>
    <t>Step #16</t>
  </si>
  <si>
    <t>[HQ = US, RC = USD, ETF = DIA] / Benchmark = SP500 [SPY]</t>
  </si>
  <si>
    <t>Index Baseline = 100</t>
  </si>
  <si>
    <t>Step #6</t>
  </si>
  <si>
    <t>[HQ = US, RC = USD]</t>
  </si>
  <si>
    <t>Calculated 
CNY/USD CBI</t>
  </si>
  <si>
    <t>FX
USD/EUD</t>
  </si>
  <si>
    <t xml:space="preserve">
Calculated 
USD/EUD CBI
</t>
  </si>
  <si>
    <t>Calculated
HKD/USD CBI</t>
  </si>
  <si>
    <t>Calculated 
JPY/USD CBI</t>
  </si>
  <si>
    <t>Calculated 
SGD/USD CBI</t>
  </si>
  <si>
    <t>Step #7</t>
  </si>
  <si>
    <t>Step #5</t>
  </si>
  <si>
    <t>[HQ = US, ^HQ = ^Dow30] / Benchmark = ^SP500</t>
  </si>
  <si>
    <t>Color coded = Chart</t>
  </si>
  <si>
    <t>Step #4</t>
  </si>
  <si>
    <t>Index Baseline = 0</t>
  </si>
  <si>
    <t>Index Baseline =100</t>
  </si>
  <si>
    <t>$HPY [USD]</t>
  </si>
  <si>
    <t>HPY%ΔFX [USD]</t>
  </si>
  <si>
    <t>TotBond U.S. Total Bond fund has GREAT correls with ANY equity fund - whether U.S., foreign, or global funds.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</si>
</sst>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000"/>
    <numFmt numFmtId="165" formatCode="mm/dd/yyyy"/>
    <numFmt numFmtId="166" formatCode="0.000000"/>
    <numFmt numFmtId="167" formatCode="#,##0.0000"/>
    <numFmt numFmtId="168" formatCode="0.00_);\(0.00\)"/>
    <numFmt numFmtId="169" formatCode="0.000"/>
    <numFmt numFmtId="170" formatCode="0.0%"/>
    <numFmt numFmtId="171" formatCode="#,##0.0_);\(#,##0.0\)"/>
    <numFmt numFmtId="172" formatCode="0.000%"/>
    <numFmt numFmtId="173" formatCode="0.0000%"/>
    <numFmt numFmtId="174" formatCode="0.0"/>
    <numFmt numFmtId="175" formatCode="0.00000"/>
  </numFmts>
  <fonts count="7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color indexed="9"/>
      <name val="Arial"/>
      <family val="2"/>
    </font>
    <font>
      <i/>
      <sz val="8"/>
      <name val="Arial"/>
      <family val="2"/>
    </font>
    <font>
      <b/>
      <sz val="8"/>
      <color indexed="8"/>
      <name val="Arial"/>
      <family val="2"/>
    </font>
    <font>
      <b/>
      <sz val="8"/>
      <color indexed="81"/>
      <name val="Tahoma"/>
      <family val="2"/>
    </font>
    <font>
      <b/>
      <sz val="8"/>
      <color indexed="9"/>
      <name val="Tahoma"/>
      <family val="2"/>
    </font>
    <font>
      <sz val="9"/>
      <name val="Arial"/>
      <family val="2"/>
    </font>
    <font>
      <sz val="9"/>
      <color indexed="9"/>
      <name val="Arial"/>
      <family val="2"/>
    </font>
    <font>
      <b/>
      <sz val="5"/>
      <color indexed="9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theme="0"/>
      <name val="Arial"/>
      <family val="2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sz val="8"/>
      <color theme="0"/>
      <name val="Arial"/>
      <family val="2"/>
    </font>
    <font>
      <sz val="8.5"/>
      <color theme="1"/>
      <name val="Arial"/>
      <family val="2"/>
    </font>
    <font>
      <b/>
      <sz val="8"/>
      <color theme="0"/>
      <name val="Arial"/>
      <family val="2"/>
    </font>
    <font>
      <i/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FFFF"/>
      <name val="Arial"/>
      <family val="2"/>
    </font>
    <font>
      <sz val="8"/>
      <color rgb="FFFFFFFF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b/>
      <sz val="9"/>
      <color rgb="FFFFFFFF"/>
      <name val="Arial"/>
      <family val="2"/>
    </font>
    <font>
      <sz val="10"/>
      <color rgb="FFFFFFFF"/>
      <name val="Arial"/>
      <family val="2"/>
    </font>
    <font>
      <i/>
      <sz val="9"/>
      <color rgb="FFFF0000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8.5"/>
      <color rgb="FF333333"/>
      <name val="Arial"/>
      <family val="2"/>
    </font>
    <font>
      <sz val="8.5"/>
      <name val="Arial"/>
      <family val="2"/>
    </font>
    <font>
      <sz val="8.5"/>
      <color rgb="FF000000"/>
      <name val="Arial"/>
      <family val="2"/>
    </font>
    <font>
      <i/>
      <sz val="8"/>
      <color rgb="FFFFFFFF"/>
      <name val="Arial"/>
      <family val="2"/>
    </font>
    <font>
      <b/>
      <u/>
      <sz val="8"/>
      <color theme="0"/>
      <name val="Arial"/>
      <family val="2"/>
    </font>
    <font>
      <sz val="9"/>
      <color theme="1"/>
      <name val="Arial"/>
      <family val="2"/>
    </font>
    <font>
      <b/>
      <u/>
      <sz val="8"/>
      <color theme="1"/>
      <name val="Arial"/>
      <family val="2"/>
    </font>
    <font>
      <sz val="6"/>
      <color theme="0"/>
      <name val="Arial"/>
      <family val="2"/>
    </font>
    <font>
      <sz val="6"/>
      <color rgb="FFFFFFFF"/>
      <name val="Arial"/>
      <family val="2"/>
    </font>
    <font>
      <b/>
      <sz val="8"/>
      <color rgb="FFFFFFFF"/>
      <name val="Arial"/>
      <family val="2"/>
    </font>
    <font>
      <b/>
      <sz val="8"/>
      <color indexed="9"/>
      <name val="Arial"/>
      <family val="2"/>
    </font>
    <font>
      <i/>
      <sz val="9"/>
      <color theme="0"/>
      <name val="Arial"/>
      <family val="2"/>
    </font>
    <font>
      <sz val="5"/>
      <color rgb="FFFFFFFF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8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sz val="10"/>
      <color rgb="FF92D050"/>
      <name val="Arial"/>
      <family val="2"/>
    </font>
    <font>
      <b/>
      <i/>
      <sz val="10"/>
      <color theme="0"/>
      <name val="Arial"/>
      <family val="2"/>
    </font>
    <font>
      <b/>
      <sz val="9"/>
      <color theme="0"/>
      <name val="Arial"/>
      <family val="2"/>
    </font>
    <font>
      <b/>
      <sz val="10"/>
      <color rgb="FFFF00FF"/>
      <name val="Arial"/>
      <family val="2"/>
    </font>
    <font>
      <b/>
      <sz val="10"/>
      <color theme="9" tint="-0.249977111117893"/>
      <name val="Arial"/>
      <family val="2"/>
    </font>
    <font>
      <b/>
      <sz val="10"/>
      <color theme="5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b/>
      <sz val="14"/>
      <color theme="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61" fillId="0" borderId="0" applyFont="0" applyFill="0" applyBorder="0" applyAlignment="0" applyProtection="0"/>
  </cellStyleXfs>
  <cellXfs count="1251">
    <xf numFmtId="0" fontId="0" fillId="0" borderId="0" xfId="0"/>
    <xf numFmtId="0" fontId="5" fillId="0" borderId="0" xfId="0" applyFont="1" applyAlignment="1">
      <alignment vertical="center"/>
    </xf>
    <xf numFmtId="164" fontId="4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left" vertical="center"/>
    </xf>
    <xf numFmtId="2" fontId="2" fillId="0" borderId="0" xfId="0" quotePrefix="1" applyNumberFormat="1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15" fontId="2" fillId="0" borderId="0" xfId="0" applyNumberFormat="1" applyFont="1" applyAlignment="1">
      <alignment horizontal="center" vertical="center"/>
    </xf>
    <xf numFmtId="0" fontId="16" fillId="4" borderId="0" xfId="0" applyFont="1" applyFill="1" applyAlignment="1">
      <alignment horizontal="right" vertical="center"/>
    </xf>
    <xf numFmtId="0" fontId="20" fillId="6" borderId="0" xfId="0" applyFont="1" applyFill="1" applyAlignment="1">
      <alignment horizontal="center" vertical="center"/>
    </xf>
    <xf numFmtId="10" fontId="13" fillId="0" borderId="0" xfId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" fontId="4" fillId="0" borderId="0" xfId="0" applyNumberFormat="1" applyFont="1" applyAlignment="1">
      <alignment horizontal="right" indent="1"/>
    </xf>
    <xf numFmtId="165" fontId="2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4" fillId="4" borderId="0" xfId="0" applyFont="1" applyFill="1" applyAlignment="1">
      <alignment horizontal="left" vertical="center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4" fillId="4" borderId="0" xfId="0" applyFont="1" applyFill="1" applyAlignment="1">
      <alignment horizontal="left"/>
    </xf>
    <xf numFmtId="0" fontId="24" fillId="4" borderId="0" xfId="0" applyFont="1" applyFill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2" fillId="0" borderId="0" xfId="0" applyFont="1"/>
    <xf numFmtId="0" fontId="10" fillId="0" borderId="0" xfId="0" applyFont="1"/>
    <xf numFmtId="0" fontId="1" fillId="0" borderId="0" xfId="0" applyFont="1"/>
    <xf numFmtId="2" fontId="1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14" fillId="0" borderId="0" xfId="0" applyNumberFormat="1" applyFont="1" applyAlignment="1">
      <alignment horizontal="right" vertical="center"/>
    </xf>
    <xf numFmtId="0" fontId="3" fillId="5" borderId="36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38" fillId="6" borderId="0" xfId="0" applyFont="1" applyFill="1" applyAlignment="1">
      <alignment vertical="center"/>
    </xf>
    <xf numFmtId="0" fontId="20" fillId="6" borderId="8" xfId="0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right" vertical="center" indent="1"/>
    </xf>
    <xf numFmtId="4" fontId="36" fillId="0" borderId="0" xfId="0" applyNumberFormat="1" applyFont="1" applyAlignment="1">
      <alignment horizontal="right" indent="1"/>
    </xf>
    <xf numFmtId="2" fontId="34" fillId="0" borderId="0" xfId="0" applyNumberFormat="1" applyFont="1" applyAlignment="1">
      <alignment horizontal="right" indent="1"/>
    </xf>
    <xf numFmtId="2" fontId="35" fillId="0" borderId="0" xfId="0" applyNumberFormat="1" applyFont="1" applyAlignment="1">
      <alignment horizontal="right" indent="1"/>
    </xf>
    <xf numFmtId="165" fontId="2" fillId="0" borderId="0" xfId="0" applyNumberFormat="1" applyFont="1" applyAlignment="1">
      <alignment vertical="center"/>
    </xf>
    <xf numFmtId="39" fontId="2" fillId="0" borderId="0" xfId="0" applyNumberFormat="1" applyFont="1" applyAlignment="1">
      <alignment horizontal="right" vertical="center"/>
    </xf>
    <xf numFmtId="37" fontId="13" fillId="0" borderId="13" xfId="0" applyNumberFormat="1" applyFont="1" applyBorder="1" applyAlignment="1">
      <alignment horizontal="right" vertical="center"/>
    </xf>
    <xf numFmtId="37" fontId="2" fillId="0" borderId="20" xfId="0" applyNumberFormat="1" applyFont="1" applyBorder="1" applyAlignment="1">
      <alignment horizontal="right" vertical="center"/>
    </xf>
    <xf numFmtId="37" fontId="2" fillId="0" borderId="13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6" fontId="4" fillId="0" borderId="0" xfId="0" quotePrefix="1" applyNumberFormat="1" applyFont="1" applyAlignment="1">
      <alignment horizontal="center" vertical="center"/>
    </xf>
    <xf numFmtId="10" fontId="13" fillId="0" borderId="0" xfId="1" applyNumberFormat="1" applyFont="1" applyFill="1" applyAlignment="1">
      <alignment horizontal="center" vertical="center"/>
    </xf>
    <xf numFmtId="10" fontId="2" fillId="0" borderId="0" xfId="1" applyNumberFormat="1" applyFont="1" applyFill="1" applyAlignment="1">
      <alignment horizontal="center" vertical="center"/>
    </xf>
    <xf numFmtId="10" fontId="13" fillId="0" borderId="0" xfId="1" applyNumberFormat="1" applyFont="1" applyFill="1" applyAlignment="1">
      <alignment horizontal="left" vertical="center"/>
    </xf>
    <xf numFmtId="165" fontId="20" fillId="6" borderId="0" xfId="0" applyNumberFormat="1" applyFont="1" applyFill="1" applyAlignment="1">
      <alignment vertical="center"/>
    </xf>
    <xf numFmtId="165" fontId="18" fillId="6" borderId="0" xfId="0" applyNumberFormat="1" applyFont="1" applyFill="1" applyAlignment="1">
      <alignment vertical="center"/>
    </xf>
    <xf numFmtId="3" fontId="2" fillId="0" borderId="0" xfId="0" applyNumberFormat="1" applyFont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3" fontId="13" fillId="0" borderId="29" xfId="0" applyNumberFormat="1" applyFont="1" applyBorder="1" applyAlignment="1">
      <alignment horizontal="right" vertical="center"/>
    </xf>
    <xf numFmtId="3" fontId="13" fillId="0" borderId="26" xfId="0" applyNumberFormat="1" applyFont="1" applyBorder="1" applyAlignment="1">
      <alignment horizontal="right" vertical="center"/>
    </xf>
    <xf numFmtId="37" fontId="13" fillId="0" borderId="26" xfId="0" applyNumberFormat="1" applyFont="1" applyBorder="1" applyAlignment="1">
      <alignment horizontal="right" vertical="center"/>
    </xf>
    <xf numFmtId="3" fontId="2" fillId="0" borderId="0" xfId="0" applyNumberFormat="1" applyFont="1" applyAlignment="1">
      <alignment horizontal="center" vertical="center"/>
    </xf>
    <xf numFmtId="3" fontId="13" fillId="0" borderId="13" xfId="0" applyNumberFormat="1" applyFont="1" applyBorder="1" applyAlignment="1">
      <alignment horizontal="right" vertical="center"/>
    </xf>
    <xf numFmtId="3" fontId="13" fillId="0" borderId="15" xfId="0" applyNumberFormat="1" applyFont="1" applyBorder="1" applyAlignment="1">
      <alignment horizontal="right" vertical="center"/>
    </xf>
    <xf numFmtId="4" fontId="13" fillId="0" borderId="15" xfId="0" applyNumberFormat="1" applyFont="1" applyBorder="1" applyAlignment="1">
      <alignment horizontal="right" vertical="center"/>
    </xf>
    <xf numFmtId="37" fontId="13" fillId="0" borderId="15" xfId="0" applyNumberFormat="1" applyFont="1" applyBorder="1" applyAlignment="1">
      <alignment horizontal="right" vertical="center"/>
    </xf>
    <xf numFmtId="3" fontId="13" fillId="0" borderId="0" xfId="0" applyNumberFormat="1" applyFont="1" applyAlignment="1">
      <alignment horizontal="center" vertical="center"/>
    </xf>
    <xf numFmtId="3" fontId="2" fillId="0" borderId="20" xfId="0" applyNumberFormat="1" applyFont="1" applyBorder="1" applyAlignment="1">
      <alignment horizontal="right" vertical="center"/>
    </xf>
    <xf numFmtId="3" fontId="2" fillId="0" borderId="22" xfId="0" applyNumberFormat="1" applyFont="1" applyBorder="1" applyAlignment="1">
      <alignment horizontal="right" vertical="center"/>
    </xf>
    <xf numFmtId="3" fontId="2" fillId="0" borderId="13" xfId="0" applyNumberFormat="1" applyFont="1" applyBorder="1" applyAlignment="1">
      <alignment horizontal="right" vertical="center"/>
    </xf>
    <xf numFmtId="3" fontId="2" fillId="0" borderId="15" xfId="0" applyNumberFormat="1" applyFont="1" applyBorder="1" applyAlignment="1">
      <alignment horizontal="right"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37" fontId="13" fillId="0" borderId="29" xfId="0" applyNumberFormat="1" applyFont="1" applyBorder="1" applyAlignment="1">
      <alignment horizontal="right" vertical="center"/>
    </xf>
    <xf numFmtId="37" fontId="2" fillId="0" borderId="22" xfId="0" applyNumberFormat="1" applyFont="1" applyBorder="1" applyAlignment="1">
      <alignment horizontal="right" vertical="center"/>
    </xf>
    <xf numFmtId="37" fontId="2" fillId="0" borderId="15" xfId="0" applyNumberFormat="1" applyFont="1" applyBorder="1" applyAlignment="1">
      <alignment horizontal="right" vertical="center"/>
    </xf>
    <xf numFmtId="37" fontId="13" fillId="0" borderId="34" xfId="0" applyNumberFormat="1" applyFont="1" applyBorder="1" applyAlignment="1">
      <alignment horizontal="right" vertical="center"/>
    </xf>
    <xf numFmtId="37" fontId="13" fillId="0" borderId="0" xfId="0" applyNumberFormat="1" applyFont="1" applyAlignment="1">
      <alignment vertical="center"/>
    </xf>
    <xf numFmtId="3" fontId="13" fillId="0" borderId="0" xfId="0" applyNumberFormat="1" applyFont="1" applyAlignment="1">
      <alignment horizontal="right" vertical="center"/>
    </xf>
    <xf numFmtId="37" fontId="13" fillId="0" borderId="0" xfId="0" applyNumberFormat="1" applyFont="1" applyAlignment="1">
      <alignment horizontal="right" vertical="center"/>
    </xf>
    <xf numFmtId="37" fontId="2" fillId="0" borderId="13" xfId="1" applyNumberFormat="1" applyFont="1" applyFill="1" applyBorder="1" applyAlignment="1">
      <alignment horizontal="right" vertical="center"/>
    </xf>
    <xf numFmtId="39" fontId="13" fillId="0" borderId="24" xfId="0" applyNumberFormat="1" applyFont="1" applyBorder="1" applyAlignment="1">
      <alignment horizontal="right" vertical="center"/>
    </xf>
    <xf numFmtId="39" fontId="13" fillId="0" borderId="12" xfId="0" applyNumberFormat="1" applyFont="1" applyBorder="1" applyAlignment="1">
      <alignment horizontal="right" vertical="center"/>
    </xf>
    <xf numFmtId="39" fontId="2" fillId="0" borderId="21" xfId="0" applyNumberFormat="1" applyFont="1" applyBorder="1" applyAlignment="1">
      <alignment horizontal="right" vertical="center"/>
    </xf>
    <xf numFmtId="39" fontId="2" fillId="0" borderId="12" xfId="0" applyNumberFormat="1" applyFont="1" applyBorder="1" applyAlignment="1">
      <alignment horizontal="right" vertical="center"/>
    </xf>
    <xf numFmtId="39" fontId="2" fillId="2" borderId="27" xfId="0" applyNumberFormat="1" applyFont="1" applyFill="1" applyBorder="1" applyAlignment="1">
      <alignment horizontal="right" vertical="center"/>
    </xf>
    <xf numFmtId="39" fontId="2" fillId="2" borderId="11" xfId="0" applyNumberFormat="1" applyFont="1" applyFill="1" applyBorder="1" applyAlignment="1">
      <alignment horizontal="right" vertical="center"/>
    </xf>
    <xf numFmtId="39" fontId="13" fillId="0" borderId="11" xfId="0" applyNumberFormat="1" applyFont="1" applyBorder="1" applyAlignment="1">
      <alignment horizontal="right" vertical="center"/>
    </xf>
    <xf numFmtId="39" fontId="2" fillId="0" borderId="23" xfId="0" applyNumberFormat="1" applyFont="1" applyBorder="1" applyAlignment="1">
      <alignment horizontal="right" vertical="center"/>
    </xf>
    <xf numFmtId="39" fontId="2" fillId="0" borderId="11" xfId="0" applyNumberFormat="1" applyFont="1" applyBorder="1" applyAlignment="1">
      <alignment horizontal="right" vertical="center"/>
    </xf>
    <xf numFmtId="39" fontId="13" fillId="0" borderId="27" xfId="0" applyNumberFormat="1" applyFont="1" applyBorder="1" applyAlignment="1">
      <alignment horizontal="right" vertical="center"/>
    </xf>
    <xf numFmtId="39" fontId="2" fillId="0" borderId="0" xfId="1" applyNumberFormat="1" applyFont="1" applyFill="1" applyAlignment="1">
      <alignment horizontal="right" vertical="center"/>
    </xf>
    <xf numFmtId="39" fontId="13" fillId="0" borderId="0" xfId="0" applyNumberFormat="1" applyFont="1" applyAlignment="1">
      <alignment horizontal="right" vertical="center"/>
    </xf>
    <xf numFmtId="39" fontId="14" fillId="0" borderId="0" xfId="0" applyNumberFormat="1" applyFont="1" applyAlignment="1">
      <alignment horizontal="right" vertical="center"/>
    </xf>
    <xf numFmtId="39" fontId="4" fillId="0" borderId="0" xfId="0" applyNumberFormat="1" applyFont="1" applyAlignment="1">
      <alignment horizontal="right" vertical="center"/>
    </xf>
    <xf numFmtId="39" fontId="4" fillId="0" borderId="0" xfId="0" quotePrefix="1" applyNumberFormat="1" applyFont="1" applyAlignment="1">
      <alignment horizontal="right" vertical="center"/>
    </xf>
    <xf numFmtId="39" fontId="3" fillId="0" borderId="0" xfId="0" applyNumberFormat="1" applyFont="1" applyAlignment="1">
      <alignment horizontal="right" vertical="center"/>
    </xf>
    <xf numFmtId="39" fontId="13" fillId="0" borderId="17" xfId="0" applyNumberFormat="1" applyFont="1" applyBorder="1" applyAlignment="1">
      <alignment horizontal="right" vertical="center"/>
    </xf>
    <xf numFmtId="39" fontId="13" fillId="0" borderId="16" xfId="0" applyNumberFormat="1" applyFont="1" applyBorder="1" applyAlignment="1">
      <alignment horizontal="right" vertical="center"/>
    </xf>
    <xf numFmtId="39" fontId="2" fillId="0" borderId="25" xfId="0" applyNumberFormat="1" applyFont="1" applyBorder="1" applyAlignment="1">
      <alignment horizontal="right" vertical="center"/>
    </xf>
    <xf numFmtId="39" fontId="2" fillId="0" borderId="16" xfId="0" applyNumberFormat="1" applyFont="1" applyBorder="1" applyAlignment="1">
      <alignment horizontal="right" vertical="center"/>
    </xf>
    <xf numFmtId="39" fontId="13" fillId="0" borderId="0" xfId="0" quotePrefix="1" applyNumberFormat="1" applyFont="1" applyAlignment="1">
      <alignment horizontal="left" vertical="center"/>
    </xf>
    <xf numFmtId="39" fontId="2" fillId="4" borderId="0" xfId="0" applyNumberFormat="1" applyFont="1" applyFill="1" applyAlignment="1">
      <alignment horizontal="right" vertical="center"/>
    </xf>
    <xf numFmtId="39" fontId="16" fillId="4" borderId="0" xfId="0" applyNumberFormat="1" applyFont="1" applyFill="1" applyAlignment="1">
      <alignment horizontal="right" vertical="center"/>
    </xf>
    <xf numFmtId="39" fontId="2" fillId="2" borderId="0" xfId="0" applyNumberFormat="1" applyFont="1" applyFill="1" applyAlignment="1">
      <alignment horizontal="right" vertical="center"/>
    </xf>
    <xf numFmtId="39" fontId="13" fillId="0" borderId="26" xfId="0" applyNumberFormat="1" applyFont="1" applyBorder="1" applyAlignment="1">
      <alignment horizontal="right" vertical="center"/>
    </xf>
    <xf numFmtId="39" fontId="13" fillId="0" borderId="15" xfId="0" applyNumberFormat="1" applyFont="1" applyBorder="1" applyAlignment="1">
      <alignment horizontal="right" vertical="center"/>
    </xf>
    <xf numFmtId="39" fontId="2" fillId="0" borderId="22" xfId="0" applyNumberFormat="1" applyFont="1" applyBorder="1" applyAlignment="1">
      <alignment horizontal="right" vertical="center"/>
    </xf>
    <xf numFmtId="39" fontId="2" fillId="0" borderId="15" xfId="0" applyNumberFormat="1" applyFont="1" applyBorder="1" applyAlignment="1">
      <alignment horizontal="right" vertical="center"/>
    </xf>
    <xf numFmtId="39" fontId="15" fillId="4" borderId="0" xfId="0" applyNumberFormat="1" applyFont="1" applyFill="1" applyAlignment="1">
      <alignment horizontal="right" vertical="center"/>
    </xf>
    <xf numFmtId="39" fontId="2" fillId="5" borderId="24" xfId="0" applyNumberFormat="1" applyFont="1" applyFill="1" applyBorder="1" applyAlignment="1">
      <alignment horizontal="right" vertical="center"/>
    </xf>
    <xf numFmtId="39" fontId="2" fillId="5" borderId="12" xfId="0" applyNumberFormat="1" applyFont="1" applyFill="1" applyBorder="1" applyAlignment="1">
      <alignment horizontal="right" vertical="center"/>
    </xf>
    <xf numFmtId="39" fontId="18" fillId="6" borderId="0" xfId="0" applyNumberFormat="1" applyFont="1" applyFill="1" applyAlignment="1">
      <alignment horizontal="right" vertical="center"/>
    </xf>
    <xf numFmtId="39" fontId="6" fillId="0" borderId="0" xfId="0" applyNumberFormat="1" applyFont="1" applyAlignment="1">
      <alignment horizontal="left" vertical="center"/>
    </xf>
    <xf numFmtId="39" fontId="2" fillId="2" borderId="0" xfId="0" applyNumberFormat="1" applyFont="1" applyFill="1" applyAlignment="1">
      <alignment horizontal="left" vertical="center"/>
    </xf>
    <xf numFmtId="165" fontId="20" fillId="6" borderId="0" xfId="0" applyNumberFormat="1" applyFont="1" applyFill="1" applyAlignment="1">
      <alignment horizontal="left" vertical="center"/>
    </xf>
    <xf numFmtId="165" fontId="24" fillId="4" borderId="0" xfId="0" applyNumberFormat="1" applyFont="1" applyFill="1" applyAlignment="1">
      <alignment horizontal="left" vertical="center"/>
    </xf>
    <xf numFmtId="165" fontId="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65" fontId="3" fillId="0" borderId="1" xfId="0" applyNumberFormat="1" applyFont="1" applyBorder="1" applyAlignment="1">
      <alignment horizontal="center" vertical="center"/>
    </xf>
    <xf numFmtId="165" fontId="11" fillId="4" borderId="0" xfId="0" applyNumberFormat="1" applyFont="1" applyFill="1" applyAlignment="1">
      <alignment horizontal="left" vertical="center"/>
    </xf>
    <xf numFmtId="165" fontId="15" fillId="4" borderId="0" xfId="0" applyNumberFormat="1" applyFont="1" applyFill="1" applyAlignment="1">
      <alignment horizontal="left" vertical="center"/>
    </xf>
    <xf numFmtId="2" fontId="15" fillId="4" borderId="0" xfId="0" applyNumberFormat="1" applyFont="1" applyFill="1" applyAlignment="1">
      <alignment horizontal="right" indent="1"/>
    </xf>
    <xf numFmtId="2" fontId="2" fillId="4" borderId="0" xfId="0" applyNumberFormat="1" applyFont="1" applyFill="1" applyAlignment="1">
      <alignment horizontal="right" vertical="center" indent="1"/>
    </xf>
    <xf numFmtId="2" fontId="4" fillId="0" borderId="0" xfId="0" applyNumberFormat="1" applyFont="1" applyAlignment="1">
      <alignment horizontal="right" indent="1"/>
    </xf>
    <xf numFmtId="2" fontId="36" fillId="0" borderId="0" xfId="0" applyNumberFormat="1" applyFont="1" applyAlignment="1">
      <alignment horizontal="right" indent="1"/>
    </xf>
    <xf numFmtId="39" fontId="15" fillId="4" borderId="0" xfId="0" applyNumberFormat="1" applyFont="1" applyFill="1" applyAlignment="1">
      <alignment horizontal="right" indent="1"/>
    </xf>
    <xf numFmtId="39" fontId="2" fillId="4" borderId="0" xfId="0" applyNumberFormat="1" applyFont="1" applyFill="1" applyAlignment="1">
      <alignment horizontal="right" vertical="center" indent="1"/>
    </xf>
    <xf numFmtId="3" fontId="15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3" fontId="7" fillId="7" borderId="28" xfId="0" applyNumberFormat="1" applyFont="1" applyFill="1" applyBorder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36" fillId="0" borderId="0" xfId="0" applyNumberFormat="1" applyFont="1" applyAlignment="1">
      <alignment horizontal="center" vertical="center"/>
    </xf>
    <xf numFmtId="3" fontId="34" fillId="0" borderId="0" xfId="0" applyNumberFormat="1" applyFont="1" applyAlignment="1">
      <alignment horizontal="center" vertical="center"/>
    </xf>
    <xf numFmtId="4" fontId="15" fillId="4" borderId="0" xfId="0" applyNumberFormat="1" applyFont="1" applyFill="1" applyAlignment="1">
      <alignment horizontal="right" indent="1"/>
    </xf>
    <xf numFmtId="4" fontId="2" fillId="4" borderId="0" xfId="0" applyNumberFormat="1" applyFont="1" applyFill="1" applyAlignment="1">
      <alignment horizontal="right" indent="1"/>
    </xf>
    <xf numFmtId="4" fontId="13" fillId="0" borderId="0" xfId="0" applyNumberFormat="1" applyFont="1" applyAlignment="1">
      <alignment horizontal="right" indent="1"/>
    </xf>
    <xf numFmtId="4" fontId="34" fillId="0" borderId="0" xfId="0" applyNumberFormat="1" applyFont="1" applyAlignment="1">
      <alignment horizontal="right" indent="1"/>
    </xf>
    <xf numFmtId="4" fontId="35" fillId="0" borderId="0" xfId="0" applyNumberFormat="1" applyFont="1" applyAlignment="1">
      <alignment horizontal="right" indent="1"/>
    </xf>
    <xf numFmtId="4" fontId="2" fillId="4" borderId="0" xfId="0" applyNumberFormat="1" applyFont="1" applyFill="1" applyAlignment="1">
      <alignment horizontal="right" vertical="center" indent="1"/>
    </xf>
    <xf numFmtId="4" fontId="17" fillId="0" borderId="0" xfId="0" applyNumberFormat="1" applyFont="1" applyAlignment="1">
      <alignment horizontal="right" vertical="center" indent="1"/>
    </xf>
    <xf numFmtId="4" fontId="13" fillId="0" borderId="0" xfId="0" applyNumberFormat="1" applyFont="1" applyAlignment="1">
      <alignment horizontal="right" vertical="center" indent="1"/>
    </xf>
    <xf numFmtId="4" fontId="34" fillId="0" borderId="0" xfId="0" applyNumberFormat="1" applyFont="1" applyAlignment="1">
      <alignment horizontal="right" vertical="center" indent="1"/>
    </xf>
    <xf numFmtId="4" fontId="19" fillId="0" borderId="0" xfId="0" applyNumberFormat="1" applyFont="1" applyAlignment="1">
      <alignment horizontal="right" vertical="center" indent="1"/>
    </xf>
    <xf numFmtId="4" fontId="39" fillId="4" borderId="0" xfId="0" applyNumberFormat="1" applyFont="1" applyFill="1" applyAlignment="1">
      <alignment horizontal="right" vertical="center" indent="1"/>
    </xf>
    <xf numFmtId="4" fontId="13" fillId="4" borderId="0" xfId="0" applyNumberFormat="1" applyFont="1" applyFill="1" applyAlignment="1">
      <alignment horizontal="right" vertical="center" indent="1"/>
    </xf>
    <xf numFmtId="4" fontId="13" fillId="0" borderId="0" xfId="0" applyNumberFormat="1" applyFont="1" applyAlignment="1">
      <alignment horizontal="right" vertical="center" wrapText="1" indent="1"/>
    </xf>
    <xf numFmtId="4" fontId="40" fillId="6" borderId="0" xfId="0" applyNumberFormat="1" applyFont="1" applyFill="1" applyAlignment="1">
      <alignment horizontal="right" vertical="center" indent="1"/>
    </xf>
    <xf numFmtId="39" fontId="3" fillId="5" borderId="0" xfId="0" applyNumberFormat="1" applyFont="1" applyFill="1" applyAlignment="1">
      <alignment horizontal="center" vertical="center"/>
    </xf>
    <xf numFmtId="39" fontId="7" fillId="7" borderId="28" xfId="0" applyNumberFormat="1" applyFont="1" applyFill="1" applyBorder="1" applyAlignment="1">
      <alignment horizontal="center" vertical="center"/>
    </xf>
    <xf numFmtId="39" fontId="15" fillId="4" borderId="0" xfId="0" applyNumberFormat="1" applyFont="1" applyFill="1" applyAlignment="1">
      <alignment horizontal="right" vertical="center" wrapText="1" indent="1"/>
    </xf>
    <xf numFmtId="39" fontId="2" fillId="4" borderId="0" xfId="0" applyNumberFormat="1" applyFont="1" applyFill="1" applyAlignment="1">
      <alignment horizontal="right" vertical="center" wrapText="1" indent="1"/>
    </xf>
    <xf numFmtId="39" fontId="4" fillId="0" borderId="0" xfId="0" applyNumberFormat="1" applyFont="1" applyAlignment="1">
      <alignment horizontal="right" vertical="center" wrapText="1" indent="1"/>
    </xf>
    <xf numFmtId="39" fontId="13" fillId="0" borderId="0" xfId="0" applyNumberFormat="1" applyFont="1" applyAlignment="1">
      <alignment horizontal="right" vertical="center" wrapText="1" indent="1"/>
    </xf>
    <xf numFmtId="39" fontId="36" fillId="0" borderId="0" xfId="0" applyNumberFormat="1" applyFont="1" applyAlignment="1">
      <alignment horizontal="right" vertical="center" wrapText="1" indent="1"/>
    </xf>
    <xf numFmtId="39" fontId="34" fillId="0" borderId="0" xfId="0" applyNumberFormat="1" applyFont="1" applyAlignment="1">
      <alignment horizontal="right" vertical="center" wrapText="1" indent="1"/>
    </xf>
    <xf numFmtId="39" fontId="35" fillId="0" borderId="0" xfId="0" applyNumberFormat="1" applyFont="1" applyAlignment="1">
      <alignment horizontal="right" vertical="center" wrapText="1" indent="1"/>
    </xf>
    <xf numFmtId="39" fontId="12" fillId="0" borderId="0" xfId="0" applyNumberFormat="1" applyFont="1" applyAlignment="1">
      <alignment horizontal="right" vertical="center" wrapText="1" indent="1"/>
    </xf>
    <xf numFmtId="2" fontId="3" fillId="5" borderId="0" xfId="0" applyNumberFormat="1" applyFont="1" applyFill="1" applyAlignment="1">
      <alignment horizontal="center" vertical="center"/>
    </xf>
    <xf numFmtId="39" fontId="3" fillId="5" borderId="39" xfId="0" applyNumberFormat="1" applyFont="1" applyFill="1" applyBorder="1" applyAlignment="1">
      <alignment horizontal="center" vertical="center" wrapText="1"/>
    </xf>
    <xf numFmtId="39" fontId="3" fillId="5" borderId="38" xfId="0" applyNumberFormat="1" applyFont="1" applyFill="1" applyBorder="1" applyAlignment="1">
      <alignment horizontal="center" vertical="center" wrapText="1"/>
    </xf>
    <xf numFmtId="2" fontId="7" fillId="7" borderId="28" xfId="0" applyNumberFormat="1" applyFont="1" applyFill="1" applyBorder="1" applyAlignment="1">
      <alignment horizontal="center" vertical="center"/>
    </xf>
    <xf numFmtId="39" fontId="7" fillId="7" borderId="9" xfId="0" applyNumberFormat="1" applyFont="1" applyFill="1" applyBorder="1" applyAlignment="1">
      <alignment horizontal="center" vertical="center" wrapText="1"/>
    </xf>
    <xf numFmtId="39" fontId="3" fillId="5" borderId="0" xfId="0" applyNumberFormat="1" applyFont="1" applyFill="1" applyAlignment="1">
      <alignment horizontal="center" vertical="center" wrapText="1"/>
    </xf>
    <xf numFmtId="39" fontId="7" fillId="7" borderId="28" xfId="0" applyNumberFormat="1" applyFont="1" applyFill="1" applyBorder="1" applyAlignment="1">
      <alignment horizontal="center" vertical="center" wrapText="1"/>
    </xf>
    <xf numFmtId="4" fontId="14" fillId="5" borderId="35" xfId="0" applyNumberFormat="1" applyFont="1" applyFill="1" applyBorder="1" applyAlignment="1">
      <alignment horizontal="center" vertical="center"/>
    </xf>
    <xf numFmtId="4" fontId="14" fillId="7" borderId="28" xfId="0" applyNumberFormat="1" applyFont="1" applyFill="1" applyBorder="1" applyAlignment="1">
      <alignment horizontal="center" vertical="center"/>
    </xf>
    <xf numFmtId="4" fontId="7" fillId="7" borderId="28" xfId="0" applyNumberFormat="1" applyFont="1" applyFill="1" applyBorder="1" applyAlignment="1">
      <alignment horizontal="center" vertical="center"/>
    </xf>
    <xf numFmtId="4" fontId="7" fillId="7" borderId="28" xfId="0" applyNumberFormat="1" applyFont="1" applyFill="1" applyBorder="1" applyAlignment="1">
      <alignment horizontal="center"/>
    </xf>
    <xf numFmtId="4" fontId="14" fillId="5" borderId="30" xfId="0" applyNumberFormat="1" applyFont="1" applyFill="1" applyBorder="1" applyAlignment="1">
      <alignment horizontal="center" vertical="center"/>
    </xf>
    <xf numFmtId="4" fontId="14" fillId="5" borderId="0" xfId="0" applyNumberFormat="1" applyFont="1" applyFill="1" applyAlignment="1">
      <alignment horizontal="center" vertical="center"/>
    </xf>
    <xf numFmtId="4" fontId="3" fillId="5" borderId="0" xfId="0" applyNumberFormat="1" applyFont="1" applyFill="1" applyAlignment="1">
      <alignment horizontal="center" vertical="center"/>
    </xf>
    <xf numFmtId="4" fontId="3" fillId="5" borderId="0" xfId="0" applyNumberFormat="1" applyFont="1" applyFill="1" applyAlignment="1">
      <alignment horizontal="center"/>
    </xf>
    <xf numFmtId="4" fontId="2" fillId="0" borderId="22" xfId="0" applyNumberFormat="1" applyFont="1" applyBorder="1" applyAlignment="1">
      <alignment horizontal="right" vertical="center"/>
    </xf>
    <xf numFmtId="4" fontId="2" fillId="0" borderId="15" xfId="0" applyNumberFormat="1" applyFont="1" applyBorder="1" applyAlignment="1">
      <alignment horizontal="right" vertical="center"/>
    </xf>
    <xf numFmtId="165" fontId="2" fillId="6" borderId="0" xfId="0" applyNumberFormat="1" applyFont="1" applyFill="1" applyAlignment="1">
      <alignment vertical="center"/>
    </xf>
    <xf numFmtId="39" fontId="2" fillId="0" borderId="0" xfId="0" applyNumberFormat="1" applyFont="1" applyAlignment="1">
      <alignment horizontal="left" vertical="center"/>
    </xf>
    <xf numFmtId="39" fontId="2" fillId="9" borderId="0" xfId="0" applyNumberFormat="1" applyFont="1" applyFill="1" applyAlignment="1">
      <alignment vertical="center"/>
    </xf>
    <xf numFmtId="39" fontId="2" fillId="9" borderId="0" xfId="0" applyNumberFormat="1" applyFont="1" applyFill="1" applyAlignment="1">
      <alignment horizontal="right" vertical="center"/>
    </xf>
    <xf numFmtId="37" fontId="2" fillId="5" borderId="13" xfId="0" applyNumberFormat="1" applyFont="1" applyFill="1" applyBorder="1" applyAlignment="1">
      <alignment horizontal="right" vertical="center"/>
    </xf>
    <xf numFmtId="37" fontId="2" fillId="5" borderId="15" xfId="0" applyNumberFormat="1" applyFont="1" applyFill="1" applyBorder="1" applyAlignment="1">
      <alignment horizontal="right" vertical="center"/>
    </xf>
    <xf numFmtId="4" fontId="21" fillId="0" borderId="0" xfId="0" applyNumberFormat="1" applyFont="1" applyAlignment="1">
      <alignment vertical="center"/>
    </xf>
    <xf numFmtId="3" fontId="6" fillId="0" borderId="0" xfId="0" applyNumberFormat="1" applyFont="1" applyAlignment="1">
      <alignment horizontal="left" vertical="center"/>
    </xf>
    <xf numFmtId="2" fontId="39" fillId="0" borderId="0" xfId="0" applyNumberFormat="1" applyFont="1" applyAlignment="1">
      <alignment horizontal="right" indent="1"/>
    </xf>
    <xf numFmtId="37" fontId="2" fillId="5" borderId="15" xfId="0" applyNumberFormat="1" applyFont="1" applyFill="1" applyBorder="1" applyAlignment="1">
      <alignment vertical="center"/>
    </xf>
    <xf numFmtId="37" fontId="13" fillId="5" borderId="26" xfId="0" applyNumberFormat="1" applyFont="1" applyFill="1" applyBorder="1" applyAlignment="1">
      <alignment horizontal="right" vertical="center"/>
    </xf>
    <xf numFmtId="4" fontId="2" fillId="0" borderId="20" xfId="0" applyNumberFormat="1" applyFont="1" applyBorder="1" applyAlignment="1">
      <alignment horizontal="right" vertical="center"/>
    </xf>
    <xf numFmtId="4" fontId="2" fillId="0" borderId="13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39" fontId="3" fillId="0" borderId="7" xfId="0" applyNumberFormat="1" applyFont="1" applyBorder="1" applyAlignment="1">
      <alignment horizontal="center" vertical="center"/>
    </xf>
    <xf numFmtId="39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9" fontId="3" fillId="0" borderId="6" xfId="0" applyNumberFormat="1" applyFont="1" applyBorder="1" applyAlignment="1">
      <alignment horizontal="center" vertical="center"/>
    </xf>
    <xf numFmtId="39" fontId="3" fillId="0" borderId="14" xfId="0" applyNumberFormat="1" applyFont="1" applyBorder="1" applyAlignment="1">
      <alignment horizontal="center" vertical="center"/>
    </xf>
    <xf numFmtId="39" fontId="3" fillId="0" borderId="4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9" fontId="3" fillId="0" borderId="3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4" borderId="0" xfId="0" applyFill="1"/>
    <xf numFmtId="0" fontId="41" fillId="4" borderId="0" xfId="0" applyFont="1" applyFill="1" applyAlignment="1">
      <alignment vertical="center"/>
    </xf>
    <xf numFmtId="0" fontId="29" fillId="4" borderId="0" xfId="0" applyFont="1" applyFill="1"/>
    <xf numFmtId="0" fontId="42" fillId="4" borderId="0" xfId="0" applyFont="1" applyFill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39" fontId="3" fillId="5" borderId="5" xfId="0" applyNumberFormat="1" applyFont="1" applyFill="1" applyBorder="1" applyAlignment="1">
      <alignment horizontal="center" vertical="center"/>
    </xf>
    <xf numFmtId="167" fontId="13" fillId="0" borderId="0" xfId="0" applyNumberFormat="1" applyFont="1" applyAlignment="1">
      <alignment vertical="center"/>
    </xf>
    <xf numFmtId="4" fontId="2" fillId="0" borderId="0" xfId="0" applyNumberFormat="1" applyFont="1" applyAlignment="1">
      <alignment horizontal="right" vertical="center" indent="1"/>
    </xf>
    <xf numFmtId="2" fontId="2" fillId="0" borderId="0" xfId="0" applyNumberFormat="1" applyFont="1" applyAlignment="1">
      <alignment horizontal="right" vertical="center" indent="1"/>
    </xf>
    <xf numFmtId="39" fontId="2" fillId="0" borderId="0" xfId="0" applyNumberFormat="1" applyFont="1" applyAlignment="1">
      <alignment horizontal="right" vertical="center" wrapText="1" indent="1"/>
    </xf>
    <xf numFmtId="4" fontId="2" fillId="0" borderId="0" xfId="0" applyNumberFormat="1" applyFont="1" applyAlignment="1">
      <alignment horizontal="right" indent="1"/>
    </xf>
    <xf numFmtId="0" fontId="3" fillId="5" borderId="18" xfId="0" applyFont="1" applyFill="1" applyBorder="1" applyAlignment="1">
      <alignment horizontal="center" vertical="center"/>
    </xf>
    <xf numFmtId="4" fontId="3" fillId="5" borderId="30" xfId="0" applyNumberFormat="1" applyFont="1" applyFill="1" applyBorder="1" applyAlignment="1">
      <alignment horizontal="center" vertical="center"/>
    </xf>
    <xf numFmtId="4" fontId="3" fillId="5" borderId="30" xfId="0" applyNumberFormat="1" applyFont="1" applyFill="1" applyBorder="1" applyAlignment="1">
      <alignment horizontal="center"/>
    </xf>
    <xf numFmtId="3" fontId="3" fillId="5" borderId="30" xfId="0" applyNumberFormat="1" applyFont="1" applyFill="1" applyBorder="1" applyAlignment="1">
      <alignment horizontal="center" vertical="center"/>
    </xf>
    <xf numFmtId="2" fontId="3" fillId="5" borderId="30" xfId="0" applyNumberFormat="1" applyFont="1" applyFill="1" applyBorder="1" applyAlignment="1">
      <alignment horizontal="center" vertical="center"/>
    </xf>
    <xf numFmtId="39" fontId="3" fillId="5" borderId="30" xfId="0" applyNumberFormat="1" applyFont="1" applyFill="1" applyBorder="1" applyAlignment="1">
      <alignment horizontal="center" vertical="center" wrapText="1"/>
    </xf>
    <xf numFmtId="39" fontId="3" fillId="5" borderId="30" xfId="0" applyNumberFormat="1" applyFont="1" applyFill="1" applyBorder="1" applyAlignment="1">
      <alignment horizontal="center" vertical="center"/>
    </xf>
    <xf numFmtId="39" fontId="3" fillId="5" borderId="31" xfId="0" applyNumberFormat="1" applyFont="1" applyFill="1" applyBorder="1" applyAlignment="1">
      <alignment horizontal="center" vertical="center" wrapText="1"/>
    </xf>
    <xf numFmtId="0" fontId="3" fillId="5" borderId="33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165" fontId="3" fillId="5" borderId="30" xfId="0" applyNumberFormat="1" applyFont="1" applyFill="1" applyBorder="1" applyAlignment="1">
      <alignment horizontal="center" vertical="center"/>
    </xf>
    <xf numFmtId="165" fontId="3" fillId="5" borderId="30" xfId="0" applyNumberFormat="1" applyFont="1" applyFill="1" applyBorder="1" applyAlignment="1">
      <alignment horizontal="left" vertical="center"/>
    </xf>
    <xf numFmtId="0" fontId="2" fillId="8" borderId="18" xfId="0" applyFont="1" applyFill="1" applyBorder="1" applyAlignment="1">
      <alignment vertical="center"/>
    </xf>
    <xf numFmtId="165" fontId="3" fillId="5" borderId="0" xfId="0" applyNumberFormat="1" applyFont="1" applyFill="1" applyAlignment="1">
      <alignment horizontal="center" vertical="center"/>
    </xf>
    <xf numFmtId="0" fontId="3" fillId="8" borderId="36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8" borderId="36" xfId="0" applyFont="1" applyFill="1" applyBorder="1" applyAlignment="1">
      <alignment vertical="center"/>
    </xf>
    <xf numFmtId="4" fontId="3" fillId="5" borderId="35" xfId="0" applyNumberFormat="1" applyFont="1" applyFill="1" applyBorder="1" applyAlignment="1">
      <alignment horizontal="center" vertical="center"/>
    </xf>
    <xf numFmtId="4" fontId="3" fillId="5" borderId="35" xfId="0" applyNumberFormat="1" applyFont="1" applyFill="1" applyBorder="1" applyAlignment="1">
      <alignment horizontal="center"/>
    </xf>
    <xf numFmtId="3" fontId="3" fillId="5" borderId="35" xfId="0" applyNumberFormat="1" applyFont="1" applyFill="1" applyBorder="1" applyAlignment="1">
      <alignment horizontal="center" vertical="center"/>
    </xf>
    <xf numFmtId="2" fontId="3" fillId="5" borderId="35" xfId="0" applyNumberFormat="1" applyFont="1" applyFill="1" applyBorder="1" applyAlignment="1">
      <alignment horizontal="center" vertical="center"/>
    </xf>
    <xf numFmtId="39" fontId="3" fillId="5" borderId="35" xfId="0" applyNumberFormat="1" applyFont="1" applyFill="1" applyBorder="1" applyAlignment="1">
      <alignment horizontal="center" vertical="center" wrapText="1"/>
    </xf>
    <xf numFmtId="39" fontId="3" fillId="5" borderId="35" xfId="0" applyNumberFormat="1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165" fontId="3" fillId="5" borderId="35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right" wrapText="1" indent="1"/>
    </xf>
    <xf numFmtId="3" fontId="2" fillId="0" borderId="0" xfId="0" applyNumberFormat="1" applyFont="1" applyAlignment="1">
      <alignment horizontal="right" indent="1"/>
    </xf>
    <xf numFmtId="3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right" wrapText="1" indent="1"/>
    </xf>
    <xf numFmtId="2" fontId="2" fillId="0" borderId="0" xfId="0" applyNumberFormat="1" applyFont="1" applyAlignment="1">
      <alignment horizontal="right" indent="1"/>
    </xf>
    <xf numFmtId="2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8" borderId="36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166" fontId="2" fillId="8" borderId="36" xfId="0" applyNumberFormat="1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right" vertical="top" wrapText="1" indent="1"/>
    </xf>
    <xf numFmtId="2" fontId="2" fillId="0" borderId="0" xfId="0" applyNumberFormat="1" applyFont="1" applyAlignment="1">
      <alignment horizontal="right" vertical="top" wrapText="1" indent="1"/>
    </xf>
    <xf numFmtId="4" fontId="2" fillId="0" borderId="0" xfId="0" applyNumberFormat="1" applyFont="1" applyAlignment="1">
      <alignment horizontal="right" vertical="center" wrapText="1" indent="1"/>
    </xf>
    <xf numFmtId="3" fontId="2" fillId="0" borderId="0" xfId="0" applyNumberFormat="1" applyFont="1" applyAlignment="1">
      <alignment horizontal="right" vertical="center" indent="1"/>
    </xf>
    <xf numFmtId="165" fontId="37" fillId="6" borderId="1" xfId="0" quotePrefix="1" applyNumberFormat="1" applyFont="1" applyFill="1" applyBorder="1" applyAlignment="1">
      <alignment horizontal="left" vertical="center"/>
    </xf>
    <xf numFmtId="0" fontId="2" fillId="6" borderId="32" xfId="0" applyFont="1" applyFill="1" applyBorder="1" applyAlignment="1">
      <alignment vertical="center"/>
    </xf>
    <xf numFmtId="4" fontId="13" fillId="6" borderId="32" xfId="0" applyNumberFormat="1" applyFont="1" applyFill="1" applyBorder="1" applyAlignment="1">
      <alignment horizontal="right" vertical="center" indent="1"/>
    </xf>
    <xf numFmtId="4" fontId="2" fillId="6" borderId="32" xfId="0" applyNumberFormat="1" applyFont="1" applyFill="1" applyBorder="1" applyAlignment="1">
      <alignment horizontal="right" vertical="center" indent="1"/>
    </xf>
    <xf numFmtId="4" fontId="2" fillId="6" borderId="32" xfId="0" applyNumberFormat="1" applyFont="1" applyFill="1" applyBorder="1" applyAlignment="1">
      <alignment horizontal="right" indent="1"/>
    </xf>
    <xf numFmtId="3" fontId="2" fillId="6" borderId="32" xfId="0" applyNumberFormat="1" applyFont="1" applyFill="1" applyBorder="1" applyAlignment="1">
      <alignment horizontal="center" vertical="center"/>
    </xf>
    <xf numFmtId="2" fontId="2" fillId="6" borderId="32" xfId="0" applyNumberFormat="1" applyFont="1" applyFill="1" applyBorder="1" applyAlignment="1">
      <alignment horizontal="right" vertical="center" indent="1"/>
    </xf>
    <xf numFmtId="39" fontId="2" fillId="6" borderId="32" xfId="0" applyNumberFormat="1" applyFont="1" applyFill="1" applyBorder="1" applyAlignment="1">
      <alignment horizontal="right" vertical="center" wrapText="1" indent="1"/>
    </xf>
    <xf numFmtId="0" fontId="2" fillId="6" borderId="32" xfId="0" applyFont="1" applyFill="1" applyBorder="1" applyAlignment="1">
      <alignment horizontal="center" vertical="center"/>
    </xf>
    <xf numFmtId="2" fontId="2" fillId="6" borderId="32" xfId="0" applyNumberFormat="1" applyFont="1" applyFill="1" applyBorder="1" applyAlignment="1">
      <alignment horizontal="center" vertical="center"/>
    </xf>
    <xf numFmtId="165" fontId="2" fillId="6" borderId="32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39" fontId="13" fillId="0" borderId="0" xfId="0" applyNumberFormat="1" applyFont="1" applyAlignment="1">
      <alignment horizontal="left" vertical="center"/>
    </xf>
    <xf numFmtId="39" fontId="13" fillId="0" borderId="0" xfId="0" applyNumberFormat="1" applyFont="1" applyAlignment="1">
      <alignment vertical="center"/>
    </xf>
    <xf numFmtId="0" fontId="14" fillId="7" borderId="0" xfId="0" applyFont="1" applyFill="1" applyAlignment="1">
      <alignment vertical="center"/>
    </xf>
    <xf numFmtId="3" fontId="4" fillId="0" borderId="0" xfId="0" applyNumberFormat="1" applyFont="1" applyAlignment="1">
      <alignment horizontal="right" vertical="center"/>
    </xf>
    <xf numFmtId="0" fontId="43" fillId="6" borderId="0" xfId="0" applyFont="1" applyFill="1" applyAlignment="1">
      <alignment horizontal="right" vertical="center"/>
    </xf>
    <xf numFmtId="0" fontId="2" fillId="7" borderId="0" xfId="0" applyFont="1" applyFill="1" applyAlignment="1">
      <alignment horizontal="center" vertical="center"/>
    </xf>
    <xf numFmtId="39" fontId="2" fillId="7" borderId="0" xfId="0" applyNumberFormat="1" applyFont="1" applyFill="1" applyAlignment="1">
      <alignment horizontal="center" vertical="center"/>
    </xf>
    <xf numFmtId="3" fontId="2" fillId="7" borderId="0" xfId="0" applyNumberFormat="1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39" fontId="4" fillId="7" borderId="0" xfId="0" applyNumberFormat="1" applyFont="1" applyFill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39" fontId="3" fillId="0" borderId="31" xfId="0" applyNumberFormat="1" applyFont="1" applyBorder="1" applyAlignment="1">
      <alignment horizontal="center" vertical="center"/>
    </xf>
    <xf numFmtId="39" fontId="3" fillId="5" borderId="7" xfId="0" applyNumberFormat="1" applyFont="1" applyFill="1" applyBorder="1" applyAlignment="1">
      <alignment horizontal="center" vertical="center"/>
    </xf>
    <xf numFmtId="39" fontId="2" fillId="5" borderId="21" xfId="0" applyNumberFormat="1" applyFont="1" applyFill="1" applyBorder="1" applyAlignment="1">
      <alignment horizontal="right" vertical="center"/>
    </xf>
    <xf numFmtId="4" fontId="13" fillId="0" borderId="13" xfId="0" applyNumberFormat="1" applyFont="1" applyBorder="1" applyAlignment="1">
      <alignment horizontal="right" vertical="center"/>
    </xf>
    <xf numFmtId="39" fontId="13" fillId="5" borderId="12" xfId="0" applyNumberFormat="1" applyFont="1" applyFill="1" applyBorder="1" applyAlignment="1">
      <alignment horizontal="right" vertical="center"/>
    </xf>
    <xf numFmtId="37" fontId="2" fillId="0" borderId="44" xfId="0" applyNumberFormat="1" applyFont="1" applyBorder="1" applyAlignment="1">
      <alignment horizontal="right" vertical="center"/>
    </xf>
    <xf numFmtId="39" fontId="2" fillId="0" borderId="42" xfId="0" applyNumberFormat="1" applyFont="1" applyBorder="1" applyAlignment="1">
      <alignment horizontal="right" vertical="center"/>
    </xf>
    <xf numFmtId="39" fontId="2" fillId="0" borderId="45" xfId="0" applyNumberFormat="1" applyFont="1" applyBorder="1" applyAlignment="1">
      <alignment horizontal="right" vertical="center"/>
    </xf>
    <xf numFmtId="37" fontId="2" fillId="0" borderId="43" xfId="0" applyNumberFormat="1" applyFont="1" applyBorder="1" applyAlignment="1">
      <alignment horizontal="right" vertical="center"/>
    </xf>
    <xf numFmtId="39" fontId="2" fillId="0" borderId="43" xfId="0" applyNumberFormat="1" applyFont="1" applyBorder="1" applyAlignment="1">
      <alignment horizontal="right" vertical="center"/>
    </xf>
    <xf numFmtId="39" fontId="2" fillId="0" borderId="46" xfId="0" applyNumberFormat="1" applyFont="1" applyBorder="1" applyAlignment="1">
      <alignment horizontal="right" vertical="center"/>
    </xf>
    <xf numFmtId="3" fontId="2" fillId="0" borderId="43" xfId="0" applyNumberFormat="1" applyFont="1" applyBorder="1" applyAlignment="1">
      <alignment horizontal="right" vertical="center"/>
    </xf>
    <xf numFmtId="3" fontId="2" fillId="0" borderId="44" xfId="0" applyNumberFormat="1" applyFont="1" applyBorder="1" applyAlignment="1">
      <alignment horizontal="right" vertical="center"/>
    </xf>
    <xf numFmtId="37" fontId="2" fillId="5" borderId="43" xfId="0" applyNumberFormat="1" applyFont="1" applyFill="1" applyBorder="1" applyAlignment="1">
      <alignment vertical="center"/>
    </xf>
    <xf numFmtId="4" fontId="2" fillId="0" borderId="43" xfId="0" applyNumberFormat="1" applyFont="1" applyBorder="1" applyAlignment="1">
      <alignment horizontal="right" vertical="center"/>
    </xf>
    <xf numFmtId="0" fontId="37" fillId="6" borderId="1" xfId="0" quotePrefix="1" applyFont="1" applyFill="1" applyBorder="1" applyAlignment="1">
      <alignment vertical="center"/>
    </xf>
    <xf numFmtId="0" fontId="25" fillId="6" borderId="32" xfId="0" applyFont="1" applyFill="1" applyBorder="1" applyAlignment="1">
      <alignment vertical="center"/>
    </xf>
    <xf numFmtId="39" fontId="25" fillId="6" borderId="32" xfId="0" applyNumberFormat="1" applyFont="1" applyFill="1" applyBorder="1" applyAlignment="1">
      <alignment horizontal="right" vertical="center"/>
    </xf>
    <xf numFmtId="3" fontId="25" fillId="6" borderId="32" xfId="0" applyNumberFormat="1" applyFont="1" applyFill="1" applyBorder="1" applyAlignment="1">
      <alignment horizontal="right" vertical="center"/>
    </xf>
    <xf numFmtId="0" fontId="31" fillId="4" borderId="0" xfId="0" applyFont="1" applyFill="1"/>
    <xf numFmtId="0" fontId="16" fillId="4" borderId="0" xfId="0" applyFont="1" applyFill="1" applyAlignment="1">
      <alignment horizontal="center"/>
    </xf>
    <xf numFmtId="0" fontId="45" fillId="4" borderId="0" xfId="0" applyFont="1" applyFill="1"/>
    <xf numFmtId="165" fontId="2" fillId="0" borderId="47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5" fillId="6" borderId="0" xfId="0" applyFont="1" applyFill="1" applyAlignment="1">
      <alignment horizontal="center" vertical="center"/>
    </xf>
    <xf numFmtId="39" fontId="18" fillId="4" borderId="0" xfId="0" applyNumberFormat="1" applyFont="1" applyFill="1" applyAlignment="1">
      <alignment horizontal="right" vertical="center"/>
    </xf>
    <xf numFmtId="165" fontId="2" fillId="0" borderId="51" xfId="0" applyNumberFormat="1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4" fontId="13" fillId="6" borderId="0" xfId="0" applyNumberFormat="1" applyFont="1" applyFill="1" applyAlignment="1">
      <alignment horizontal="left" vertical="center" indent="1"/>
    </xf>
    <xf numFmtId="165" fontId="46" fillId="0" borderId="0" xfId="0" applyNumberFormat="1" applyFont="1" applyAlignment="1">
      <alignment horizontal="center" vertical="center"/>
    </xf>
    <xf numFmtId="165" fontId="46" fillId="0" borderId="47" xfId="0" applyNumberFormat="1" applyFont="1" applyBorder="1" applyAlignment="1">
      <alignment horizontal="center" vertical="center"/>
    </xf>
    <xf numFmtId="0" fontId="46" fillId="0" borderId="0" xfId="0" applyFont="1"/>
    <xf numFmtId="165" fontId="18" fillId="6" borderId="0" xfId="0" applyNumberFormat="1" applyFont="1" applyFill="1" applyAlignment="1">
      <alignment horizontal="center" vertical="center"/>
    </xf>
    <xf numFmtId="4" fontId="2" fillId="0" borderId="44" xfId="0" applyNumberFormat="1" applyFont="1" applyBorder="1" applyAlignment="1">
      <alignment horizontal="right" vertical="center"/>
    </xf>
    <xf numFmtId="165" fontId="18" fillId="6" borderId="50" xfId="0" applyNumberFormat="1" applyFont="1" applyFill="1" applyBorder="1" applyAlignment="1">
      <alignment horizontal="center" vertical="center"/>
    </xf>
    <xf numFmtId="165" fontId="18" fillId="6" borderId="47" xfId="0" applyNumberFormat="1" applyFont="1" applyFill="1" applyBorder="1" applyAlignment="1">
      <alignment horizontal="center" vertical="center"/>
    </xf>
    <xf numFmtId="39" fontId="2" fillId="0" borderId="0" xfId="0" applyNumberFormat="1" applyFont="1" applyAlignment="1">
      <alignment horizontal="center" vertical="center"/>
    </xf>
    <xf numFmtId="39" fontId="4" fillId="0" borderId="0" xfId="0" applyNumberFormat="1" applyFont="1" applyAlignment="1">
      <alignment horizontal="center"/>
    </xf>
    <xf numFmtId="39" fontId="2" fillId="6" borderId="3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36" fillId="0" borderId="0" xfId="0" applyNumberFormat="1" applyFont="1" applyAlignment="1">
      <alignment horizontal="center"/>
    </xf>
    <xf numFmtId="2" fontId="34" fillId="0" borderId="0" xfId="0" applyNumberFormat="1" applyFont="1" applyAlignment="1">
      <alignment horizontal="center"/>
    </xf>
    <xf numFmtId="2" fontId="35" fillId="0" borderId="0" xfId="0" applyNumberFormat="1" applyFont="1" applyAlignment="1">
      <alignment horizontal="center"/>
    </xf>
    <xf numFmtId="165" fontId="13" fillId="0" borderId="47" xfId="0" applyNumberFormat="1" applyFont="1" applyBorder="1" applyAlignment="1">
      <alignment horizontal="center" vertical="center"/>
    </xf>
    <xf numFmtId="37" fontId="2" fillId="5" borderId="44" xfId="0" applyNumberFormat="1" applyFont="1" applyFill="1" applyBorder="1" applyAlignment="1">
      <alignment horizontal="right" vertical="center"/>
    </xf>
    <xf numFmtId="0" fontId="25" fillId="6" borderId="35" xfId="0" applyFont="1" applyFill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168" fontId="2" fillId="0" borderId="10" xfId="0" applyNumberFormat="1" applyFont="1" applyBorder="1" applyAlignment="1">
      <alignment horizontal="right" vertical="center"/>
    </xf>
    <xf numFmtId="168" fontId="2" fillId="0" borderId="49" xfId="0" applyNumberFormat="1" applyFont="1" applyBorder="1" applyAlignment="1">
      <alignment horizontal="right" vertical="center"/>
    </xf>
    <xf numFmtId="168" fontId="2" fillId="5" borderId="48" xfId="0" applyNumberFormat="1" applyFont="1" applyFill="1" applyBorder="1" applyAlignment="1">
      <alignment horizontal="right" vertical="center"/>
    </xf>
    <xf numFmtId="168" fontId="2" fillId="5" borderId="10" xfId="0" applyNumberFormat="1" applyFont="1" applyFill="1" applyBorder="1" applyAlignment="1">
      <alignment horizontal="right" vertical="center"/>
    </xf>
    <xf numFmtId="4" fontId="13" fillId="0" borderId="26" xfId="0" applyNumberFormat="1" applyFont="1" applyBorder="1" applyAlignment="1">
      <alignment horizontal="right" vertical="center"/>
    </xf>
    <xf numFmtId="0" fontId="3" fillId="0" borderId="40" xfId="0" applyFont="1" applyBorder="1" applyAlignment="1">
      <alignment horizontal="center" vertical="center"/>
    </xf>
    <xf numFmtId="37" fontId="13" fillId="0" borderId="20" xfId="0" applyNumberFormat="1" applyFont="1" applyBorder="1" applyAlignment="1">
      <alignment horizontal="right" vertical="center"/>
    </xf>
    <xf numFmtId="39" fontId="13" fillId="0" borderId="21" xfId="0" applyNumberFormat="1" applyFont="1" applyBorder="1" applyAlignment="1">
      <alignment horizontal="right" vertical="center"/>
    </xf>
    <xf numFmtId="37" fontId="13" fillId="5" borderId="15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48" fillId="0" borderId="16" xfId="0" applyFont="1" applyBorder="1" applyAlignment="1">
      <alignment horizontal="center" vertical="center" wrapText="1"/>
    </xf>
    <xf numFmtId="0" fontId="49" fillId="0" borderId="16" xfId="0" applyFont="1" applyBorder="1" applyAlignment="1">
      <alignment horizontal="center" vertical="center" wrapText="1"/>
    </xf>
    <xf numFmtId="39" fontId="47" fillId="0" borderId="15" xfId="0" applyNumberFormat="1" applyFont="1" applyBorder="1" applyAlignment="1">
      <alignment horizontal="center" vertical="center"/>
    </xf>
    <xf numFmtId="39" fontId="1" fillId="0" borderId="22" xfId="0" applyNumberFormat="1" applyFont="1" applyBorder="1" applyAlignment="1">
      <alignment horizontal="center" vertical="center"/>
    </xf>
    <xf numFmtId="39" fontId="1" fillId="0" borderId="15" xfId="0" applyNumberFormat="1" applyFont="1" applyBorder="1" applyAlignment="1">
      <alignment horizontal="center" vertical="center"/>
    </xf>
    <xf numFmtId="0" fontId="48" fillId="0" borderId="46" xfId="0" applyFont="1" applyBorder="1" applyAlignment="1">
      <alignment horizontal="center" vertical="center" wrapText="1"/>
    </xf>
    <xf numFmtId="0" fontId="50" fillId="6" borderId="16" xfId="0" applyFont="1" applyFill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2" fontId="48" fillId="0" borderId="16" xfId="0" applyNumberFormat="1" applyFont="1" applyBorder="1" applyAlignment="1">
      <alignment horizontal="center" vertical="top"/>
    </xf>
    <xf numFmtId="2" fontId="48" fillId="0" borderId="16" xfId="0" applyNumberFormat="1" applyFont="1" applyBorder="1" applyAlignment="1">
      <alignment horizontal="center" vertical="center"/>
    </xf>
    <xf numFmtId="39" fontId="48" fillId="0" borderId="16" xfId="0" applyNumberFormat="1" applyFont="1" applyBorder="1" applyAlignment="1">
      <alignment horizontal="center" vertical="center"/>
    </xf>
    <xf numFmtId="39" fontId="47" fillId="0" borderId="16" xfId="0" applyNumberFormat="1" applyFont="1" applyBorder="1" applyAlignment="1">
      <alignment horizontal="center" vertical="center"/>
    </xf>
    <xf numFmtId="39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7" fillId="0" borderId="1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165" fontId="1" fillId="0" borderId="25" xfId="0" applyNumberFormat="1" applyFont="1" applyBorder="1" applyAlignment="1">
      <alignment horizontal="center"/>
    </xf>
    <xf numFmtId="39" fontId="47" fillId="0" borderId="22" xfId="0" applyNumberFormat="1" applyFont="1" applyBorder="1" applyAlignment="1">
      <alignment horizontal="center" vertical="center"/>
    </xf>
    <xf numFmtId="2" fontId="49" fillId="0" borderId="25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5" fontId="1" fillId="0" borderId="16" xfId="0" applyNumberFormat="1" applyFont="1" applyBorder="1" applyAlignment="1">
      <alignment horizontal="center"/>
    </xf>
    <xf numFmtId="2" fontId="49" fillId="0" borderId="16" xfId="0" applyNumberFormat="1" applyFont="1" applyBorder="1" applyAlignment="1">
      <alignment horizontal="center" vertical="center"/>
    </xf>
    <xf numFmtId="2" fontId="48" fillId="0" borderId="16" xfId="0" applyNumberFormat="1" applyFont="1" applyBorder="1" applyAlignment="1">
      <alignment horizontal="center"/>
    </xf>
    <xf numFmtId="37" fontId="0" fillId="0" borderId="0" xfId="0" applyNumberFormat="1"/>
    <xf numFmtId="0" fontId="49" fillId="5" borderId="16" xfId="0" applyFont="1" applyFill="1" applyBorder="1" applyAlignment="1">
      <alignment horizontal="center" vertical="center" wrapText="1"/>
    </xf>
    <xf numFmtId="39" fontId="49" fillId="5" borderId="16" xfId="0" applyNumberFormat="1" applyFont="1" applyFill="1" applyBorder="1" applyAlignment="1">
      <alignment horizontal="center" vertical="center"/>
    </xf>
    <xf numFmtId="39" fontId="50" fillId="10" borderId="16" xfId="0" applyNumberFormat="1" applyFont="1" applyFill="1" applyBorder="1" applyAlignment="1">
      <alignment horizontal="center"/>
    </xf>
    <xf numFmtId="2" fontId="50" fillId="10" borderId="16" xfId="0" applyNumberFormat="1" applyFont="1" applyFill="1" applyBorder="1" applyAlignment="1">
      <alignment horizontal="center"/>
    </xf>
    <xf numFmtId="39" fontId="50" fillId="6" borderId="16" xfId="0" applyNumberFormat="1" applyFont="1" applyFill="1" applyBorder="1" applyAlignment="1">
      <alignment horizontal="center"/>
    </xf>
    <xf numFmtId="2" fontId="49" fillId="5" borderId="16" xfId="0" applyNumberFormat="1" applyFont="1" applyFill="1" applyBorder="1" applyAlignment="1">
      <alignment horizontal="center" vertical="center"/>
    </xf>
    <xf numFmtId="0" fontId="50" fillId="4" borderId="16" xfId="0" applyFont="1" applyFill="1" applyBorder="1" applyAlignment="1">
      <alignment horizontal="center" vertical="center" wrapText="1"/>
    </xf>
    <xf numFmtId="39" fontId="50" fillId="4" borderId="16" xfId="0" applyNumberFormat="1" applyFont="1" applyFill="1" applyBorder="1" applyAlignment="1">
      <alignment horizontal="center" vertical="center"/>
    </xf>
    <xf numFmtId="2" fontId="50" fillId="4" borderId="16" xfId="0" applyNumberFormat="1" applyFont="1" applyFill="1" applyBorder="1" applyAlignment="1">
      <alignment horizontal="center" vertical="center"/>
    </xf>
    <xf numFmtId="39" fontId="49" fillId="9" borderId="16" xfId="0" applyNumberFormat="1" applyFont="1" applyFill="1" applyBorder="1" applyAlignment="1">
      <alignment horizontal="center"/>
    </xf>
    <xf numFmtId="0" fontId="49" fillId="7" borderId="16" xfId="0" applyFont="1" applyFill="1" applyBorder="1" applyAlignment="1">
      <alignment horizontal="center" vertical="center" wrapText="1"/>
    </xf>
    <xf numFmtId="39" fontId="49" fillId="7" borderId="16" xfId="0" applyNumberFormat="1" applyFont="1" applyFill="1" applyBorder="1" applyAlignment="1">
      <alignment horizontal="center" vertical="center"/>
    </xf>
    <xf numFmtId="2" fontId="49" fillId="7" borderId="16" xfId="0" applyNumberFormat="1" applyFont="1" applyFill="1" applyBorder="1" applyAlignment="1">
      <alignment horizontal="center" vertical="center"/>
    </xf>
    <xf numFmtId="0" fontId="50" fillId="10" borderId="16" xfId="0" applyFont="1" applyFill="1" applyBorder="1" applyAlignment="1">
      <alignment horizontal="center" vertical="center" wrapText="1"/>
    </xf>
    <xf numFmtId="0" fontId="49" fillId="9" borderId="16" xfId="0" applyFont="1" applyFill="1" applyBorder="1" applyAlignment="1">
      <alignment horizontal="center" vertical="center" wrapText="1"/>
    </xf>
    <xf numFmtId="165" fontId="1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39" fontId="49" fillId="5" borderId="16" xfId="0" applyNumberFormat="1" applyFont="1" applyFill="1" applyBorder="1" applyAlignment="1">
      <alignment horizontal="center"/>
    </xf>
    <xf numFmtId="2" fontId="50" fillId="4" borderId="16" xfId="0" applyNumberFormat="1" applyFont="1" applyFill="1" applyBorder="1" applyAlignment="1">
      <alignment horizontal="center"/>
    </xf>
    <xf numFmtId="39" fontId="49" fillId="9" borderId="16" xfId="0" applyNumberFormat="1" applyFont="1" applyFill="1" applyBorder="1" applyAlignment="1">
      <alignment horizontal="center" vertical="center"/>
    </xf>
    <xf numFmtId="2" fontId="49" fillId="9" borderId="16" xfId="0" applyNumberFormat="1" applyFont="1" applyFill="1" applyBorder="1" applyAlignment="1">
      <alignment horizontal="center" vertical="center"/>
    </xf>
    <xf numFmtId="2" fontId="49" fillId="9" borderId="16" xfId="0" applyNumberFormat="1" applyFont="1" applyFill="1" applyBorder="1" applyAlignment="1">
      <alignment horizontal="center"/>
    </xf>
    <xf numFmtId="2" fontId="49" fillId="7" borderId="16" xfId="0" applyNumberFormat="1" applyFont="1" applyFill="1" applyBorder="1" applyAlignment="1">
      <alignment horizontal="center"/>
    </xf>
    <xf numFmtId="2" fontId="50" fillId="6" borderId="16" xfId="0" applyNumberFormat="1" applyFont="1" applyFill="1" applyBorder="1" applyAlignment="1">
      <alignment horizontal="center"/>
    </xf>
    <xf numFmtId="2" fontId="48" fillId="0" borderId="25" xfId="0" applyNumberFormat="1" applyFont="1" applyBorder="1" applyAlignment="1">
      <alignment horizontal="center"/>
    </xf>
    <xf numFmtId="0" fontId="48" fillId="0" borderId="25" xfId="0" applyFont="1" applyBorder="1" applyAlignment="1">
      <alignment horizontal="center"/>
    </xf>
    <xf numFmtId="0" fontId="48" fillId="0" borderId="16" xfId="0" applyFont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0" fontId="48" fillId="0" borderId="53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48" fillId="0" borderId="48" xfId="0" applyFont="1" applyBorder="1" applyAlignment="1">
      <alignment horizontal="center" vertical="center"/>
    </xf>
    <xf numFmtId="165" fontId="0" fillId="0" borderId="16" xfId="0" applyNumberFormat="1" applyBorder="1" applyAlignment="1">
      <alignment horizontal="center"/>
    </xf>
    <xf numFmtId="39" fontId="0" fillId="0" borderId="16" xfId="0" applyNumberFormat="1" applyBorder="1" applyAlignment="1">
      <alignment horizontal="center" vertical="center"/>
    </xf>
    <xf numFmtId="39" fontId="0" fillId="0" borderId="16" xfId="0" applyNumberFormat="1" applyBorder="1" applyAlignment="1">
      <alignment horizontal="center"/>
    </xf>
    <xf numFmtId="39" fontId="50" fillId="10" borderId="16" xfId="0" applyNumberFormat="1" applyFont="1" applyFill="1" applyBorder="1" applyAlignment="1">
      <alignment horizontal="center" vertical="center"/>
    </xf>
    <xf numFmtId="170" fontId="50" fillId="10" borderId="16" xfId="1" applyNumberFormat="1" applyFont="1" applyFill="1" applyBorder="1" applyAlignment="1">
      <alignment horizontal="center" vertical="center"/>
    </xf>
    <xf numFmtId="170" fontId="49" fillId="5" borderId="16" xfId="1" applyNumberFormat="1" applyFont="1" applyFill="1" applyBorder="1" applyAlignment="1">
      <alignment horizontal="center"/>
    </xf>
    <xf numFmtId="39" fontId="50" fillId="4" borderId="16" xfId="0" applyNumberFormat="1" applyFont="1" applyFill="1" applyBorder="1" applyAlignment="1">
      <alignment horizontal="center"/>
    </xf>
    <xf numFmtId="170" fontId="50" fillId="4" borderId="16" xfId="1" applyNumberFormat="1" applyFont="1" applyFill="1" applyBorder="1" applyAlignment="1">
      <alignment horizontal="center"/>
    </xf>
    <xf numFmtId="170" fontId="49" fillId="9" borderId="16" xfId="1" applyNumberFormat="1" applyFont="1" applyFill="1" applyBorder="1" applyAlignment="1">
      <alignment horizontal="center"/>
    </xf>
    <xf numFmtId="39" fontId="49" fillId="7" borderId="16" xfId="0" applyNumberFormat="1" applyFont="1" applyFill="1" applyBorder="1" applyAlignment="1">
      <alignment horizontal="center"/>
    </xf>
    <xf numFmtId="0" fontId="49" fillId="7" borderId="16" xfId="0" applyFont="1" applyFill="1" applyBorder="1" applyAlignment="1">
      <alignment horizontal="center"/>
    </xf>
    <xf numFmtId="170" fontId="49" fillId="7" borderId="16" xfId="1" applyNumberFormat="1" applyFont="1" applyFill="1" applyBorder="1" applyAlignment="1">
      <alignment horizontal="center"/>
    </xf>
    <xf numFmtId="0" fontId="55" fillId="0" borderId="0" xfId="0" applyFont="1" applyAlignment="1">
      <alignment horizontal="center"/>
    </xf>
    <xf numFmtId="0" fontId="48" fillId="0" borderId="0" xfId="0" applyFont="1"/>
    <xf numFmtId="165" fontId="0" fillId="0" borderId="16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70" fontId="50" fillId="6" borderId="16" xfId="1" applyNumberFormat="1" applyFont="1" applyFill="1" applyBorder="1" applyAlignment="1">
      <alignment horizontal="center"/>
    </xf>
    <xf numFmtId="165" fontId="48" fillId="0" borderId="16" xfId="0" applyNumberFormat="1" applyFont="1" applyBorder="1" applyAlignment="1">
      <alignment horizontal="center" vertical="center"/>
    </xf>
    <xf numFmtId="10" fontId="48" fillId="0" borderId="16" xfId="0" applyNumberFormat="1" applyFont="1" applyBorder="1" applyAlignment="1">
      <alignment horizontal="center" vertical="center"/>
    </xf>
    <xf numFmtId="10" fontId="48" fillId="5" borderId="16" xfId="1" applyNumberFormat="1" applyFont="1" applyFill="1" applyBorder="1" applyAlignment="1">
      <alignment horizontal="center" vertical="center"/>
    </xf>
    <xf numFmtId="0" fontId="54" fillId="0" borderId="3" xfId="0" applyFont="1" applyBorder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9" fontId="56" fillId="6" borderId="58" xfId="0" applyNumberFormat="1" applyFont="1" applyFill="1" applyBorder="1" applyAlignment="1">
      <alignment horizontal="center" vertical="center" wrapText="1"/>
    </xf>
    <xf numFmtId="0" fontId="50" fillId="6" borderId="16" xfId="0" applyFont="1" applyFill="1" applyBorder="1" applyAlignment="1">
      <alignment horizontal="center" vertical="center"/>
    </xf>
    <xf numFmtId="10" fontId="50" fillId="6" borderId="16" xfId="0" applyNumberFormat="1" applyFont="1" applyFill="1" applyBorder="1" applyAlignment="1">
      <alignment horizontal="center" vertical="center"/>
    </xf>
    <xf numFmtId="0" fontId="50" fillId="6" borderId="25" xfId="0" applyFont="1" applyFill="1" applyBorder="1" applyAlignment="1">
      <alignment horizontal="center" vertical="center"/>
    </xf>
    <xf numFmtId="0" fontId="56" fillId="10" borderId="57" xfId="0" applyFont="1" applyFill="1" applyBorder="1" applyAlignment="1">
      <alignment horizontal="center" vertical="center" wrapText="1"/>
    </xf>
    <xf numFmtId="0" fontId="50" fillId="10" borderId="16" xfId="0" applyFont="1" applyFill="1" applyBorder="1" applyAlignment="1">
      <alignment horizontal="center" vertical="center"/>
    </xf>
    <xf numFmtId="10" fontId="50" fillId="10" borderId="16" xfId="0" applyNumberFormat="1" applyFont="1" applyFill="1" applyBorder="1" applyAlignment="1">
      <alignment horizontal="center" vertical="center"/>
    </xf>
    <xf numFmtId="0" fontId="50" fillId="10" borderId="25" xfId="0" applyFont="1" applyFill="1" applyBorder="1" applyAlignment="1">
      <alignment horizontal="center" vertical="center"/>
    </xf>
    <xf numFmtId="0" fontId="59" fillId="5" borderId="57" xfId="0" applyFont="1" applyFill="1" applyBorder="1" applyAlignment="1">
      <alignment horizontal="center" vertical="center" wrapText="1"/>
    </xf>
    <xf numFmtId="0" fontId="49" fillId="5" borderId="16" xfId="0" applyFont="1" applyFill="1" applyBorder="1" applyAlignment="1">
      <alignment horizontal="center" vertical="center"/>
    </xf>
    <xf numFmtId="10" fontId="49" fillId="5" borderId="16" xfId="0" applyNumberFormat="1" applyFont="1" applyFill="1" applyBorder="1" applyAlignment="1">
      <alignment horizontal="center" vertical="center"/>
    </xf>
    <xf numFmtId="0" fontId="49" fillId="5" borderId="25" xfId="0" applyFont="1" applyFill="1" applyBorder="1" applyAlignment="1">
      <alignment horizontal="center" vertical="center"/>
    </xf>
    <xf numFmtId="0" fontId="56" fillId="4" borderId="57" xfId="0" applyFont="1" applyFill="1" applyBorder="1" applyAlignment="1">
      <alignment horizontal="center" vertical="center" wrapText="1"/>
    </xf>
    <xf numFmtId="0" fontId="50" fillId="4" borderId="16" xfId="0" applyFont="1" applyFill="1" applyBorder="1" applyAlignment="1">
      <alignment horizontal="center" vertical="center"/>
    </xf>
    <xf numFmtId="10" fontId="50" fillId="4" borderId="16" xfId="0" applyNumberFormat="1" applyFont="1" applyFill="1" applyBorder="1" applyAlignment="1">
      <alignment horizontal="center" vertical="center"/>
    </xf>
    <xf numFmtId="0" fontId="50" fillId="4" borderId="25" xfId="0" applyFont="1" applyFill="1" applyBorder="1" applyAlignment="1">
      <alignment horizontal="center" vertical="center"/>
    </xf>
    <xf numFmtId="0" fontId="54" fillId="9" borderId="57" xfId="0" applyFont="1" applyFill="1" applyBorder="1" applyAlignment="1">
      <alignment horizontal="center" vertical="center" wrapText="1"/>
    </xf>
    <xf numFmtId="0" fontId="48" fillId="9" borderId="16" xfId="0" applyFont="1" applyFill="1" applyBorder="1" applyAlignment="1">
      <alignment horizontal="center" vertical="center"/>
    </xf>
    <xf numFmtId="10" fontId="48" fillId="9" borderId="16" xfId="0" applyNumberFormat="1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horizontal="center" vertical="center"/>
    </xf>
    <xf numFmtId="0" fontId="49" fillId="7" borderId="16" xfId="0" applyFont="1" applyFill="1" applyBorder="1" applyAlignment="1">
      <alignment horizontal="center" vertical="center"/>
    </xf>
    <xf numFmtId="10" fontId="49" fillId="7" borderId="16" xfId="0" applyNumberFormat="1" applyFont="1" applyFill="1" applyBorder="1" applyAlignment="1">
      <alignment horizontal="center" vertical="center"/>
    </xf>
    <xf numFmtId="0" fontId="49" fillId="7" borderId="23" xfId="0" applyFont="1" applyFill="1" applyBorder="1" applyAlignment="1">
      <alignment horizontal="center" vertical="center"/>
    </xf>
    <xf numFmtId="2" fontId="48" fillId="7" borderId="16" xfId="0" applyNumberFormat="1" applyFont="1" applyFill="1" applyBorder="1" applyAlignment="1">
      <alignment horizontal="center"/>
    </xf>
    <xf numFmtId="10" fontId="48" fillId="0" borderId="0" xfId="1" applyNumberFormat="1" applyFont="1" applyFill="1" applyBorder="1" applyAlignment="1">
      <alignment vertical="center"/>
    </xf>
    <xf numFmtId="10" fontId="48" fillId="7" borderId="16" xfId="1" applyNumberFormat="1" applyFont="1" applyFill="1" applyBorder="1" applyAlignment="1">
      <alignment horizontal="center" vertical="center"/>
    </xf>
    <xf numFmtId="0" fontId="60" fillId="0" borderId="0" xfId="0" applyFont="1" applyAlignment="1">
      <alignment horizontal="center"/>
    </xf>
    <xf numFmtId="2" fontId="50" fillId="6" borderId="16" xfId="0" applyNumberFormat="1" applyFont="1" applyFill="1" applyBorder="1" applyAlignment="1">
      <alignment horizontal="center" vertical="center"/>
    </xf>
    <xf numFmtId="39" fontId="48" fillId="7" borderId="16" xfId="0" applyNumberFormat="1" applyFont="1" applyFill="1" applyBorder="1" applyAlignment="1">
      <alignment horizontal="center" vertical="center"/>
    </xf>
    <xf numFmtId="10" fontId="50" fillId="6" borderId="16" xfId="1" applyNumberFormat="1" applyFont="1" applyFill="1" applyBorder="1" applyAlignment="1">
      <alignment horizontal="center" vertical="center"/>
    </xf>
    <xf numFmtId="10" fontId="50" fillId="10" borderId="16" xfId="1" applyNumberFormat="1" applyFont="1" applyFill="1" applyBorder="1" applyAlignment="1">
      <alignment horizontal="center" vertical="center"/>
    </xf>
    <xf numFmtId="10" fontId="49" fillId="5" borderId="16" xfId="1" applyNumberFormat="1" applyFont="1" applyFill="1" applyBorder="1" applyAlignment="1">
      <alignment horizontal="center" vertical="center"/>
    </xf>
    <xf numFmtId="10" fontId="50" fillId="4" borderId="16" xfId="1" applyNumberFormat="1" applyFont="1" applyFill="1" applyBorder="1" applyAlignment="1">
      <alignment horizontal="center" vertical="center"/>
    </xf>
    <xf numFmtId="10" fontId="49" fillId="9" borderId="16" xfId="1" applyNumberFormat="1" applyFont="1" applyFill="1" applyBorder="1" applyAlignment="1">
      <alignment horizontal="center" vertical="center"/>
    </xf>
    <xf numFmtId="10" fontId="1" fillId="0" borderId="16" xfId="1" applyNumberFormat="1" applyFont="1" applyBorder="1" applyAlignment="1">
      <alignment horizontal="center"/>
    </xf>
    <xf numFmtId="171" fontId="0" fillId="0" borderId="16" xfId="0" applyNumberFormat="1" applyBorder="1" applyAlignment="1">
      <alignment horizontal="center" vertical="center"/>
    </xf>
    <xf numFmtId="171" fontId="49" fillId="9" borderId="16" xfId="0" applyNumberFormat="1" applyFont="1" applyFill="1" applyBorder="1" applyAlignment="1">
      <alignment horizontal="center"/>
    </xf>
    <xf numFmtId="174" fontId="1" fillId="0" borderId="16" xfId="0" applyNumberFormat="1" applyFont="1" applyBorder="1" applyAlignment="1">
      <alignment horizontal="center" vertical="center"/>
    </xf>
    <xf numFmtId="174" fontId="0" fillId="0" borderId="16" xfId="1" applyNumberFormat="1" applyFont="1" applyBorder="1" applyAlignment="1">
      <alignment horizontal="center"/>
    </xf>
    <xf numFmtId="170" fontId="48" fillId="0" borderId="16" xfId="1" applyNumberFormat="1" applyFont="1" applyBorder="1" applyAlignment="1">
      <alignment horizontal="center"/>
    </xf>
    <xf numFmtId="170" fontId="48" fillId="0" borderId="16" xfId="1" applyNumberFormat="1" applyFont="1" applyBorder="1" applyAlignment="1">
      <alignment horizontal="center" vertical="center"/>
    </xf>
    <xf numFmtId="10" fontId="48" fillId="0" borderId="16" xfId="0" applyNumberFormat="1" applyFont="1" applyBorder="1" applyAlignment="1">
      <alignment horizontal="center"/>
    </xf>
    <xf numFmtId="10" fontId="1" fillId="0" borderId="16" xfId="0" applyNumberFormat="1" applyFont="1" applyBorder="1" applyAlignment="1">
      <alignment horizontal="center"/>
    </xf>
    <xf numFmtId="10" fontId="1" fillId="0" borderId="16" xfId="1" applyNumberFormat="1" applyFont="1" applyBorder="1" applyAlignment="1">
      <alignment horizontal="center" vertical="center"/>
    </xf>
    <xf numFmtId="10" fontId="48" fillId="0" borderId="16" xfId="1" applyNumberFormat="1" applyFont="1" applyBorder="1" applyAlignment="1">
      <alignment horizontal="center" vertical="center"/>
    </xf>
    <xf numFmtId="2" fontId="48" fillId="0" borderId="25" xfId="0" applyNumberFormat="1" applyFont="1" applyBorder="1" applyAlignment="1">
      <alignment horizontal="center" vertical="center"/>
    </xf>
    <xf numFmtId="0" fontId="59" fillId="7" borderId="59" xfId="0" applyFont="1" applyFill="1" applyBorder="1" applyAlignment="1">
      <alignment horizontal="center" vertical="center" wrapText="1"/>
    </xf>
    <xf numFmtId="0" fontId="48" fillId="5" borderId="16" xfId="0" applyFont="1" applyFill="1" applyBorder="1"/>
    <xf numFmtId="164" fontId="50" fillId="6" borderId="16" xfId="0" applyNumberFormat="1" applyFont="1" applyFill="1" applyBorder="1" applyAlignment="1">
      <alignment horizontal="center" vertical="center"/>
    </xf>
    <xf numFmtId="164" fontId="50" fillId="6" borderId="16" xfId="1" applyNumberFormat="1" applyFont="1" applyFill="1" applyBorder="1" applyAlignment="1">
      <alignment horizontal="center" vertical="center"/>
    </xf>
    <xf numFmtId="164" fontId="50" fillId="10" borderId="16" xfId="0" applyNumberFormat="1" applyFont="1" applyFill="1" applyBorder="1" applyAlignment="1">
      <alignment horizontal="center" vertical="center"/>
    </xf>
    <xf numFmtId="164" fontId="50" fillId="10" borderId="16" xfId="1" applyNumberFormat="1" applyFont="1" applyFill="1" applyBorder="1" applyAlignment="1">
      <alignment horizontal="center" vertical="center"/>
    </xf>
    <xf numFmtId="164" fontId="49" fillId="5" borderId="16" xfId="0" applyNumberFormat="1" applyFont="1" applyFill="1" applyBorder="1" applyAlignment="1">
      <alignment horizontal="center" vertical="center"/>
    </xf>
    <xf numFmtId="164" fontId="49" fillId="5" borderId="16" xfId="1" applyNumberFormat="1" applyFont="1" applyFill="1" applyBorder="1" applyAlignment="1">
      <alignment horizontal="center" vertical="center"/>
    </xf>
    <xf numFmtId="164" fontId="50" fillId="4" borderId="16" xfId="0" applyNumberFormat="1" applyFont="1" applyFill="1" applyBorder="1" applyAlignment="1">
      <alignment horizontal="center" vertical="center"/>
    </xf>
    <xf numFmtId="164" fontId="50" fillId="4" borderId="16" xfId="1" applyNumberFormat="1" applyFont="1" applyFill="1" applyBorder="1" applyAlignment="1">
      <alignment horizontal="center" vertical="center"/>
    </xf>
    <xf numFmtId="164" fontId="49" fillId="9" borderId="16" xfId="0" applyNumberFormat="1" applyFont="1" applyFill="1" applyBorder="1" applyAlignment="1">
      <alignment horizontal="center" vertical="center"/>
    </xf>
    <xf numFmtId="164" fontId="49" fillId="9" borderId="16" xfId="1" applyNumberFormat="1" applyFont="1" applyFill="1" applyBorder="1" applyAlignment="1">
      <alignment horizontal="center" vertical="center"/>
    </xf>
    <xf numFmtId="164" fontId="48" fillId="7" borderId="16" xfId="0" applyNumberFormat="1" applyFont="1" applyFill="1" applyBorder="1" applyAlignment="1">
      <alignment horizontal="center" vertical="center"/>
    </xf>
    <xf numFmtId="164" fontId="48" fillId="7" borderId="16" xfId="1" applyNumberFormat="1" applyFont="1" applyFill="1" applyBorder="1" applyAlignment="1">
      <alignment horizontal="center" vertical="center"/>
    </xf>
    <xf numFmtId="0" fontId="48" fillId="0" borderId="16" xfId="0" applyFont="1" applyBorder="1" applyAlignment="1">
      <alignment horizontal="center"/>
    </xf>
    <xf numFmtId="0" fontId="48" fillId="5" borderId="16" xfId="0" applyFont="1" applyFill="1" applyBorder="1" applyAlignment="1">
      <alignment horizontal="center"/>
    </xf>
    <xf numFmtId="0" fontId="48" fillId="0" borderId="16" xfId="0" applyFont="1" applyBorder="1" applyAlignment="1">
      <alignment horizontal="right"/>
    </xf>
    <xf numFmtId="2" fontId="50" fillId="6" borderId="11" xfId="0" applyNumberFormat="1" applyFont="1" applyFill="1" applyBorder="1" applyAlignment="1">
      <alignment horizontal="right" vertical="center"/>
    </xf>
    <xf numFmtId="39" fontId="50" fillId="10" borderId="11" xfId="0" applyNumberFormat="1" applyFont="1" applyFill="1" applyBorder="1" applyAlignment="1">
      <alignment horizontal="right" vertical="center"/>
    </xf>
    <xf numFmtId="39" fontId="49" fillId="5" borderId="11" xfId="0" applyNumberFormat="1" applyFont="1" applyFill="1" applyBorder="1" applyAlignment="1">
      <alignment horizontal="right" vertical="center"/>
    </xf>
    <xf numFmtId="39" fontId="50" fillId="4" borderId="11" xfId="0" applyNumberFormat="1" applyFont="1" applyFill="1" applyBorder="1" applyAlignment="1">
      <alignment horizontal="right" vertical="center"/>
    </xf>
    <xf numFmtId="39" fontId="49" fillId="9" borderId="11" xfId="0" applyNumberFormat="1" applyFont="1" applyFill="1" applyBorder="1" applyAlignment="1">
      <alignment horizontal="right" vertical="center"/>
    </xf>
    <xf numFmtId="39" fontId="48" fillId="7" borderId="11" xfId="0" applyNumberFormat="1" applyFont="1" applyFill="1" applyBorder="1" applyAlignment="1">
      <alignment horizontal="right" vertical="center"/>
    </xf>
    <xf numFmtId="2" fontId="50" fillId="6" borderId="46" xfId="0" applyNumberFormat="1" applyFont="1" applyFill="1" applyBorder="1" applyAlignment="1">
      <alignment horizontal="center" vertical="center"/>
    </xf>
    <xf numFmtId="2" fontId="48" fillId="0" borderId="43" xfId="0" applyNumberFormat="1" applyFont="1" applyBorder="1" applyAlignment="1">
      <alignment horizontal="center" vertical="center"/>
    </xf>
    <xf numFmtId="2" fontId="0" fillId="12" borderId="0" xfId="0" applyNumberFormat="1" applyFill="1" applyAlignment="1">
      <alignment horizontal="center" vertical="center"/>
    </xf>
    <xf numFmtId="164" fontId="50" fillId="6" borderId="16" xfId="0" applyNumberFormat="1" applyFont="1" applyFill="1" applyBorder="1" applyAlignment="1">
      <alignment horizontal="center" vertical="center" wrapText="1"/>
    </xf>
    <xf numFmtId="164" fontId="50" fillId="10" borderId="16" xfId="0" applyNumberFormat="1" applyFont="1" applyFill="1" applyBorder="1" applyAlignment="1">
      <alignment horizontal="center" vertical="center" wrapText="1"/>
    </xf>
    <xf numFmtId="164" fontId="49" fillId="5" borderId="16" xfId="0" applyNumberFormat="1" applyFont="1" applyFill="1" applyBorder="1" applyAlignment="1">
      <alignment horizontal="center" vertical="center" wrapText="1"/>
    </xf>
    <xf numFmtId="164" fontId="50" fillId="4" borderId="16" xfId="0" applyNumberFormat="1" applyFont="1" applyFill="1" applyBorder="1" applyAlignment="1">
      <alignment horizontal="center" vertical="center" wrapText="1"/>
    </xf>
    <xf numFmtId="164" fontId="49" fillId="9" borderId="16" xfId="0" applyNumberFormat="1" applyFont="1" applyFill="1" applyBorder="1" applyAlignment="1">
      <alignment horizontal="center" vertical="center" wrapText="1"/>
    </xf>
    <xf numFmtId="164" fontId="48" fillId="7" borderId="16" xfId="0" applyNumberFormat="1" applyFont="1" applyFill="1" applyBorder="1" applyAlignment="1">
      <alignment horizontal="center" vertical="center" wrapText="1"/>
    </xf>
    <xf numFmtId="164" fontId="50" fillId="0" borderId="0" xfId="0" applyNumberFormat="1" applyFont="1" applyAlignment="1">
      <alignment horizontal="center" vertical="center" wrapText="1"/>
    </xf>
    <xf numFmtId="164" fontId="49" fillId="0" borderId="0" xfId="0" applyNumberFormat="1" applyFont="1" applyAlignment="1">
      <alignment horizontal="center" vertical="center" wrapText="1"/>
    </xf>
    <xf numFmtId="164" fontId="48" fillId="0" borderId="0" xfId="0" applyNumberFormat="1" applyFont="1" applyAlignment="1">
      <alignment horizontal="center" vertical="center" wrapText="1"/>
    </xf>
    <xf numFmtId="0" fontId="48" fillId="0" borderId="16" xfId="0" applyFont="1" applyBorder="1" applyAlignment="1">
      <alignment vertical="center" wrapText="1"/>
    </xf>
    <xf numFmtId="39" fontId="50" fillId="10" borderId="11" xfId="0" applyNumberFormat="1" applyFont="1" applyFill="1" applyBorder="1" applyAlignment="1">
      <alignment horizontal="center" vertical="center"/>
    </xf>
    <xf numFmtId="39" fontId="49" fillId="5" borderId="11" xfId="0" applyNumberFormat="1" applyFont="1" applyFill="1" applyBorder="1" applyAlignment="1">
      <alignment horizontal="center" vertical="center"/>
    </xf>
    <xf numFmtId="39" fontId="50" fillId="4" borderId="11" xfId="0" applyNumberFormat="1" applyFont="1" applyFill="1" applyBorder="1" applyAlignment="1">
      <alignment horizontal="center" vertical="center"/>
    </xf>
    <xf numFmtId="39" fontId="49" fillId="9" borderId="11" xfId="0" applyNumberFormat="1" applyFont="1" applyFill="1" applyBorder="1" applyAlignment="1">
      <alignment horizontal="center" vertical="center"/>
    </xf>
    <xf numFmtId="39" fontId="48" fillId="7" borderId="11" xfId="0" applyNumberFormat="1" applyFont="1" applyFill="1" applyBorder="1" applyAlignment="1">
      <alignment horizontal="center" vertical="center"/>
    </xf>
    <xf numFmtId="0" fontId="48" fillId="0" borderId="0" xfId="0" applyFont="1" applyAlignment="1">
      <alignment horizontal="right"/>
    </xf>
    <xf numFmtId="2" fontId="50" fillId="6" borderId="10" xfId="0" applyNumberFormat="1" applyFont="1" applyFill="1" applyBorder="1" applyAlignment="1">
      <alignment horizontal="right" vertical="center"/>
    </xf>
    <xf numFmtId="39" fontId="50" fillId="10" borderId="10" xfId="0" applyNumberFormat="1" applyFont="1" applyFill="1" applyBorder="1" applyAlignment="1">
      <alignment horizontal="right" vertical="center"/>
    </xf>
    <xf numFmtId="39" fontId="49" fillId="5" borderId="10" xfId="0" applyNumberFormat="1" applyFont="1" applyFill="1" applyBorder="1" applyAlignment="1">
      <alignment horizontal="right" vertical="center"/>
    </xf>
    <xf numFmtId="39" fontId="50" fillId="4" borderId="10" xfId="0" applyNumberFormat="1" applyFont="1" applyFill="1" applyBorder="1" applyAlignment="1">
      <alignment horizontal="right" vertical="center"/>
    </xf>
    <xf numFmtId="39" fontId="49" fillId="9" borderId="10" xfId="0" applyNumberFormat="1" applyFont="1" applyFill="1" applyBorder="1" applyAlignment="1">
      <alignment horizontal="right" vertical="center"/>
    </xf>
    <xf numFmtId="39" fontId="48" fillId="7" borderId="49" xfId="0" applyNumberFormat="1" applyFont="1" applyFill="1" applyBorder="1" applyAlignment="1">
      <alignment horizontal="right" vertical="center"/>
    </xf>
    <xf numFmtId="0" fontId="56" fillId="0" borderId="0" xfId="0" applyFont="1"/>
    <xf numFmtId="164" fontId="48" fillId="0" borderId="16" xfId="0" applyNumberFormat="1" applyFont="1" applyBorder="1" applyAlignment="1">
      <alignment horizontal="center"/>
    </xf>
    <xf numFmtId="164" fontId="48" fillId="0" borderId="16" xfId="0" applyNumberFormat="1" applyFont="1" applyBorder="1" applyAlignment="1">
      <alignment horizontal="center" vertical="center"/>
    </xf>
    <xf numFmtId="10" fontId="48" fillId="0" borderId="11" xfId="0" applyNumberFormat="1" applyFont="1" applyBorder="1" applyAlignment="1">
      <alignment horizontal="center" vertical="center"/>
    </xf>
    <xf numFmtId="10" fontId="48" fillId="0" borderId="11" xfId="0" applyNumberFormat="1" applyFont="1" applyBorder="1" applyAlignment="1">
      <alignment horizontal="center"/>
    </xf>
    <xf numFmtId="164" fontId="48" fillId="0" borderId="11" xfId="0" applyNumberFormat="1" applyFont="1" applyBorder="1" applyAlignment="1">
      <alignment horizontal="center"/>
    </xf>
    <xf numFmtId="10" fontId="48" fillId="0" borderId="15" xfId="0" applyNumberFormat="1" applyFont="1" applyBorder="1" applyAlignment="1">
      <alignment horizontal="center" vertical="center"/>
    </xf>
    <xf numFmtId="10" fontId="48" fillId="0" borderId="15" xfId="0" applyNumberFormat="1" applyFont="1" applyBorder="1" applyAlignment="1">
      <alignment horizontal="center"/>
    </xf>
    <xf numFmtId="164" fontId="48" fillId="0" borderId="15" xfId="0" applyNumberFormat="1" applyFont="1" applyBorder="1" applyAlignment="1">
      <alignment horizontal="center"/>
    </xf>
    <xf numFmtId="39" fontId="50" fillId="10" borderId="66" xfId="0" applyNumberFormat="1" applyFont="1" applyFill="1" applyBorder="1" applyAlignment="1">
      <alignment horizontal="center" vertical="center"/>
    </xf>
    <xf numFmtId="39" fontId="49" fillId="5" borderId="65" xfId="0" applyNumberFormat="1" applyFont="1" applyFill="1" applyBorder="1" applyAlignment="1">
      <alignment horizontal="center" vertical="center"/>
    </xf>
    <xf numFmtId="39" fontId="50" fillId="4" borderId="65" xfId="0" applyNumberFormat="1" applyFont="1" applyFill="1" applyBorder="1" applyAlignment="1">
      <alignment horizontal="center" vertical="center"/>
    </xf>
    <xf numFmtId="39" fontId="49" fillId="9" borderId="65" xfId="0" applyNumberFormat="1" applyFont="1" applyFill="1" applyBorder="1" applyAlignment="1">
      <alignment horizontal="center" vertical="center"/>
    </xf>
    <xf numFmtId="39" fontId="48" fillId="7" borderId="65" xfId="0" applyNumberFormat="1" applyFont="1" applyFill="1" applyBorder="1" applyAlignment="1">
      <alignment horizontal="center" vertical="center"/>
    </xf>
    <xf numFmtId="9" fontId="50" fillId="11" borderId="16" xfId="0" applyNumberFormat="1" applyFont="1" applyFill="1" applyBorder="1" applyAlignment="1">
      <alignment horizontal="center"/>
    </xf>
    <xf numFmtId="10" fontId="50" fillId="6" borderId="16" xfId="0" applyNumberFormat="1" applyFont="1" applyFill="1" applyBorder="1" applyAlignment="1">
      <alignment horizontal="center"/>
    </xf>
    <xf numFmtId="10" fontId="63" fillId="0" borderId="16" xfId="0" applyNumberFormat="1" applyFont="1" applyBorder="1" applyAlignment="1">
      <alignment horizontal="center" vertical="center"/>
    </xf>
    <xf numFmtId="10" fontId="63" fillId="0" borderId="16" xfId="0" applyNumberFormat="1" applyFont="1" applyBorder="1" applyAlignment="1">
      <alignment horizontal="center"/>
    </xf>
    <xf numFmtId="164" fontId="63" fillId="0" borderId="16" xfId="0" applyNumberFormat="1" applyFont="1" applyBorder="1" applyAlignment="1">
      <alignment horizontal="center"/>
    </xf>
    <xf numFmtId="164" fontId="63" fillId="0" borderId="16" xfId="0" applyNumberFormat="1" applyFont="1" applyBorder="1" applyAlignment="1">
      <alignment horizontal="center" vertical="center"/>
    </xf>
    <xf numFmtId="10" fontId="64" fillId="0" borderId="16" xfId="0" applyNumberFormat="1" applyFont="1" applyBorder="1" applyAlignment="1">
      <alignment horizontal="center" vertical="center"/>
    </xf>
    <xf numFmtId="10" fontId="64" fillId="0" borderId="16" xfId="0" applyNumberFormat="1" applyFont="1" applyBorder="1" applyAlignment="1">
      <alignment horizontal="center"/>
    </xf>
    <xf numFmtId="164" fontId="64" fillId="0" borderId="16" xfId="0" applyNumberFormat="1" applyFont="1" applyBorder="1" applyAlignment="1">
      <alignment horizontal="center"/>
    </xf>
    <xf numFmtId="164" fontId="64" fillId="0" borderId="16" xfId="0" applyNumberFormat="1" applyFont="1" applyBorder="1" applyAlignment="1">
      <alignment horizontal="center" vertical="center"/>
    </xf>
    <xf numFmtId="10" fontId="65" fillId="0" borderId="16" xfId="0" applyNumberFormat="1" applyFont="1" applyBorder="1" applyAlignment="1">
      <alignment horizontal="center" vertical="center"/>
    </xf>
    <xf numFmtId="10" fontId="65" fillId="0" borderId="16" xfId="0" applyNumberFormat="1" applyFont="1" applyBorder="1" applyAlignment="1">
      <alignment horizontal="center"/>
    </xf>
    <xf numFmtId="164" fontId="65" fillId="0" borderId="16" xfId="0" applyNumberFormat="1" applyFont="1" applyBorder="1" applyAlignment="1">
      <alignment horizontal="center"/>
    </xf>
    <xf numFmtId="164" fontId="65" fillId="0" borderId="16" xfId="0" applyNumberFormat="1" applyFont="1" applyBorder="1" applyAlignment="1">
      <alignment horizontal="center" vertical="center"/>
    </xf>
    <xf numFmtId="2" fontId="48" fillId="0" borderId="11" xfId="0" applyNumberFormat="1" applyFont="1" applyBorder="1" applyAlignment="1">
      <alignment horizontal="center" vertical="center"/>
    </xf>
    <xf numFmtId="2" fontId="48" fillId="0" borderId="64" xfId="0" applyNumberFormat="1" applyFont="1" applyBorder="1" applyAlignment="1">
      <alignment horizontal="center" vertical="center"/>
    </xf>
    <xf numFmtId="0" fontId="0" fillId="12" borderId="34" xfId="0" applyFill="1" applyBorder="1"/>
    <xf numFmtId="0" fontId="0" fillId="12" borderId="41" xfId="0" applyFill="1" applyBorder="1"/>
    <xf numFmtId="39" fontId="50" fillId="10" borderId="46" xfId="0" applyNumberFormat="1" applyFont="1" applyFill="1" applyBorder="1" applyAlignment="1">
      <alignment horizontal="center" vertical="center"/>
    </xf>
    <xf numFmtId="39" fontId="49" fillId="5" borderId="46" xfId="0" applyNumberFormat="1" applyFont="1" applyFill="1" applyBorder="1" applyAlignment="1">
      <alignment horizontal="center" vertical="center"/>
    </xf>
    <xf numFmtId="39" fontId="50" fillId="4" borderId="46" xfId="0" applyNumberFormat="1" applyFont="1" applyFill="1" applyBorder="1" applyAlignment="1">
      <alignment horizontal="center" vertical="center"/>
    </xf>
    <xf numFmtId="39" fontId="49" fillId="9" borderId="46" xfId="0" applyNumberFormat="1" applyFont="1" applyFill="1" applyBorder="1" applyAlignment="1">
      <alignment horizontal="center" vertical="center"/>
    </xf>
    <xf numFmtId="39" fontId="48" fillId="7" borderId="46" xfId="0" applyNumberFormat="1" applyFont="1" applyFill="1" applyBorder="1" applyAlignment="1">
      <alignment horizontal="center" vertical="center"/>
    </xf>
    <xf numFmtId="2" fontId="0" fillId="12" borderId="22" xfId="0" applyNumberFormat="1" applyFill="1" applyBorder="1" applyAlignment="1">
      <alignment horizontal="center" vertical="center"/>
    </xf>
    <xf numFmtId="0" fontId="0" fillId="12" borderId="64" xfId="0" applyFill="1" applyBorder="1"/>
    <xf numFmtId="0" fontId="0" fillId="12" borderId="0" xfId="0" applyFill="1"/>
    <xf numFmtId="165" fontId="0" fillId="0" borderId="16" xfId="0" applyNumberFormat="1" applyBorder="1"/>
    <xf numFmtId="0" fontId="50" fillId="10" borderId="16" xfId="0" applyFont="1" applyFill="1" applyBorder="1" applyAlignment="1">
      <alignment horizontal="center"/>
    </xf>
    <xf numFmtId="172" fontId="50" fillId="10" borderId="16" xfId="1" applyNumberFormat="1" applyFont="1" applyFill="1" applyBorder="1" applyAlignment="1">
      <alignment horizontal="center"/>
    </xf>
    <xf numFmtId="170" fontId="50" fillId="10" borderId="16" xfId="1" applyNumberFormat="1" applyFont="1" applyFill="1" applyBorder="1" applyAlignment="1">
      <alignment horizontal="center"/>
    </xf>
    <xf numFmtId="0" fontId="50" fillId="4" borderId="16" xfId="0" applyFont="1" applyFill="1" applyBorder="1" applyAlignment="1">
      <alignment horizontal="center"/>
    </xf>
    <xf numFmtId="2" fontId="50" fillId="13" borderId="0" xfId="0" applyNumberFormat="1" applyFont="1" applyFill="1" applyAlignment="1">
      <alignment horizontal="right" vertical="center"/>
    </xf>
    <xf numFmtId="39" fontId="50" fillId="13" borderId="0" xfId="0" applyNumberFormat="1" applyFont="1" applyFill="1" applyAlignment="1">
      <alignment horizontal="right" vertical="center"/>
    </xf>
    <xf numFmtId="0" fontId="62" fillId="13" borderId="0" xfId="0" applyFont="1" applyFill="1"/>
    <xf numFmtId="0" fontId="62" fillId="13" borderId="0" xfId="0" applyFont="1" applyFill="1" applyAlignment="1">
      <alignment horizontal="right"/>
    </xf>
    <xf numFmtId="0" fontId="50" fillId="13" borderId="0" xfId="0" applyFont="1" applyFill="1" applyAlignment="1">
      <alignment horizontal="right"/>
    </xf>
    <xf numFmtId="0" fontId="49" fillId="5" borderId="16" xfId="0" applyFont="1" applyFill="1" applyBorder="1" applyAlignment="1">
      <alignment horizontal="center"/>
    </xf>
    <xf numFmtId="0" fontId="49" fillId="9" borderId="16" xfId="0" applyFont="1" applyFill="1" applyBorder="1" applyAlignment="1">
      <alignment horizontal="center"/>
    </xf>
    <xf numFmtId="0" fontId="49" fillId="4" borderId="16" xfId="0" applyFont="1" applyFill="1" applyBorder="1" applyAlignment="1">
      <alignment horizontal="center"/>
    </xf>
    <xf numFmtId="170" fontId="48" fillId="5" borderId="16" xfId="1" applyNumberFormat="1" applyFont="1" applyFill="1" applyBorder="1" applyAlignment="1">
      <alignment horizontal="center" vertical="center"/>
    </xf>
    <xf numFmtId="170" fontId="48" fillId="9" borderId="16" xfId="1" applyNumberFormat="1" applyFont="1" applyFill="1" applyBorder="1" applyAlignment="1">
      <alignment horizontal="center"/>
    </xf>
    <xf numFmtId="170" fontId="48" fillId="7" borderId="16" xfId="1" applyNumberFormat="1" applyFont="1" applyFill="1" applyBorder="1" applyAlignment="1">
      <alignment horizont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wrapText="1"/>
    </xf>
    <xf numFmtId="0" fontId="66" fillId="6" borderId="63" xfId="0" applyFont="1" applyFill="1" applyBorder="1" applyAlignment="1">
      <alignment horizontal="center" vertical="center" wrapText="1"/>
    </xf>
    <xf numFmtId="10" fontId="50" fillId="6" borderId="16" xfId="1" applyNumberFormat="1" applyFont="1" applyFill="1" applyBorder="1" applyAlignment="1">
      <alignment horizontal="center"/>
    </xf>
    <xf numFmtId="0" fontId="50" fillId="6" borderId="0" xfId="0" applyFont="1" applyFill="1" applyAlignment="1">
      <alignment horizontal="center"/>
    </xf>
    <xf numFmtId="0" fontId="55" fillId="0" borderId="0" xfId="0" applyFont="1" applyAlignment="1">
      <alignment vertical="center" wrapText="1"/>
    </xf>
    <xf numFmtId="0" fontId="55" fillId="0" borderId="63" xfId="0" applyFont="1" applyBorder="1" applyAlignment="1">
      <alignment vertical="center" wrapText="1"/>
    </xf>
    <xf numFmtId="0" fontId="48" fillId="0" borderId="48" xfId="0" applyFont="1" applyBorder="1" applyAlignment="1">
      <alignment horizontal="right"/>
    </xf>
    <xf numFmtId="0" fontId="48" fillId="0" borderId="10" xfId="0" applyFont="1" applyBorder="1" applyAlignment="1">
      <alignment horizontal="right"/>
    </xf>
    <xf numFmtId="0" fontId="48" fillId="0" borderId="29" xfId="0" applyFont="1" applyBorder="1" applyAlignment="1">
      <alignment horizontal="right"/>
    </xf>
    <xf numFmtId="0" fontId="48" fillId="0" borderId="13" xfId="0" applyFont="1" applyBorder="1" applyAlignment="1">
      <alignment horizontal="right"/>
    </xf>
    <xf numFmtId="0" fontId="48" fillId="0" borderId="69" xfId="0" applyFon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69" xfId="0" applyNumberFormat="1" applyBorder="1" applyAlignment="1">
      <alignment horizontal="center"/>
    </xf>
    <xf numFmtId="9" fontId="50" fillId="6" borderId="17" xfId="0" applyNumberFormat="1" applyFont="1" applyFill="1" applyBorder="1" applyAlignment="1">
      <alignment horizontal="center" vertical="center"/>
    </xf>
    <xf numFmtId="0" fontId="50" fillId="6" borderId="16" xfId="0" applyFont="1" applyFill="1" applyBorder="1" applyAlignment="1">
      <alignment horizontal="center"/>
    </xf>
    <xf numFmtId="0" fontId="50" fillId="6" borderId="17" xfId="0" applyFont="1" applyFill="1" applyBorder="1" applyAlignment="1">
      <alignment horizontal="center"/>
    </xf>
    <xf numFmtId="10" fontId="50" fillId="6" borderId="68" xfId="0" applyNumberFormat="1" applyFont="1" applyFill="1" applyBorder="1" applyAlignment="1">
      <alignment horizontal="center"/>
    </xf>
    <xf numFmtId="9" fontId="50" fillId="10" borderId="17" xfId="0" applyNumberFormat="1" applyFont="1" applyFill="1" applyBorder="1" applyAlignment="1">
      <alignment horizontal="center" vertical="center"/>
    </xf>
    <xf numFmtId="0" fontId="50" fillId="10" borderId="17" xfId="0" applyFont="1" applyFill="1" applyBorder="1" applyAlignment="1">
      <alignment horizontal="center"/>
    </xf>
    <xf numFmtId="170" fontId="50" fillId="10" borderId="16" xfId="0" applyNumberFormat="1" applyFont="1" applyFill="1" applyBorder="1" applyAlignment="1">
      <alignment horizontal="center"/>
    </xf>
    <xf numFmtId="170" fontId="50" fillId="10" borderId="68" xfId="0" applyNumberFormat="1" applyFont="1" applyFill="1" applyBorder="1" applyAlignment="1">
      <alignment horizontal="center"/>
    </xf>
    <xf numFmtId="9" fontId="48" fillId="5" borderId="17" xfId="0" applyNumberFormat="1" applyFont="1" applyFill="1" applyBorder="1" applyAlignment="1">
      <alignment horizontal="center" vertical="center"/>
    </xf>
    <xf numFmtId="0" fontId="48" fillId="5" borderId="17" xfId="0" applyFont="1" applyFill="1" applyBorder="1" applyAlignment="1">
      <alignment horizontal="center"/>
    </xf>
    <xf numFmtId="170" fontId="48" fillId="5" borderId="16" xfId="0" applyNumberFormat="1" applyFont="1" applyFill="1" applyBorder="1" applyAlignment="1">
      <alignment horizontal="center"/>
    </xf>
    <xf numFmtId="170" fontId="48" fillId="5" borderId="68" xfId="0" applyNumberFormat="1" applyFont="1" applyFill="1" applyBorder="1" applyAlignment="1">
      <alignment horizontal="center"/>
    </xf>
    <xf numFmtId="9" fontId="50" fillId="4" borderId="17" xfId="0" applyNumberFormat="1" applyFont="1" applyFill="1" applyBorder="1" applyAlignment="1">
      <alignment horizontal="center" vertical="center"/>
    </xf>
    <xf numFmtId="0" fontId="50" fillId="4" borderId="17" xfId="0" applyFont="1" applyFill="1" applyBorder="1" applyAlignment="1">
      <alignment horizontal="center"/>
    </xf>
    <xf numFmtId="10" fontId="50" fillId="4" borderId="16" xfId="0" applyNumberFormat="1" applyFont="1" applyFill="1" applyBorder="1" applyAlignment="1">
      <alignment horizontal="center"/>
    </xf>
    <xf numFmtId="10" fontId="50" fillId="4" borderId="68" xfId="0" applyNumberFormat="1" applyFont="1" applyFill="1" applyBorder="1" applyAlignment="1">
      <alignment horizontal="center"/>
    </xf>
    <xf numFmtId="9" fontId="48" fillId="9" borderId="17" xfId="0" applyNumberFormat="1" applyFont="1" applyFill="1" applyBorder="1" applyAlignment="1">
      <alignment horizontal="center" vertical="center"/>
    </xf>
    <xf numFmtId="0" fontId="48" fillId="9" borderId="16" xfId="0" applyFont="1" applyFill="1" applyBorder="1" applyAlignment="1">
      <alignment horizontal="center"/>
    </xf>
    <xf numFmtId="0" fontId="48" fillId="9" borderId="17" xfId="0" applyFont="1" applyFill="1" applyBorder="1" applyAlignment="1">
      <alignment horizontal="center"/>
    </xf>
    <xf numFmtId="170" fontId="48" fillId="9" borderId="16" xfId="0" applyNumberFormat="1" applyFont="1" applyFill="1" applyBorder="1" applyAlignment="1">
      <alignment horizontal="center"/>
    </xf>
    <xf numFmtId="170" fontId="48" fillId="9" borderId="68" xfId="0" applyNumberFormat="1" applyFont="1" applyFill="1" applyBorder="1" applyAlignment="1">
      <alignment horizontal="center"/>
    </xf>
    <xf numFmtId="9" fontId="48" fillId="7" borderId="24" xfId="0" applyNumberFormat="1" applyFont="1" applyFill="1" applyBorder="1" applyAlignment="1">
      <alignment horizontal="center" vertical="center"/>
    </xf>
    <xf numFmtId="0" fontId="48" fillId="7" borderId="12" xfId="0" applyFont="1" applyFill="1" applyBorder="1" applyAlignment="1">
      <alignment horizontal="center"/>
    </xf>
    <xf numFmtId="0" fontId="48" fillId="7" borderId="17" xfId="0" applyFont="1" applyFill="1" applyBorder="1" applyAlignment="1">
      <alignment horizontal="center"/>
    </xf>
    <xf numFmtId="170" fontId="48" fillId="7" borderId="16" xfId="0" applyNumberFormat="1" applyFont="1" applyFill="1" applyBorder="1" applyAlignment="1">
      <alignment horizontal="center"/>
    </xf>
    <xf numFmtId="170" fontId="48" fillId="7" borderId="68" xfId="0" applyNumberFormat="1" applyFont="1" applyFill="1" applyBorder="1" applyAlignment="1">
      <alignment horizontal="center"/>
    </xf>
    <xf numFmtId="10" fontId="50" fillId="10" borderId="16" xfId="0" applyNumberFormat="1" applyFont="1" applyFill="1" applyBorder="1" applyAlignment="1">
      <alignment horizontal="center"/>
    </xf>
    <xf numFmtId="10" fontId="49" fillId="5" borderId="16" xfId="0" applyNumberFormat="1" applyFont="1" applyFill="1" applyBorder="1" applyAlignment="1">
      <alignment horizontal="center"/>
    </xf>
    <xf numFmtId="10" fontId="49" fillId="9" borderId="16" xfId="0" applyNumberFormat="1" applyFont="1" applyFill="1" applyBorder="1" applyAlignment="1">
      <alignment horizontal="center"/>
    </xf>
    <xf numFmtId="10" fontId="49" fillId="7" borderId="16" xfId="0" applyNumberFormat="1" applyFont="1" applyFill="1" applyBorder="1" applyAlignment="1">
      <alignment horizontal="center"/>
    </xf>
    <xf numFmtId="0" fontId="48" fillId="0" borderId="0" xfId="0" applyFont="1" applyAlignment="1">
      <alignment vertical="center"/>
    </xf>
    <xf numFmtId="10" fontId="50" fillId="0" borderId="0" xfId="1" applyNumberFormat="1" applyFont="1" applyFill="1" applyBorder="1" applyAlignment="1">
      <alignment vertical="center"/>
    </xf>
    <xf numFmtId="10" fontId="56" fillId="0" borderId="0" xfId="1" applyNumberFormat="1" applyFont="1" applyFill="1" applyBorder="1" applyAlignment="1">
      <alignment vertical="center" wrapText="1"/>
    </xf>
    <xf numFmtId="10" fontId="54" fillId="0" borderId="0" xfId="1" applyNumberFormat="1" applyFont="1" applyFill="1" applyBorder="1" applyAlignment="1">
      <alignment vertical="center" wrapText="1"/>
    </xf>
    <xf numFmtId="10" fontId="56" fillId="0" borderId="0" xfId="0" applyNumberFormat="1" applyFont="1" applyAlignment="1">
      <alignment vertical="center" wrapText="1"/>
    </xf>
    <xf numFmtId="10" fontId="54" fillId="0" borderId="0" xfId="0" applyNumberFormat="1" applyFont="1" applyAlignment="1">
      <alignment vertical="center" wrapText="1"/>
    </xf>
    <xf numFmtId="10" fontId="48" fillId="5" borderId="16" xfId="0" applyNumberFormat="1" applyFont="1" applyFill="1" applyBorder="1" applyAlignment="1">
      <alignment horizontal="center" vertical="center"/>
    </xf>
    <xf numFmtId="10" fontId="48" fillId="7" borderId="16" xfId="0" applyNumberFormat="1" applyFont="1" applyFill="1" applyBorder="1" applyAlignment="1">
      <alignment horizontal="center" vertical="center"/>
    </xf>
    <xf numFmtId="10" fontId="50" fillId="0" borderId="0" xfId="0" applyNumberFormat="1" applyFont="1" applyAlignment="1">
      <alignment vertical="center"/>
    </xf>
    <xf numFmtId="10" fontId="48" fillId="0" borderId="0" xfId="0" applyNumberFormat="1" applyFont="1" applyAlignment="1">
      <alignment vertical="center"/>
    </xf>
    <xf numFmtId="10" fontId="48" fillId="5" borderId="16" xfId="0" applyNumberFormat="1" applyFont="1" applyFill="1" applyBorder="1" applyAlignment="1">
      <alignment horizontal="center"/>
    </xf>
    <xf numFmtId="10" fontId="48" fillId="9" borderId="16" xfId="0" applyNumberFormat="1" applyFont="1" applyFill="1" applyBorder="1" applyAlignment="1">
      <alignment horizontal="center"/>
    </xf>
    <xf numFmtId="10" fontId="48" fillId="7" borderId="16" xfId="0" applyNumberFormat="1" applyFont="1" applyFill="1" applyBorder="1" applyAlignment="1">
      <alignment horizontal="center"/>
    </xf>
    <xf numFmtId="0" fontId="48" fillId="0" borderId="16" xfId="0" applyFont="1" applyBorder="1" applyAlignment="1">
      <alignment horizontal="right" vertical="center"/>
    </xf>
    <xf numFmtId="172" fontId="48" fillId="5" borderId="15" xfId="0" applyNumberFormat="1" applyFont="1" applyFill="1" applyBorder="1" applyAlignment="1">
      <alignment horizontal="center"/>
    </xf>
    <xf numFmtId="173" fontId="48" fillId="5" borderId="15" xfId="0" applyNumberFormat="1" applyFont="1" applyFill="1" applyBorder="1" applyAlignment="1">
      <alignment horizontal="center"/>
    </xf>
    <xf numFmtId="173" fontId="48" fillId="5" borderId="16" xfId="1" applyNumberFormat="1" applyFont="1" applyFill="1" applyBorder="1" applyAlignment="1">
      <alignment horizontal="center"/>
    </xf>
    <xf numFmtId="39" fontId="50" fillId="10" borderId="10" xfId="0" applyNumberFormat="1" applyFont="1" applyFill="1" applyBorder="1" applyAlignment="1">
      <alignment horizontal="center" vertical="center"/>
    </xf>
    <xf numFmtId="39" fontId="49" fillId="5" borderId="10" xfId="0" applyNumberFormat="1" applyFont="1" applyFill="1" applyBorder="1" applyAlignment="1">
      <alignment horizontal="center" vertical="center"/>
    </xf>
    <xf numFmtId="39" fontId="50" fillId="4" borderId="10" xfId="0" applyNumberFormat="1" applyFont="1" applyFill="1" applyBorder="1" applyAlignment="1">
      <alignment horizontal="center" vertical="center"/>
    </xf>
    <xf numFmtId="39" fontId="49" fillId="9" borderId="10" xfId="0" applyNumberFormat="1" applyFont="1" applyFill="1" applyBorder="1" applyAlignment="1">
      <alignment horizontal="center" vertical="center"/>
    </xf>
    <xf numFmtId="39" fontId="48" fillId="7" borderId="49" xfId="0" applyNumberFormat="1" applyFont="1" applyFill="1" applyBorder="1" applyAlignment="1">
      <alignment horizontal="center" vertical="center"/>
    </xf>
    <xf numFmtId="0" fontId="48" fillId="0" borderId="73" xfId="0" applyFont="1" applyBorder="1" applyAlignment="1">
      <alignment horizontal="right"/>
    </xf>
    <xf numFmtId="0" fontId="48" fillId="0" borderId="53" xfId="0" applyFont="1" applyBorder="1" applyAlignment="1">
      <alignment horizontal="right"/>
    </xf>
    <xf numFmtId="2" fontId="48" fillId="0" borderId="12" xfId="0" applyNumberFormat="1" applyFont="1" applyBorder="1" applyAlignment="1">
      <alignment horizontal="center" vertical="center"/>
    </xf>
    <xf numFmtId="2" fontId="0" fillId="12" borderId="35" xfId="0" applyNumberFormat="1" applyFill="1" applyBorder="1" applyAlignment="1">
      <alignment horizontal="center" vertical="center"/>
    </xf>
    <xf numFmtId="2" fontId="0" fillId="12" borderId="38" xfId="0" applyNumberFormat="1" applyFill="1" applyBorder="1" applyAlignment="1">
      <alignment horizontal="center" vertical="center"/>
    </xf>
    <xf numFmtId="10" fontId="48" fillId="0" borderId="0" xfId="1" applyNumberFormat="1" applyFont="1" applyFill="1" applyBorder="1" applyAlignment="1"/>
    <xf numFmtId="10" fontId="50" fillId="0" borderId="0" xfId="0" applyNumberFormat="1" applyFont="1"/>
    <xf numFmtId="0" fontId="50" fillId="0" borderId="0" xfId="0" applyFont="1"/>
    <xf numFmtId="2" fontId="48" fillId="0" borderId="0" xfId="0" applyNumberFormat="1" applyFont="1"/>
    <xf numFmtId="164" fontId="48" fillId="0" borderId="0" xfId="0" applyNumberFormat="1" applyFont="1"/>
    <xf numFmtId="164" fontId="50" fillId="0" borderId="0" xfId="0" applyNumberFormat="1" applyFont="1"/>
    <xf numFmtId="173" fontId="48" fillId="0" borderId="0" xfId="1" applyNumberFormat="1" applyFont="1" applyFill="1" applyBorder="1" applyAlignment="1"/>
    <xf numFmtId="173" fontId="50" fillId="0" borderId="0" xfId="1" applyNumberFormat="1" applyFont="1" applyFill="1" applyBorder="1" applyAlignment="1"/>
    <xf numFmtId="39" fontId="48" fillId="7" borderId="55" xfId="0" applyNumberFormat="1" applyFont="1" applyFill="1" applyBorder="1" applyAlignment="1">
      <alignment horizontal="center" vertical="center"/>
    </xf>
    <xf numFmtId="0" fontId="56" fillId="0" borderId="0" xfId="0" applyFont="1" applyAlignment="1">
      <alignment vertical="center"/>
    </xf>
    <xf numFmtId="9" fontId="50" fillId="0" borderId="0" xfId="0" applyNumberFormat="1" applyFont="1" applyAlignment="1">
      <alignment horizontal="center"/>
    </xf>
    <xf numFmtId="39" fontId="50" fillId="10" borderId="74" xfId="0" applyNumberFormat="1" applyFont="1" applyFill="1" applyBorder="1" applyAlignment="1">
      <alignment horizontal="center" vertical="center"/>
    </xf>
    <xf numFmtId="39" fontId="49" fillId="5" borderId="74" xfId="0" applyNumberFormat="1" applyFont="1" applyFill="1" applyBorder="1" applyAlignment="1">
      <alignment horizontal="center" vertical="center"/>
    </xf>
    <xf numFmtId="39" fontId="50" fillId="4" borderId="74" xfId="0" applyNumberFormat="1" applyFont="1" applyFill="1" applyBorder="1" applyAlignment="1">
      <alignment horizontal="center" vertical="center"/>
    </xf>
    <xf numFmtId="39" fontId="49" fillId="9" borderId="74" xfId="0" applyNumberFormat="1" applyFont="1" applyFill="1" applyBorder="1" applyAlignment="1">
      <alignment horizontal="center" vertical="center"/>
    </xf>
    <xf numFmtId="39" fontId="48" fillId="7" borderId="37" xfId="0" applyNumberFormat="1" applyFont="1" applyFill="1" applyBorder="1" applyAlignment="1">
      <alignment horizontal="center" vertical="center"/>
    </xf>
    <xf numFmtId="2" fontId="50" fillId="6" borderId="13" xfId="0" applyNumberFormat="1" applyFont="1" applyFill="1" applyBorder="1" applyAlignment="1">
      <alignment horizontal="center" vertical="center"/>
    </xf>
    <xf numFmtId="39" fontId="50" fillId="10" borderId="13" xfId="0" applyNumberFormat="1" applyFont="1" applyFill="1" applyBorder="1" applyAlignment="1">
      <alignment horizontal="center" vertical="center"/>
    </xf>
    <xf numFmtId="39" fontId="49" fillId="5" borderId="13" xfId="0" applyNumberFormat="1" applyFont="1" applyFill="1" applyBorder="1" applyAlignment="1">
      <alignment horizontal="center" vertical="center"/>
    </xf>
    <xf numFmtId="39" fontId="50" fillId="4" borderId="13" xfId="0" applyNumberFormat="1" applyFont="1" applyFill="1" applyBorder="1" applyAlignment="1">
      <alignment horizontal="center" vertical="center"/>
    </xf>
    <xf numFmtId="39" fontId="49" fillId="9" borderId="13" xfId="0" applyNumberFormat="1" applyFont="1" applyFill="1" applyBorder="1" applyAlignment="1">
      <alignment horizontal="center" vertical="center"/>
    </xf>
    <xf numFmtId="39" fontId="48" fillId="7" borderId="69" xfId="0" applyNumberFormat="1" applyFont="1" applyFill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0" fontId="48" fillId="0" borderId="24" xfId="0" applyFont="1" applyBorder="1" applyAlignment="1">
      <alignment horizontal="center" vertical="center" wrapText="1"/>
    </xf>
    <xf numFmtId="164" fontId="50" fillId="6" borderId="12" xfId="0" applyNumberFormat="1" applyFont="1" applyFill="1" applyBorder="1" applyAlignment="1">
      <alignment horizontal="center" vertical="center" wrapText="1"/>
    </xf>
    <xf numFmtId="164" fontId="50" fillId="10" borderId="12" xfId="0" applyNumberFormat="1" applyFont="1" applyFill="1" applyBorder="1" applyAlignment="1">
      <alignment horizontal="center" vertical="center" wrapText="1"/>
    </xf>
    <xf numFmtId="164" fontId="49" fillId="5" borderId="12" xfId="0" applyNumberFormat="1" applyFont="1" applyFill="1" applyBorder="1" applyAlignment="1">
      <alignment horizontal="center" vertical="center" wrapText="1"/>
    </xf>
    <xf numFmtId="164" fontId="50" fillId="4" borderId="12" xfId="0" applyNumberFormat="1" applyFont="1" applyFill="1" applyBorder="1" applyAlignment="1">
      <alignment horizontal="center" vertical="center" wrapText="1"/>
    </xf>
    <xf numFmtId="164" fontId="49" fillId="9" borderId="12" xfId="0" applyNumberFormat="1" applyFont="1" applyFill="1" applyBorder="1" applyAlignment="1">
      <alignment horizontal="center" vertical="center" wrapText="1"/>
    </xf>
    <xf numFmtId="164" fontId="48" fillId="7" borderId="68" xfId="0" applyNumberFormat="1" applyFont="1" applyFill="1" applyBorder="1" applyAlignment="1">
      <alignment horizontal="center" vertical="center"/>
    </xf>
    <xf numFmtId="164" fontId="49" fillId="7" borderId="52" xfId="0" applyNumberFormat="1" applyFont="1" applyFill="1" applyBorder="1" applyAlignment="1">
      <alignment horizontal="center" vertical="center" wrapText="1"/>
    </xf>
    <xf numFmtId="0" fontId="48" fillId="5" borderId="68" xfId="0" applyFont="1" applyFill="1" applyBorder="1" applyAlignment="1">
      <alignment horizontal="center"/>
    </xf>
    <xf numFmtId="0" fontId="48" fillId="0" borderId="20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 wrapText="1"/>
    </xf>
    <xf numFmtId="0" fontId="48" fillId="0" borderId="21" xfId="0" applyFont="1" applyBorder="1" applyAlignment="1">
      <alignment horizontal="center" vertical="center" wrapText="1"/>
    </xf>
    <xf numFmtId="10" fontId="50" fillId="6" borderId="12" xfId="1" applyNumberFormat="1" applyFont="1" applyFill="1" applyBorder="1" applyAlignment="1">
      <alignment horizontal="center" vertical="center"/>
    </xf>
    <xf numFmtId="10" fontId="50" fillId="10" borderId="12" xfId="1" applyNumberFormat="1" applyFont="1" applyFill="1" applyBorder="1" applyAlignment="1">
      <alignment horizontal="center" vertical="center"/>
    </xf>
    <xf numFmtId="10" fontId="49" fillId="5" borderId="12" xfId="1" applyNumberFormat="1" applyFont="1" applyFill="1" applyBorder="1" applyAlignment="1">
      <alignment horizontal="center" vertical="center"/>
    </xf>
    <xf numFmtId="10" fontId="50" fillId="4" borderId="12" xfId="1" applyNumberFormat="1" applyFont="1" applyFill="1" applyBorder="1" applyAlignment="1">
      <alignment horizontal="center" vertical="center"/>
    </xf>
    <xf numFmtId="10" fontId="49" fillId="9" borderId="12" xfId="1" applyNumberFormat="1" applyFont="1" applyFill="1" applyBorder="1" applyAlignment="1">
      <alignment horizontal="center" vertical="center"/>
    </xf>
    <xf numFmtId="39" fontId="48" fillId="7" borderId="68" xfId="0" applyNumberFormat="1" applyFont="1" applyFill="1" applyBorder="1" applyAlignment="1">
      <alignment horizontal="center" vertical="center"/>
    </xf>
    <xf numFmtId="10" fontId="49" fillId="7" borderId="68" xfId="1" applyNumberFormat="1" applyFont="1" applyFill="1" applyBorder="1" applyAlignment="1">
      <alignment horizontal="center" vertical="center"/>
    </xf>
    <xf numFmtId="10" fontId="48" fillId="7" borderId="68" xfId="1" applyNumberFormat="1" applyFont="1" applyFill="1" applyBorder="1" applyAlignment="1">
      <alignment horizontal="center" vertical="center"/>
    </xf>
    <xf numFmtId="10" fontId="49" fillId="7" borderId="52" xfId="1" applyNumberFormat="1" applyFont="1" applyFill="1" applyBorder="1" applyAlignment="1">
      <alignment horizontal="center" vertical="center"/>
    </xf>
    <xf numFmtId="2" fontId="50" fillId="6" borderId="54" xfId="0" applyNumberFormat="1" applyFont="1" applyFill="1" applyBorder="1" applyAlignment="1">
      <alignment horizontal="center" vertical="center"/>
    </xf>
    <xf numFmtId="39" fontId="50" fillId="10" borderId="54" xfId="0" applyNumberFormat="1" applyFont="1" applyFill="1" applyBorder="1" applyAlignment="1">
      <alignment horizontal="center" vertical="center"/>
    </xf>
    <xf numFmtId="39" fontId="49" fillId="5" borderId="54" xfId="0" applyNumberFormat="1" applyFont="1" applyFill="1" applyBorder="1" applyAlignment="1">
      <alignment horizontal="center" vertical="center"/>
    </xf>
    <xf numFmtId="39" fontId="50" fillId="4" borderId="54" xfId="0" applyNumberFormat="1" applyFont="1" applyFill="1" applyBorder="1" applyAlignment="1">
      <alignment horizontal="center" vertical="center"/>
    </xf>
    <xf numFmtId="39" fontId="49" fillId="9" borderId="54" xfId="0" applyNumberFormat="1" applyFont="1" applyFill="1" applyBorder="1" applyAlignment="1">
      <alignment horizontal="center" vertical="center"/>
    </xf>
    <xf numFmtId="2" fontId="50" fillId="6" borderId="74" xfId="0" applyNumberFormat="1" applyFont="1" applyFill="1" applyBorder="1" applyAlignment="1">
      <alignment horizontal="center" vertical="center"/>
    </xf>
    <xf numFmtId="2" fontId="48" fillId="0" borderId="70" xfId="0" applyNumberFormat="1" applyFont="1" applyBorder="1" applyAlignment="1">
      <alignment horizontal="center" vertical="center"/>
    </xf>
    <xf numFmtId="2" fontId="48" fillId="0" borderId="40" xfId="0" applyNumberFormat="1" applyFont="1" applyBorder="1" applyAlignment="1">
      <alignment horizontal="center" vertical="center"/>
    </xf>
    <xf numFmtId="2" fontId="48" fillId="0" borderId="17" xfId="0" applyNumberFormat="1" applyFont="1" applyBorder="1" applyAlignment="1">
      <alignment horizontal="center" vertical="center"/>
    </xf>
    <xf numFmtId="2" fontId="48" fillId="0" borderId="24" xfId="0" applyNumberFormat="1" applyFont="1" applyBorder="1" applyAlignment="1">
      <alignment horizontal="center" vertical="center"/>
    </xf>
    <xf numFmtId="9" fontId="50" fillId="11" borderId="13" xfId="0" applyNumberFormat="1" applyFont="1" applyFill="1" applyBorder="1" applyAlignment="1">
      <alignment horizontal="center"/>
    </xf>
    <xf numFmtId="10" fontId="48" fillId="0" borderId="13" xfId="0" applyNumberFormat="1" applyFont="1" applyBorder="1" applyAlignment="1">
      <alignment horizontal="center" vertical="center"/>
    </xf>
    <xf numFmtId="10" fontId="48" fillId="0" borderId="13" xfId="0" applyNumberFormat="1" applyFont="1" applyBorder="1" applyAlignment="1">
      <alignment horizontal="center"/>
    </xf>
    <xf numFmtId="164" fontId="48" fillId="0" borderId="13" xfId="0" applyNumberFormat="1" applyFont="1" applyBorder="1" applyAlignment="1">
      <alignment horizontal="center"/>
    </xf>
    <xf numFmtId="164" fontId="48" fillId="0" borderId="13" xfId="0" applyNumberFormat="1" applyFont="1" applyBorder="1" applyAlignment="1">
      <alignment horizontal="center" vertical="center"/>
    </xf>
    <xf numFmtId="2" fontId="50" fillId="6" borderId="75" xfId="0" applyNumberFormat="1" applyFont="1" applyFill="1" applyBorder="1" applyAlignment="1">
      <alignment horizontal="center" vertical="center"/>
    </xf>
    <xf numFmtId="0" fontId="0" fillId="12" borderId="71" xfId="0" applyFill="1" applyBorder="1"/>
    <xf numFmtId="0" fontId="0" fillId="12" borderId="35" xfId="0" applyFill="1" applyBorder="1"/>
    <xf numFmtId="39" fontId="50" fillId="10" borderId="67" xfId="0" applyNumberFormat="1" applyFont="1" applyFill="1" applyBorder="1" applyAlignment="1">
      <alignment horizontal="center" vertical="center"/>
    </xf>
    <xf numFmtId="0" fontId="50" fillId="6" borderId="68" xfId="0" applyFont="1" applyFill="1" applyBorder="1" applyAlignment="1">
      <alignment horizontal="center"/>
    </xf>
    <xf numFmtId="0" fontId="50" fillId="10" borderId="68" xfId="0" applyFont="1" applyFill="1" applyBorder="1" applyAlignment="1">
      <alignment horizontal="center"/>
    </xf>
    <xf numFmtId="0" fontId="50" fillId="4" borderId="68" xfId="0" applyFont="1" applyFill="1" applyBorder="1" applyAlignment="1">
      <alignment horizontal="center"/>
    </xf>
    <xf numFmtId="0" fontId="48" fillId="9" borderId="68" xfId="0" applyFont="1" applyFill="1" applyBorder="1" applyAlignment="1">
      <alignment horizontal="center"/>
    </xf>
    <xf numFmtId="0" fontId="48" fillId="7" borderId="52" xfId="0" applyFont="1" applyFill="1" applyBorder="1" applyAlignment="1">
      <alignment horizontal="center"/>
    </xf>
    <xf numFmtId="2" fontId="50" fillId="6" borderId="10" xfId="0" applyNumberFormat="1" applyFont="1" applyFill="1" applyBorder="1" applyAlignment="1">
      <alignment horizontal="center" vertical="center"/>
    </xf>
    <xf numFmtId="10" fontId="50" fillId="6" borderId="0" xfId="0" applyNumberFormat="1" applyFont="1" applyFill="1" applyAlignment="1">
      <alignment horizontal="center" vertical="center" wrapText="1"/>
    </xf>
    <xf numFmtId="9" fontId="50" fillId="12" borderId="22" xfId="1" applyFont="1" applyFill="1" applyBorder="1" applyAlignment="1">
      <alignment horizontal="center"/>
    </xf>
    <xf numFmtId="9" fontId="50" fillId="12" borderId="25" xfId="0" applyNumberFormat="1" applyFont="1" applyFill="1" applyBorder="1" applyAlignment="1">
      <alignment horizontal="center"/>
    </xf>
    <xf numFmtId="9" fontId="50" fillId="12" borderId="23" xfId="0" applyNumberFormat="1" applyFont="1" applyFill="1" applyBorder="1" applyAlignment="1">
      <alignment horizontal="center"/>
    </xf>
    <xf numFmtId="0" fontId="48" fillId="0" borderId="77" xfId="0" applyFont="1" applyBorder="1" applyAlignment="1">
      <alignment horizontal="right"/>
    </xf>
    <xf numFmtId="0" fontId="47" fillId="12" borderId="0" xfId="0" applyFont="1" applyFill="1"/>
    <xf numFmtId="10" fontId="49" fillId="0" borderId="53" xfId="1" applyNumberFormat="1" applyFont="1" applyFill="1" applyBorder="1" applyAlignment="1">
      <alignment horizontal="center"/>
    </xf>
    <xf numFmtId="10" fontId="49" fillId="0" borderId="10" xfId="1" applyNumberFormat="1" applyFont="1" applyFill="1" applyBorder="1" applyAlignment="1">
      <alignment horizontal="center"/>
    </xf>
    <xf numFmtId="10" fontId="49" fillId="0" borderId="76" xfId="1" applyNumberFormat="1" applyFont="1" applyFill="1" applyBorder="1" applyAlignment="1">
      <alignment horizontal="center"/>
    </xf>
    <xf numFmtId="10" fontId="49" fillId="0" borderId="47" xfId="1" applyNumberFormat="1" applyFont="1" applyFill="1" applyBorder="1" applyAlignment="1">
      <alignment horizontal="center"/>
    </xf>
    <xf numFmtId="173" fontId="49" fillId="0" borderId="51" xfId="1" applyNumberFormat="1" applyFont="1" applyFill="1" applyBorder="1" applyAlignment="1">
      <alignment horizontal="center"/>
    </xf>
    <xf numFmtId="164" fontId="49" fillId="0" borderId="10" xfId="2" applyNumberFormat="1" applyFont="1" applyFill="1" applyBorder="1" applyAlignment="1">
      <alignment horizontal="center"/>
    </xf>
    <xf numFmtId="173" fontId="49" fillId="0" borderId="49" xfId="1" applyNumberFormat="1" applyFont="1" applyFill="1" applyBorder="1" applyAlignment="1">
      <alignment horizontal="center"/>
    </xf>
    <xf numFmtId="169" fontId="49" fillId="0" borderId="47" xfId="1" applyNumberFormat="1" applyFont="1" applyFill="1" applyBorder="1" applyAlignment="1">
      <alignment horizontal="center" vertical="center"/>
    </xf>
    <xf numFmtId="2" fontId="48" fillId="0" borderId="62" xfId="0" applyNumberFormat="1" applyFont="1" applyBorder="1" applyAlignment="1">
      <alignment horizontal="center" vertical="center"/>
    </xf>
    <xf numFmtId="2" fontId="48" fillId="0" borderId="23" xfId="0" applyNumberFormat="1" applyFont="1" applyBorder="1" applyAlignment="1">
      <alignment horizontal="center" vertical="center"/>
    </xf>
    <xf numFmtId="2" fontId="50" fillId="6" borderId="6" xfId="0" applyNumberFormat="1" applyFont="1" applyFill="1" applyBorder="1" applyAlignment="1">
      <alignment horizontal="center" vertical="center"/>
    </xf>
    <xf numFmtId="39" fontId="50" fillId="10" borderId="14" xfId="0" applyNumberFormat="1" applyFont="1" applyFill="1" applyBorder="1" applyAlignment="1">
      <alignment horizontal="center" vertical="center"/>
    </xf>
    <xf numFmtId="39" fontId="49" fillId="5" borderId="14" xfId="0" applyNumberFormat="1" applyFont="1" applyFill="1" applyBorder="1" applyAlignment="1">
      <alignment horizontal="center" vertical="center"/>
    </xf>
    <xf numFmtId="39" fontId="50" fillId="4" borderId="14" xfId="0" applyNumberFormat="1" applyFont="1" applyFill="1" applyBorder="1" applyAlignment="1">
      <alignment horizontal="center" vertical="center"/>
    </xf>
    <xf numFmtId="39" fontId="49" fillId="9" borderId="5" xfId="0" applyNumberFormat="1" applyFont="1" applyFill="1" applyBorder="1" applyAlignment="1">
      <alignment horizontal="center" vertical="center"/>
    </xf>
    <xf numFmtId="39" fontId="48" fillId="7" borderId="3" xfId="0" applyNumberFormat="1" applyFont="1" applyFill="1" applyBorder="1" applyAlignment="1">
      <alignment horizontal="center" vertical="center"/>
    </xf>
    <xf numFmtId="10" fontId="49" fillId="0" borderId="16" xfId="0" applyNumberFormat="1" applyFont="1" applyBorder="1" applyAlignment="1">
      <alignment horizontal="center" vertical="center"/>
    </xf>
    <xf numFmtId="10" fontId="48" fillId="0" borderId="43" xfId="1" applyNumberFormat="1" applyFont="1" applyBorder="1" applyAlignment="1">
      <alignment horizontal="center" vertical="center"/>
    </xf>
    <xf numFmtId="10" fontId="63" fillId="0" borderId="46" xfId="1" applyNumberFormat="1" applyFont="1" applyBorder="1" applyAlignment="1">
      <alignment horizontal="center" vertical="center"/>
    </xf>
    <xf numFmtId="10" fontId="49" fillId="0" borderId="46" xfId="1" applyNumberFormat="1" applyFont="1" applyBorder="1" applyAlignment="1">
      <alignment horizontal="center" vertical="center"/>
    </xf>
    <xf numFmtId="10" fontId="64" fillId="0" borderId="46" xfId="1" applyNumberFormat="1" applyFont="1" applyBorder="1" applyAlignment="1">
      <alignment horizontal="center" vertical="center"/>
    </xf>
    <xf numFmtId="10" fontId="48" fillId="0" borderId="46" xfId="1" applyNumberFormat="1" applyFont="1" applyBorder="1" applyAlignment="1">
      <alignment horizontal="center" vertical="center"/>
    </xf>
    <xf numFmtId="10" fontId="48" fillId="0" borderId="42" xfId="1" applyNumberFormat="1" applyFont="1" applyBorder="1" applyAlignment="1">
      <alignment horizontal="center" vertical="center"/>
    </xf>
    <xf numFmtId="10" fontId="48" fillId="0" borderId="78" xfId="0" applyNumberFormat="1" applyFont="1" applyBorder="1" applyAlignment="1">
      <alignment horizontal="center"/>
    </xf>
    <xf numFmtId="10" fontId="63" fillId="0" borderId="79" xfId="0" applyNumberFormat="1" applyFont="1" applyBorder="1" applyAlignment="1">
      <alignment horizontal="center"/>
    </xf>
    <xf numFmtId="10" fontId="49" fillId="0" borderId="79" xfId="0" applyNumberFormat="1" applyFont="1" applyBorder="1" applyAlignment="1">
      <alignment horizontal="center"/>
    </xf>
    <xf numFmtId="10" fontId="64" fillId="0" borderId="79" xfId="0" applyNumberFormat="1" applyFont="1" applyBorder="1" applyAlignment="1">
      <alignment horizontal="center"/>
    </xf>
    <xf numFmtId="10" fontId="48" fillId="0" borderId="79" xfId="0" applyNumberFormat="1" applyFont="1" applyBorder="1" applyAlignment="1">
      <alignment horizontal="center"/>
    </xf>
    <xf numFmtId="10" fontId="48" fillId="0" borderId="80" xfId="0" applyNumberFormat="1" applyFont="1" applyBorder="1" applyAlignment="1">
      <alignment horizontal="center"/>
    </xf>
    <xf numFmtId="10" fontId="48" fillId="0" borderId="22" xfId="0" applyNumberFormat="1" applyFont="1" applyBorder="1" applyAlignment="1">
      <alignment horizontal="center"/>
    </xf>
    <xf numFmtId="10" fontId="63" fillId="0" borderId="25" xfId="0" applyNumberFormat="1" applyFont="1" applyBorder="1" applyAlignment="1">
      <alignment horizontal="center"/>
    </xf>
    <xf numFmtId="10" fontId="49" fillId="0" borderId="25" xfId="0" applyNumberFormat="1" applyFont="1" applyBorder="1" applyAlignment="1">
      <alignment horizontal="center"/>
    </xf>
    <xf numFmtId="10" fontId="64" fillId="0" borderId="25" xfId="0" applyNumberFormat="1" applyFont="1" applyBorder="1" applyAlignment="1">
      <alignment horizontal="center"/>
    </xf>
    <xf numFmtId="10" fontId="48" fillId="0" borderId="25" xfId="0" applyNumberFormat="1" applyFont="1" applyBorder="1" applyAlignment="1">
      <alignment horizontal="center"/>
    </xf>
    <xf numFmtId="10" fontId="48" fillId="0" borderId="23" xfId="0" applyNumberFormat="1" applyFont="1" applyBorder="1" applyAlignment="1">
      <alignment horizontal="center"/>
    </xf>
    <xf numFmtId="10" fontId="49" fillId="0" borderId="16" xfId="0" applyNumberFormat="1" applyFont="1" applyBorder="1" applyAlignment="1">
      <alignment horizontal="center"/>
    </xf>
    <xf numFmtId="164" fontId="49" fillId="0" borderId="16" xfId="0" applyNumberFormat="1" applyFont="1" applyBorder="1" applyAlignment="1">
      <alignment horizontal="center"/>
    </xf>
    <xf numFmtId="10" fontId="49" fillId="0" borderId="81" xfId="0" applyNumberFormat="1" applyFont="1" applyBorder="1" applyAlignment="1">
      <alignment horizontal="center"/>
    </xf>
    <xf numFmtId="10" fontId="49" fillId="0" borderId="77" xfId="1" applyNumberFormat="1" applyFont="1" applyFill="1" applyBorder="1" applyAlignment="1">
      <alignment horizontal="center"/>
    </xf>
    <xf numFmtId="175" fontId="50" fillId="6" borderId="16" xfId="1" applyNumberFormat="1" applyFont="1" applyFill="1" applyBorder="1" applyAlignment="1">
      <alignment horizontal="center" vertical="center"/>
    </xf>
    <xf numFmtId="175" fontId="50" fillId="10" borderId="16" xfId="1" applyNumberFormat="1" applyFont="1" applyFill="1" applyBorder="1" applyAlignment="1">
      <alignment horizontal="center" vertical="center"/>
    </xf>
    <xf numFmtId="175" fontId="49" fillId="5" borderId="16" xfId="1" applyNumberFormat="1" applyFont="1" applyFill="1" applyBorder="1" applyAlignment="1">
      <alignment horizontal="center" vertical="center"/>
    </xf>
    <xf numFmtId="175" fontId="50" fillId="4" borderId="16" xfId="1" applyNumberFormat="1" applyFont="1" applyFill="1" applyBorder="1" applyAlignment="1">
      <alignment horizontal="center" vertical="center"/>
    </xf>
    <xf numFmtId="175" fontId="49" fillId="9" borderId="16" xfId="1" applyNumberFormat="1" applyFont="1" applyFill="1" applyBorder="1" applyAlignment="1">
      <alignment horizontal="center" vertical="center"/>
    </xf>
    <xf numFmtId="175" fontId="49" fillId="7" borderId="68" xfId="1" applyNumberFormat="1" applyFont="1" applyFill="1" applyBorder="1" applyAlignment="1">
      <alignment horizontal="center" vertical="center"/>
    </xf>
    <xf numFmtId="0" fontId="48" fillId="5" borderId="0" xfId="0" applyFont="1" applyFill="1" applyAlignment="1">
      <alignment horizontal="center" vertical="center"/>
    </xf>
    <xf numFmtId="0" fontId="48" fillId="0" borderId="3" xfId="0" applyFont="1" applyBorder="1" applyAlignment="1">
      <alignment horizontal="center"/>
    </xf>
    <xf numFmtId="173" fontId="50" fillId="6" borderId="16" xfId="1" applyNumberFormat="1" applyFont="1" applyFill="1" applyBorder="1" applyAlignment="1">
      <alignment horizontal="center" vertical="center"/>
    </xf>
    <xf numFmtId="173" fontId="50" fillId="10" borderId="16" xfId="1" applyNumberFormat="1" applyFont="1" applyFill="1" applyBorder="1" applyAlignment="1">
      <alignment horizontal="center" vertical="center"/>
    </xf>
    <xf numFmtId="2" fontId="50" fillId="10" borderId="16" xfId="0" applyNumberFormat="1" applyFont="1" applyFill="1" applyBorder="1" applyAlignment="1">
      <alignment horizontal="center" vertical="center"/>
    </xf>
    <xf numFmtId="164" fontId="48" fillId="5" borderId="16" xfId="0" applyNumberFormat="1" applyFont="1" applyFill="1" applyBorder="1" applyAlignment="1">
      <alignment horizontal="center" vertical="center"/>
    </xf>
    <xf numFmtId="173" fontId="48" fillId="5" borderId="16" xfId="1" applyNumberFormat="1" applyFont="1" applyFill="1" applyBorder="1" applyAlignment="1">
      <alignment horizontal="center" vertical="center"/>
    </xf>
    <xf numFmtId="2" fontId="48" fillId="5" borderId="16" xfId="0" applyNumberFormat="1" applyFont="1" applyFill="1" applyBorder="1" applyAlignment="1">
      <alignment horizontal="center" vertical="center"/>
    </xf>
    <xf numFmtId="173" fontId="50" fillId="4" borderId="16" xfId="1" applyNumberFormat="1" applyFont="1" applyFill="1" applyBorder="1" applyAlignment="1">
      <alignment horizontal="center" vertical="center"/>
    </xf>
    <xf numFmtId="164" fontId="48" fillId="9" borderId="16" xfId="0" applyNumberFormat="1" applyFont="1" applyFill="1" applyBorder="1" applyAlignment="1">
      <alignment horizontal="center" vertical="center"/>
    </xf>
    <xf numFmtId="173" fontId="48" fillId="9" borderId="16" xfId="1" applyNumberFormat="1" applyFont="1" applyFill="1" applyBorder="1" applyAlignment="1">
      <alignment horizontal="center" vertical="center"/>
    </xf>
    <xf numFmtId="2" fontId="48" fillId="9" borderId="16" xfId="0" applyNumberFormat="1" applyFont="1" applyFill="1" applyBorder="1" applyAlignment="1">
      <alignment horizontal="center" vertical="center"/>
    </xf>
    <xf numFmtId="173" fontId="48" fillId="7" borderId="16" xfId="1" applyNumberFormat="1" applyFont="1" applyFill="1" applyBorder="1" applyAlignment="1">
      <alignment horizontal="center" vertical="center"/>
    </xf>
    <xf numFmtId="2" fontId="48" fillId="7" borderId="16" xfId="0" applyNumberFormat="1" applyFont="1" applyFill="1" applyBorder="1" applyAlignment="1">
      <alignment horizontal="center" vertical="center"/>
    </xf>
    <xf numFmtId="0" fontId="48" fillId="5" borderId="16" xfId="0" applyFont="1" applyFill="1" applyBorder="1" applyAlignment="1">
      <alignment horizontal="center" vertical="center"/>
    </xf>
    <xf numFmtId="0" fontId="48" fillId="7" borderId="16" xfId="0" applyFont="1" applyFill="1" applyBorder="1" applyAlignment="1">
      <alignment horizontal="center" vertical="center"/>
    </xf>
    <xf numFmtId="0" fontId="48" fillId="7" borderId="68" xfId="0" applyFont="1" applyFill="1" applyBorder="1" applyAlignment="1">
      <alignment horizontal="center" vertical="center"/>
    </xf>
    <xf numFmtId="10" fontId="48" fillId="7" borderId="68" xfId="0" applyNumberFormat="1" applyFont="1" applyFill="1" applyBorder="1" applyAlignment="1">
      <alignment horizontal="center" vertical="center"/>
    </xf>
    <xf numFmtId="173" fontId="48" fillId="7" borderId="68" xfId="1" applyNumberFormat="1" applyFont="1" applyFill="1" applyBorder="1" applyAlignment="1">
      <alignment horizontal="center" vertical="center"/>
    </xf>
    <xf numFmtId="2" fontId="48" fillId="7" borderId="68" xfId="0" applyNumberFormat="1" applyFont="1" applyFill="1" applyBorder="1" applyAlignment="1">
      <alignment horizontal="center" vertical="center"/>
    </xf>
    <xf numFmtId="10" fontId="50" fillId="6" borderId="25" xfId="0" applyNumberFormat="1" applyFont="1" applyFill="1" applyBorder="1" applyAlignment="1">
      <alignment horizontal="center" vertical="center"/>
    </xf>
    <xf numFmtId="164" fontId="62" fillId="6" borderId="25" xfId="0" applyNumberFormat="1" applyFont="1" applyFill="1" applyBorder="1" applyAlignment="1">
      <alignment horizontal="center"/>
    </xf>
    <xf numFmtId="173" fontId="50" fillId="6" borderId="25" xfId="1" applyNumberFormat="1" applyFont="1" applyFill="1" applyBorder="1" applyAlignment="1">
      <alignment horizontal="center" vertical="center"/>
    </xf>
    <xf numFmtId="2" fontId="50" fillId="6" borderId="25" xfId="0" applyNumberFormat="1" applyFont="1" applyFill="1" applyBorder="1" applyAlignment="1">
      <alignment horizontal="center" vertical="center"/>
    </xf>
    <xf numFmtId="0" fontId="48" fillId="0" borderId="14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6" borderId="34" xfId="0" applyFill="1" applyBorder="1"/>
    <xf numFmtId="0" fontId="0" fillId="6" borderId="0" xfId="0" applyFill="1"/>
    <xf numFmtId="0" fontId="0" fillId="6" borderId="41" xfId="0" applyFill="1" applyBorder="1"/>
    <xf numFmtId="0" fontId="0" fillId="6" borderId="35" xfId="0" applyFill="1" applyBorder="1"/>
    <xf numFmtId="0" fontId="0" fillId="6" borderId="38" xfId="0" applyFill="1" applyBorder="1"/>
    <xf numFmtId="10" fontId="50" fillId="11" borderId="16" xfId="0" applyNumberFormat="1" applyFont="1" applyFill="1" applyBorder="1" applyAlignment="1">
      <alignment horizontal="center" vertical="center"/>
    </xf>
    <xf numFmtId="164" fontId="50" fillId="11" borderId="16" xfId="0" applyNumberFormat="1" applyFont="1" applyFill="1" applyBorder="1" applyAlignment="1">
      <alignment horizontal="center" vertical="center"/>
    </xf>
    <xf numFmtId="10" fontId="48" fillId="0" borderId="68" xfId="0" applyNumberFormat="1" applyFont="1" applyBorder="1" applyAlignment="1">
      <alignment horizontal="center" vertical="center"/>
    </xf>
    <xf numFmtId="164" fontId="48" fillId="0" borderId="68" xfId="2" applyNumberFormat="1" applyFont="1" applyBorder="1" applyAlignment="1">
      <alignment horizontal="center" vertical="center"/>
    </xf>
    <xf numFmtId="10" fontId="48" fillId="0" borderId="68" xfId="1" applyNumberFormat="1" applyFont="1" applyBorder="1" applyAlignment="1">
      <alignment horizontal="center" vertical="center"/>
    </xf>
    <xf numFmtId="0" fontId="48" fillId="0" borderId="74" xfId="0" applyFont="1" applyBorder="1" applyAlignment="1">
      <alignment horizontal="center"/>
    </xf>
    <xf numFmtId="10" fontId="50" fillId="12" borderId="17" xfId="0" applyNumberFormat="1" applyFont="1" applyFill="1" applyBorder="1" applyAlignment="1">
      <alignment horizontal="center" vertical="center"/>
    </xf>
    <xf numFmtId="164" fontId="50" fillId="12" borderId="17" xfId="0" applyNumberFormat="1" applyFont="1" applyFill="1" applyBorder="1" applyAlignment="1">
      <alignment horizontal="center" vertical="center"/>
    </xf>
    <xf numFmtId="0" fontId="48" fillId="0" borderId="0" xfId="0" applyFont="1" applyAlignment="1">
      <alignment horizontal="left" vertical="top"/>
    </xf>
    <xf numFmtId="173" fontId="50" fillId="12" borderId="27" xfId="1" applyNumberFormat="1" applyFont="1" applyFill="1" applyBorder="1" applyAlignment="1">
      <alignment horizontal="center" vertical="center"/>
    </xf>
    <xf numFmtId="0" fontId="48" fillId="0" borderId="83" xfId="0" applyFont="1" applyBorder="1" applyAlignment="1">
      <alignment horizontal="center"/>
    </xf>
    <xf numFmtId="173" fontId="50" fillId="11" borderId="11" xfId="1" applyNumberFormat="1" applyFont="1" applyFill="1" applyBorder="1" applyAlignment="1">
      <alignment horizontal="center" vertical="center"/>
    </xf>
    <xf numFmtId="173" fontId="49" fillId="0" borderId="11" xfId="1" applyNumberFormat="1" applyFont="1" applyFill="1" applyBorder="1" applyAlignment="1">
      <alignment horizontal="center" vertical="center"/>
    </xf>
    <xf numFmtId="173" fontId="49" fillId="0" borderId="84" xfId="1" applyNumberFormat="1" applyFont="1" applyFill="1" applyBorder="1" applyAlignment="1">
      <alignment horizontal="center" vertical="center"/>
    </xf>
    <xf numFmtId="2" fontId="48" fillId="0" borderId="20" xfId="0" applyNumberFormat="1" applyFont="1" applyBorder="1" applyAlignment="1">
      <alignment horizontal="center" vertical="center"/>
    </xf>
    <xf numFmtId="2" fontId="48" fillId="0" borderId="2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50" fillId="6" borderId="10" xfId="0" applyNumberFormat="1" applyFont="1" applyFill="1" applyBorder="1" applyAlignment="1">
      <alignment horizontal="left" vertical="top"/>
    </xf>
    <xf numFmtId="39" fontId="50" fillId="10" borderId="10" xfId="0" applyNumberFormat="1" applyFont="1" applyFill="1" applyBorder="1" applyAlignment="1">
      <alignment horizontal="left" vertical="top"/>
    </xf>
    <xf numFmtId="39" fontId="49" fillId="5" borderId="10" xfId="0" applyNumberFormat="1" applyFont="1" applyFill="1" applyBorder="1" applyAlignment="1">
      <alignment horizontal="left" vertical="top"/>
    </xf>
    <xf numFmtId="39" fontId="50" fillId="4" borderId="10" xfId="0" applyNumberFormat="1" applyFont="1" applyFill="1" applyBorder="1" applyAlignment="1">
      <alignment horizontal="left" vertical="top"/>
    </xf>
    <xf numFmtId="39" fontId="49" fillId="9" borderId="10" xfId="0" applyNumberFormat="1" applyFont="1" applyFill="1" applyBorder="1" applyAlignment="1">
      <alignment horizontal="left" vertical="top"/>
    </xf>
    <xf numFmtId="39" fontId="48" fillId="7" borderId="49" xfId="0" applyNumberFormat="1" applyFont="1" applyFill="1" applyBorder="1" applyAlignment="1">
      <alignment horizontal="left" vertical="top"/>
    </xf>
    <xf numFmtId="0" fontId="50" fillId="6" borderId="29" xfId="0" applyFont="1" applyFill="1" applyBorder="1" applyAlignment="1">
      <alignment horizontal="center" vertical="center"/>
    </xf>
    <xf numFmtId="0" fontId="50" fillId="6" borderId="69" xfId="0" applyFont="1" applyFill="1" applyBorder="1" applyAlignment="1">
      <alignment horizontal="center" vertical="center"/>
    </xf>
    <xf numFmtId="0" fontId="62" fillId="6" borderId="32" xfId="0" applyFont="1" applyFill="1" applyBorder="1" applyAlignment="1">
      <alignment horizontal="center"/>
    </xf>
    <xf numFmtId="10" fontId="50" fillId="6" borderId="13" xfId="0" applyNumberFormat="1" applyFont="1" applyFill="1" applyBorder="1" applyAlignment="1">
      <alignment horizontal="center" vertical="center"/>
    </xf>
    <xf numFmtId="10" fontId="50" fillId="6" borderId="44" xfId="0" applyNumberFormat="1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10" fontId="48" fillId="0" borderId="19" xfId="1" applyNumberFormat="1" applyFont="1" applyBorder="1" applyAlignment="1">
      <alignment horizontal="center" vertical="center"/>
    </xf>
    <xf numFmtId="10" fontId="50" fillId="6" borderId="20" xfId="0" applyNumberFormat="1" applyFont="1" applyFill="1" applyBorder="1"/>
    <xf numFmtId="0" fontId="48" fillId="0" borderId="46" xfId="0" applyFont="1" applyBorder="1" applyAlignment="1">
      <alignment horizontal="center"/>
    </xf>
    <xf numFmtId="2" fontId="50" fillId="6" borderId="32" xfId="0" applyNumberFormat="1" applyFont="1" applyFill="1" applyBorder="1" applyAlignment="1">
      <alignment horizontal="center" vertical="center"/>
    </xf>
    <xf numFmtId="10" fontId="48" fillId="0" borderId="21" xfId="0" applyNumberFormat="1" applyFont="1" applyBorder="1"/>
    <xf numFmtId="2" fontId="50" fillId="6" borderId="2" xfId="0" applyNumberFormat="1" applyFont="1" applyFill="1" applyBorder="1" applyAlignment="1">
      <alignment horizontal="center"/>
    </xf>
    <xf numFmtId="10" fontId="48" fillId="0" borderId="12" xfId="0" applyNumberFormat="1" applyFont="1" applyBorder="1"/>
    <xf numFmtId="10" fontId="48" fillId="0" borderId="45" xfId="0" applyNumberFormat="1" applyFont="1" applyBorder="1"/>
    <xf numFmtId="10" fontId="63" fillId="0" borderId="20" xfId="0" applyNumberFormat="1" applyFont="1" applyBorder="1" applyAlignment="1">
      <alignment horizontal="center"/>
    </xf>
    <xf numFmtId="10" fontId="63" fillId="0" borderId="13" xfId="1" applyNumberFormat="1" applyFont="1" applyBorder="1" applyAlignment="1">
      <alignment horizontal="center" vertical="center"/>
    </xf>
    <xf numFmtId="10" fontId="63" fillId="0" borderId="44" xfId="1" applyNumberFormat="1" applyFont="1" applyBorder="1" applyAlignment="1">
      <alignment horizontal="center" vertical="center"/>
    </xf>
    <xf numFmtId="10" fontId="64" fillId="0" borderId="16" xfId="1" applyNumberFormat="1" applyFont="1" applyBorder="1" applyAlignment="1">
      <alignment horizontal="center" vertical="center"/>
    </xf>
    <xf numFmtId="10" fontId="71" fillId="0" borderId="25" xfId="0" applyNumberFormat="1" applyFont="1" applyBorder="1" applyAlignment="1">
      <alignment horizontal="center"/>
    </xf>
    <xf numFmtId="10" fontId="71" fillId="0" borderId="16" xfId="1" applyNumberFormat="1" applyFont="1" applyBorder="1" applyAlignment="1">
      <alignment horizontal="center" vertical="center"/>
    </xf>
    <xf numFmtId="10" fontId="71" fillId="0" borderId="46" xfId="1" applyNumberFormat="1" applyFont="1" applyBorder="1" applyAlignment="1">
      <alignment horizontal="center" vertical="center"/>
    </xf>
    <xf numFmtId="10" fontId="68" fillId="0" borderId="25" xfId="1" applyNumberFormat="1" applyFont="1" applyBorder="1" applyAlignment="1">
      <alignment horizontal="center"/>
    </xf>
    <xf numFmtId="10" fontId="68" fillId="0" borderId="16" xfId="0" applyNumberFormat="1" applyFont="1" applyBorder="1" applyAlignment="1">
      <alignment horizontal="center"/>
    </xf>
    <xf numFmtId="10" fontId="68" fillId="0" borderId="46" xfId="0" applyNumberFormat="1" applyFont="1" applyBorder="1" applyAlignment="1">
      <alignment horizontal="center"/>
    </xf>
    <xf numFmtId="10" fontId="69" fillId="0" borderId="25" xfId="0" applyNumberFormat="1" applyFont="1" applyBorder="1" applyAlignment="1">
      <alignment horizontal="center" vertical="center"/>
    </xf>
    <xf numFmtId="10" fontId="69" fillId="0" borderId="16" xfId="0" applyNumberFormat="1" applyFont="1" applyBorder="1" applyAlignment="1">
      <alignment horizontal="center" vertical="center"/>
    </xf>
    <xf numFmtId="10" fontId="69" fillId="0" borderId="46" xfId="0" applyNumberFormat="1" applyFont="1" applyBorder="1" applyAlignment="1">
      <alignment horizontal="center" vertical="center"/>
    </xf>
    <xf numFmtId="10" fontId="70" fillId="0" borderId="21" xfId="0" applyNumberFormat="1" applyFont="1" applyBorder="1" applyAlignment="1">
      <alignment horizontal="center" vertical="center"/>
    </xf>
    <xf numFmtId="10" fontId="70" fillId="0" borderId="12" xfId="0" applyNumberFormat="1" applyFont="1" applyBorder="1" applyAlignment="1">
      <alignment horizontal="center" vertical="center"/>
    </xf>
    <xf numFmtId="10" fontId="70" fillId="0" borderId="45" xfId="0" applyNumberFormat="1" applyFont="1" applyBorder="1" applyAlignment="1">
      <alignment horizontal="center" vertical="center"/>
    </xf>
    <xf numFmtId="2" fontId="50" fillId="6" borderId="1" xfId="0" applyNumberFormat="1" applyFont="1" applyFill="1" applyBorder="1" applyAlignment="1">
      <alignment horizontal="center"/>
    </xf>
    <xf numFmtId="2" fontId="50" fillId="6" borderId="1" xfId="0" applyNumberFormat="1" applyFont="1" applyFill="1" applyBorder="1" applyAlignment="1">
      <alignment horizontal="center" vertical="center"/>
    </xf>
    <xf numFmtId="2" fontId="49" fillId="0" borderId="48" xfId="0" applyNumberFormat="1" applyFont="1" applyBorder="1" applyAlignment="1">
      <alignment horizontal="center"/>
    </xf>
    <xf numFmtId="2" fontId="49" fillId="0" borderId="10" xfId="0" applyNumberFormat="1" applyFont="1" applyBorder="1" applyAlignment="1">
      <alignment horizontal="center"/>
    </xf>
    <xf numFmtId="2" fontId="49" fillId="0" borderId="49" xfId="0" applyNumberFormat="1" applyFont="1" applyBorder="1" applyAlignment="1">
      <alignment horizontal="center"/>
    </xf>
    <xf numFmtId="10" fontId="48" fillId="0" borderId="16" xfId="1" applyNumberFormat="1" applyFont="1" applyBorder="1" applyAlignment="1">
      <alignment horizontal="center"/>
    </xf>
    <xf numFmtId="0" fontId="72" fillId="0" borderId="0" xfId="0" applyFont="1"/>
    <xf numFmtId="165" fontId="48" fillId="0" borderId="3" xfId="0" applyNumberFormat="1" applyFont="1" applyBorder="1" applyAlignment="1">
      <alignment horizontal="center"/>
    </xf>
    <xf numFmtId="2" fontId="48" fillId="0" borderId="3" xfId="0" applyNumberFormat="1" applyFont="1" applyBorder="1" applyAlignment="1">
      <alignment horizontal="center" vertical="center"/>
    </xf>
    <xf numFmtId="2" fontId="50" fillId="11" borderId="3" xfId="0" applyNumberFormat="1" applyFont="1" applyFill="1" applyBorder="1" applyAlignment="1">
      <alignment horizontal="center" vertical="center"/>
    </xf>
    <xf numFmtId="39" fontId="48" fillId="0" borderId="3" xfId="0" applyNumberFormat="1" applyFont="1" applyBorder="1" applyAlignment="1">
      <alignment horizontal="center" vertical="center"/>
    </xf>
    <xf numFmtId="2" fontId="50" fillId="11" borderId="3" xfId="0" applyNumberFormat="1" applyFont="1" applyFill="1" applyBorder="1" applyAlignment="1">
      <alignment horizontal="center"/>
    </xf>
    <xf numFmtId="9" fontId="48" fillId="0" borderId="49" xfId="1" applyFont="1" applyBorder="1" applyAlignment="1">
      <alignment horizontal="center" vertical="center"/>
    </xf>
    <xf numFmtId="0" fontId="48" fillId="0" borderId="50" xfId="0" applyFont="1" applyBorder="1" applyAlignment="1">
      <alignment horizontal="center" vertical="center"/>
    </xf>
    <xf numFmtId="0" fontId="48" fillId="0" borderId="76" xfId="0" applyFont="1" applyBorder="1" applyAlignment="1">
      <alignment horizontal="center" vertical="center"/>
    </xf>
    <xf numFmtId="0" fontId="48" fillId="0" borderId="47" xfId="0" applyFont="1" applyBorder="1" applyAlignment="1">
      <alignment horizontal="center" vertical="center"/>
    </xf>
    <xf numFmtId="9" fontId="48" fillId="0" borderId="51" xfId="1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8" fillId="0" borderId="67" xfId="0" applyFont="1" applyBorder="1" applyAlignment="1">
      <alignment horizontal="center" vertical="center"/>
    </xf>
    <xf numFmtId="0" fontId="48" fillId="0" borderId="85" xfId="0" applyFont="1" applyBorder="1" applyAlignment="1">
      <alignment horizontal="center" vertical="center"/>
    </xf>
    <xf numFmtId="0" fontId="48" fillId="0" borderId="54" xfId="0" applyFont="1" applyBorder="1" applyAlignment="1">
      <alignment horizontal="center" vertical="center"/>
    </xf>
    <xf numFmtId="9" fontId="48" fillId="0" borderId="55" xfId="1" applyFont="1" applyBorder="1" applyAlignment="1">
      <alignment horizontal="center" vertical="center"/>
    </xf>
    <xf numFmtId="2" fontId="49" fillId="17" borderId="3" xfId="0" applyNumberFormat="1" applyFont="1" applyFill="1" applyBorder="1" applyAlignment="1">
      <alignment horizontal="center" vertical="center"/>
    </xf>
    <xf numFmtId="39" fontId="49" fillId="17" borderId="3" xfId="0" applyNumberFormat="1" applyFont="1" applyFill="1" applyBorder="1" applyAlignment="1">
      <alignment horizontal="center" vertical="center"/>
    </xf>
    <xf numFmtId="2" fontId="49" fillId="16" borderId="3" xfId="0" applyNumberFormat="1" applyFont="1" applyFill="1" applyBorder="1" applyAlignment="1">
      <alignment horizontal="center" vertical="center"/>
    </xf>
    <xf numFmtId="39" fontId="49" fillId="16" borderId="3" xfId="0" applyNumberFormat="1" applyFont="1" applyFill="1" applyBorder="1" applyAlignment="1">
      <alignment horizontal="center" vertical="center"/>
    </xf>
    <xf numFmtId="39" fontId="49" fillId="18" borderId="3" xfId="0" applyNumberFormat="1" applyFont="1" applyFill="1" applyBorder="1" applyAlignment="1">
      <alignment horizontal="center"/>
    </xf>
    <xf numFmtId="2" fontId="49" fillId="18" borderId="3" xfId="0" applyNumberFormat="1" applyFont="1" applyFill="1" applyBorder="1" applyAlignment="1">
      <alignment horizontal="center" vertical="center"/>
    </xf>
    <xf numFmtId="4" fontId="50" fillId="10" borderId="16" xfId="0" applyNumberFormat="1" applyFont="1" applyFill="1" applyBorder="1" applyAlignment="1">
      <alignment horizontal="center" vertical="center" wrapText="1"/>
    </xf>
    <xf numFmtId="4" fontId="50" fillId="10" borderId="16" xfId="0" applyNumberFormat="1" applyFont="1" applyFill="1" applyBorder="1" applyAlignment="1">
      <alignment horizontal="center" vertical="center"/>
    </xf>
    <xf numFmtId="0" fontId="48" fillId="5" borderId="16" xfId="0" applyFont="1" applyFill="1" applyBorder="1" applyAlignment="1">
      <alignment horizontal="center" vertical="center" wrapText="1"/>
    </xf>
    <xf numFmtId="167" fontId="48" fillId="5" borderId="16" xfId="0" applyNumberFormat="1" applyFont="1" applyFill="1" applyBorder="1" applyAlignment="1">
      <alignment horizontal="center"/>
    </xf>
    <xf numFmtId="4" fontId="48" fillId="5" borderId="16" xfId="0" applyNumberFormat="1" applyFont="1" applyFill="1" applyBorder="1" applyAlignment="1">
      <alignment horizontal="center"/>
    </xf>
    <xf numFmtId="4" fontId="50" fillId="4" borderId="16" xfId="0" applyNumberFormat="1" applyFont="1" applyFill="1" applyBorder="1" applyAlignment="1">
      <alignment horizontal="center"/>
    </xf>
    <xf numFmtId="169" fontId="50" fillId="4" borderId="16" xfId="0" applyNumberFormat="1" applyFont="1" applyFill="1" applyBorder="1" applyAlignment="1">
      <alignment horizontal="center"/>
    </xf>
    <xf numFmtId="0" fontId="48" fillId="9" borderId="16" xfId="0" applyFont="1" applyFill="1" applyBorder="1" applyAlignment="1">
      <alignment horizontal="center" vertical="center" wrapText="1"/>
    </xf>
    <xf numFmtId="4" fontId="48" fillId="9" borderId="16" xfId="0" applyNumberFormat="1" applyFont="1" applyFill="1" applyBorder="1" applyAlignment="1">
      <alignment horizontal="center"/>
    </xf>
    <xf numFmtId="0" fontId="48" fillId="7" borderId="16" xfId="0" applyFont="1" applyFill="1" applyBorder="1" applyAlignment="1">
      <alignment horizontal="center" vertical="center" wrapText="1"/>
    </xf>
    <xf numFmtId="0" fontId="48" fillId="0" borderId="19" xfId="0" applyFont="1" applyBorder="1" applyAlignment="1">
      <alignment horizontal="center"/>
    </xf>
    <xf numFmtId="0" fontId="48" fillId="0" borderId="86" xfId="0" applyFont="1" applyBorder="1" applyAlignment="1">
      <alignment horizontal="center" vertical="center"/>
    </xf>
    <xf numFmtId="0" fontId="48" fillId="0" borderId="28" xfId="0" applyFont="1" applyBorder="1" applyAlignment="1">
      <alignment horizontal="center" vertical="center"/>
    </xf>
    <xf numFmtId="0" fontId="74" fillId="0" borderId="0" xfId="0" applyFont="1"/>
    <xf numFmtId="0" fontId="75" fillId="0" borderId="0" xfId="0" applyFont="1"/>
    <xf numFmtId="39" fontId="48" fillId="5" borderId="16" xfId="0" applyNumberFormat="1" applyFont="1" applyFill="1" applyBorder="1" applyAlignment="1">
      <alignment horizontal="center"/>
    </xf>
    <xf numFmtId="39" fontId="48" fillId="5" borderId="16" xfId="0" applyNumberFormat="1" applyFont="1" applyFill="1" applyBorder="1" applyAlignment="1">
      <alignment horizontal="center" vertical="center"/>
    </xf>
    <xf numFmtId="0" fontId="50" fillId="4" borderId="46" xfId="0" applyFont="1" applyFill="1" applyBorder="1" applyAlignment="1">
      <alignment horizontal="center" vertical="center" wrapText="1"/>
    </xf>
    <xf numFmtId="0" fontId="50" fillId="11" borderId="46" xfId="0" applyFont="1" applyFill="1" applyBorder="1" applyAlignment="1">
      <alignment horizontal="center" vertical="center" wrapText="1"/>
    </xf>
    <xf numFmtId="39" fontId="50" fillId="11" borderId="16" xfId="0" applyNumberFormat="1" applyFont="1" applyFill="1" applyBorder="1" applyAlignment="1">
      <alignment horizontal="center"/>
    </xf>
    <xf numFmtId="39" fontId="50" fillId="11" borderId="16" xfId="0" applyNumberFormat="1" applyFont="1" applyFill="1" applyBorder="1" applyAlignment="1">
      <alignment horizontal="center" vertical="center"/>
    </xf>
    <xf numFmtId="39" fontId="49" fillId="18" borderId="16" xfId="0" applyNumberFormat="1" applyFont="1" applyFill="1" applyBorder="1" applyAlignment="1">
      <alignment horizontal="center" vertical="center"/>
    </xf>
    <xf numFmtId="0" fontId="50" fillId="10" borderId="46" xfId="0" applyFont="1" applyFill="1" applyBorder="1" applyAlignment="1">
      <alignment horizontal="center" vertical="center" wrapText="1"/>
    </xf>
    <xf numFmtId="0" fontId="50" fillId="16" borderId="46" xfId="0" applyFont="1" applyFill="1" applyBorder="1" applyAlignment="1">
      <alignment horizontal="center" vertical="center" wrapText="1"/>
    </xf>
    <xf numFmtId="39" fontId="50" fillId="16" borderId="16" xfId="0" applyNumberFormat="1" applyFont="1" applyFill="1" applyBorder="1" applyAlignment="1">
      <alignment horizontal="center"/>
    </xf>
    <xf numFmtId="39" fontId="50" fillId="16" borderId="16" xfId="0" applyNumberFormat="1" applyFont="1" applyFill="1" applyBorder="1" applyAlignment="1">
      <alignment horizontal="center" vertical="center"/>
    </xf>
    <xf numFmtId="0" fontId="48" fillId="17" borderId="46" xfId="0" applyFont="1" applyFill="1" applyBorder="1" applyAlignment="1">
      <alignment horizontal="center" vertical="center" wrapText="1"/>
    </xf>
    <xf numFmtId="39" fontId="48" fillId="17" borderId="16" xfId="0" applyNumberFormat="1" applyFont="1" applyFill="1" applyBorder="1" applyAlignment="1">
      <alignment horizontal="center"/>
    </xf>
    <xf numFmtId="39" fontId="49" fillId="17" borderId="16" xfId="0" applyNumberFormat="1" applyFont="1" applyFill="1" applyBorder="1" applyAlignment="1">
      <alignment horizontal="center" vertical="center"/>
    </xf>
    <xf numFmtId="39" fontId="48" fillId="17" borderId="16" xfId="0" applyNumberFormat="1" applyFont="1" applyFill="1" applyBorder="1" applyAlignment="1">
      <alignment horizontal="center" vertical="center"/>
    </xf>
    <xf numFmtId="0" fontId="49" fillId="18" borderId="46" xfId="0" applyFont="1" applyFill="1" applyBorder="1" applyAlignment="1">
      <alignment horizontal="center" vertical="center" wrapText="1"/>
    </xf>
    <xf numFmtId="39" fontId="49" fillId="18" borderId="16" xfId="0" applyNumberFormat="1" applyFont="1" applyFill="1" applyBorder="1" applyAlignment="1">
      <alignment horizontal="center"/>
    </xf>
    <xf numFmtId="10" fontId="48" fillId="0" borderId="46" xfId="1" applyNumberFormat="1" applyFont="1" applyBorder="1" applyAlignment="1">
      <alignment horizontal="center"/>
    </xf>
    <xf numFmtId="0" fontId="50" fillId="6" borderId="3" xfId="0" applyFont="1" applyFill="1" applyBorder="1" applyAlignment="1">
      <alignment horizontal="center" vertical="center"/>
    </xf>
    <xf numFmtId="10" fontId="50" fillId="6" borderId="20" xfId="0" applyNumberFormat="1" applyFont="1" applyFill="1" applyBorder="1" applyAlignment="1">
      <alignment horizontal="center"/>
    </xf>
    <xf numFmtId="39" fontId="48" fillId="7" borderId="60" xfId="0" applyNumberFormat="1" applyFont="1" applyFill="1" applyBorder="1" applyAlignment="1">
      <alignment horizontal="center" vertical="center"/>
    </xf>
    <xf numFmtId="10" fontId="48" fillId="0" borderId="20" xfId="0" applyNumberFormat="1" applyFont="1" applyBorder="1" applyAlignment="1">
      <alignment horizontal="center" vertical="center"/>
    </xf>
    <xf numFmtId="10" fontId="63" fillId="0" borderId="25" xfId="0" applyNumberFormat="1" applyFont="1" applyBorder="1" applyAlignment="1">
      <alignment horizontal="center" vertical="center"/>
    </xf>
    <xf numFmtId="10" fontId="48" fillId="0" borderId="25" xfId="0" applyNumberFormat="1" applyFont="1" applyBorder="1" applyAlignment="1">
      <alignment horizontal="center" vertical="center"/>
    </xf>
    <xf numFmtId="10" fontId="64" fillId="0" borderId="25" xfId="0" applyNumberFormat="1" applyFont="1" applyBorder="1" applyAlignment="1">
      <alignment horizontal="center" vertical="center"/>
    </xf>
    <xf numFmtId="10" fontId="65" fillId="0" borderId="25" xfId="0" applyNumberFormat="1" applyFont="1" applyBorder="1" applyAlignment="1">
      <alignment horizontal="center" vertical="center"/>
    </xf>
    <xf numFmtId="9" fontId="50" fillId="11" borderId="69" xfId="0" applyNumberFormat="1" applyFont="1" applyFill="1" applyBorder="1" applyAlignment="1">
      <alignment horizontal="center"/>
    </xf>
    <xf numFmtId="9" fontId="50" fillId="11" borderId="68" xfId="0" applyNumberFormat="1" applyFont="1" applyFill="1" applyBorder="1" applyAlignment="1">
      <alignment horizontal="center"/>
    </xf>
    <xf numFmtId="0" fontId="3" fillId="5" borderId="3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57" fillId="6" borderId="0" xfId="0" applyFont="1" applyFill="1" applyAlignment="1">
      <alignment horizontal="left"/>
    </xf>
    <xf numFmtId="0" fontId="57" fillId="6" borderId="0" xfId="0" applyFont="1" applyFill="1" applyAlignment="1">
      <alignment horizontal="center" vertical="center"/>
    </xf>
    <xf numFmtId="0" fontId="57" fillId="6" borderId="0" xfId="0" applyFont="1" applyFill="1" applyAlignment="1">
      <alignment horizontal="right"/>
    </xf>
    <xf numFmtId="0" fontId="57" fillId="6" borderId="0" xfId="0" applyFont="1" applyFill="1" applyAlignment="1">
      <alignment horizontal="center"/>
    </xf>
    <xf numFmtId="0" fontId="50" fillId="11" borderId="1" xfId="0" applyFont="1" applyFill="1" applyBorder="1" applyAlignment="1">
      <alignment horizontal="center" vertical="center"/>
    </xf>
    <xf numFmtId="0" fontId="50" fillId="11" borderId="32" xfId="0" applyFont="1" applyFill="1" applyBorder="1" applyAlignment="1">
      <alignment horizontal="center" vertical="center"/>
    </xf>
    <xf numFmtId="0" fontId="50" fillId="11" borderId="2" xfId="0" applyFont="1" applyFill="1" applyBorder="1" applyAlignment="1">
      <alignment horizontal="center" vertical="center"/>
    </xf>
    <xf numFmtId="0" fontId="50" fillId="6" borderId="1" xfId="0" applyFont="1" applyFill="1" applyBorder="1" applyAlignment="1">
      <alignment horizontal="center"/>
    </xf>
    <xf numFmtId="0" fontId="50" fillId="6" borderId="32" xfId="0" applyFont="1" applyFill="1" applyBorder="1" applyAlignment="1">
      <alignment horizontal="center"/>
    </xf>
    <xf numFmtId="0" fontId="56" fillId="11" borderId="29" xfId="0" applyFont="1" applyFill="1" applyBorder="1" applyAlignment="1">
      <alignment horizontal="center"/>
    </xf>
    <xf numFmtId="0" fontId="56" fillId="11" borderId="17" xfId="0" applyFont="1" applyFill="1" applyBorder="1" applyAlignment="1">
      <alignment horizontal="center"/>
    </xf>
    <xf numFmtId="0" fontId="50" fillId="6" borderId="0" xfId="0" applyFont="1" applyFill="1" applyAlignment="1">
      <alignment horizontal="left"/>
    </xf>
    <xf numFmtId="0" fontId="50" fillId="6" borderId="0" xfId="0" applyFont="1" applyFill="1" applyAlignment="1">
      <alignment horizontal="center"/>
    </xf>
    <xf numFmtId="0" fontId="50" fillId="6" borderId="0" xfId="0" applyFont="1" applyFill="1" applyAlignment="1">
      <alignment horizontal="right"/>
    </xf>
    <xf numFmtId="164" fontId="48" fillId="0" borderId="11" xfId="0" applyNumberFormat="1" applyFont="1" applyBorder="1" applyAlignment="1">
      <alignment horizontal="center"/>
    </xf>
    <xf numFmtId="164" fontId="48" fillId="0" borderId="15" xfId="0" applyNumberFormat="1" applyFont="1" applyBorder="1" applyAlignment="1">
      <alignment horizontal="center"/>
    </xf>
    <xf numFmtId="173" fontId="48" fillId="0" borderId="11" xfId="1" applyNumberFormat="1" applyFont="1" applyBorder="1" applyAlignment="1">
      <alignment horizontal="center"/>
    </xf>
    <xf numFmtId="173" fontId="48" fillId="0" borderId="15" xfId="1" applyNumberFormat="1" applyFont="1" applyBorder="1" applyAlignment="1">
      <alignment horizontal="center"/>
    </xf>
    <xf numFmtId="164" fontId="50" fillId="6" borderId="16" xfId="0" applyNumberFormat="1" applyFont="1" applyFill="1" applyBorder="1" applyAlignment="1">
      <alignment horizontal="center"/>
    </xf>
    <xf numFmtId="164" fontId="50" fillId="6" borderId="12" xfId="0" applyNumberFormat="1" applyFont="1" applyFill="1" applyBorder="1" applyAlignment="1">
      <alignment horizontal="center"/>
    </xf>
    <xf numFmtId="0" fontId="56" fillId="6" borderId="26" xfId="0" applyFont="1" applyFill="1" applyBorder="1" applyAlignment="1">
      <alignment horizontal="center" wrapText="1"/>
    </xf>
    <xf numFmtId="0" fontId="56" fillId="6" borderId="24" xfId="0" applyFont="1" applyFill="1" applyBorder="1" applyAlignment="1">
      <alignment horizontal="center"/>
    </xf>
    <xf numFmtId="0" fontId="56" fillId="6" borderId="15" xfId="0" applyFont="1" applyFill="1" applyBorder="1" applyAlignment="1">
      <alignment horizontal="center"/>
    </xf>
    <xf numFmtId="0" fontId="56" fillId="6" borderId="12" xfId="0" applyFont="1" applyFill="1" applyBorder="1" applyAlignment="1">
      <alignment horizontal="center"/>
    </xf>
    <xf numFmtId="173" fontId="50" fillId="6" borderId="16" xfId="1" applyNumberFormat="1" applyFont="1" applyFill="1" applyBorder="1" applyAlignment="1">
      <alignment horizontal="center"/>
    </xf>
    <xf numFmtId="173" fontId="50" fillId="6" borderId="12" xfId="1" applyNumberFormat="1" applyFont="1" applyFill="1" applyBorder="1" applyAlignment="1">
      <alignment horizontal="center"/>
    </xf>
    <xf numFmtId="10" fontId="50" fillId="6" borderId="16" xfId="0" applyNumberFormat="1" applyFont="1" applyFill="1" applyBorder="1" applyAlignment="1">
      <alignment horizontal="center"/>
    </xf>
    <xf numFmtId="10" fontId="50" fillId="6" borderId="12" xfId="0" applyNumberFormat="1" applyFont="1" applyFill="1" applyBorder="1" applyAlignment="1">
      <alignment horizontal="center"/>
    </xf>
    <xf numFmtId="0" fontId="50" fillId="6" borderId="12" xfId="0" applyFont="1" applyFill="1" applyBorder="1" applyAlignment="1">
      <alignment horizontal="center"/>
    </xf>
    <xf numFmtId="0" fontId="56" fillId="11" borderId="17" xfId="0" applyFont="1" applyFill="1" applyBorder="1" applyAlignment="1">
      <alignment horizontal="center" wrapText="1"/>
    </xf>
    <xf numFmtId="0" fontId="56" fillId="11" borderId="24" xfId="0" applyFont="1" applyFill="1" applyBorder="1" applyAlignment="1">
      <alignment horizontal="center"/>
    </xf>
    <xf numFmtId="0" fontId="56" fillId="11" borderId="68" xfId="0" applyFont="1" applyFill="1" applyBorder="1" applyAlignment="1">
      <alignment horizontal="center"/>
    </xf>
    <xf numFmtId="0" fontId="56" fillId="11" borderId="52" xfId="0" applyFont="1" applyFill="1" applyBorder="1" applyAlignment="1">
      <alignment horizontal="center"/>
    </xf>
    <xf numFmtId="10" fontId="48" fillId="0" borderId="25" xfId="1" applyNumberFormat="1" applyFont="1" applyBorder="1" applyAlignment="1">
      <alignment horizontal="center"/>
    </xf>
    <xf numFmtId="10" fontId="48" fillId="0" borderId="11" xfId="0" applyNumberFormat="1" applyFont="1" applyBorder="1" applyAlignment="1">
      <alignment horizontal="center"/>
    </xf>
    <xf numFmtId="0" fontId="48" fillId="0" borderId="15" xfId="0" applyFont="1" applyBorder="1" applyAlignment="1">
      <alignment horizontal="center"/>
    </xf>
    <xf numFmtId="10" fontId="48" fillId="0" borderId="11" xfId="1" applyNumberFormat="1" applyFont="1" applyBorder="1" applyAlignment="1">
      <alignment horizontal="center"/>
    </xf>
    <xf numFmtId="10" fontId="48" fillId="0" borderId="15" xfId="1" applyNumberFormat="1" applyFont="1" applyBorder="1" applyAlignment="1">
      <alignment horizontal="center"/>
    </xf>
    <xf numFmtId="2" fontId="48" fillId="0" borderId="41" xfId="0" applyNumberFormat="1" applyFont="1" applyBorder="1" applyAlignment="1">
      <alignment horizontal="center"/>
    </xf>
    <xf numFmtId="0" fontId="48" fillId="0" borderId="38" xfId="0" applyFont="1" applyBorder="1" applyAlignment="1">
      <alignment horizontal="center"/>
    </xf>
    <xf numFmtId="173" fontId="48" fillId="0" borderId="42" xfId="1" applyNumberFormat="1" applyFont="1" applyBorder="1" applyAlignment="1">
      <alignment horizontal="center"/>
    </xf>
    <xf numFmtId="173" fontId="48" fillId="0" borderId="43" xfId="1" applyNumberFormat="1" applyFont="1" applyBorder="1" applyAlignment="1">
      <alignment horizontal="center"/>
    </xf>
    <xf numFmtId="173" fontId="50" fillId="6" borderId="46" xfId="1" applyNumberFormat="1" applyFont="1" applyFill="1" applyBorder="1" applyAlignment="1">
      <alignment horizontal="center"/>
    </xf>
    <xf numFmtId="173" fontId="50" fillId="6" borderId="45" xfId="1" applyNumberFormat="1" applyFont="1" applyFill="1" applyBorder="1" applyAlignment="1">
      <alignment horizontal="center"/>
    </xf>
    <xf numFmtId="0" fontId="48" fillId="0" borderId="30" xfId="0" applyFont="1" applyBorder="1" applyAlignment="1">
      <alignment horizontal="center"/>
    </xf>
    <xf numFmtId="0" fontId="50" fillId="12" borderId="6" xfId="0" applyFont="1" applyFill="1" applyBorder="1" applyAlignment="1">
      <alignment horizontal="center" vertical="center"/>
    </xf>
    <xf numFmtId="0" fontId="50" fillId="12" borderId="14" xfId="0" applyFont="1" applyFill="1" applyBorder="1" applyAlignment="1">
      <alignment horizontal="center" vertical="center"/>
    </xf>
    <xf numFmtId="0" fontId="50" fillId="12" borderId="5" xfId="0" applyFont="1" applyFill="1" applyBorder="1" applyAlignment="1">
      <alignment horizontal="center" vertical="center"/>
    </xf>
    <xf numFmtId="0" fontId="67" fillId="12" borderId="18" xfId="0" applyFont="1" applyFill="1" applyBorder="1" applyAlignment="1">
      <alignment horizontal="center" vertical="center" wrapText="1"/>
    </xf>
    <xf numFmtId="0" fontId="67" fillId="12" borderId="36" xfId="0" applyFont="1" applyFill="1" applyBorder="1" applyAlignment="1">
      <alignment horizontal="center" vertical="center" wrapText="1"/>
    </xf>
    <xf numFmtId="0" fontId="67" fillId="6" borderId="31" xfId="0" applyFont="1" applyFill="1" applyBorder="1" applyAlignment="1">
      <alignment horizontal="center" vertical="center" wrapText="1"/>
    </xf>
    <xf numFmtId="0" fontId="67" fillId="6" borderId="39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/>
    </xf>
    <xf numFmtId="0" fontId="0" fillId="12" borderId="39" xfId="0" applyFill="1" applyBorder="1" applyAlignment="1">
      <alignment horizontal="center"/>
    </xf>
    <xf numFmtId="0" fontId="0" fillId="12" borderId="35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2" fontId="0" fillId="12" borderId="41" xfId="0" applyNumberFormat="1" applyFill="1" applyBorder="1" applyAlignment="1">
      <alignment horizontal="center"/>
    </xf>
    <xf numFmtId="2" fontId="0" fillId="12" borderId="35" xfId="0" applyNumberFormat="1" applyFill="1" applyBorder="1" applyAlignment="1">
      <alignment horizontal="center"/>
    </xf>
    <xf numFmtId="2" fontId="48" fillId="0" borderId="6" xfId="0" applyNumberFormat="1" applyFont="1" applyBorder="1" applyAlignment="1">
      <alignment horizontal="center"/>
    </xf>
    <xf numFmtId="2" fontId="48" fillId="0" borderId="14" xfId="0" applyNumberFormat="1" applyFont="1" applyBorder="1" applyAlignment="1">
      <alignment horizontal="center"/>
    </xf>
    <xf numFmtId="2" fontId="48" fillId="0" borderId="7" xfId="0" applyNumberFormat="1" applyFont="1" applyBorder="1" applyAlignment="1">
      <alignment horizontal="center"/>
    </xf>
    <xf numFmtId="2" fontId="48" fillId="0" borderId="34" xfId="0" applyNumberFormat="1" applyFont="1" applyBorder="1" applyAlignment="1">
      <alignment horizontal="center"/>
    </xf>
    <xf numFmtId="0" fontId="48" fillId="0" borderId="39" xfId="0" applyFont="1" applyBorder="1" applyAlignment="1">
      <alignment horizontal="center"/>
    </xf>
    <xf numFmtId="2" fontId="0" fillId="12" borderId="71" xfId="0" applyNumberFormat="1" applyFill="1" applyBorder="1" applyAlignment="1">
      <alignment horizontal="center"/>
    </xf>
    <xf numFmtId="2" fontId="0" fillId="12" borderId="34" xfId="0" applyNumberFormat="1" applyFill="1" applyBorder="1" applyAlignment="1">
      <alignment horizontal="center"/>
    </xf>
    <xf numFmtId="2" fontId="0" fillId="12" borderId="64" xfId="0" applyNumberFormat="1" applyFill="1" applyBorder="1" applyAlignment="1">
      <alignment horizontal="center" vertical="center"/>
    </xf>
    <xf numFmtId="2" fontId="0" fillId="12" borderId="0" xfId="0" applyNumberFormat="1" applyFill="1" applyAlignment="1">
      <alignment horizontal="center" vertical="center"/>
    </xf>
    <xf numFmtId="0" fontId="50" fillId="6" borderId="2" xfId="0" applyFont="1" applyFill="1" applyBorder="1" applyAlignment="1">
      <alignment horizontal="center"/>
    </xf>
    <xf numFmtId="0" fontId="56" fillId="6" borderId="1" xfId="0" applyFont="1" applyFill="1" applyBorder="1" applyAlignment="1">
      <alignment horizontal="center" vertical="center"/>
    </xf>
    <xf numFmtId="0" fontId="56" fillId="6" borderId="32" xfId="0" applyFont="1" applyFill="1" applyBorder="1" applyAlignment="1">
      <alignment horizontal="center" vertical="center"/>
    </xf>
    <xf numFmtId="0" fontId="56" fillId="6" borderId="2" xfId="0" applyFont="1" applyFill="1" applyBorder="1" applyAlignment="1">
      <alignment horizontal="center" vertical="center"/>
    </xf>
    <xf numFmtId="2" fontId="49" fillId="0" borderId="6" xfId="0" applyNumberFormat="1" applyFont="1" applyBorder="1" applyAlignment="1">
      <alignment horizontal="center"/>
    </xf>
    <xf numFmtId="2" fontId="49" fillId="0" borderId="7" xfId="0" applyNumberFormat="1" applyFont="1" applyBorder="1" applyAlignment="1">
      <alignment horizontal="center"/>
    </xf>
    <xf numFmtId="9" fontId="48" fillId="5" borderId="36" xfId="0" applyNumberFormat="1" applyFont="1" applyFill="1" applyBorder="1" applyAlignment="1">
      <alignment horizontal="center" vertical="center"/>
    </xf>
    <xf numFmtId="0" fontId="48" fillId="5" borderId="15" xfId="0" applyFont="1" applyFill="1" applyBorder="1" applyAlignment="1">
      <alignment horizontal="center" vertical="center"/>
    </xf>
    <xf numFmtId="2" fontId="48" fillId="5" borderId="16" xfId="0" applyNumberFormat="1" applyFont="1" applyFill="1" applyBorder="1" applyAlignment="1">
      <alignment horizontal="center" vertical="center"/>
    </xf>
    <xf numFmtId="0" fontId="48" fillId="5" borderId="12" xfId="0" applyFont="1" applyFill="1" applyBorder="1" applyAlignment="1">
      <alignment horizontal="center" vertical="center"/>
    </xf>
    <xf numFmtId="9" fontId="50" fillId="4" borderId="18" xfId="0" applyNumberFormat="1" applyFont="1" applyFill="1" applyBorder="1" applyAlignment="1">
      <alignment horizontal="center" vertical="center"/>
    </xf>
    <xf numFmtId="9" fontId="50" fillId="4" borderId="19" xfId="0" applyNumberFormat="1" applyFont="1" applyFill="1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/>
    </xf>
    <xf numFmtId="2" fontId="50" fillId="4" borderId="16" xfId="0" applyNumberFormat="1" applyFont="1" applyFill="1" applyBorder="1" applyAlignment="1">
      <alignment horizontal="center" vertical="center"/>
    </xf>
    <xf numFmtId="0" fontId="50" fillId="4" borderId="12" xfId="0" applyFont="1" applyFill="1" applyBorder="1" applyAlignment="1">
      <alignment horizontal="center" vertical="center"/>
    </xf>
    <xf numFmtId="0" fontId="59" fillId="0" borderId="30" xfId="0" applyFont="1" applyBorder="1" applyAlignment="1">
      <alignment horizontal="center" vertical="center"/>
    </xf>
    <xf numFmtId="0" fontId="59" fillId="0" borderId="31" xfId="0" applyFont="1" applyBorder="1" applyAlignment="1">
      <alignment horizontal="center" vertical="center"/>
    </xf>
    <xf numFmtId="9" fontId="50" fillId="6" borderId="36" xfId="0" applyNumberFormat="1" applyFont="1" applyFill="1" applyBorder="1" applyAlignment="1">
      <alignment horizontal="center" vertical="center"/>
    </xf>
    <xf numFmtId="0" fontId="50" fillId="6" borderId="22" xfId="0" applyFont="1" applyFill="1" applyBorder="1" applyAlignment="1">
      <alignment horizontal="center" vertical="center"/>
    </xf>
    <xf numFmtId="0" fontId="50" fillId="6" borderId="15" xfId="0" applyFont="1" applyFill="1" applyBorder="1" applyAlignment="1">
      <alignment horizontal="center" vertical="center"/>
    </xf>
    <xf numFmtId="2" fontId="50" fillId="6" borderId="25" xfId="0" applyNumberFormat="1" applyFont="1" applyFill="1" applyBorder="1" applyAlignment="1">
      <alignment horizontal="center" vertical="center"/>
    </xf>
    <xf numFmtId="2" fontId="50" fillId="6" borderId="16" xfId="0" applyNumberFormat="1" applyFont="1" applyFill="1" applyBorder="1" applyAlignment="1">
      <alignment horizontal="center" vertical="center"/>
    </xf>
    <xf numFmtId="0" fontId="50" fillId="6" borderId="21" xfId="0" applyFont="1" applyFill="1" applyBorder="1" applyAlignment="1">
      <alignment horizontal="center" vertical="center"/>
    </xf>
    <xf numFmtId="0" fontId="50" fillId="6" borderId="12" xfId="0" applyFont="1" applyFill="1" applyBorder="1" applyAlignment="1">
      <alignment horizontal="center" vertical="center"/>
    </xf>
    <xf numFmtId="9" fontId="50" fillId="10" borderId="36" xfId="0" applyNumberFormat="1" applyFont="1" applyFill="1" applyBorder="1" applyAlignment="1">
      <alignment horizontal="center" vertical="center"/>
    </xf>
    <xf numFmtId="0" fontId="50" fillId="10" borderId="15" xfId="0" applyFont="1" applyFill="1" applyBorder="1" applyAlignment="1">
      <alignment horizontal="center" vertical="center"/>
    </xf>
    <xf numFmtId="2" fontId="50" fillId="10" borderId="16" xfId="0" applyNumberFormat="1" applyFont="1" applyFill="1" applyBorder="1" applyAlignment="1">
      <alignment horizontal="center" vertical="center"/>
    </xf>
    <xf numFmtId="0" fontId="50" fillId="10" borderId="12" xfId="0" applyFont="1" applyFill="1" applyBorder="1" applyAlignment="1">
      <alignment horizontal="center" vertical="center"/>
    </xf>
    <xf numFmtId="0" fontId="48" fillId="0" borderId="3" xfId="0" applyFont="1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74" xfId="0" applyBorder="1" applyAlignment="1">
      <alignment horizontal="center"/>
    </xf>
    <xf numFmtId="0" fontId="48" fillId="0" borderId="48" xfId="0" applyFont="1" applyBorder="1" applyAlignment="1">
      <alignment horizontal="center" wrapText="1"/>
    </xf>
    <xf numFmtId="0" fontId="48" fillId="0" borderId="49" xfId="0" applyFont="1" applyBorder="1" applyAlignment="1">
      <alignment horizontal="center"/>
    </xf>
    <xf numFmtId="0" fontId="50" fillId="12" borderId="26" xfId="0" applyFont="1" applyFill="1" applyBorder="1" applyAlignment="1">
      <alignment horizontal="center" vertical="center"/>
    </xf>
    <xf numFmtId="0" fontId="50" fillId="12" borderId="17" xfId="0" applyFont="1" applyFill="1" applyBorder="1" applyAlignment="1">
      <alignment horizontal="center" vertical="center"/>
    </xf>
    <xf numFmtId="0" fontId="50" fillId="11" borderId="15" xfId="0" applyFont="1" applyFill="1" applyBorder="1" applyAlignment="1">
      <alignment horizontal="center" vertical="center"/>
    </xf>
    <xf numFmtId="0" fontId="50" fillId="11" borderId="16" xfId="0" applyFont="1" applyFill="1" applyBorder="1" applyAlignment="1">
      <alignment horizontal="center" vertical="center"/>
    </xf>
    <xf numFmtId="9" fontId="48" fillId="9" borderId="36" xfId="0" applyNumberFormat="1" applyFont="1" applyFill="1" applyBorder="1" applyAlignment="1">
      <alignment horizontal="center" vertical="center"/>
    </xf>
    <xf numFmtId="0" fontId="48" fillId="9" borderId="15" xfId="0" applyFont="1" applyFill="1" applyBorder="1" applyAlignment="1">
      <alignment horizontal="center" vertical="center"/>
    </xf>
    <xf numFmtId="2" fontId="48" fillId="9" borderId="16" xfId="0" applyNumberFormat="1" applyFont="1" applyFill="1" applyBorder="1" applyAlignment="1">
      <alignment horizontal="center" vertical="center"/>
    </xf>
    <xf numFmtId="0" fontId="48" fillId="9" borderId="12" xfId="0" applyFont="1" applyFill="1" applyBorder="1" applyAlignment="1">
      <alignment horizontal="center" vertical="center"/>
    </xf>
    <xf numFmtId="9" fontId="48" fillId="7" borderId="36" xfId="0" applyNumberFormat="1" applyFont="1" applyFill="1" applyBorder="1" applyAlignment="1">
      <alignment horizontal="center" vertical="center"/>
    </xf>
    <xf numFmtId="9" fontId="48" fillId="7" borderId="19" xfId="0" applyNumberFormat="1" applyFont="1" applyFill="1" applyBorder="1" applyAlignment="1">
      <alignment horizontal="center" vertical="center"/>
    </xf>
    <xf numFmtId="0" fontId="48" fillId="7" borderId="15" xfId="0" applyFont="1" applyFill="1" applyBorder="1" applyAlignment="1">
      <alignment horizontal="center" vertical="center"/>
    </xf>
    <xf numFmtId="0" fontId="48" fillId="7" borderId="56" xfId="0" applyFont="1" applyFill="1" applyBorder="1" applyAlignment="1">
      <alignment horizontal="center" vertical="center"/>
    </xf>
    <xf numFmtId="2" fontId="48" fillId="7" borderId="16" xfId="0" applyNumberFormat="1" applyFont="1" applyFill="1" applyBorder="1" applyAlignment="1">
      <alignment horizontal="center" vertical="center"/>
    </xf>
    <xf numFmtId="2" fontId="48" fillId="7" borderId="68" xfId="0" applyNumberFormat="1" applyFont="1" applyFill="1" applyBorder="1" applyAlignment="1">
      <alignment horizontal="center" vertical="center"/>
    </xf>
    <xf numFmtId="0" fontId="48" fillId="7" borderId="12" xfId="0" applyFont="1" applyFill="1" applyBorder="1" applyAlignment="1">
      <alignment horizontal="center" vertical="center"/>
    </xf>
    <xf numFmtId="0" fontId="48" fillId="7" borderId="52" xfId="0" applyFont="1" applyFill="1" applyBorder="1" applyAlignment="1">
      <alignment horizontal="center" vertical="center"/>
    </xf>
    <xf numFmtId="0" fontId="48" fillId="0" borderId="33" xfId="0" applyFont="1" applyBorder="1" applyAlignment="1">
      <alignment horizontal="center" wrapText="1"/>
    </xf>
    <xf numFmtId="0" fontId="48" fillId="0" borderId="34" xfId="0" applyFont="1" applyBorder="1" applyAlignment="1">
      <alignment horizontal="center" wrapText="1"/>
    </xf>
    <xf numFmtId="0" fontId="50" fillId="6" borderId="1" xfId="0" applyFont="1" applyFill="1" applyBorder="1" applyAlignment="1">
      <alignment horizontal="right"/>
    </xf>
    <xf numFmtId="0" fontId="50" fillId="6" borderId="32" xfId="0" applyFont="1" applyFill="1" applyBorder="1" applyAlignment="1">
      <alignment horizontal="right"/>
    </xf>
    <xf numFmtId="0" fontId="50" fillId="15" borderId="34" xfId="0" applyFont="1" applyFill="1" applyBorder="1" applyAlignment="1">
      <alignment horizontal="center" wrapText="1"/>
    </xf>
    <xf numFmtId="0" fontId="49" fillId="15" borderId="39" xfId="0" applyFont="1" applyFill="1" applyBorder="1" applyAlignment="1">
      <alignment horizontal="center"/>
    </xf>
    <xf numFmtId="0" fontId="49" fillId="15" borderId="41" xfId="0" applyFont="1" applyFill="1" applyBorder="1" applyAlignment="1">
      <alignment horizontal="center"/>
    </xf>
    <xf numFmtId="0" fontId="49" fillId="15" borderId="38" xfId="0" applyFont="1" applyFill="1" applyBorder="1" applyAlignment="1">
      <alignment horizontal="center"/>
    </xf>
    <xf numFmtId="0" fontId="48" fillId="0" borderId="48" xfId="0" applyFont="1" applyBorder="1" applyAlignment="1">
      <alignment horizontal="center" vertical="center" wrapText="1"/>
    </xf>
    <xf numFmtId="0" fontId="48" fillId="0" borderId="49" xfId="0" applyFont="1" applyBorder="1" applyAlignment="1">
      <alignment horizontal="center" vertical="center"/>
    </xf>
    <xf numFmtId="0" fontId="48" fillId="0" borderId="16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68" xfId="0" applyFont="1" applyBorder="1" applyAlignment="1">
      <alignment horizontal="center"/>
    </xf>
    <xf numFmtId="0" fontId="48" fillId="5" borderId="0" xfId="0" applyFont="1" applyFill="1" applyAlignment="1">
      <alignment horizontal="center"/>
    </xf>
    <xf numFmtId="0" fontId="48" fillId="0" borderId="17" xfId="0" applyFont="1" applyBorder="1" applyAlignment="1">
      <alignment horizontal="center" vertical="center" wrapText="1"/>
    </xf>
    <xf numFmtId="0" fontId="48" fillId="0" borderId="68" xfId="0" applyFont="1" applyBorder="1" applyAlignment="1">
      <alignment horizontal="center" vertical="center"/>
    </xf>
    <xf numFmtId="0" fontId="48" fillId="0" borderId="24" xfId="0" applyFont="1" applyBorder="1" applyAlignment="1">
      <alignment horizontal="center" vertical="center" wrapText="1"/>
    </xf>
    <xf numFmtId="0" fontId="48" fillId="0" borderId="52" xfId="0" applyFont="1" applyBorder="1" applyAlignment="1">
      <alignment horizontal="center" vertical="center"/>
    </xf>
    <xf numFmtId="0" fontId="50" fillId="6" borderId="82" xfId="0" applyFont="1" applyFill="1" applyBorder="1" applyAlignment="1">
      <alignment horizontal="center"/>
    </xf>
    <xf numFmtId="0" fontId="50" fillId="6" borderId="74" xfId="0" applyFont="1" applyFill="1" applyBorder="1" applyAlignment="1">
      <alignment horizontal="center"/>
    </xf>
    <xf numFmtId="0" fontId="50" fillId="6" borderId="83" xfId="0" applyFont="1" applyFill="1" applyBorder="1" applyAlignment="1">
      <alignment horizontal="center"/>
    </xf>
    <xf numFmtId="0" fontId="48" fillId="7" borderId="17" xfId="0" applyFont="1" applyFill="1" applyBorder="1" applyAlignment="1">
      <alignment horizontal="center" vertical="center"/>
    </xf>
    <xf numFmtId="0" fontId="48" fillId="7" borderId="68" xfId="0" applyFont="1" applyFill="1" applyBorder="1" applyAlignment="1">
      <alignment horizontal="center" vertical="center"/>
    </xf>
    <xf numFmtId="0" fontId="68" fillId="0" borderId="17" xfId="0" applyFont="1" applyBorder="1" applyAlignment="1">
      <alignment horizontal="center" wrapText="1"/>
    </xf>
    <xf numFmtId="0" fontId="68" fillId="0" borderId="68" xfId="0" applyFont="1" applyBorder="1" applyAlignment="1">
      <alignment horizontal="center"/>
    </xf>
    <xf numFmtId="0" fontId="69" fillId="0" borderId="17" xfId="0" applyFont="1" applyBorder="1" applyAlignment="1">
      <alignment horizontal="center" wrapText="1"/>
    </xf>
    <xf numFmtId="0" fontId="69" fillId="0" borderId="68" xfId="0" applyFont="1" applyBorder="1" applyAlignment="1">
      <alignment horizontal="center"/>
    </xf>
    <xf numFmtId="0" fontId="70" fillId="0" borderId="24" xfId="0" applyFont="1" applyBorder="1" applyAlignment="1">
      <alignment horizontal="center" wrapText="1"/>
    </xf>
    <xf numFmtId="0" fontId="70" fillId="0" borderId="52" xfId="0" applyFont="1" applyBorder="1" applyAlignment="1">
      <alignment horizontal="center"/>
    </xf>
    <xf numFmtId="0" fontId="62" fillId="16" borderId="34" xfId="0" applyFont="1" applyFill="1" applyBorder="1" applyAlignment="1">
      <alignment horizontal="center" wrapText="1"/>
    </xf>
    <xf numFmtId="0" fontId="62" fillId="16" borderId="0" xfId="0" applyFont="1" applyFill="1" applyAlignment="1">
      <alignment horizontal="center"/>
    </xf>
    <xf numFmtId="0" fontId="62" fillId="16" borderId="39" xfId="0" applyFont="1" applyFill="1" applyBorder="1" applyAlignment="1">
      <alignment horizontal="center"/>
    </xf>
    <xf numFmtId="0" fontId="62" fillId="16" borderId="41" xfId="0" applyFont="1" applyFill="1" applyBorder="1" applyAlignment="1">
      <alignment horizontal="center"/>
    </xf>
    <xf numFmtId="0" fontId="62" fillId="16" borderId="35" xfId="0" applyFont="1" applyFill="1" applyBorder="1" applyAlignment="1">
      <alignment horizontal="center"/>
    </xf>
    <xf numFmtId="0" fontId="62" fillId="16" borderId="38" xfId="0" applyFont="1" applyFill="1" applyBorder="1" applyAlignment="1">
      <alignment horizontal="center"/>
    </xf>
    <xf numFmtId="0" fontId="50" fillId="10" borderId="29" xfId="0" applyFont="1" applyFill="1" applyBorder="1" applyAlignment="1">
      <alignment horizontal="center" vertical="center"/>
    </xf>
    <xf numFmtId="0" fontId="50" fillId="10" borderId="69" xfId="0" applyFont="1" applyFill="1" applyBorder="1" applyAlignment="1">
      <alignment horizontal="center" vertical="center"/>
    </xf>
    <xf numFmtId="0" fontId="49" fillId="5" borderId="17" xfId="0" applyFont="1" applyFill="1" applyBorder="1" applyAlignment="1">
      <alignment horizontal="center" vertical="center"/>
    </xf>
    <xf numFmtId="0" fontId="49" fillId="5" borderId="68" xfId="0" applyFont="1" applyFill="1" applyBorder="1" applyAlignment="1">
      <alignment horizontal="center" vertical="center"/>
    </xf>
    <xf numFmtId="0" fontId="50" fillId="4" borderId="17" xfId="0" applyFont="1" applyFill="1" applyBorder="1" applyAlignment="1">
      <alignment horizontal="center" vertical="center"/>
    </xf>
    <xf numFmtId="0" fontId="50" fillId="4" borderId="68" xfId="0" applyFont="1" applyFill="1" applyBorder="1" applyAlignment="1">
      <alignment horizontal="center" vertical="center"/>
    </xf>
    <xf numFmtId="0" fontId="48" fillId="9" borderId="17" xfId="0" applyFont="1" applyFill="1" applyBorder="1" applyAlignment="1">
      <alignment horizontal="center" vertical="center"/>
    </xf>
    <xf numFmtId="0" fontId="48" fillId="9" borderId="68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76" fillId="6" borderId="0" xfId="0" applyFont="1" applyFill="1" applyAlignment="1">
      <alignment horizontal="center"/>
    </xf>
    <xf numFmtId="0" fontId="76" fillId="6" borderId="63" xfId="0" applyFont="1" applyFill="1" applyBorder="1" applyAlignment="1">
      <alignment horizontal="center"/>
    </xf>
    <xf numFmtId="0" fontId="73" fillId="6" borderId="0" xfId="0" applyFont="1" applyFill="1" applyAlignment="1">
      <alignment horizontal="left"/>
    </xf>
    <xf numFmtId="0" fontId="73" fillId="6" borderId="0" xfId="0" applyFont="1" applyFill="1" applyAlignment="1">
      <alignment horizontal="right"/>
    </xf>
    <xf numFmtId="0" fontId="73" fillId="6" borderId="0" xfId="0" applyFont="1" applyFill="1" applyAlignment="1">
      <alignment horizontal="center"/>
    </xf>
    <xf numFmtId="9" fontId="54" fillId="0" borderId="32" xfId="0" applyNumberFormat="1" applyFont="1" applyBorder="1" applyAlignment="1">
      <alignment horizontal="center" vertical="center"/>
    </xf>
    <xf numFmtId="9" fontId="54" fillId="0" borderId="2" xfId="0" applyNumberFormat="1" applyFont="1" applyBorder="1" applyAlignment="1">
      <alignment horizontal="center" vertical="center"/>
    </xf>
    <xf numFmtId="0" fontId="48" fillId="5" borderId="35" xfId="0" applyFont="1" applyFill="1" applyBorder="1" applyAlignment="1">
      <alignment horizontal="center"/>
    </xf>
    <xf numFmtId="0" fontId="48" fillId="0" borderId="29" xfId="0" applyFont="1" applyBorder="1" applyAlignment="1">
      <alignment horizontal="left" vertical="center"/>
    </xf>
    <xf numFmtId="0" fontId="48" fillId="0" borderId="24" xfId="0" applyFont="1" applyBorder="1" applyAlignment="1">
      <alignment horizontal="left" vertical="center"/>
    </xf>
    <xf numFmtId="0" fontId="48" fillId="0" borderId="1" xfId="0" applyFont="1" applyBorder="1" applyAlignment="1">
      <alignment horizontal="left" vertical="center"/>
    </xf>
    <xf numFmtId="0" fontId="48" fillId="0" borderId="2" xfId="0" applyFont="1" applyBorder="1" applyAlignment="1">
      <alignment horizontal="left" vertical="center"/>
    </xf>
    <xf numFmtId="0" fontId="48" fillId="0" borderId="54" xfId="0" applyFont="1" applyBorder="1" applyAlignment="1">
      <alignment horizontal="left" vertical="center"/>
    </xf>
    <xf numFmtId="0" fontId="48" fillId="0" borderId="47" xfId="0" applyFont="1" applyBorder="1" applyAlignment="1">
      <alignment horizontal="left" vertical="center"/>
    </xf>
    <xf numFmtId="0" fontId="48" fillId="0" borderId="55" xfId="0" applyFont="1" applyBorder="1" applyAlignment="1">
      <alignment horizontal="left" vertical="center"/>
    </xf>
    <xf numFmtId="0" fontId="48" fillId="0" borderId="51" xfId="0" applyFont="1" applyBorder="1" applyAlignment="1">
      <alignment horizontal="left" vertical="center"/>
    </xf>
    <xf numFmtId="0" fontId="48" fillId="0" borderId="1" xfId="0" applyFont="1" applyBorder="1" applyAlignment="1">
      <alignment horizontal="center"/>
    </xf>
    <xf numFmtId="0" fontId="48" fillId="0" borderId="32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50" fillId="11" borderId="0" xfId="0" applyFont="1" applyFill="1" applyAlignment="1">
      <alignment horizontal="center" vertical="center"/>
    </xf>
    <xf numFmtId="2" fontId="48" fillId="0" borderId="46" xfId="0" applyNumberFormat="1" applyFont="1" applyBorder="1" applyAlignment="1">
      <alignment horizontal="center"/>
    </xf>
    <xf numFmtId="2" fontId="48" fillId="0" borderId="45" xfId="0" applyNumberFormat="1" applyFont="1" applyBorder="1" applyAlignment="1">
      <alignment horizontal="center"/>
    </xf>
    <xf numFmtId="0" fontId="48" fillId="0" borderId="33" xfId="0" applyFont="1" applyBorder="1" applyAlignment="1">
      <alignment horizontal="center"/>
    </xf>
    <xf numFmtId="0" fontId="48" fillId="0" borderId="31" xfId="0" applyFont="1" applyBorder="1" applyAlignment="1">
      <alignment horizontal="center"/>
    </xf>
    <xf numFmtId="0" fontId="48" fillId="5" borderId="1" xfId="0" applyFont="1" applyFill="1" applyBorder="1" applyAlignment="1">
      <alignment horizontal="center"/>
    </xf>
    <xf numFmtId="0" fontId="48" fillId="5" borderId="4" xfId="0" applyFont="1" applyFill="1" applyBorder="1" applyAlignment="1">
      <alignment horizontal="center"/>
    </xf>
    <xf numFmtId="0" fontId="56" fillId="11" borderId="16" xfId="0" applyFont="1" applyFill="1" applyBorder="1" applyAlignment="1">
      <alignment horizontal="center"/>
    </xf>
    <xf numFmtId="0" fontId="56" fillId="6" borderId="17" xfId="0" applyFont="1" applyFill="1" applyBorder="1" applyAlignment="1">
      <alignment horizontal="center" wrapText="1"/>
    </xf>
    <xf numFmtId="0" fontId="56" fillId="6" borderId="16" xfId="0" applyFont="1" applyFill="1" applyBorder="1" applyAlignment="1">
      <alignment horizontal="center"/>
    </xf>
    <xf numFmtId="10" fontId="48" fillId="0" borderId="16" xfId="1" applyNumberFormat="1" applyFont="1" applyBorder="1" applyAlignment="1">
      <alignment horizontal="center"/>
    </xf>
    <xf numFmtId="0" fontId="56" fillId="13" borderId="0" xfId="0" applyFont="1" applyFill="1" applyAlignment="1">
      <alignment horizontal="center"/>
    </xf>
    <xf numFmtId="0" fontId="0" fillId="0" borderId="16" xfId="0" applyBorder="1" applyAlignment="1">
      <alignment horizontal="center" vertical="center"/>
    </xf>
    <xf numFmtId="10" fontId="48" fillId="0" borderId="16" xfId="1" applyNumberFormat="1" applyFont="1" applyBorder="1" applyAlignment="1">
      <alignment horizontal="center" vertical="center"/>
    </xf>
    <xf numFmtId="2" fontId="0" fillId="12" borderId="63" xfId="0" applyNumberFormat="1" applyFill="1" applyBorder="1" applyAlignment="1">
      <alignment horizontal="center" vertical="center"/>
    </xf>
    <xf numFmtId="0" fontId="48" fillId="0" borderId="16" xfId="0" applyFont="1" applyBorder="1" applyAlignment="1">
      <alignment horizontal="center" vertical="center"/>
    </xf>
    <xf numFmtId="0" fontId="48" fillId="0" borderId="16" xfId="0" applyFont="1" applyBorder="1" applyAlignment="1">
      <alignment horizontal="center" vertical="center" wrapText="1"/>
    </xf>
    <xf numFmtId="0" fontId="58" fillId="5" borderId="16" xfId="0" applyFont="1" applyFill="1" applyBorder="1" applyAlignment="1">
      <alignment horizontal="center" vertical="center" wrapText="1"/>
    </xf>
    <xf numFmtId="0" fontId="58" fillId="5" borderId="46" xfId="0" applyFont="1" applyFill="1" applyBorder="1" applyAlignment="1">
      <alignment horizontal="center" vertical="center" wrapText="1"/>
    </xf>
    <xf numFmtId="0" fontId="58" fillId="5" borderId="16" xfId="0" applyFont="1" applyFill="1" applyBorder="1" applyAlignment="1">
      <alignment horizontal="center" vertical="center"/>
    </xf>
    <xf numFmtId="0" fontId="48" fillId="0" borderId="11" xfId="0" applyFont="1" applyBorder="1" applyAlignment="1">
      <alignment horizontal="center" vertical="center" wrapText="1"/>
    </xf>
    <xf numFmtId="0" fontId="0" fillId="12" borderId="42" xfId="0" applyFill="1" applyBorder="1" applyAlignment="1">
      <alignment horizontal="center"/>
    </xf>
    <xf numFmtId="0" fontId="0" fillId="12" borderId="60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2" fontId="48" fillId="0" borderId="16" xfId="0" applyNumberFormat="1" applyFont="1" applyBorder="1" applyAlignment="1">
      <alignment horizontal="center"/>
    </xf>
    <xf numFmtId="10" fontId="48" fillId="0" borderId="16" xfId="1" applyNumberFormat="1" applyFont="1" applyFill="1" applyBorder="1" applyAlignment="1">
      <alignment horizontal="center" vertical="center"/>
    </xf>
    <xf numFmtId="0" fontId="48" fillId="0" borderId="15" xfId="0" applyFont="1" applyBorder="1" applyAlignment="1">
      <alignment horizontal="center" wrapText="1"/>
    </xf>
    <xf numFmtId="0" fontId="57" fillId="11" borderId="18" xfId="0" applyFont="1" applyFill="1" applyBorder="1" applyAlignment="1">
      <alignment horizontal="center" vertical="center" wrapText="1"/>
    </xf>
    <xf numFmtId="0" fontId="57" fillId="11" borderId="19" xfId="0" applyFont="1" applyFill="1" applyBorder="1" applyAlignment="1">
      <alignment horizontal="center" vertical="center" wrapText="1"/>
    </xf>
    <xf numFmtId="0" fontId="57" fillId="6" borderId="33" xfId="0" applyFont="1" applyFill="1" applyBorder="1" applyAlignment="1">
      <alignment horizontal="center" vertical="center" wrapText="1"/>
    </xf>
    <xf numFmtId="0" fontId="57" fillId="6" borderId="41" xfId="0" applyFont="1" applyFill="1" applyBorder="1" applyAlignment="1">
      <alignment horizontal="center" vertical="center" wrapText="1"/>
    </xf>
    <xf numFmtId="0" fontId="54" fillId="9" borderId="48" xfId="0" applyFont="1" applyFill="1" applyBorder="1" applyAlignment="1">
      <alignment horizontal="center" vertical="center" wrapText="1"/>
    </xf>
    <xf numFmtId="0" fontId="54" fillId="9" borderId="49" xfId="0" applyFont="1" applyFill="1" applyBorder="1" applyAlignment="1">
      <alignment horizontal="center" vertical="center" wrapText="1"/>
    </xf>
    <xf numFmtId="0" fontId="48" fillId="5" borderId="33" xfId="0" applyFont="1" applyFill="1" applyBorder="1" applyAlignment="1">
      <alignment horizontal="center"/>
    </xf>
    <xf numFmtId="0" fontId="48" fillId="5" borderId="31" xfId="0" applyFont="1" applyFill="1" applyBorder="1" applyAlignment="1">
      <alignment horizontal="center"/>
    </xf>
    <xf numFmtId="0" fontId="48" fillId="5" borderId="33" xfId="0" applyFont="1" applyFill="1" applyBorder="1" applyAlignment="1">
      <alignment horizontal="center" wrapText="1"/>
    </xf>
    <xf numFmtId="0" fontId="48" fillId="5" borderId="30" xfId="0" applyFont="1" applyFill="1" applyBorder="1" applyAlignment="1">
      <alignment horizontal="center"/>
    </xf>
    <xf numFmtId="0" fontId="48" fillId="5" borderId="34" xfId="0" applyFont="1" applyFill="1" applyBorder="1" applyAlignment="1">
      <alignment horizontal="center"/>
    </xf>
    <xf numFmtId="0" fontId="48" fillId="5" borderId="39" xfId="0" applyFont="1" applyFill="1" applyBorder="1" applyAlignment="1">
      <alignment horizontal="center"/>
    </xf>
    <xf numFmtId="0" fontId="48" fillId="5" borderId="41" xfId="0" applyFont="1" applyFill="1" applyBorder="1" applyAlignment="1">
      <alignment horizontal="center"/>
    </xf>
    <xf numFmtId="0" fontId="48" fillId="5" borderId="38" xfId="0" applyFont="1" applyFill="1" applyBorder="1" applyAlignment="1">
      <alignment horizontal="center"/>
    </xf>
    <xf numFmtId="2" fontId="48" fillId="0" borderId="68" xfId="0" applyNumberFormat="1" applyFont="1" applyBorder="1" applyAlignment="1">
      <alignment horizontal="center"/>
    </xf>
    <xf numFmtId="2" fontId="48" fillId="0" borderId="52" xfId="0" applyNumberFormat="1" applyFont="1" applyBorder="1" applyAlignment="1">
      <alignment horizontal="center"/>
    </xf>
    <xf numFmtId="2" fontId="48" fillId="0" borderId="12" xfId="0" applyNumberFormat="1" applyFont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0" fillId="12" borderId="34" xfId="0" applyFill="1" applyBorder="1" applyAlignment="1">
      <alignment horizontal="center"/>
    </xf>
    <xf numFmtId="0" fontId="0" fillId="12" borderId="41" xfId="0" applyFill="1" applyBorder="1" applyAlignment="1">
      <alignment horizontal="center"/>
    </xf>
    <xf numFmtId="2" fontId="0" fillId="12" borderId="35" xfId="0" applyNumberFormat="1" applyFill="1" applyBorder="1" applyAlignment="1">
      <alignment horizontal="center" vertical="center"/>
    </xf>
    <xf numFmtId="10" fontId="50" fillId="14" borderId="42" xfId="0" applyNumberFormat="1" applyFont="1" applyFill="1" applyBorder="1" applyAlignment="1">
      <alignment horizontal="center" vertical="center"/>
    </xf>
    <xf numFmtId="10" fontId="50" fillId="14" borderId="64" xfId="0" applyNumberFormat="1" applyFont="1" applyFill="1" applyBorder="1" applyAlignment="1">
      <alignment horizontal="center" vertical="center"/>
    </xf>
    <xf numFmtId="10" fontId="50" fillId="14" borderId="60" xfId="0" applyNumberFormat="1" applyFont="1" applyFill="1" applyBorder="1" applyAlignment="1">
      <alignment horizontal="center" vertical="center"/>
    </xf>
    <xf numFmtId="10" fontId="50" fillId="14" borderId="0" xfId="0" applyNumberFormat="1" applyFont="1" applyFill="1" applyAlignment="1">
      <alignment horizontal="center" vertical="center"/>
    </xf>
    <xf numFmtId="10" fontId="50" fillId="6" borderId="64" xfId="0" applyNumberFormat="1" applyFont="1" applyFill="1" applyBorder="1" applyAlignment="1">
      <alignment horizontal="center" vertical="center"/>
    </xf>
    <xf numFmtId="10" fontId="50" fillId="6" borderId="43" xfId="0" applyNumberFormat="1" applyFont="1" applyFill="1" applyBorder="1" applyAlignment="1">
      <alignment horizontal="center" vertical="center"/>
    </xf>
    <xf numFmtId="10" fontId="50" fillId="6" borderId="0" xfId="0" applyNumberFormat="1" applyFont="1" applyFill="1" applyAlignment="1">
      <alignment horizontal="center" vertical="center"/>
    </xf>
    <xf numFmtId="10" fontId="50" fillId="6" borderId="62" xfId="0" applyNumberFormat="1" applyFont="1" applyFill="1" applyBorder="1" applyAlignment="1">
      <alignment horizontal="center" vertical="center"/>
    </xf>
    <xf numFmtId="0" fontId="50" fillId="14" borderId="60" xfId="0" applyFont="1" applyFill="1" applyBorder="1" applyAlignment="1">
      <alignment horizontal="center" vertical="center"/>
    </xf>
    <xf numFmtId="0" fontId="50" fillId="14" borderId="0" xfId="0" applyFont="1" applyFill="1" applyAlignment="1">
      <alignment horizontal="center" vertical="center"/>
    </xf>
    <xf numFmtId="0" fontId="50" fillId="14" borderId="23" xfId="0" applyFont="1" applyFill="1" applyBorder="1" applyAlignment="1">
      <alignment horizontal="center" vertical="center"/>
    </xf>
    <xf numFmtId="0" fontId="50" fillId="14" borderId="63" xfId="0" applyFont="1" applyFill="1" applyBorder="1" applyAlignment="1">
      <alignment horizontal="center" vertical="center"/>
    </xf>
    <xf numFmtId="0" fontId="50" fillId="6" borderId="60" xfId="0" applyFont="1" applyFill="1" applyBorder="1" applyAlignment="1">
      <alignment horizontal="center" vertical="center"/>
    </xf>
    <xf numFmtId="0" fontId="50" fillId="6" borderId="0" xfId="0" applyFont="1" applyFill="1" applyAlignment="1">
      <alignment horizontal="center" vertical="center"/>
    </xf>
    <xf numFmtId="0" fontId="50" fillId="6" borderId="23" xfId="0" applyFont="1" applyFill="1" applyBorder="1" applyAlignment="1">
      <alignment horizontal="center" vertical="center"/>
    </xf>
    <xf numFmtId="0" fontId="50" fillId="6" borderId="63" xfId="0" applyFont="1" applyFill="1" applyBorder="1" applyAlignment="1">
      <alignment horizontal="center" vertical="center"/>
    </xf>
    <xf numFmtId="0" fontId="48" fillId="5" borderId="29" xfId="0" applyFont="1" applyFill="1" applyBorder="1" applyAlignment="1">
      <alignment horizontal="center" wrapText="1"/>
    </xf>
    <xf numFmtId="0" fontId="48" fillId="5" borderId="69" xfId="0" applyFont="1" applyFill="1" applyBorder="1" applyAlignment="1">
      <alignment horizontal="center" wrapText="1"/>
    </xf>
    <xf numFmtId="173" fontId="49" fillId="5" borderId="24" xfId="1" applyNumberFormat="1" applyFont="1" applyFill="1" applyBorder="1" applyAlignment="1">
      <alignment horizontal="center" vertical="center"/>
    </xf>
    <xf numFmtId="173" fontId="49" fillId="5" borderId="52" xfId="1" applyNumberFormat="1" applyFont="1" applyFill="1" applyBorder="1" applyAlignment="1">
      <alignment horizontal="center" vertical="center"/>
    </xf>
    <xf numFmtId="0" fontId="58" fillId="5" borderId="29" xfId="0" applyFont="1" applyFill="1" applyBorder="1" applyAlignment="1">
      <alignment horizontal="center" vertical="center" wrapText="1"/>
    </xf>
    <xf numFmtId="0" fontId="58" fillId="5" borderId="24" xfId="0" applyFont="1" applyFill="1" applyBorder="1" applyAlignment="1">
      <alignment horizontal="center" vertical="center" wrapText="1"/>
    </xf>
    <xf numFmtId="0" fontId="58" fillId="5" borderId="69" xfId="0" applyFont="1" applyFill="1" applyBorder="1" applyAlignment="1">
      <alignment horizontal="center" vertical="center" wrapText="1"/>
    </xf>
    <xf numFmtId="0" fontId="58" fillId="5" borderId="52" xfId="0" applyFont="1" applyFill="1" applyBorder="1" applyAlignment="1">
      <alignment horizontal="center" vertical="center" wrapText="1"/>
    </xf>
    <xf numFmtId="0" fontId="49" fillId="7" borderId="16" xfId="0" applyFont="1" applyFill="1" applyBorder="1" applyAlignment="1">
      <alignment horizontal="center" vertical="center" wrapText="1"/>
    </xf>
    <xf numFmtId="10" fontId="0" fillId="7" borderId="16" xfId="1" applyNumberFormat="1" applyFont="1" applyFill="1" applyBorder="1" applyAlignment="1">
      <alignment horizontal="center"/>
    </xf>
    <xf numFmtId="0" fontId="48" fillId="5" borderId="17" xfId="0" applyFont="1" applyFill="1" applyBorder="1" applyAlignment="1">
      <alignment horizontal="center"/>
    </xf>
    <xf numFmtId="0" fontId="48" fillId="5" borderId="24" xfId="0" applyFont="1" applyFill="1" applyBorder="1" applyAlignment="1">
      <alignment horizontal="center"/>
    </xf>
    <xf numFmtId="0" fontId="48" fillId="5" borderId="69" xfId="0" applyFont="1" applyFill="1" applyBorder="1" applyAlignment="1">
      <alignment horizontal="center"/>
    </xf>
    <xf numFmtId="0" fontId="48" fillId="5" borderId="68" xfId="0" applyFont="1" applyFill="1" applyBorder="1" applyAlignment="1">
      <alignment horizontal="center"/>
    </xf>
    <xf numFmtId="0" fontId="48" fillId="5" borderId="52" xfId="0" applyFont="1" applyFill="1" applyBorder="1" applyAlignment="1">
      <alignment horizontal="center"/>
    </xf>
    <xf numFmtId="0" fontId="48" fillId="9" borderId="29" xfId="0" applyFont="1" applyFill="1" applyBorder="1" applyAlignment="1">
      <alignment horizontal="center" wrapText="1"/>
    </xf>
    <xf numFmtId="0" fontId="48" fillId="9" borderId="24" xfId="0" applyFont="1" applyFill="1" applyBorder="1" applyAlignment="1">
      <alignment horizontal="center"/>
    </xf>
    <xf numFmtId="0" fontId="48" fillId="9" borderId="13" xfId="0" applyFont="1" applyFill="1" applyBorder="1" applyAlignment="1">
      <alignment horizontal="center"/>
    </xf>
    <xf numFmtId="0" fontId="48" fillId="9" borderId="12" xfId="0" applyFont="1" applyFill="1" applyBorder="1" applyAlignment="1">
      <alignment horizontal="center"/>
    </xf>
    <xf numFmtId="0" fontId="48" fillId="9" borderId="69" xfId="0" applyFont="1" applyFill="1" applyBorder="1" applyAlignment="1">
      <alignment horizontal="center"/>
    </xf>
    <xf numFmtId="0" fontId="48" fillId="9" borderId="52" xfId="0" applyFont="1" applyFill="1" applyBorder="1" applyAlignment="1">
      <alignment horizontal="center"/>
    </xf>
    <xf numFmtId="2" fontId="48" fillId="0" borderId="25" xfId="0" applyNumberFormat="1" applyFont="1" applyBorder="1" applyAlignment="1">
      <alignment horizontal="center"/>
    </xf>
    <xf numFmtId="10" fontId="50" fillId="6" borderId="11" xfId="0" applyNumberFormat="1" applyFont="1" applyFill="1" applyBorder="1" applyAlignment="1">
      <alignment horizontal="center"/>
    </xf>
    <xf numFmtId="0" fontId="50" fillId="6" borderId="61" xfId="0" applyFont="1" applyFill="1" applyBorder="1" applyAlignment="1">
      <alignment horizontal="center"/>
    </xf>
    <xf numFmtId="10" fontId="50" fillId="14" borderId="11" xfId="1" applyNumberFormat="1" applyFont="1" applyFill="1" applyBorder="1" applyAlignment="1">
      <alignment horizontal="center"/>
    </xf>
    <xf numFmtId="10" fontId="50" fillId="14" borderId="15" xfId="1" applyNumberFormat="1" applyFont="1" applyFill="1" applyBorder="1" applyAlignment="1">
      <alignment horizontal="center"/>
    </xf>
    <xf numFmtId="0" fontId="50" fillId="14" borderId="27" xfId="0" applyFont="1" applyFill="1" applyBorder="1" applyAlignment="1">
      <alignment horizontal="center"/>
    </xf>
    <xf numFmtId="0" fontId="50" fillId="14" borderId="26" xfId="0" applyFont="1" applyFill="1" applyBorder="1" applyAlignment="1">
      <alignment horizontal="center"/>
    </xf>
    <xf numFmtId="0" fontId="50" fillId="14" borderId="33" xfId="0" applyFont="1" applyFill="1" applyBorder="1" applyAlignment="1">
      <alignment horizontal="center" wrapText="1"/>
    </xf>
    <xf numFmtId="0" fontId="50" fillId="14" borderId="30" xfId="0" applyFont="1" applyFill="1" applyBorder="1" applyAlignment="1">
      <alignment horizontal="center"/>
    </xf>
    <xf numFmtId="0" fontId="50" fillId="14" borderId="34" xfId="0" applyFont="1" applyFill="1" applyBorder="1" applyAlignment="1">
      <alignment horizontal="center"/>
    </xf>
    <xf numFmtId="0" fontId="50" fillId="14" borderId="0" xfId="0" applyFont="1" applyFill="1" applyAlignment="1">
      <alignment horizontal="center"/>
    </xf>
    <xf numFmtId="0" fontId="50" fillId="14" borderId="41" xfId="0" applyFont="1" applyFill="1" applyBorder="1" applyAlignment="1">
      <alignment horizontal="center"/>
    </xf>
    <xf numFmtId="0" fontId="50" fillId="14" borderId="35" xfId="0" applyFont="1" applyFill="1" applyBorder="1" applyAlignment="1">
      <alignment horizontal="center"/>
    </xf>
    <xf numFmtId="0" fontId="50" fillId="6" borderId="30" xfId="0" applyFont="1" applyFill="1" applyBorder="1" applyAlignment="1">
      <alignment horizontal="center" wrapText="1"/>
    </xf>
    <xf numFmtId="0" fontId="50" fillId="6" borderId="30" xfId="0" applyFont="1" applyFill="1" applyBorder="1" applyAlignment="1">
      <alignment horizontal="center"/>
    </xf>
    <xf numFmtId="0" fontId="50" fillId="6" borderId="35" xfId="0" applyFont="1" applyFill="1" applyBorder="1" applyAlignment="1">
      <alignment horizontal="center"/>
    </xf>
    <xf numFmtId="0" fontId="50" fillId="6" borderId="27" xfId="0" applyFont="1" applyFill="1" applyBorder="1" applyAlignment="1">
      <alignment horizontal="center"/>
    </xf>
    <xf numFmtId="0" fontId="50" fillId="6" borderId="72" xfId="0" applyFont="1" applyFill="1" applyBorder="1" applyAlignment="1">
      <alignment horizontal="center"/>
    </xf>
    <xf numFmtId="0" fontId="50" fillId="10" borderId="16" xfId="0" applyFont="1" applyFill="1" applyBorder="1" applyAlignment="1">
      <alignment horizontal="center"/>
    </xf>
    <xf numFmtId="0" fontId="48" fillId="5" borderId="16" xfId="0" applyFont="1" applyFill="1" applyBorder="1" applyAlignment="1">
      <alignment horizontal="center"/>
    </xf>
    <xf numFmtId="0" fontId="50" fillId="4" borderId="16" xfId="0" applyFont="1" applyFill="1" applyBorder="1" applyAlignment="1">
      <alignment horizontal="center"/>
    </xf>
    <xf numFmtId="0" fontId="49" fillId="9" borderId="16" xfId="0" applyFont="1" applyFill="1" applyBorder="1" applyAlignment="1">
      <alignment horizontal="center"/>
    </xf>
    <xf numFmtId="0" fontId="49" fillId="7" borderId="16" xfId="0" applyFont="1" applyFill="1" applyBorder="1" applyAlignment="1">
      <alignment horizontal="center"/>
    </xf>
    <xf numFmtId="0" fontId="50" fillId="12" borderId="0" xfId="0" applyFont="1" applyFill="1" applyAlignment="1">
      <alignment horizontal="center"/>
    </xf>
    <xf numFmtId="0" fontId="50" fillId="12" borderId="6" xfId="0" applyFont="1" applyFill="1" applyBorder="1" applyAlignment="1">
      <alignment horizontal="center"/>
    </xf>
    <xf numFmtId="0" fontId="50" fillId="12" borderId="14" xfId="0" applyFont="1" applyFill="1" applyBorder="1" applyAlignment="1">
      <alignment horizontal="center"/>
    </xf>
    <xf numFmtId="0" fontId="50" fillId="12" borderId="5" xfId="0" applyFont="1" applyFill="1" applyBorder="1" applyAlignment="1">
      <alignment horizontal="center"/>
    </xf>
    <xf numFmtId="0" fontId="49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7" fillId="6" borderId="0" xfId="0" applyFont="1" applyFill="1" applyAlignment="1">
      <alignment horizontal="left" vertical="center"/>
    </xf>
    <xf numFmtId="0" fontId="57" fillId="6" borderId="0" xfId="0" applyFont="1" applyFill="1" applyAlignment="1">
      <alignment horizontal="right" vertical="center"/>
    </xf>
    <xf numFmtId="0" fontId="50" fillId="11" borderId="3" xfId="0" applyFont="1" applyFill="1" applyBorder="1" applyAlignment="1">
      <alignment horizontal="center" vertical="center" wrapText="1"/>
    </xf>
    <xf numFmtId="0" fontId="50" fillId="11" borderId="3" xfId="0" applyFont="1" applyFill="1" applyBorder="1" applyAlignment="1">
      <alignment horizontal="center" vertical="center"/>
    </xf>
    <xf numFmtId="0" fontId="49" fillId="5" borderId="35" xfId="0" applyFont="1" applyFill="1" applyBorder="1" applyAlignment="1">
      <alignment horizontal="center"/>
    </xf>
    <xf numFmtId="0" fontId="48" fillId="0" borderId="3" xfId="0" applyFont="1" applyBorder="1" applyAlignment="1">
      <alignment horizontal="center" vertical="center"/>
    </xf>
    <xf numFmtId="0" fontId="48" fillId="17" borderId="3" xfId="0" applyFont="1" applyFill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18" borderId="3" xfId="0" applyFont="1" applyFill="1" applyBorder="1" applyAlignment="1">
      <alignment horizontal="center" vertical="center" wrapText="1"/>
    </xf>
    <xf numFmtId="0" fontId="48" fillId="18" borderId="3" xfId="0" applyFont="1" applyFill="1" applyBorder="1" applyAlignment="1">
      <alignment horizontal="center" vertical="center"/>
    </xf>
    <xf numFmtId="0" fontId="48" fillId="16" borderId="3" xfId="0" applyFont="1" applyFill="1" applyBorder="1" applyAlignment="1">
      <alignment horizontal="center" vertical="center" wrapText="1"/>
    </xf>
    <xf numFmtId="0" fontId="48" fillId="16" borderId="3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FF00FF"/>
      <color rgb="FF00FF00"/>
      <color rgb="FF00FFFF"/>
      <color rgb="FF969696"/>
      <color rgb="FFFFFFFF"/>
      <color rgb="FF808080"/>
      <color rgb="FFC0C0C0"/>
      <color rgb="FFEAEAEA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>
                    <a:alpha val="99000"/>
                  </a:schemeClr>
                </a:solidFill>
              </a:rPr>
              <a:t>Performance</a:t>
            </a:r>
            <a:r>
              <a:rPr lang="en-US" sz="1800" b="1" baseline="0">
                <a:solidFill>
                  <a:schemeClr val="tx1">
                    <a:alpha val="99000"/>
                  </a:schemeClr>
                </a:solidFill>
              </a:rPr>
              <a:t> of Various U.S, ex-U.S, and World index funds (priced in </a:t>
            </a:r>
            <a:r>
              <a:rPr lang="en-US" sz="1800" b="1" i="1" baseline="0">
                <a:solidFill>
                  <a:schemeClr val="tx1">
                    <a:alpha val="99000"/>
                  </a:schemeClr>
                </a:solidFill>
              </a:rPr>
              <a:t>RC</a:t>
            </a:r>
            <a:r>
              <a:rPr lang="en-US" sz="1800" b="1" baseline="0">
                <a:solidFill>
                  <a:schemeClr val="tx1">
                    <a:alpha val="99000"/>
                  </a:schemeClr>
                </a:solidFill>
              </a:rPr>
              <a:t>)</a:t>
            </a:r>
            <a:endParaRPr lang="en-US" sz="1800" b="1">
              <a:solidFill>
                <a:schemeClr val="tx1">
                  <a:alpha val="99000"/>
                </a:schemeClr>
              </a:solidFill>
            </a:endParaRPr>
          </a:p>
        </c:rich>
      </c:tx>
      <c:layout>
        <c:manualLayout>
          <c:xMode val="edge"/>
          <c:yMode val="edge"/>
          <c:x val="0.28308107171306507"/>
          <c:y val="1.9109149774895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alpha val="99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546427860596875E-2"/>
          <c:y val="5.6968123816721547E-2"/>
          <c:w val="0.92031049128573983"/>
          <c:h val="0.90072982297831949"/>
        </c:manualLayout>
      </c:layout>
      <c:lineChart>
        <c:grouping val="standard"/>
        <c:varyColors val="0"/>
        <c:ser>
          <c:idx val="0"/>
          <c:order val="0"/>
          <c:spPr>
            <a:ln w="508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'Step #4'!$C$5:$C$310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#4'!$E$5:$E$310</c:f>
              <c:numCache>
                <c:formatCode>0.00</c:formatCode>
                <c:ptCount val="306"/>
                <c:pt idx="0">
                  <c:v>100</c:v>
                </c:pt>
                <c:pt idx="1">
                  <c:v>101.19574926710567</c:v>
                </c:pt>
                <c:pt idx="2">
                  <c:v>102.60271103069745</c:v>
                </c:pt>
                <c:pt idx="3">
                  <c:v>102.11101246327388</c:v>
                </c:pt>
                <c:pt idx="4">
                  <c:v>101.92788384832208</c:v>
                </c:pt>
                <c:pt idx="5">
                  <c:v>104.14043243208042</c:v>
                </c:pt>
                <c:pt idx="6">
                  <c:v>105.04543890629698</c:v>
                </c:pt>
                <c:pt idx="7">
                  <c:v>106.52430626029063</c:v>
                </c:pt>
                <c:pt idx="8">
                  <c:v>107.35282146683063</c:v>
                </c:pt>
                <c:pt idx="9">
                  <c:v>107.9519442728961</c:v>
                </c:pt>
                <c:pt idx="10">
                  <c:v>109.67963210386532</c:v>
                </c:pt>
                <c:pt idx="11">
                  <c:v>111.63226232895967</c:v>
                </c:pt>
                <c:pt idx="12">
                  <c:v>113.61606973268485</c:v>
                </c:pt>
                <c:pt idx="13">
                  <c:v>114.69530480915442</c:v>
                </c:pt>
                <c:pt idx="14">
                  <c:v>115.28883797309808</c:v>
                </c:pt>
                <c:pt idx="15">
                  <c:v>114.77461803207696</c:v>
                </c:pt>
                <c:pt idx="16">
                  <c:v>115.61526221933755</c:v>
                </c:pt>
                <c:pt idx="17">
                  <c:v>116.24360854270974</c:v>
                </c:pt>
                <c:pt idx="18">
                  <c:v>118.83796224440954</c:v>
                </c:pt>
                <c:pt idx="19">
                  <c:v>120.17315408852474</c:v>
                </c:pt>
                <c:pt idx="20">
                  <c:v>121.26639040448386</c:v>
                </c:pt>
                <c:pt idx="21">
                  <c:v>123.53619211871315</c:v>
                </c:pt>
                <c:pt idx="22">
                  <c:v>121.90016356486753</c:v>
                </c:pt>
                <c:pt idx="23">
                  <c:v>121.06497334880342</c:v>
                </c:pt>
                <c:pt idx="24">
                  <c:v>122.03936193421154</c:v>
                </c:pt>
                <c:pt idx="25">
                  <c:v>123.12350829817646</c:v>
                </c:pt>
                <c:pt idx="26">
                  <c:v>121.14830243111444</c:v>
                </c:pt>
                <c:pt idx="27">
                  <c:v>123.3514354526579</c:v>
                </c:pt>
                <c:pt idx="28">
                  <c:v>124.3313594118177</c:v>
                </c:pt>
                <c:pt idx="29">
                  <c:v>124.72537491303493</c:v>
                </c:pt>
                <c:pt idx="30">
                  <c:v>125.33100992351416</c:v>
                </c:pt>
                <c:pt idx="31">
                  <c:v>127.43529310889383</c:v>
                </c:pt>
                <c:pt idx="32">
                  <c:v>129.40935934018344</c:v>
                </c:pt>
                <c:pt idx="33">
                  <c:v>128.61999876268115</c:v>
                </c:pt>
                <c:pt idx="34">
                  <c:v>128.45722078652233</c:v>
                </c:pt>
                <c:pt idx="35">
                  <c:v>131.41986678200504</c:v>
                </c:pt>
                <c:pt idx="36">
                  <c:v>131.43205003109577</c:v>
                </c:pt>
                <c:pt idx="37">
                  <c:v>133.2967926307895</c:v>
                </c:pt>
                <c:pt idx="38">
                  <c:v>133.0799090896264</c:v>
                </c:pt>
                <c:pt idx="39">
                  <c:v>134.3308492891386</c:v>
                </c:pt>
                <c:pt idx="40">
                  <c:v>136.78890797929552</c:v>
                </c:pt>
                <c:pt idx="41">
                  <c:v>136.52904388900166</c:v>
                </c:pt>
                <c:pt idx="42">
                  <c:v>132.04604237057265</c:v>
                </c:pt>
                <c:pt idx="43">
                  <c:v>133.07575755931262</c:v>
                </c:pt>
                <c:pt idx="44">
                  <c:v>136.51110819267876</c:v>
                </c:pt>
                <c:pt idx="45">
                  <c:v>135.13174189529025</c:v>
                </c:pt>
                <c:pt idx="46">
                  <c:v>135.52912203545461</c:v>
                </c:pt>
                <c:pt idx="47">
                  <c:v>136.5478207450613</c:v>
                </c:pt>
                <c:pt idx="48">
                  <c:v>137.7583581430232</c:v>
                </c:pt>
                <c:pt idx="49">
                  <c:v>139.21478552597446</c:v>
                </c:pt>
                <c:pt idx="50">
                  <c:v>140.11327979577729</c:v>
                </c:pt>
                <c:pt idx="51">
                  <c:v>136.65372546934</c:v>
                </c:pt>
                <c:pt idx="52">
                  <c:v>136.07367799536982</c:v>
                </c:pt>
                <c:pt idx="53">
                  <c:v>136.84534708421472</c:v>
                </c:pt>
                <c:pt idx="54">
                  <c:v>138.15438157393467</c:v>
                </c:pt>
                <c:pt idx="55">
                  <c:v>140.8476936485385</c:v>
                </c:pt>
                <c:pt idx="56">
                  <c:v>141.08229581254403</c:v>
                </c:pt>
                <c:pt idx="57">
                  <c:v>142.27839782405542</c:v>
                </c:pt>
                <c:pt idx="58">
                  <c:v>141.13319954371153</c:v>
                </c:pt>
                <c:pt idx="59">
                  <c:v>142.33847290977232</c:v>
                </c:pt>
                <c:pt idx="60">
                  <c:v>143.36897498987895</c:v>
                </c:pt>
                <c:pt idx="61">
                  <c:v>142.4890133684703</c:v>
                </c:pt>
                <c:pt idx="62">
                  <c:v>141.72998880986208</c:v>
                </c:pt>
                <c:pt idx="63">
                  <c:v>143.7021556481977</c:v>
                </c:pt>
                <c:pt idx="64">
                  <c:v>145.21306847474403</c:v>
                </c:pt>
                <c:pt idx="65">
                  <c:v>146.03694373563923</c:v>
                </c:pt>
                <c:pt idx="66">
                  <c:v>144.57237609717075</c:v>
                </c:pt>
                <c:pt idx="67">
                  <c:v>146.54134110166962</c:v>
                </c:pt>
                <c:pt idx="68">
                  <c:v>144.93722234945139</c:v>
                </c:pt>
                <c:pt idx="69">
                  <c:v>143.74198863186183</c:v>
                </c:pt>
                <c:pt idx="70">
                  <c:v>144.43529419426122</c:v>
                </c:pt>
                <c:pt idx="71">
                  <c:v>145.85557884271617</c:v>
                </c:pt>
                <c:pt idx="72">
                  <c:v>145.69546001669295</c:v>
                </c:pt>
                <c:pt idx="73">
                  <c:v>146.26530503708156</c:v>
                </c:pt>
                <c:pt idx="74">
                  <c:v>144.77037424553399</c:v>
                </c:pt>
                <c:pt idx="75">
                  <c:v>144.4757512641817</c:v>
                </c:pt>
                <c:pt idx="76">
                  <c:v>144.32854831024576</c:v>
                </c:pt>
                <c:pt idx="77">
                  <c:v>144.49075646851838</c:v>
                </c:pt>
                <c:pt idx="78">
                  <c:v>146.43093210267142</c:v>
                </c:pt>
                <c:pt idx="79">
                  <c:v>148.84169590827344</c:v>
                </c:pt>
                <c:pt idx="80">
                  <c:v>150.06099764800885</c:v>
                </c:pt>
                <c:pt idx="81">
                  <c:v>151.13225527407155</c:v>
                </c:pt>
                <c:pt idx="82">
                  <c:v>152.83294459090874</c:v>
                </c:pt>
                <c:pt idx="83">
                  <c:v>152.088816699897</c:v>
                </c:pt>
                <c:pt idx="84">
                  <c:v>151.96655006202874</c:v>
                </c:pt>
                <c:pt idx="85">
                  <c:v>154.30217930920705</c:v>
                </c:pt>
                <c:pt idx="86">
                  <c:v>154.30093113669443</c:v>
                </c:pt>
                <c:pt idx="87">
                  <c:v>155.10592100478974</c:v>
                </c:pt>
                <c:pt idx="88">
                  <c:v>153.87986285297507</c:v>
                </c:pt>
                <c:pt idx="89">
                  <c:v>153.2861940181061</c:v>
                </c:pt>
                <c:pt idx="90">
                  <c:v>154.57357542815029</c:v>
                </c:pt>
                <c:pt idx="91">
                  <c:v>156.6524881505014</c:v>
                </c:pt>
                <c:pt idx="92">
                  <c:v>157.79022452995451</c:v>
                </c:pt>
                <c:pt idx="93">
                  <c:v>159.25023362533335</c:v>
                </c:pt>
                <c:pt idx="94">
                  <c:v>162.16558473626114</c:v>
                </c:pt>
                <c:pt idx="95">
                  <c:v>162.6780138210685</c:v>
                </c:pt>
                <c:pt idx="96">
                  <c:v>165.60622653571346</c:v>
                </c:pt>
                <c:pt idx="97">
                  <c:v>165.8012941920905</c:v>
                </c:pt>
                <c:pt idx="98">
                  <c:v>166.29204306303706</c:v>
                </c:pt>
                <c:pt idx="99">
                  <c:v>165.65854124450397</c:v>
                </c:pt>
                <c:pt idx="100">
                  <c:v>164.5004813604429</c:v>
                </c:pt>
                <c:pt idx="101">
                  <c:v>164.50183806969579</c:v>
                </c:pt>
                <c:pt idx="102">
                  <c:v>164.48534048518093</c:v>
                </c:pt>
                <c:pt idx="103">
                  <c:v>165.64532689638105</c:v>
                </c:pt>
                <c:pt idx="104">
                  <c:v>163.81878922924804</c:v>
                </c:pt>
                <c:pt idx="105">
                  <c:v>159.62872837269779</c:v>
                </c:pt>
                <c:pt idx="106">
                  <c:v>165.48501813106247</c:v>
                </c:pt>
                <c:pt idx="107">
                  <c:v>171.01398821508073</c:v>
                </c:pt>
                <c:pt idx="108">
                  <c:v>169.81468436973256</c:v>
                </c:pt>
                <c:pt idx="109">
                  <c:v>169.12056478178147</c:v>
                </c:pt>
                <c:pt idx="110">
                  <c:v>171.61726255145996</c:v>
                </c:pt>
                <c:pt idx="111">
                  <c:v>172.26595951362515</c:v>
                </c:pt>
                <c:pt idx="112">
                  <c:v>173.73864027342574</c:v>
                </c:pt>
                <c:pt idx="113">
                  <c:v>174.70502427424194</c:v>
                </c:pt>
                <c:pt idx="114">
                  <c:v>177.20391991291012</c:v>
                </c:pt>
                <c:pt idx="115">
                  <c:v>179.02296854496731</c:v>
                </c:pt>
                <c:pt idx="116">
                  <c:v>181.17544204300879</c:v>
                </c:pt>
                <c:pt idx="117">
                  <c:v>181.92396567199981</c:v>
                </c:pt>
                <c:pt idx="118">
                  <c:v>184.42375673877487</c:v>
                </c:pt>
                <c:pt idx="119">
                  <c:v>181.30606600987466</c:v>
                </c:pt>
                <c:pt idx="120">
                  <c:v>184.16937375386254</c:v>
                </c:pt>
                <c:pt idx="121">
                  <c:v>184.57597951694638</c:v>
                </c:pt>
                <c:pt idx="122">
                  <c:v>184.41740733947142</c:v>
                </c:pt>
                <c:pt idx="123">
                  <c:v>186.40419950355295</c:v>
                </c:pt>
                <c:pt idx="124">
                  <c:v>187.77298346876907</c:v>
                </c:pt>
                <c:pt idx="125">
                  <c:v>190.83890217257991</c:v>
                </c:pt>
                <c:pt idx="126">
                  <c:v>192.62576966115915</c:v>
                </c:pt>
                <c:pt idx="127">
                  <c:v>195.49428716867806</c:v>
                </c:pt>
                <c:pt idx="128">
                  <c:v>195.49577954885618</c:v>
                </c:pt>
                <c:pt idx="129">
                  <c:v>196.19860921021072</c:v>
                </c:pt>
                <c:pt idx="130">
                  <c:v>195.0980466642861</c:v>
                </c:pt>
                <c:pt idx="131">
                  <c:v>191.98317789063185</c:v>
                </c:pt>
                <c:pt idx="132">
                  <c:v>193.00369459063739</c:v>
                </c:pt>
                <c:pt idx="133">
                  <c:v>193.35033380474457</c:v>
                </c:pt>
                <c:pt idx="134">
                  <c:v>193.29573982440925</c:v>
                </c:pt>
                <c:pt idx="135">
                  <c:v>195.86987855824134</c:v>
                </c:pt>
                <c:pt idx="136">
                  <c:v>198.43386910686201</c:v>
                </c:pt>
                <c:pt idx="137">
                  <c:v>197.67614698913656</c:v>
                </c:pt>
                <c:pt idx="138">
                  <c:v>200.79047307908962</c:v>
                </c:pt>
                <c:pt idx="139">
                  <c:v>203.73046203004947</c:v>
                </c:pt>
                <c:pt idx="140">
                  <c:v>205.57501679606057</c:v>
                </c:pt>
                <c:pt idx="141">
                  <c:v>205.91324441279991</c:v>
                </c:pt>
                <c:pt idx="142">
                  <c:v>205.3176219166069</c:v>
                </c:pt>
                <c:pt idx="143">
                  <c:v>206.5750471863478</c:v>
                </c:pt>
                <c:pt idx="144">
                  <c:v>209.37222892135102</c:v>
                </c:pt>
                <c:pt idx="145">
                  <c:v>209.29731143640774</c:v>
                </c:pt>
                <c:pt idx="146">
                  <c:v>207.871898426977</c:v>
                </c:pt>
                <c:pt idx="147">
                  <c:v>210.4620191958079</c:v>
                </c:pt>
                <c:pt idx="148">
                  <c:v>212.46853791242603</c:v>
                </c:pt>
                <c:pt idx="149">
                  <c:v>212.5652441479703</c:v>
                </c:pt>
                <c:pt idx="150">
                  <c:v>215.51988555886109</c:v>
                </c:pt>
                <c:pt idx="151">
                  <c:v>215.59770640160548</c:v>
                </c:pt>
                <c:pt idx="152">
                  <c:v>215.84924029708677</c:v>
                </c:pt>
                <c:pt idx="153">
                  <c:v>216.08112904258658</c:v>
                </c:pt>
                <c:pt idx="154">
                  <c:v>216.52691656889314</c:v>
                </c:pt>
                <c:pt idx="155">
                  <c:v>215.01467416727897</c:v>
                </c:pt>
                <c:pt idx="156">
                  <c:v>214.55990522571841</c:v>
                </c:pt>
                <c:pt idx="157">
                  <c:v>215.7529682085034</c:v>
                </c:pt>
                <c:pt idx="158">
                  <c:v>215.55746640516546</c:v>
                </c:pt>
                <c:pt idx="159">
                  <c:v>217.89616181525528</c:v>
                </c:pt>
                <c:pt idx="160">
                  <c:v>214.15259397382309</c:v>
                </c:pt>
                <c:pt idx="161">
                  <c:v>210.61888191962419</c:v>
                </c:pt>
                <c:pt idx="162">
                  <c:v>211.01485108216559</c:v>
                </c:pt>
                <c:pt idx="163">
                  <c:v>209.64791224153333</c:v>
                </c:pt>
                <c:pt idx="164">
                  <c:v>211.67293647236059</c:v>
                </c:pt>
                <c:pt idx="165">
                  <c:v>213.30465069078207</c:v>
                </c:pt>
                <c:pt idx="166">
                  <c:v>212.56673652814845</c:v>
                </c:pt>
                <c:pt idx="167">
                  <c:v>211.02798402773328</c:v>
                </c:pt>
                <c:pt idx="168">
                  <c:v>214.45296940240755</c:v>
                </c:pt>
                <c:pt idx="169">
                  <c:v>215.51806756846224</c:v>
                </c:pt>
                <c:pt idx="170">
                  <c:v>215.1353670224139</c:v>
                </c:pt>
                <c:pt idx="171">
                  <c:v>216.82965267157758</c:v>
                </c:pt>
                <c:pt idx="172">
                  <c:v>219.11470379780909</c:v>
                </c:pt>
                <c:pt idx="173">
                  <c:v>219.37741697753395</c:v>
                </c:pt>
                <c:pt idx="174">
                  <c:v>218.80960702102468</c:v>
                </c:pt>
                <c:pt idx="175">
                  <c:v>221.29051269499982</c:v>
                </c:pt>
                <c:pt idx="176">
                  <c:v>219.7008835976022</c:v>
                </c:pt>
                <c:pt idx="177">
                  <c:v>221.76289172266257</c:v>
                </c:pt>
                <c:pt idx="178">
                  <c:v>223.21522184367021</c:v>
                </c:pt>
                <c:pt idx="179">
                  <c:v>222.82644324016897</c:v>
                </c:pt>
                <c:pt idx="180">
                  <c:v>228.59096518466987</c:v>
                </c:pt>
                <c:pt idx="181">
                  <c:v>226.13762784271293</c:v>
                </c:pt>
                <c:pt idx="182">
                  <c:v>226.96541042625634</c:v>
                </c:pt>
                <c:pt idx="183">
                  <c:v>226.22022430202736</c:v>
                </c:pt>
                <c:pt idx="184">
                  <c:v>225.18250452869549</c:v>
                </c:pt>
                <c:pt idx="185">
                  <c:v>222.91606745341332</c:v>
                </c:pt>
                <c:pt idx="186">
                  <c:v>224.60302687261148</c:v>
                </c:pt>
                <c:pt idx="187">
                  <c:v>223.8111428158989</c:v>
                </c:pt>
                <c:pt idx="188">
                  <c:v>225.52583337222569</c:v>
                </c:pt>
                <c:pt idx="189">
                  <c:v>225.54634681612899</c:v>
                </c:pt>
                <c:pt idx="190">
                  <c:v>224.93761850855321</c:v>
                </c:pt>
                <c:pt idx="191">
                  <c:v>223.90665514730065</c:v>
                </c:pt>
                <c:pt idx="192">
                  <c:v>227.26136298267642</c:v>
                </c:pt>
                <c:pt idx="193">
                  <c:v>228.78524594968019</c:v>
                </c:pt>
                <c:pt idx="194">
                  <c:v>230.92531912515045</c:v>
                </c:pt>
                <c:pt idx="195">
                  <c:v>231.81776247168546</c:v>
                </c:pt>
                <c:pt idx="196">
                  <c:v>231.83917134369571</c:v>
                </c:pt>
                <c:pt idx="197">
                  <c:v>236.35820705988081</c:v>
                </c:pt>
                <c:pt idx="198">
                  <c:v>237.87514367550986</c:v>
                </c:pt>
                <c:pt idx="199">
                  <c:v>237.46984035330877</c:v>
                </c:pt>
                <c:pt idx="200">
                  <c:v>237.27699770010648</c:v>
                </c:pt>
                <c:pt idx="201">
                  <c:v>235.36444466634174</c:v>
                </c:pt>
                <c:pt idx="202">
                  <c:v>229.14672756301368</c:v>
                </c:pt>
                <c:pt idx="203">
                  <c:v>229.57596323643537</c:v>
                </c:pt>
                <c:pt idx="204">
                  <c:v>230.35509422617099</c:v>
                </c:pt>
                <c:pt idx="205">
                  <c:v>231.89333117707011</c:v>
                </c:pt>
                <c:pt idx="206">
                  <c:v>231.67677324612765</c:v>
                </c:pt>
                <c:pt idx="207">
                  <c:v>233.4600861564644</c:v>
                </c:pt>
                <c:pt idx="208">
                  <c:v>235.00692464402658</c:v>
                </c:pt>
                <c:pt idx="209">
                  <c:v>235.05052927941369</c:v>
                </c:pt>
                <c:pt idx="210">
                  <c:v>235.96856016245781</c:v>
                </c:pt>
                <c:pt idx="211">
                  <c:v>237.98468438058626</c:v>
                </c:pt>
                <c:pt idx="212">
                  <c:v>236.71152128351207</c:v>
                </c:pt>
                <c:pt idx="213">
                  <c:v>236.9752926964542</c:v>
                </c:pt>
                <c:pt idx="214">
                  <c:v>236.57831956906568</c:v>
                </c:pt>
                <c:pt idx="215">
                  <c:v>237.50544040410401</c:v>
                </c:pt>
                <c:pt idx="216">
                  <c:v>235.02507741382996</c:v>
                </c:pt>
                <c:pt idx="217">
                  <c:v>232.62823344516232</c:v>
                </c:pt>
                <c:pt idx="218">
                  <c:v>233.98548538172909</c:v>
                </c:pt>
                <c:pt idx="219">
                  <c:v>232.11360649136537</c:v>
                </c:pt>
                <c:pt idx="220">
                  <c:v>233.52143654887897</c:v>
                </c:pt>
                <c:pt idx="221">
                  <c:v>233.58813237574986</c:v>
                </c:pt>
                <c:pt idx="222">
                  <c:v>233.65550655724715</c:v>
                </c:pt>
                <c:pt idx="223">
                  <c:v>234.87087384014927</c:v>
                </c:pt>
                <c:pt idx="224">
                  <c:v>233.60756045225085</c:v>
                </c:pt>
                <c:pt idx="225">
                  <c:v>231.8675265670806</c:v>
                </c:pt>
                <c:pt idx="226">
                  <c:v>233.09003014065274</c:v>
                </c:pt>
                <c:pt idx="227">
                  <c:v>237.26847756599847</c:v>
                </c:pt>
                <c:pt idx="228">
                  <c:v>239.65932487976841</c:v>
                </c:pt>
                <c:pt idx="229">
                  <c:v>239.54728782966677</c:v>
                </c:pt>
                <c:pt idx="230">
                  <c:v>244.21162710683379</c:v>
                </c:pt>
                <c:pt idx="231">
                  <c:v>244.32561781825953</c:v>
                </c:pt>
                <c:pt idx="232">
                  <c:v>248.80658427280923</c:v>
                </c:pt>
                <c:pt idx="233">
                  <c:v>251.68769204219475</c:v>
                </c:pt>
                <c:pt idx="234">
                  <c:v>252.26470048743846</c:v>
                </c:pt>
                <c:pt idx="235">
                  <c:v>259.32083677485247</c:v>
                </c:pt>
                <c:pt idx="236">
                  <c:v>257.79117422643151</c:v>
                </c:pt>
                <c:pt idx="237">
                  <c:v>258.32593474554102</c:v>
                </c:pt>
                <c:pt idx="238">
                  <c:v>258.18836442730048</c:v>
                </c:pt>
                <c:pt idx="239">
                  <c:v>257.79163550757744</c:v>
                </c:pt>
                <c:pt idx="240">
                  <c:v>263.26156160491104</c:v>
                </c:pt>
                <c:pt idx="241">
                  <c:v>267.80868120263051</c:v>
                </c:pt>
                <c:pt idx="242">
                  <c:v>266.21498197747428</c:v>
                </c:pt>
                <c:pt idx="243">
                  <c:v>270.75550796822478</c:v>
                </c:pt>
                <c:pt idx="244">
                  <c:v>272.2159783447496</c:v>
                </c:pt>
                <c:pt idx="245">
                  <c:v>274.15352196295208</c:v>
                </c:pt>
                <c:pt idx="246">
                  <c:v>278.4353234991811</c:v>
                </c:pt>
                <c:pt idx="247">
                  <c:v>275.5922035888758</c:v>
                </c:pt>
                <c:pt idx="248">
                  <c:v>275.83033319693885</c:v>
                </c:pt>
                <c:pt idx="249">
                  <c:v>274.14139298223142</c:v>
                </c:pt>
                <c:pt idx="250">
                  <c:v>277.21257571794342</c:v>
                </c:pt>
                <c:pt idx="251">
                  <c:v>277.16479241805752</c:v>
                </c:pt>
                <c:pt idx="252">
                  <c:v>275.44174453273303</c:v>
                </c:pt>
                <c:pt idx="253">
                  <c:v>271.31854230816401</c:v>
                </c:pt>
                <c:pt idx="254">
                  <c:v>267.3852251106261</c:v>
                </c:pt>
                <c:pt idx="255">
                  <c:v>270.12680890044686</c:v>
                </c:pt>
                <c:pt idx="256">
                  <c:v>270.75347290434547</c:v>
                </c:pt>
                <c:pt idx="257">
                  <c:v>272.85273626548951</c:v>
                </c:pt>
                <c:pt idx="258">
                  <c:v>276.16278123226101</c:v>
                </c:pt>
                <c:pt idx="259">
                  <c:v>275.60704598810219</c:v>
                </c:pt>
                <c:pt idx="260">
                  <c:v>273.11059242608917</c:v>
                </c:pt>
                <c:pt idx="261">
                  <c:v>273.01361484869432</c:v>
                </c:pt>
                <c:pt idx="262">
                  <c:v>273.9131402175293</c:v>
                </c:pt>
                <c:pt idx="263">
                  <c:v>272.38106272663828</c:v>
                </c:pt>
                <c:pt idx="264">
                  <c:v>266.86221369364637</c:v>
                </c:pt>
                <c:pt idx="265">
                  <c:v>263.8540094014524</c:v>
                </c:pt>
                <c:pt idx="266">
                  <c:v>256.16703044564105</c:v>
                </c:pt>
                <c:pt idx="267">
                  <c:v>246.4939105461894</c:v>
                </c:pt>
                <c:pt idx="268">
                  <c:v>247.91783117544207</c:v>
                </c:pt>
                <c:pt idx="269">
                  <c:v>244.17000326695586</c:v>
                </c:pt>
                <c:pt idx="270">
                  <c:v>249.8251473114907</c:v>
                </c:pt>
                <c:pt idx="271">
                  <c:v>242.87570263972208</c:v>
                </c:pt>
                <c:pt idx="272">
                  <c:v>232.71267502906068</c:v>
                </c:pt>
                <c:pt idx="273">
                  <c:v>229.48294725005888</c:v>
                </c:pt>
                <c:pt idx="274">
                  <c:v>237.96894655325303</c:v>
                </c:pt>
                <c:pt idx="275">
                  <c:v>236.50030878702592</c:v>
                </c:pt>
                <c:pt idx="276">
                  <c:v>244.05015157155771</c:v>
                </c:pt>
                <c:pt idx="277">
                  <c:v>237.83710154805951</c:v>
                </c:pt>
                <c:pt idx="278">
                  <c:v>243.89095530782643</c:v>
                </c:pt>
                <c:pt idx="279">
                  <c:v>245.22831788674625</c:v>
                </c:pt>
                <c:pt idx="280">
                  <c:v>242.53096281856892</c:v>
                </c:pt>
                <c:pt idx="281">
                  <c:v>241.62204902170407</c:v>
                </c:pt>
                <c:pt idx="282">
                  <c:v>241.47107441604518</c:v>
                </c:pt>
                <c:pt idx="283">
                  <c:v>240.07298553096717</c:v>
                </c:pt>
                <c:pt idx="284">
                  <c:v>234.08213734890327</c:v>
                </c:pt>
                <c:pt idx="285">
                  <c:v>230.37460370522723</c:v>
                </c:pt>
                <c:pt idx="286">
                  <c:v>240.78485087594578</c:v>
                </c:pt>
                <c:pt idx="287">
                  <c:v>249.6796266770283</c:v>
                </c:pt>
                <c:pt idx="288">
                  <c:v>249.08658192841568</c:v>
                </c:pt>
                <c:pt idx="289">
                  <c:v>245.65109562412425</c:v>
                </c:pt>
                <c:pt idx="290">
                  <c:v>247.62239416853799</c:v>
                </c:pt>
                <c:pt idx="291">
                  <c:v>241.58837549804795</c:v>
                </c:pt>
                <c:pt idx="292">
                  <c:v>245.68012920213556</c:v>
                </c:pt>
                <c:pt idx="293">
                  <c:v>247.9844184655727</c:v>
                </c:pt>
                <c:pt idx="294">
                  <c:v>253.7007229632267</c:v>
                </c:pt>
                <c:pt idx="295">
                  <c:v>257.1001479355769</c:v>
                </c:pt>
                <c:pt idx="296">
                  <c:v>260.50258480246856</c:v>
                </c:pt>
                <c:pt idx="297">
                  <c:v>254.09500980629448</c:v>
                </c:pt>
                <c:pt idx="298">
                  <c:v>256.98797521454998</c:v>
                </c:pt>
                <c:pt idx="299">
                  <c:v>252.43770805136393</c:v>
                </c:pt>
                <c:pt idx="300">
                  <c:v>254.03878777485573</c:v>
                </c:pt>
                <c:pt idx="301">
                  <c:v>259.39740944508418</c:v>
                </c:pt>
                <c:pt idx="302">
                  <c:v>259.34674992158222</c:v>
                </c:pt>
                <c:pt idx="303">
                  <c:v>260.45396034284585</c:v>
                </c:pt>
                <c:pt idx="304">
                  <c:v>258.55988568910522</c:v>
                </c:pt>
                <c:pt idx="305">
                  <c:v>258.31744174561805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4-4338-84E8-D15D59C68B17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#4'!$C$5:$C$310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#4'!$G$5:$G$310</c:f>
              <c:numCache>
                <c:formatCode>0.00</c:formatCode>
                <c:ptCount val="306"/>
                <c:pt idx="0">
                  <c:v>100</c:v>
                </c:pt>
                <c:pt idx="1">
                  <c:v>92.812388971342472</c:v>
                </c:pt>
                <c:pt idx="2">
                  <c:v>100.13225088941769</c:v>
                </c:pt>
                <c:pt idx="3">
                  <c:v>98.562411780163373</c:v>
                </c:pt>
                <c:pt idx="4">
                  <c:v>96.541453123012815</c:v>
                </c:pt>
                <c:pt idx="5">
                  <c:v>95.832671678800764</c:v>
                </c:pt>
                <c:pt idx="6">
                  <c:v>96.458948125879289</c:v>
                </c:pt>
                <c:pt idx="7">
                  <c:v>103.4660848033935</c:v>
                </c:pt>
                <c:pt idx="8">
                  <c:v>98.19831556324695</c:v>
                </c:pt>
                <c:pt idx="9">
                  <c:v>100.8884740493736</c:v>
                </c:pt>
                <c:pt idx="10">
                  <c:v>96.403722115298507</c:v>
                </c:pt>
                <c:pt idx="11">
                  <c:v>98.722710767837057</c:v>
                </c:pt>
                <c:pt idx="12">
                  <c:v>100.58093675941906</c:v>
                </c:pt>
                <c:pt idx="13">
                  <c:v>97.292658895121932</c:v>
                </c:pt>
                <c:pt idx="14">
                  <c:v>92.001612576135557</c:v>
                </c:pt>
                <c:pt idx="15">
                  <c:v>99.649687780920218</c:v>
                </c:pt>
                <c:pt idx="16">
                  <c:v>101.45883117983901</c:v>
                </c:pt>
                <c:pt idx="17">
                  <c:v>98.042605977236093</c:v>
                </c:pt>
                <c:pt idx="18">
                  <c:v>97.947956279900509</c:v>
                </c:pt>
                <c:pt idx="19">
                  <c:v>93.245199870416528</c:v>
                </c:pt>
                <c:pt idx="20">
                  <c:v>82.574556733051026</c:v>
                </c:pt>
                <c:pt idx="21">
                  <c:v>84.945225901768083</c:v>
                </c:pt>
                <c:pt idx="22">
                  <c:v>92.454455123761363</c:v>
                </c:pt>
                <c:pt idx="23">
                  <c:v>93.718664719113704</c:v>
                </c:pt>
                <c:pt idx="24">
                  <c:v>93.391233178386017</c:v>
                </c:pt>
                <c:pt idx="25">
                  <c:v>95.227993530807211</c:v>
                </c:pt>
                <c:pt idx="26">
                  <c:v>97.818068000561155</c:v>
                </c:pt>
                <c:pt idx="27">
                  <c:v>93.979543618590981</c:v>
                </c:pt>
                <c:pt idx="28">
                  <c:v>93.833865649704109</c:v>
                </c:pt>
                <c:pt idx="29">
                  <c:v>87.596894058463633</c:v>
                </c:pt>
                <c:pt idx="30">
                  <c:v>82.654182693972771</c:v>
                </c:pt>
                <c:pt idx="31">
                  <c:v>82.196881825323501</c:v>
                </c:pt>
                <c:pt idx="32">
                  <c:v>72.292523471449314</c:v>
                </c:pt>
                <c:pt idx="33">
                  <c:v>79.852016591145002</c:v>
                </c:pt>
                <c:pt idx="34">
                  <c:v>84.869803997015097</c:v>
                </c:pt>
                <c:pt idx="35">
                  <c:v>79.916358233659011</c:v>
                </c:pt>
                <c:pt idx="36">
                  <c:v>77.555177408090728</c:v>
                </c:pt>
                <c:pt idx="37">
                  <c:v>76.138789507566514</c:v>
                </c:pt>
                <c:pt idx="38">
                  <c:v>76.868788643223937</c:v>
                </c:pt>
                <c:pt idx="39">
                  <c:v>81.824844964373796</c:v>
                </c:pt>
                <c:pt idx="40">
                  <c:v>85.774467294993556</c:v>
                </c:pt>
                <c:pt idx="41">
                  <c:v>86.939946321056823</c:v>
                </c:pt>
                <c:pt idx="42">
                  <c:v>89.651902096154728</c:v>
                </c:pt>
                <c:pt idx="43">
                  <c:v>91.662156360851483</c:v>
                </c:pt>
                <c:pt idx="44">
                  <c:v>90.539990800034261</c:v>
                </c:pt>
                <c:pt idx="45">
                  <c:v>95.496751482210129</c:v>
                </c:pt>
                <c:pt idx="46">
                  <c:v>95.666305078880455</c:v>
                </c:pt>
                <c:pt idx="47">
                  <c:v>102.32512891188649</c:v>
                </c:pt>
                <c:pt idx="48">
                  <c:v>102.97143700751681</c:v>
                </c:pt>
                <c:pt idx="49">
                  <c:v>104.00933666863546</c:v>
                </c:pt>
                <c:pt idx="50">
                  <c:v>102.15667291816031</c:v>
                </c:pt>
                <c:pt idx="51">
                  <c:v>100.72841037513685</c:v>
                </c:pt>
                <c:pt idx="52">
                  <c:v>100.61822841167805</c:v>
                </c:pt>
                <c:pt idx="53">
                  <c:v>103.33875022759469</c:v>
                </c:pt>
                <c:pt idx="54">
                  <c:v>100.58611207574704</c:v>
                </c:pt>
                <c:pt idx="55">
                  <c:v>100.80880702704673</c:v>
                </c:pt>
                <c:pt idx="56">
                  <c:v>100.09250029070684</c:v>
                </c:pt>
                <c:pt idx="57">
                  <c:v>99.712987095458487</c:v>
                </c:pt>
                <c:pt idx="58">
                  <c:v>103.72647570386395</c:v>
                </c:pt>
                <c:pt idx="59">
                  <c:v>107.45273346642388</c:v>
                </c:pt>
                <c:pt idx="60">
                  <c:v>104.90568503208024</c:v>
                </c:pt>
                <c:pt idx="61">
                  <c:v>107.90958265961702</c:v>
                </c:pt>
                <c:pt idx="62">
                  <c:v>105.42722646901559</c:v>
                </c:pt>
                <c:pt idx="63">
                  <c:v>102.46626011980044</c:v>
                </c:pt>
                <c:pt idx="64">
                  <c:v>105.30812154637061</c:v>
                </c:pt>
                <c:pt idx="65">
                  <c:v>103.74646471172579</c:v>
                </c:pt>
                <c:pt idx="66">
                  <c:v>107.78023607496807</c:v>
                </c:pt>
                <c:pt idx="67">
                  <c:v>106.1152229458207</c:v>
                </c:pt>
                <c:pt idx="68">
                  <c:v>107.29872319087042</c:v>
                </c:pt>
                <c:pt idx="69">
                  <c:v>105.58675476570116</c:v>
                </c:pt>
                <c:pt idx="70">
                  <c:v>110.1140889561545</c:v>
                </c:pt>
                <c:pt idx="71">
                  <c:v>109.10433530895021</c:v>
                </c:pt>
                <c:pt idx="72">
                  <c:v>110.69928346742594</c:v>
                </c:pt>
                <c:pt idx="73">
                  <c:v>112.49002819828824</c:v>
                </c:pt>
                <c:pt idx="74">
                  <c:v>114.14258392884085</c:v>
                </c:pt>
                <c:pt idx="75">
                  <c:v>117.03635170931761</c:v>
                </c:pt>
                <c:pt idx="76">
                  <c:v>114.94928734851835</c:v>
                </c:pt>
                <c:pt idx="77">
                  <c:v>115.29965958042099</c:v>
                </c:pt>
                <c:pt idx="78">
                  <c:v>115.58496685736583</c:v>
                </c:pt>
                <c:pt idx="79">
                  <c:v>117.71809579755312</c:v>
                </c:pt>
                <c:pt idx="80">
                  <c:v>121.01118100481712</c:v>
                </c:pt>
                <c:pt idx="81">
                  <c:v>125.37174429843833</c:v>
                </c:pt>
                <c:pt idx="82">
                  <c:v>127.13693304247751</c:v>
                </c:pt>
                <c:pt idx="83">
                  <c:v>129.68694579441271</c:v>
                </c:pt>
                <c:pt idx="84">
                  <c:v>131.94502143176351</c:v>
                </c:pt>
                <c:pt idx="85">
                  <c:v>128.28503361847268</c:v>
                </c:pt>
                <c:pt idx="86">
                  <c:v>129.49078756580425</c:v>
                </c:pt>
                <c:pt idx="87">
                  <c:v>137.22088766513968</c:v>
                </c:pt>
                <c:pt idx="88">
                  <c:v>143.24110399525736</c:v>
                </c:pt>
                <c:pt idx="89">
                  <c:v>141.41552497930309</c:v>
                </c:pt>
                <c:pt idx="90">
                  <c:v>139.44993762693599</c:v>
                </c:pt>
                <c:pt idx="91">
                  <c:v>140.91298549722225</c:v>
                </c:pt>
                <c:pt idx="92">
                  <c:v>147.05775212401568</c:v>
                </c:pt>
                <c:pt idx="93">
                  <c:v>147.35371167701555</c:v>
                </c:pt>
                <c:pt idx="94">
                  <c:v>142.4310256439372</c:v>
                </c:pt>
                <c:pt idx="95">
                  <c:v>141.12756608315937</c:v>
                </c:pt>
                <c:pt idx="96">
                  <c:v>134.47905655925862</c:v>
                </c:pt>
                <c:pt idx="97">
                  <c:v>131.43884327747654</c:v>
                </c:pt>
                <c:pt idx="98">
                  <c:v>131.03546708872315</c:v>
                </c:pt>
                <c:pt idx="99">
                  <c:v>137.56911522826803</c:v>
                </c:pt>
                <c:pt idx="100">
                  <c:v>135.52534222272746</c:v>
                </c:pt>
                <c:pt idx="101">
                  <c:v>122.17675162939948</c:v>
                </c:pt>
                <c:pt idx="102">
                  <c:v>122.75208982416099</c:v>
                </c:pt>
                <c:pt idx="103">
                  <c:v>124.82184206485425</c:v>
                </c:pt>
                <c:pt idx="104">
                  <c:v>117.40540056340356</c:v>
                </c:pt>
                <c:pt idx="105">
                  <c:v>101.61356476783622</c:v>
                </c:pt>
                <c:pt idx="106">
                  <c:v>96.129209250041697</c:v>
                </c:pt>
                <c:pt idx="107">
                  <c:v>95.711681090090607</c:v>
                </c:pt>
                <c:pt idx="108">
                  <c:v>87.845898315441644</c:v>
                </c:pt>
                <c:pt idx="109">
                  <c:v>77.755425984361509</c:v>
                </c:pt>
                <c:pt idx="110">
                  <c:v>83.745116318353553</c:v>
                </c:pt>
                <c:pt idx="111">
                  <c:v>90.398668498658111</c:v>
                </c:pt>
                <c:pt idx="112">
                  <c:v>94.672413768325015</c:v>
                </c:pt>
                <c:pt idx="113">
                  <c:v>94.140711212911114</c:v>
                </c:pt>
                <c:pt idx="114">
                  <c:v>102.27380057622102</c:v>
                </c:pt>
                <c:pt idx="115">
                  <c:v>106.19817961841038</c:v>
                </c:pt>
                <c:pt idx="116">
                  <c:v>108.85935506967243</c:v>
                </c:pt>
                <c:pt idx="117">
                  <c:v>109.02019733132138</c:v>
                </c:pt>
                <c:pt idx="118">
                  <c:v>116.45238588162967</c:v>
                </c:pt>
                <c:pt idx="119">
                  <c:v>117.38612223370697</c:v>
                </c:pt>
                <c:pt idx="120">
                  <c:v>113.85626275104687</c:v>
                </c:pt>
                <c:pt idx="121">
                  <c:v>116.97020336497899</c:v>
                </c:pt>
                <c:pt idx="122">
                  <c:v>123.29646298161927</c:v>
                </c:pt>
                <c:pt idx="123">
                  <c:v>125.22816993692069</c:v>
                </c:pt>
                <c:pt idx="124">
                  <c:v>115.50664854426817</c:v>
                </c:pt>
                <c:pt idx="125">
                  <c:v>111.66996244981881</c:v>
                </c:pt>
                <c:pt idx="126">
                  <c:v>119.8519227816272</c:v>
                </c:pt>
                <c:pt idx="127">
                  <c:v>114.80372308813796</c:v>
                </c:pt>
                <c:pt idx="128">
                  <c:v>124.09982937248965</c:v>
                </c:pt>
                <c:pt idx="129">
                  <c:v>128.24057201316853</c:v>
                </c:pt>
                <c:pt idx="130">
                  <c:v>127.03351673515209</c:v>
                </c:pt>
                <c:pt idx="131">
                  <c:v>133.75982814601707</c:v>
                </c:pt>
                <c:pt idx="132">
                  <c:v>137.8044555130551</c:v>
                </c:pt>
                <c:pt idx="133">
                  <c:v>142.10249807955017</c:v>
                </c:pt>
                <c:pt idx="134">
                  <c:v>143.46414165136116</c:v>
                </c:pt>
                <c:pt idx="135">
                  <c:v>149.60566758572094</c:v>
                </c:pt>
                <c:pt idx="136">
                  <c:v>146.77184156027275</c:v>
                </c:pt>
                <c:pt idx="137">
                  <c:v>145.29656370840459</c:v>
                </c:pt>
                <c:pt idx="138">
                  <c:v>142.3763113216354</c:v>
                </c:pt>
                <c:pt idx="139">
                  <c:v>136.41077456955369</c:v>
                </c:pt>
                <c:pt idx="140">
                  <c:v>128.64169614178036</c:v>
                </c:pt>
                <c:pt idx="141">
                  <c:v>141.19486098827124</c:v>
                </c:pt>
                <c:pt idx="142">
                  <c:v>142.4290989164669</c:v>
                </c:pt>
                <c:pt idx="143">
                  <c:v>144.7462998185986</c:v>
                </c:pt>
                <c:pt idx="144">
                  <c:v>150.20940605925151</c:v>
                </c:pt>
                <c:pt idx="145">
                  <c:v>154.25014206851347</c:v>
                </c:pt>
                <c:pt idx="146">
                  <c:v>157.65025856603688</c:v>
                </c:pt>
                <c:pt idx="147">
                  <c:v>157.95447146146276</c:v>
                </c:pt>
                <c:pt idx="148">
                  <c:v>148.41774534319842</c:v>
                </c:pt>
                <c:pt idx="149">
                  <c:v>154.64574659670836</c:v>
                </c:pt>
                <c:pt idx="150">
                  <c:v>156.41086269364618</c:v>
                </c:pt>
                <c:pt idx="151">
                  <c:v>158.10281842168138</c:v>
                </c:pt>
                <c:pt idx="152">
                  <c:v>162.35960533104011</c:v>
                </c:pt>
                <c:pt idx="153">
                  <c:v>158.50860301977261</c:v>
                </c:pt>
                <c:pt idx="154">
                  <c:v>158.12016844462286</c:v>
                </c:pt>
                <c:pt idx="155">
                  <c:v>159.11300479292413</c:v>
                </c:pt>
                <c:pt idx="156">
                  <c:v>169.17846283187151</c:v>
                </c:pt>
                <c:pt idx="157">
                  <c:v>171.64756566433303</c:v>
                </c:pt>
                <c:pt idx="158">
                  <c:v>178.26962848477683</c:v>
                </c:pt>
                <c:pt idx="159">
                  <c:v>181.95996857286397</c:v>
                </c:pt>
                <c:pt idx="160">
                  <c:v>185.92671193012754</c:v>
                </c:pt>
                <c:pt idx="161">
                  <c:v>183.30488909780371</c:v>
                </c:pt>
                <c:pt idx="162">
                  <c:v>191.46066646671869</c:v>
                </c:pt>
                <c:pt idx="163">
                  <c:v>183.06022155691869</c:v>
                </c:pt>
                <c:pt idx="164">
                  <c:v>187.43559538350414</c:v>
                </c:pt>
                <c:pt idx="165">
                  <c:v>193.13627185909823</c:v>
                </c:pt>
                <c:pt idx="166">
                  <c:v>200.11136958563722</c:v>
                </c:pt>
                <c:pt idx="167">
                  <c:v>206.41300183492365</c:v>
                </c:pt>
                <c:pt idx="168">
                  <c:v>196.01379827457134</c:v>
                </c:pt>
                <c:pt idx="169">
                  <c:v>204.01971099056362</c:v>
                </c:pt>
                <c:pt idx="170">
                  <c:v>206.10233124390271</c:v>
                </c:pt>
                <c:pt idx="171">
                  <c:v>207.97982766875717</c:v>
                </c:pt>
                <c:pt idx="172">
                  <c:v>210.00943133096706</c:v>
                </c:pt>
                <c:pt idx="173">
                  <c:v>211.75877668977515</c:v>
                </c:pt>
                <c:pt idx="174">
                  <c:v>208.88227365086004</c:v>
                </c:pt>
                <c:pt idx="175">
                  <c:v>216.17846524817725</c:v>
                </c:pt>
                <c:pt idx="176">
                  <c:v>215.53553050490476</c:v>
                </c:pt>
                <c:pt idx="177">
                  <c:v>220.34645055185814</c:v>
                </c:pt>
                <c:pt idx="178">
                  <c:v>226.25358693088754</c:v>
                </c:pt>
                <c:pt idx="179">
                  <c:v>226.54664217911863</c:v>
                </c:pt>
                <c:pt idx="180">
                  <c:v>218.82885576346015</c:v>
                </c:pt>
                <c:pt idx="181">
                  <c:v>231.45841219557846</c:v>
                </c:pt>
                <c:pt idx="182">
                  <c:v>227.46583489736486</c:v>
                </c:pt>
                <c:pt idx="183">
                  <c:v>228.63012945981939</c:v>
                </c:pt>
                <c:pt idx="184">
                  <c:v>231.25726658553464</c:v>
                </c:pt>
                <c:pt idx="185">
                  <c:v>226.2486469279965</c:v>
                </c:pt>
                <c:pt idx="186">
                  <c:v>227.95878338278416</c:v>
                </c:pt>
                <c:pt idx="187">
                  <c:v>213.32357788048006</c:v>
                </c:pt>
                <c:pt idx="188">
                  <c:v>210.69824903587428</c:v>
                </c:pt>
                <c:pt idx="189">
                  <c:v>229.11943769374764</c:v>
                </c:pt>
                <c:pt idx="190">
                  <c:v>230.18767699538412</c:v>
                </c:pt>
                <c:pt idx="191">
                  <c:v>226.7106777546569</c:v>
                </c:pt>
                <c:pt idx="192">
                  <c:v>214.67598105685769</c:v>
                </c:pt>
                <c:pt idx="193">
                  <c:v>215.55974883749244</c:v>
                </c:pt>
                <c:pt idx="194">
                  <c:v>231.68589711771205</c:v>
                </c:pt>
                <c:pt idx="195">
                  <c:v>233.43234922674503</c:v>
                </c:pt>
                <c:pt idx="196">
                  <c:v>233.68065386055144</c:v>
                </c:pt>
                <c:pt idx="197">
                  <c:v>236.28439230249637</c:v>
                </c:pt>
                <c:pt idx="198">
                  <c:v>243.54323223473179</c:v>
                </c:pt>
                <c:pt idx="199">
                  <c:v>243.46966125177806</c:v>
                </c:pt>
                <c:pt idx="200">
                  <c:v>242.78896580865754</c:v>
                </c:pt>
                <c:pt idx="201">
                  <c:v>241.11871103322008</c:v>
                </c:pt>
                <c:pt idx="202">
                  <c:v>254.98675840753197</c:v>
                </c:pt>
                <c:pt idx="203">
                  <c:v>263.86939055604421</c:v>
                </c:pt>
                <c:pt idx="204">
                  <c:v>265.58266031189834</c:v>
                </c:pt>
                <c:pt idx="205">
                  <c:v>278.73547960139672</c:v>
                </c:pt>
                <c:pt idx="206">
                  <c:v>277.29085408843912</c:v>
                </c:pt>
                <c:pt idx="207">
                  <c:v>281.52147066918297</c:v>
                </c:pt>
                <c:pt idx="208">
                  <c:v>283.01062885526125</c:v>
                </c:pt>
                <c:pt idx="209">
                  <c:v>288.22386381157452</c:v>
                </c:pt>
                <c:pt idx="210">
                  <c:v>296.14971152546741</c:v>
                </c:pt>
                <c:pt idx="211">
                  <c:v>297.58503505088402</c:v>
                </c:pt>
                <c:pt idx="212">
                  <c:v>304.15289049945056</c:v>
                </c:pt>
                <c:pt idx="213">
                  <c:v>318.13928158112816</c:v>
                </c:pt>
                <c:pt idx="214">
                  <c:v>330.94224506485739</c:v>
                </c:pt>
                <c:pt idx="215">
                  <c:v>337.93781506041057</c:v>
                </c:pt>
                <c:pt idx="216">
                  <c:v>357.9625321311417</c:v>
                </c:pt>
                <c:pt idx="217">
                  <c:v>342.76242276882709</c:v>
                </c:pt>
                <c:pt idx="218">
                  <c:v>331.55375519894636</c:v>
                </c:pt>
                <c:pt idx="219">
                  <c:v>332.35202523772938</c:v>
                </c:pt>
                <c:pt idx="220">
                  <c:v>336.16454195742028</c:v>
                </c:pt>
                <c:pt idx="221">
                  <c:v>335.11117162228607</c:v>
                </c:pt>
                <c:pt idx="222">
                  <c:v>351.42954729121783</c:v>
                </c:pt>
                <c:pt idx="223">
                  <c:v>359.73910751867339</c:v>
                </c:pt>
                <c:pt idx="224">
                  <c:v>366.80933188656104</c:v>
                </c:pt>
                <c:pt idx="225">
                  <c:v>349.19672599729108</c:v>
                </c:pt>
                <c:pt idx="226">
                  <c:v>355.41925660821335</c:v>
                </c:pt>
                <c:pt idx="227">
                  <c:v>325.15745430090658</c:v>
                </c:pt>
                <c:pt idx="228">
                  <c:v>349.6906141571734</c:v>
                </c:pt>
                <c:pt idx="229">
                  <c:v>362.7560768865967</c:v>
                </c:pt>
                <c:pt idx="230">
                  <c:v>363.54058661681518</c:v>
                </c:pt>
                <c:pt idx="231">
                  <c:v>373.67494095567355</c:v>
                </c:pt>
                <c:pt idx="232">
                  <c:v>349.18173700514313</c:v>
                </c:pt>
                <c:pt idx="233">
                  <c:v>374.91434946234273</c:v>
                </c:pt>
                <c:pt idx="234">
                  <c:v>379.58157196356319</c:v>
                </c:pt>
                <c:pt idx="235">
                  <c:v>373.68193087025026</c:v>
                </c:pt>
                <c:pt idx="236">
                  <c:v>381.83029823482866</c:v>
                </c:pt>
                <c:pt idx="237">
                  <c:v>384.59113129556425</c:v>
                </c:pt>
                <c:pt idx="238">
                  <c:v>399.73408160268855</c:v>
                </c:pt>
                <c:pt idx="239">
                  <c:v>406.38938678913411</c:v>
                </c:pt>
                <c:pt idx="240">
                  <c:v>403.79866165403769</c:v>
                </c:pt>
                <c:pt idx="241">
                  <c:v>364.13643340414166</c:v>
                </c:pt>
                <c:pt idx="242">
                  <c:v>314.46210009409219</c:v>
                </c:pt>
                <c:pt idx="243">
                  <c:v>349.91959308273886</c:v>
                </c:pt>
                <c:pt idx="244">
                  <c:v>366.04817346156852</c:v>
                </c:pt>
                <c:pt idx="245">
                  <c:v>371.92716382668351</c:v>
                </c:pt>
                <c:pt idx="246">
                  <c:v>382.37464770301472</c:v>
                </c:pt>
                <c:pt idx="247">
                  <c:v>411.52755675906184</c:v>
                </c:pt>
                <c:pt idx="248">
                  <c:v>402.58783504389095</c:v>
                </c:pt>
                <c:pt idx="249">
                  <c:v>385.45983901623447</c:v>
                </c:pt>
                <c:pt idx="250">
                  <c:v>431.53268280170369</c:v>
                </c:pt>
                <c:pt idx="251">
                  <c:v>445.85786837832921</c:v>
                </c:pt>
                <c:pt idx="252">
                  <c:v>437.98727668142863</c:v>
                </c:pt>
                <c:pt idx="253">
                  <c:v>452.25689196338436</c:v>
                </c:pt>
                <c:pt idx="254">
                  <c:v>483.47422633245492</c:v>
                </c:pt>
                <c:pt idx="255">
                  <c:v>497.31456041689086</c:v>
                </c:pt>
                <c:pt idx="256">
                  <c:v>507.31208709894713</c:v>
                </c:pt>
                <c:pt idx="257">
                  <c:v>507.34375175942199</c:v>
                </c:pt>
                <c:pt idx="258">
                  <c:v>514.75556595637443</c:v>
                </c:pt>
                <c:pt idx="259">
                  <c:v>521.6039197596341</c:v>
                </c:pt>
                <c:pt idx="260">
                  <c:v>499.44168807479355</c:v>
                </c:pt>
                <c:pt idx="261">
                  <c:v>530.00095657281042</c:v>
                </c:pt>
                <c:pt idx="262">
                  <c:v>510.45046240748604</c:v>
                </c:pt>
                <c:pt idx="263">
                  <c:v>538.76264235258736</c:v>
                </c:pt>
                <c:pt idx="264">
                  <c:v>521.57268940248252</c:v>
                </c:pt>
                <c:pt idx="265">
                  <c:v>504.50616703612195</c:v>
                </c:pt>
                <c:pt idx="266">
                  <c:v>516.42179513482677</c:v>
                </c:pt>
                <c:pt idx="267">
                  <c:v>492.00028281832402</c:v>
                </c:pt>
                <c:pt idx="268">
                  <c:v>492.94106751851598</c:v>
                </c:pt>
                <c:pt idx="269">
                  <c:v>460.6266482107232</c:v>
                </c:pt>
                <c:pt idx="270">
                  <c:v>492.94935718449267</c:v>
                </c:pt>
                <c:pt idx="271">
                  <c:v>473.63391587411962</c:v>
                </c:pt>
                <c:pt idx="272">
                  <c:v>431.9266843558147</c:v>
                </c:pt>
                <c:pt idx="273">
                  <c:v>493.55171062524346</c:v>
                </c:pt>
                <c:pt idx="274">
                  <c:v>522.09855492123233</c:v>
                </c:pt>
                <c:pt idx="275">
                  <c:v>500.760089249175</c:v>
                </c:pt>
                <c:pt idx="276">
                  <c:v>516.28159412566697</c:v>
                </c:pt>
                <c:pt idx="277">
                  <c:v>495.10005250964076</c:v>
                </c:pt>
                <c:pt idx="278">
                  <c:v>505.09868784963493</c:v>
                </c:pt>
                <c:pt idx="279">
                  <c:v>519.24790951253942</c:v>
                </c:pt>
                <c:pt idx="280">
                  <c:v>501.9962665391194</c:v>
                </c:pt>
                <c:pt idx="281">
                  <c:v>524.96081596971533</c:v>
                </c:pt>
                <c:pt idx="282">
                  <c:v>544.07851029095934</c:v>
                </c:pt>
                <c:pt idx="283">
                  <c:v>532.60965712763368</c:v>
                </c:pt>
                <c:pt idx="284">
                  <c:v>513.67597633479613</c:v>
                </c:pt>
                <c:pt idx="285">
                  <c:v>508.16120379152807</c:v>
                </c:pt>
                <c:pt idx="286">
                  <c:v>553.86252872146588</c:v>
                </c:pt>
                <c:pt idx="287">
                  <c:v>580.99053406690268</c:v>
                </c:pt>
                <c:pt idx="288">
                  <c:v>589.24264307147769</c:v>
                </c:pt>
                <c:pt idx="289">
                  <c:v>602.84185353014607</c:v>
                </c:pt>
                <c:pt idx="290">
                  <c:v>615.88652023716884</c:v>
                </c:pt>
                <c:pt idx="291">
                  <c:v>586.89554946643</c:v>
                </c:pt>
                <c:pt idx="292">
                  <c:v>601.80062789521401</c:v>
                </c:pt>
                <c:pt idx="293">
                  <c:v>608.29618842295486</c:v>
                </c:pt>
                <c:pt idx="294">
                  <c:v>636.71430205537126</c:v>
                </c:pt>
                <c:pt idx="295">
                  <c:v>649.05713932992307</c:v>
                </c:pt>
                <c:pt idx="296">
                  <c:v>660.36497019313128</c:v>
                </c:pt>
                <c:pt idx="297">
                  <c:v>653.79533173201219</c:v>
                </c:pt>
                <c:pt idx="298">
                  <c:v>704.78654852373904</c:v>
                </c:pt>
                <c:pt idx="299">
                  <c:v>666.68659145027959</c:v>
                </c:pt>
                <c:pt idx="300">
                  <c:v>699.867139506645</c:v>
                </c:pt>
                <c:pt idx="301">
                  <c:v>689.09491203233563</c:v>
                </c:pt>
                <c:pt idx="302">
                  <c:v>661.01421733779614</c:v>
                </c:pt>
                <c:pt idx="303">
                  <c:v>640.92026600020426</c:v>
                </c:pt>
                <c:pt idx="304">
                  <c:v>667.29279992525562</c:v>
                </c:pt>
                <c:pt idx="305">
                  <c:v>676.53403553810915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4-4338-84E8-D15D59C68B17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'Step #4'!$C$5:$C$310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#4'!$I$5:$I$310</c:f>
              <c:numCache>
                <c:formatCode>0.00</c:formatCode>
                <c:ptCount val="306"/>
                <c:pt idx="0">
                  <c:v>100</c:v>
                </c:pt>
                <c:pt idx="1">
                  <c:v>98.477369274215505</c:v>
                </c:pt>
                <c:pt idx="2">
                  <c:v>107.7474224749982</c:v>
                </c:pt>
                <c:pt idx="3">
                  <c:v>104.22751898366316</c:v>
                </c:pt>
                <c:pt idx="4">
                  <c:v>102.58878887159885</c:v>
                </c:pt>
                <c:pt idx="5">
                  <c:v>104.36220843474746</c:v>
                </c:pt>
                <c:pt idx="6">
                  <c:v>102.96538145637993</c:v>
                </c:pt>
                <c:pt idx="7">
                  <c:v>109.6931626697877</c:v>
                </c:pt>
                <c:pt idx="8">
                  <c:v>103.41534988168597</c:v>
                </c:pt>
                <c:pt idx="9">
                  <c:v>103.1902066735739</c:v>
                </c:pt>
                <c:pt idx="10">
                  <c:v>95.486677093912135</c:v>
                </c:pt>
                <c:pt idx="11">
                  <c:v>94.697212769008772</c:v>
                </c:pt>
                <c:pt idx="12">
                  <c:v>99.210767966334629</c:v>
                </c:pt>
                <c:pt idx="13">
                  <c:v>89.747247737861102</c:v>
                </c:pt>
                <c:pt idx="14">
                  <c:v>84.490624443727341</c:v>
                </c:pt>
                <c:pt idx="15">
                  <c:v>91.956424238584844</c:v>
                </c:pt>
                <c:pt idx="16">
                  <c:v>91.440959832808062</c:v>
                </c:pt>
                <c:pt idx="17">
                  <c:v>89.008807423775394</c:v>
                </c:pt>
                <c:pt idx="18">
                  <c:v>88.351891185582687</c:v>
                </c:pt>
                <c:pt idx="19">
                  <c:v>83.109695883634643</c:v>
                </c:pt>
                <c:pt idx="20">
                  <c:v>76.040155622500038</c:v>
                </c:pt>
                <c:pt idx="21">
                  <c:v>77.319334982210222</c:v>
                </c:pt>
                <c:pt idx="22">
                  <c:v>83.348500297321507</c:v>
                </c:pt>
                <c:pt idx="23">
                  <c:v>83.531179313973624</c:v>
                </c:pt>
                <c:pt idx="24">
                  <c:v>82.997218436463911</c:v>
                </c:pt>
                <c:pt idx="25">
                  <c:v>81.508586803480654</c:v>
                </c:pt>
                <c:pt idx="26">
                  <c:v>83.979848712550634</c:v>
                </c:pt>
                <c:pt idx="27">
                  <c:v>79.322535684839337</c:v>
                </c:pt>
                <c:pt idx="28">
                  <c:v>78.8518335751004</c:v>
                </c:pt>
                <c:pt idx="29">
                  <c:v>72.77725194007725</c:v>
                </c:pt>
                <c:pt idx="30">
                  <c:v>67.275621154100008</c:v>
                </c:pt>
                <c:pt idx="31">
                  <c:v>67.73315144854223</c:v>
                </c:pt>
                <c:pt idx="32">
                  <c:v>60.360644776427463</c:v>
                </c:pt>
                <c:pt idx="33">
                  <c:v>65.620170583408921</c:v>
                </c:pt>
                <c:pt idx="34">
                  <c:v>69.667686410166468</c:v>
                </c:pt>
                <c:pt idx="35">
                  <c:v>65.405187297891118</c:v>
                </c:pt>
                <c:pt idx="36">
                  <c:v>64.110053138537666</c:v>
                </c:pt>
                <c:pt idx="37">
                  <c:v>63.245961306729782</c:v>
                </c:pt>
                <c:pt idx="38">
                  <c:v>63.126751924166435</c:v>
                </c:pt>
                <c:pt idx="39">
                  <c:v>68.744069384806423</c:v>
                </c:pt>
                <c:pt idx="40">
                  <c:v>72.513738955481926</c:v>
                </c:pt>
                <c:pt idx="41">
                  <c:v>73.022329344817592</c:v>
                </c:pt>
                <c:pt idx="42">
                  <c:v>74.607289673420851</c:v>
                </c:pt>
                <c:pt idx="43">
                  <c:v>76.146084937539257</c:v>
                </c:pt>
                <c:pt idx="44">
                  <c:v>75.02763758299929</c:v>
                </c:pt>
                <c:pt idx="45">
                  <c:v>79.347019857901373</c:v>
                </c:pt>
                <c:pt idx="46">
                  <c:v>80.213594725175682</c:v>
                </c:pt>
                <c:pt idx="47">
                  <c:v>83.853219541899577</c:v>
                </c:pt>
                <c:pt idx="48">
                  <c:v>85.915007252109902</c:v>
                </c:pt>
                <c:pt idx="49">
                  <c:v>87.080909676844769</c:v>
                </c:pt>
                <c:pt idx="50">
                  <c:v>85.62731117096007</c:v>
                </c:pt>
                <c:pt idx="51">
                  <c:v>84.301604778379613</c:v>
                </c:pt>
                <c:pt idx="52">
                  <c:v>85.745130188977498</c:v>
                </c:pt>
                <c:pt idx="53">
                  <c:v>87.013926355874389</c:v>
                </c:pt>
                <c:pt idx="54">
                  <c:v>84.517836347394848</c:v>
                </c:pt>
                <c:pt idx="55">
                  <c:v>84.723708403771511</c:v>
                </c:pt>
                <c:pt idx="56">
                  <c:v>85.21937731108639</c:v>
                </c:pt>
                <c:pt idx="57">
                  <c:v>86.676709391189704</c:v>
                </c:pt>
                <c:pt idx="58">
                  <c:v>90.267795487817125</c:v>
                </c:pt>
                <c:pt idx="59">
                  <c:v>92.823875272324841</c:v>
                </c:pt>
                <c:pt idx="60">
                  <c:v>91.171303534306674</c:v>
                </c:pt>
                <c:pt idx="61">
                  <c:v>93.077142634645881</c:v>
                </c:pt>
                <c:pt idx="62">
                  <c:v>91.016997877512111</c:v>
                </c:pt>
                <c:pt idx="63">
                  <c:v>89.662567432962391</c:v>
                </c:pt>
                <c:pt idx="64">
                  <c:v>92.551956953321351</c:v>
                </c:pt>
                <c:pt idx="65">
                  <c:v>92.319560845972219</c:v>
                </c:pt>
                <c:pt idx="66">
                  <c:v>96.23871884932214</c:v>
                </c:pt>
                <c:pt idx="67">
                  <c:v>95.336492915151084</c:v>
                </c:pt>
                <c:pt idx="68">
                  <c:v>95.694278930672766</c:v>
                </c:pt>
                <c:pt idx="69">
                  <c:v>93.82874574300935</c:v>
                </c:pt>
                <c:pt idx="70">
                  <c:v>97.952750789457568</c:v>
                </c:pt>
                <c:pt idx="71">
                  <c:v>97.249765335106403</c:v>
                </c:pt>
                <c:pt idx="72">
                  <c:v>100.11301081491624</c:v>
                </c:pt>
                <c:pt idx="73">
                  <c:v>100.6862525918233</c:v>
                </c:pt>
                <c:pt idx="74">
                  <c:v>101.94257494476486</c:v>
                </c:pt>
                <c:pt idx="75">
                  <c:v>103.64079529393288</c:v>
                </c:pt>
                <c:pt idx="76">
                  <c:v>100.51903447402691</c:v>
                </c:pt>
                <c:pt idx="77">
                  <c:v>100.33774920480283</c:v>
                </c:pt>
                <c:pt idx="78">
                  <c:v>101.23253392596617</c:v>
                </c:pt>
                <c:pt idx="79">
                  <c:v>103.44168449126043</c:v>
                </c:pt>
                <c:pt idx="80">
                  <c:v>105.76960917495364</c:v>
                </c:pt>
                <c:pt idx="81">
                  <c:v>109.58293934972751</c:v>
                </c:pt>
                <c:pt idx="82">
                  <c:v>111.76205668767716</c:v>
                </c:pt>
                <c:pt idx="83">
                  <c:v>112.62893263145897</c:v>
                </c:pt>
                <c:pt idx="84">
                  <c:v>114.9598522934441</c:v>
                </c:pt>
                <c:pt idx="85">
                  <c:v>112.70464829877453</c:v>
                </c:pt>
                <c:pt idx="86">
                  <c:v>113.56034043431112</c:v>
                </c:pt>
                <c:pt idx="87">
                  <c:v>119.06091350581627</c:v>
                </c:pt>
                <c:pt idx="88">
                  <c:v>123.09953348026016</c:v>
                </c:pt>
                <c:pt idx="89">
                  <c:v>120.77915262366525</c:v>
                </c:pt>
                <c:pt idx="90">
                  <c:v>117.50178824786306</c:v>
                </c:pt>
                <c:pt idx="91">
                  <c:v>119.00963014070378</c:v>
                </c:pt>
                <c:pt idx="92">
                  <c:v>123.03332371166486</c:v>
                </c:pt>
                <c:pt idx="93">
                  <c:v>125.2941184828297</c:v>
                </c:pt>
                <c:pt idx="94">
                  <c:v>120.44115421321391</c:v>
                </c:pt>
                <c:pt idx="95">
                  <c:v>118.45620077666914</c:v>
                </c:pt>
                <c:pt idx="96">
                  <c:v>111.88493536969905</c:v>
                </c:pt>
                <c:pt idx="97">
                  <c:v>108.99348905701913</c:v>
                </c:pt>
                <c:pt idx="98">
                  <c:v>107.48668796423996</c:v>
                </c:pt>
                <c:pt idx="99">
                  <c:v>113.16725517163178</c:v>
                </c:pt>
                <c:pt idx="100">
                  <c:v>114.87795835577406</c:v>
                </c:pt>
                <c:pt idx="101">
                  <c:v>104.75298769945726</c:v>
                </c:pt>
                <c:pt idx="102">
                  <c:v>104.33092805153275</c:v>
                </c:pt>
                <c:pt idx="103">
                  <c:v>105.94322883332356</c:v>
                </c:pt>
                <c:pt idx="104">
                  <c:v>95.413912427421124</c:v>
                </c:pt>
                <c:pt idx="105">
                  <c:v>80.113850446255157</c:v>
                </c:pt>
                <c:pt idx="106">
                  <c:v>74.537397073838562</c:v>
                </c:pt>
                <c:pt idx="107">
                  <c:v>74.661496976301052</c:v>
                </c:pt>
                <c:pt idx="108">
                  <c:v>69.087080098912764</c:v>
                </c:pt>
                <c:pt idx="109">
                  <c:v>61.663719687713083</c:v>
                </c:pt>
                <c:pt idx="110">
                  <c:v>66.326198376401521</c:v>
                </c:pt>
                <c:pt idx="111">
                  <c:v>73.437369512370395</c:v>
                </c:pt>
                <c:pt idx="112">
                  <c:v>77.730047315920984</c:v>
                </c:pt>
                <c:pt idx="113">
                  <c:v>77.242827720481671</c:v>
                </c:pt>
                <c:pt idx="114">
                  <c:v>83.474450636296467</c:v>
                </c:pt>
                <c:pt idx="115">
                  <c:v>86.557970229239203</c:v>
                </c:pt>
                <c:pt idx="116">
                  <c:v>89.202179730767241</c:v>
                </c:pt>
                <c:pt idx="117">
                  <c:v>87.903952489540742</c:v>
                </c:pt>
                <c:pt idx="118">
                  <c:v>93.31944043792177</c:v>
                </c:pt>
                <c:pt idx="119">
                  <c:v>94.592718923610221</c:v>
                </c:pt>
                <c:pt idx="120">
                  <c:v>91.645739218264211</c:v>
                </c:pt>
                <c:pt idx="121">
                  <c:v>94.50457116455199</c:v>
                </c:pt>
                <c:pt idx="122">
                  <c:v>99.84676107869646</c:v>
                </c:pt>
                <c:pt idx="123">
                  <c:v>101.80894208052527</c:v>
                </c:pt>
                <c:pt idx="124">
                  <c:v>93.719778599838179</c:v>
                </c:pt>
                <c:pt idx="125">
                  <c:v>88.449786155618142</c:v>
                </c:pt>
                <c:pt idx="126">
                  <c:v>94.940551372346192</c:v>
                </c:pt>
                <c:pt idx="127">
                  <c:v>90.670068658298675</c:v>
                </c:pt>
                <c:pt idx="128">
                  <c:v>98.263934221075289</c:v>
                </c:pt>
                <c:pt idx="129">
                  <c:v>102.56398557999142</c:v>
                </c:pt>
                <c:pt idx="130">
                  <c:v>102.56398557999142</c:v>
                </c:pt>
                <c:pt idx="131">
                  <c:v>108.84816495221826</c:v>
                </c:pt>
                <c:pt idx="132">
                  <c:v>111.97014904234328</c:v>
                </c:pt>
                <c:pt idx="133">
                  <c:v>115.85968540233824</c:v>
                </c:pt>
                <c:pt idx="134">
                  <c:v>115.37239702162942</c:v>
                </c:pt>
                <c:pt idx="135">
                  <c:v>119.22946560679016</c:v>
                </c:pt>
                <c:pt idx="136">
                  <c:v>117.89236905015595</c:v>
                </c:pt>
                <c:pt idx="137">
                  <c:v>115.33176409701665</c:v>
                </c:pt>
                <c:pt idx="138">
                  <c:v>113.58495315689319</c:v>
                </c:pt>
                <c:pt idx="139">
                  <c:v>107.34053843620501</c:v>
                </c:pt>
                <c:pt idx="140">
                  <c:v>99.374768963247448</c:v>
                </c:pt>
                <c:pt idx="141">
                  <c:v>110.79148864155613</c:v>
                </c:pt>
                <c:pt idx="142">
                  <c:v>110.34122703313416</c:v>
                </c:pt>
                <c:pt idx="143">
                  <c:v>110.79148864155613</c:v>
                </c:pt>
                <c:pt idx="144">
                  <c:v>116.6646106260973</c:v>
                </c:pt>
                <c:pt idx="145">
                  <c:v>121.72850661609425</c:v>
                </c:pt>
                <c:pt idx="146">
                  <c:v>125.09559291876174</c:v>
                </c:pt>
                <c:pt idx="147">
                  <c:v>124.80501462205686</c:v>
                </c:pt>
                <c:pt idx="148">
                  <c:v>117.30970594658127</c:v>
                </c:pt>
                <c:pt idx="149">
                  <c:v>121.44105071957398</c:v>
                </c:pt>
                <c:pt idx="150">
                  <c:v>123.51428046469705</c:v>
                </c:pt>
                <c:pt idx="151">
                  <c:v>126.60866587496702</c:v>
                </c:pt>
                <c:pt idx="152">
                  <c:v>129.12906076375691</c:v>
                </c:pt>
                <c:pt idx="153">
                  <c:v>127.4558917842175</c:v>
                </c:pt>
                <c:pt idx="154">
                  <c:v>128.17719441754991</c:v>
                </c:pt>
                <c:pt idx="155">
                  <c:v>128.41169806045161</c:v>
                </c:pt>
                <c:pt idx="156">
                  <c:v>135.94244242599646</c:v>
                </c:pt>
                <c:pt idx="157">
                  <c:v>137.67691599507623</c:v>
                </c:pt>
                <c:pt idx="158">
                  <c:v>142.27188250555824</c:v>
                </c:pt>
                <c:pt idx="159">
                  <c:v>145.65017065850893</c:v>
                </c:pt>
                <c:pt idx="160">
                  <c:v>149.08900789066274</c:v>
                </c:pt>
                <c:pt idx="161">
                  <c:v>146.32523944208697</c:v>
                </c:pt>
                <c:pt idx="162">
                  <c:v>154.70107737352762</c:v>
                </c:pt>
                <c:pt idx="163">
                  <c:v>150.06124595291718</c:v>
                </c:pt>
                <c:pt idx="164">
                  <c:v>154.05918113188937</c:v>
                </c:pt>
                <c:pt idx="165">
                  <c:v>161.97893325954743</c:v>
                </c:pt>
                <c:pt idx="166">
                  <c:v>166.7796083204376</c:v>
                </c:pt>
                <c:pt idx="167">
                  <c:v>170.17966193686377</c:v>
                </c:pt>
                <c:pt idx="168">
                  <c:v>165.07249211895595</c:v>
                </c:pt>
                <c:pt idx="169">
                  <c:v>172.58598716863798</c:v>
                </c:pt>
                <c:pt idx="170">
                  <c:v>173.25291786549431</c:v>
                </c:pt>
                <c:pt idx="171">
                  <c:v>175.22726371137938</c:v>
                </c:pt>
                <c:pt idx="172">
                  <c:v>179.29366391368472</c:v>
                </c:pt>
                <c:pt idx="173">
                  <c:v>182.12248744042998</c:v>
                </c:pt>
                <c:pt idx="174">
                  <c:v>180.53615929982823</c:v>
                </c:pt>
                <c:pt idx="175">
                  <c:v>187.66069056486444</c:v>
                </c:pt>
                <c:pt idx="176">
                  <c:v>184.21065261005481</c:v>
                </c:pt>
                <c:pt idx="177">
                  <c:v>189.43031678954384</c:v>
                </c:pt>
                <c:pt idx="178">
                  <c:v>194.63440956269505</c:v>
                </c:pt>
                <c:pt idx="179">
                  <c:v>193.07504412011227</c:v>
                </c:pt>
                <c:pt idx="180">
                  <c:v>188.3884285675914</c:v>
                </c:pt>
                <c:pt idx="181">
                  <c:v>198.97671086387106</c:v>
                </c:pt>
                <c:pt idx="182">
                  <c:v>194.98130495308746</c:v>
                </c:pt>
                <c:pt idx="183">
                  <c:v>197.77760883413953</c:v>
                </c:pt>
                <c:pt idx="184">
                  <c:v>200.32027661872095</c:v>
                </c:pt>
                <c:pt idx="185">
                  <c:v>195.30130643073036</c:v>
                </c:pt>
                <c:pt idx="186">
                  <c:v>200.68453296008565</c:v>
                </c:pt>
                <c:pt idx="187">
                  <c:v>188.45272813542374</c:v>
                </c:pt>
                <c:pt idx="188">
                  <c:v>182.69444033925438</c:v>
                </c:pt>
                <c:pt idx="189">
                  <c:v>199.26494933378535</c:v>
                </c:pt>
                <c:pt idx="190">
                  <c:v>199.99330640393791</c:v>
                </c:pt>
                <c:pt idx="191">
                  <c:v>195.37413988249085</c:v>
                </c:pt>
                <c:pt idx="192">
                  <c:v>186.75201234688822</c:v>
                </c:pt>
                <c:pt idx="193">
                  <c:v>186.59770781772102</c:v>
                </c:pt>
                <c:pt idx="194">
                  <c:v>198.12760068928705</c:v>
                </c:pt>
                <c:pt idx="195">
                  <c:v>199.93427172829124</c:v>
                </c:pt>
                <c:pt idx="196">
                  <c:v>203.33547890751584</c:v>
                </c:pt>
                <c:pt idx="197">
                  <c:v>202.98670827280893</c:v>
                </c:pt>
                <c:pt idx="198">
                  <c:v>211.48397024696553</c:v>
                </c:pt>
                <c:pt idx="199">
                  <c:v>211.73724550267815</c:v>
                </c:pt>
                <c:pt idx="200">
                  <c:v>210.68527403679255</c:v>
                </c:pt>
                <c:pt idx="201">
                  <c:v>208.07846116932839</c:v>
                </c:pt>
                <c:pt idx="202">
                  <c:v>215.74364690793638</c:v>
                </c:pt>
                <c:pt idx="203">
                  <c:v>218.82739879211712</c:v>
                </c:pt>
                <c:pt idx="204">
                  <c:v>224.05607948004831</c:v>
                </c:pt>
                <c:pt idx="205">
                  <c:v>232.85964564219722</c:v>
                </c:pt>
                <c:pt idx="206">
                  <c:v>232.14080349178388</c:v>
                </c:pt>
                <c:pt idx="207">
                  <c:v>235.46496102051543</c:v>
                </c:pt>
                <c:pt idx="208">
                  <c:v>238.78799994289696</c:v>
                </c:pt>
                <c:pt idx="209">
                  <c:v>239.14416894077161</c:v>
                </c:pt>
                <c:pt idx="210">
                  <c:v>245.2497479245398</c:v>
                </c:pt>
                <c:pt idx="211">
                  <c:v>245.96530304117269</c:v>
                </c:pt>
                <c:pt idx="212">
                  <c:v>249.68220979962763</c:v>
                </c:pt>
                <c:pt idx="213">
                  <c:v>256.83408151785142</c:v>
                </c:pt>
                <c:pt idx="214">
                  <c:v>264.68445749926212</c:v>
                </c:pt>
                <c:pt idx="215">
                  <c:v>266.53209636820765</c:v>
                </c:pt>
                <c:pt idx="216">
                  <c:v>282.99276205310184</c:v>
                </c:pt>
                <c:pt idx="217">
                  <c:v>272.70319614024879</c:v>
                </c:pt>
                <c:pt idx="218">
                  <c:v>264.17012861424587</c:v>
                </c:pt>
                <c:pt idx="219">
                  <c:v>266.59889137540745</c:v>
                </c:pt>
                <c:pt idx="220">
                  <c:v>273.07970302534983</c:v>
                </c:pt>
                <c:pt idx="221">
                  <c:v>273.42241717345814</c:v>
                </c:pt>
                <c:pt idx="222">
                  <c:v>284.82498400065907</c:v>
                </c:pt>
                <c:pt idx="223">
                  <c:v>293.91654844809267</c:v>
                </c:pt>
                <c:pt idx="224">
                  <c:v>294.33166642193396</c:v>
                </c:pt>
                <c:pt idx="225">
                  <c:v>275.23235720420496</c:v>
                </c:pt>
                <c:pt idx="226">
                  <c:v>280.33773747747819</c:v>
                </c:pt>
                <c:pt idx="227">
                  <c:v>254.17012726109306</c:v>
                </c:pt>
                <c:pt idx="228">
                  <c:v>276.12353690066971</c:v>
                </c:pt>
                <c:pt idx="229">
                  <c:v>285.07431932634461</c:v>
                </c:pt>
                <c:pt idx="230">
                  <c:v>288.96163651567747</c:v>
                </c:pt>
                <c:pt idx="231">
                  <c:v>302.09112406384099</c:v>
                </c:pt>
                <c:pt idx="232">
                  <c:v>282.82629155225101</c:v>
                </c:pt>
                <c:pt idx="233">
                  <c:v>301.04302374271299</c:v>
                </c:pt>
                <c:pt idx="234">
                  <c:v>307.08106799572738</c:v>
                </c:pt>
                <c:pt idx="235">
                  <c:v>301.93943450254238</c:v>
                </c:pt>
                <c:pt idx="236">
                  <c:v>306.39966758447264</c:v>
                </c:pt>
                <c:pt idx="237">
                  <c:v>314.61870329212388</c:v>
                </c:pt>
                <c:pt idx="238">
                  <c:v>326.00733377267204</c:v>
                </c:pt>
                <c:pt idx="239">
                  <c:v>333.83830103180838</c:v>
                </c:pt>
                <c:pt idx="240">
                  <c:v>335.34408725995547</c:v>
                </c:pt>
                <c:pt idx="241">
                  <c:v>308.7963910692003</c:v>
                </c:pt>
                <c:pt idx="242">
                  <c:v>268.65677298441176</c:v>
                </c:pt>
                <c:pt idx="243">
                  <c:v>304.55216515843875</c:v>
                </c:pt>
                <c:pt idx="244">
                  <c:v>319.06262524416229</c:v>
                </c:pt>
                <c:pt idx="245">
                  <c:v>323.29831727099571</c:v>
                </c:pt>
                <c:pt idx="246">
                  <c:v>343.84461822585473</c:v>
                </c:pt>
                <c:pt idx="247">
                  <c:v>367.8437277159689</c:v>
                </c:pt>
                <c:pt idx="248">
                  <c:v>352.65864651473277</c:v>
                </c:pt>
                <c:pt idx="249">
                  <c:v>345.24207329266676</c:v>
                </c:pt>
                <c:pt idx="250">
                  <c:v>382.79649061614441</c:v>
                </c:pt>
                <c:pt idx="251">
                  <c:v>395.29344235745924</c:v>
                </c:pt>
                <c:pt idx="252">
                  <c:v>392.93309162114463</c:v>
                </c:pt>
                <c:pt idx="253">
                  <c:v>403.85877130248787</c:v>
                </c:pt>
                <c:pt idx="254">
                  <c:v>420.81540584357703</c:v>
                </c:pt>
                <c:pt idx="255">
                  <c:v>444.53219577983657</c:v>
                </c:pt>
                <c:pt idx="256">
                  <c:v>447.45102652317144</c:v>
                </c:pt>
                <c:pt idx="257">
                  <c:v>455.99426299278758</c:v>
                </c:pt>
                <c:pt idx="258">
                  <c:v>468.65453689933912</c:v>
                </c:pt>
                <c:pt idx="259">
                  <c:v>482.60173245511612</c:v>
                </c:pt>
                <c:pt idx="260">
                  <c:v>458.64037367405962</c:v>
                </c:pt>
                <c:pt idx="261">
                  <c:v>492.39269650186765</c:v>
                </c:pt>
                <c:pt idx="262">
                  <c:v>488.43636513467288</c:v>
                </c:pt>
                <c:pt idx="263">
                  <c:v>509.23645779857958</c:v>
                </c:pt>
                <c:pt idx="264">
                  <c:v>484.07331323465348</c:v>
                </c:pt>
                <c:pt idx="265">
                  <c:v>469.78495063551844</c:v>
                </c:pt>
                <c:pt idx="266">
                  <c:v>485.93478583616132</c:v>
                </c:pt>
                <c:pt idx="267">
                  <c:v>444.66175903690169</c:v>
                </c:pt>
                <c:pt idx="268">
                  <c:v>445.66557066548665</c:v>
                </c:pt>
                <c:pt idx="269">
                  <c:v>407.15703399631889</c:v>
                </c:pt>
                <c:pt idx="270">
                  <c:v>446.57175344409535</c:v>
                </c:pt>
                <c:pt idx="271">
                  <c:v>428.35080505490089</c:v>
                </c:pt>
                <c:pt idx="272">
                  <c:v>387.16109074854137</c:v>
                </c:pt>
                <c:pt idx="273">
                  <c:v>420.34746529326463</c:v>
                </c:pt>
                <c:pt idx="274">
                  <c:v>443.7153131954571</c:v>
                </c:pt>
                <c:pt idx="275">
                  <c:v>416.2333529217243</c:v>
                </c:pt>
                <c:pt idx="276">
                  <c:v>444.44076211462516</c:v>
                </c:pt>
                <c:pt idx="277">
                  <c:v>433.26628047534189</c:v>
                </c:pt>
                <c:pt idx="278">
                  <c:v>447.62253751836153</c:v>
                </c:pt>
                <c:pt idx="279">
                  <c:v>456.50890084770293</c:v>
                </c:pt>
                <c:pt idx="280">
                  <c:v>458.61625034175574</c:v>
                </c:pt>
                <c:pt idx="281">
                  <c:v>486.52729989243113</c:v>
                </c:pt>
                <c:pt idx="282">
                  <c:v>504.3192965752221</c:v>
                </c:pt>
                <c:pt idx="283">
                  <c:v>496.12307502449937</c:v>
                </c:pt>
                <c:pt idx="284">
                  <c:v>470.92864894973127</c:v>
                </c:pt>
                <c:pt idx="285">
                  <c:v>462.33045643266195</c:v>
                </c:pt>
                <c:pt idx="286">
                  <c:v>504.56149176440732</c:v>
                </c:pt>
                <c:pt idx="287">
                  <c:v>525.46698939662667</c:v>
                </c:pt>
                <c:pt idx="288">
                  <c:v>536.00022994577307</c:v>
                </c:pt>
                <c:pt idx="289">
                  <c:v>563.97236081576989</c:v>
                </c:pt>
                <c:pt idx="290">
                  <c:v>580.61136753482776</c:v>
                </c:pt>
                <c:pt idx="291">
                  <c:v>558.93255320162848</c:v>
                </c:pt>
                <c:pt idx="292">
                  <c:v>587.20321214128126</c:v>
                </c:pt>
                <c:pt idx="293">
                  <c:v>605.96488266168956</c:v>
                </c:pt>
                <c:pt idx="294">
                  <c:v>615.28122947647717</c:v>
                </c:pt>
                <c:pt idx="295">
                  <c:v>629.6575143091967</c:v>
                </c:pt>
                <c:pt idx="296">
                  <c:v>640.9174768688107</c:v>
                </c:pt>
                <c:pt idx="297">
                  <c:v>637.14656014226523</c:v>
                </c:pt>
                <c:pt idx="298">
                  <c:v>675.14176587663815</c:v>
                </c:pt>
                <c:pt idx="299">
                  <c:v>656.68753619260997</c:v>
                </c:pt>
                <c:pt idx="300">
                  <c:v>676.59335269529663</c:v>
                </c:pt>
                <c:pt idx="301">
                  <c:v>668.00414060259379</c:v>
                </c:pt>
                <c:pt idx="302">
                  <c:v>628.89163092783281</c:v>
                </c:pt>
                <c:pt idx="303">
                  <c:v>625.31445637005618</c:v>
                </c:pt>
                <c:pt idx="304">
                  <c:v>664.61231190019669</c:v>
                </c:pt>
                <c:pt idx="305">
                  <c:v>675.60667874746491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4-4338-84E8-D15D59C68B17}"/>
            </c:ext>
          </c:extLst>
        </c:ser>
        <c:ser>
          <c:idx val="3"/>
          <c:order val="3"/>
          <c:spPr>
            <a:ln w="254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'Step #4'!$C$5:$C$310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#4'!$K$5:$K$310</c:f>
              <c:numCache>
                <c:formatCode>#,##0.00_);\(#,##0.00\)</c:formatCode>
                <c:ptCount val="306"/>
                <c:pt idx="0">
                  <c:v>100</c:v>
                </c:pt>
                <c:pt idx="1">
                  <c:v>116.50863985205974</c:v>
                </c:pt>
                <c:pt idx="2">
                  <c:v>107.8448330934303</c:v>
                </c:pt>
                <c:pt idx="3">
                  <c:v>102.24077738924518</c:v>
                </c:pt>
                <c:pt idx="4">
                  <c:v>96.331402646167248</c:v>
                </c:pt>
                <c:pt idx="5">
                  <c:v>105.41271444572402</c:v>
                </c:pt>
                <c:pt idx="6">
                  <c:v>101.71934230982149</c:v>
                </c:pt>
                <c:pt idx="7">
                  <c:v>109.45367091632856</c:v>
                </c:pt>
                <c:pt idx="8">
                  <c:v>106.19483949903805</c:v>
                </c:pt>
                <c:pt idx="9">
                  <c:v>101.58903178015319</c:v>
                </c:pt>
                <c:pt idx="10">
                  <c:v>91.16071611318057</c:v>
                </c:pt>
                <c:pt idx="11">
                  <c:v>84.469223208243989</c:v>
                </c:pt>
                <c:pt idx="12">
                  <c:v>103.63016370721154</c:v>
                </c:pt>
                <c:pt idx="13">
                  <c:v>96.792427227781815</c:v>
                </c:pt>
                <c:pt idx="14">
                  <c:v>92.081938301764836</c:v>
                </c:pt>
                <c:pt idx="15">
                  <c:v>99.223608637557206</c:v>
                </c:pt>
                <c:pt idx="16">
                  <c:v>101.65478315587721</c:v>
                </c:pt>
                <c:pt idx="17">
                  <c:v>105.7574939580888</c:v>
                </c:pt>
                <c:pt idx="18">
                  <c:v>100.28724964290201</c:v>
                </c:pt>
                <c:pt idx="19">
                  <c:v>97.04570888714504</c:v>
                </c:pt>
                <c:pt idx="20">
                  <c:v>83.977938246081877</c:v>
                </c:pt>
                <c:pt idx="21">
                  <c:v>88.840342414364869</c:v>
                </c:pt>
                <c:pt idx="22">
                  <c:v>95.728717307883272</c:v>
                </c:pt>
                <c:pt idx="23">
                  <c:v>100.38856092835621</c:v>
                </c:pt>
                <c:pt idx="24">
                  <c:v>100.44314814637423</c:v>
                </c:pt>
                <c:pt idx="25">
                  <c:v>97.728472936875704</c:v>
                </c:pt>
                <c:pt idx="26">
                  <c:v>105.56518100441996</c:v>
                </c:pt>
                <c:pt idx="27">
                  <c:v>106.53836476652472</c:v>
                </c:pt>
                <c:pt idx="28">
                  <c:v>101.92853932915679</c:v>
                </c:pt>
                <c:pt idx="29">
                  <c:v>97.267482812538006</c:v>
                </c:pt>
                <c:pt idx="30">
                  <c:v>82.669678140779055</c:v>
                </c:pt>
                <c:pt idx="31">
                  <c:v>82.464822738329431</c:v>
                </c:pt>
                <c:pt idx="32">
                  <c:v>76.523223549922349</c:v>
                </c:pt>
                <c:pt idx="33">
                  <c:v>78.981819169175779</c:v>
                </c:pt>
                <c:pt idx="34">
                  <c:v>86.818520345264659</c:v>
                </c:pt>
                <c:pt idx="35">
                  <c:v>80.21113076171325</c:v>
                </c:pt>
                <c:pt idx="36">
                  <c:v>78.950159823187306</c:v>
                </c:pt>
                <c:pt idx="37">
                  <c:v>76.565557760285259</c:v>
                </c:pt>
                <c:pt idx="38">
                  <c:v>77.498653926479065</c:v>
                </c:pt>
                <c:pt idx="39">
                  <c:v>84.756073146734309</c:v>
                </c:pt>
                <c:pt idx="40">
                  <c:v>92.842892804169722</c:v>
                </c:pt>
                <c:pt idx="41">
                  <c:v>94.709036896369653</c:v>
                </c:pt>
                <c:pt idx="42">
                  <c:v>99.789231728839425</c:v>
                </c:pt>
                <c:pt idx="43">
                  <c:v>104.61021135886888</c:v>
                </c:pt>
                <c:pt idx="44">
                  <c:v>102.89959363155097</c:v>
                </c:pt>
                <c:pt idx="45">
                  <c:v>111.24558025123901</c:v>
                </c:pt>
                <c:pt idx="46">
                  <c:v>115.44453711920485</c:v>
                </c:pt>
                <c:pt idx="47">
                  <c:v>117.15517552088895</c:v>
                </c:pt>
                <c:pt idx="48">
                  <c:v>122.87944577261931</c:v>
                </c:pt>
                <c:pt idx="49">
                  <c:v>124.55342852316869</c:v>
                </c:pt>
                <c:pt idx="50">
                  <c:v>126.01814533982902</c:v>
                </c:pt>
                <c:pt idx="51">
                  <c:v>120.00233206849857</c:v>
                </c:pt>
                <c:pt idx="52">
                  <c:v>122.30403681470592</c:v>
                </c:pt>
                <c:pt idx="53">
                  <c:v>127.2736100055111</c:v>
                </c:pt>
                <c:pt idx="54">
                  <c:v>119.79308680897569</c:v>
                </c:pt>
                <c:pt idx="55">
                  <c:v>119.37456872410839</c:v>
                </c:pt>
                <c:pt idx="56">
                  <c:v>124.3964549526581</c:v>
                </c:pt>
                <c:pt idx="57">
                  <c:v>127.16897703856658</c:v>
                </c:pt>
                <c:pt idx="58">
                  <c:v>136.74197350469717</c:v>
                </c:pt>
                <c:pt idx="59">
                  <c:v>140.29913602513122</c:v>
                </c:pt>
                <c:pt idx="60">
                  <c:v>136.6755260919804</c:v>
                </c:pt>
                <c:pt idx="61">
                  <c:v>139.52837498172903</c:v>
                </c:pt>
                <c:pt idx="62">
                  <c:v>136.35849847040703</c:v>
                </c:pt>
                <c:pt idx="63">
                  <c:v>130.08143701730091</c:v>
                </c:pt>
                <c:pt idx="64">
                  <c:v>138.11246345202787</c:v>
                </c:pt>
                <c:pt idx="65">
                  <c:v>142.97337906595004</c:v>
                </c:pt>
                <c:pt idx="66">
                  <c:v>151.90257577103498</c:v>
                </c:pt>
                <c:pt idx="67">
                  <c:v>149.366465061734</c:v>
                </c:pt>
                <c:pt idx="68">
                  <c:v>150.42320082879399</c:v>
                </c:pt>
                <c:pt idx="69">
                  <c:v>145.56235412942553</c:v>
                </c:pt>
                <c:pt idx="70">
                  <c:v>152.27246085532747</c:v>
                </c:pt>
                <c:pt idx="71">
                  <c:v>150.68742611929122</c:v>
                </c:pt>
                <c:pt idx="72">
                  <c:v>164.14314434918231</c:v>
                </c:pt>
                <c:pt idx="73">
                  <c:v>163.87638300310743</c:v>
                </c:pt>
                <c:pt idx="74">
                  <c:v>170.70678008256377</c:v>
                </c:pt>
                <c:pt idx="75">
                  <c:v>170.78741011044039</c:v>
                </c:pt>
                <c:pt idx="76">
                  <c:v>162.35474276505727</c:v>
                </c:pt>
                <c:pt idx="77">
                  <c:v>162.67503693647794</c:v>
                </c:pt>
                <c:pt idx="78">
                  <c:v>157.2845129770584</c:v>
                </c:pt>
                <c:pt idx="79">
                  <c:v>160.80700458550547</c:v>
                </c:pt>
                <c:pt idx="80">
                  <c:v>162.24804925295589</c:v>
                </c:pt>
                <c:pt idx="81">
                  <c:v>170.68064768378528</c:v>
                </c:pt>
                <c:pt idx="82">
                  <c:v>175.9643885421836</c:v>
                </c:pt>
                <c:pt idx="83">
                  <c:v>174.09638375703264</c:v>
                </c:pt>
                <c:pt idx="84">
                  <c:v>180.18794790583487</c:v>
                </c:pt>
                <c:pt idx="85">
                  <c:v>179.97222467826032</c:v>
                </c:pt>
                <c:pt idx="86">
                  <c:v>182.1301116422662</c:v>
                </c:pt>
                <c:pt idx="87">
                  <c:v>187.01900656500715</c:v>
                </c:pt>
                <c:pt idx="88">
                  <c:v>195.27463931328575</c:v>
                </c:pt>
                <c:pt idx="89">
                  <c:v>192.14508470735743</c:v>
                </c:pt>
                <c:pt idx="90">
                  <c:v>181.08369927535657</c:v>
                </c:pt>
                <c:pt idx="91">
                  <c:v>183.51174507293675</c:v>
                </c:pt>
                <c:pt idx="92">
                  <c:v>187.45068043818353</c:v>
                </c:pt>
                <c:pt idx="93">
                  <c:v>192.3609595469502</c:v>
                </c:pt>
                <c:pt idx="94">
                  <c:v>179.30306436143809</c:v>
                </c:pt>
                <c:pt idx="95">
                  <c:v>175.79579597791232</c:v>
                </c:pt>
                <c:pt idx="96">
                  <c:v>166.92629305927761</c:v>
                </c:pt>
                <c:pt idx="97">
                  <c:v>162.55501534968312</c:v>
                </c:pt>
                <c:pt idx="98">
                  <c:v>161.62615053708902</c:v>
                </c:pt>
                <c:pt idx="99">
                  <c:v>170.54500316765743</c:v>
                </c:pt>
                <c:pt idx="100">
                  <c:v>179.34557774964071</c:v>
                </c:pt>
                <c:pt idx="101">
                  <c:v>163.38429174066653</c:v>
                </c:pt>
                <c:pt idx="102">
                  <c:v>166.11740848474608</c:v>
                </c:pt>
                <c:pt idx="103">
                  <c:v>171.31029239549264</c:v>
                </c:pt>
                <c:pt idx="104">
                  <c:v>155.18502420589243</c:v>
                </c:pt>
                <c:pt idx="105">
                  <c:v>121.78663323667607</c:v>
                </c:pt>
                <c:pt idx="106">
                  <c:v>107.79319541831238</c:v>
                </c:pt>
                <c:pt idx="107">
                  <c:v>111.51020524614796</c:v>
                </c:pt>
                <c:pt idx="108">
                  <c:v>102.11999085090385</c:v>
                </c:pt>
                <c:pt idx="109">
                  <c:v>89.905754523740825</c:v>
                </c:pt>
                <c:pt idx="110">
                  <c:v>98.383202546144659</c:v>
                </c:pt>
                <c:pt idx="111">
                  <c:v>116.38923849624858</c:v>
                </c:pt>
                <c:pt idx="112">
                  <c:v>120.74135106844778</c:v>
                </c:pt>
                <c:pt idx="113">
                  <c:v>122.13615407033819</c:v>
                </c:pt>
                <c:pt idx="114">
                  <c:v>133.96484792659882</c:v>
                </c:pt>
                <c:pt idx="115">
                  <c:v>139.93495017443308</c:v>
                </c:pt>
                <c:pt idx="116">
                  <c:v>148.80641026639404</c:v>
                </c:pt>
                <c:pt idx="117">
                  <c:v>138.93061014258211</c:v>
                </c:pt>
                <c:pt idx="118">
                  <c:v>143.56166126250224</c:v>
                </c:pt>
                <c:pt idx="119">
                  <c:v>153.38170262088249</c:v>
                </c:pt>
                <c:pt idx="120">
                  <c:v>149.6995842316058</c:v>
                </c:pt>
                <c:pt idx="121">
                  <c:v>157.13673260801684</c:v>
                </c:pt>
                <c:pt idx="122">
                  <c:v>169.81356476861973</c:v>
                </c:pt>
                <c:pt idx="123">
                  <c:v>179.24659577610294</c:v>
                </c:pt>
                <c:pt idx="124">
                  <c:v>165.27197852236583</c:v>
                </c:pt>
                <c:pt idx="125">
                  <c:v>152.76249846406688</c:v>
                </c:pt>
                <c:pt idx="126">
                  <c:v>163.69425562048147</c:v>
                </c:pt>
                <c:pt idx="127">
                  <c:v>152.8751806508883</c:v>
                </c:pt>
                <c:pt idx="128">
                  <c:v>171.18865820814028</c:v>
                </c:pt>
                <c:pt idx="129">
                  <c:v>178.17590481191047</c:v>
                </c:pt>
                <c:pt idx="130">
                  <c:v>183.64183507603306</c:v>
                </c:pt>
                <c:pt idx="131">
                  <c:v>195.81324789950162</c:v>
                </c:pt>
                <c:pt idx="132">
                  <c:v>199.52036159742005</c:v>
                </c:pt>
                <c:pt idx="133">
                  <c:v>210.16526881534438</c:v>
                </c:pt>
                <c:pt idx="134">
                  <c:v>215.23155669086921</c:v>
                </c:pt>
                <c:pt idx="135">
                  <c:v>221.56227501551786</c:v>
                </c:pt>
                <c:pt idx="136">
                  <c:v>217.12195870598592</c:v>
                </c:pt>
                <c:pt idx="137">
                  <c:v>212.73852446911155</c:v>
                </c:pt>
                <c:pt idx="138">
                  <c:v>204.82564514531768</c:v>
                </c:pt>
                <c:pt idx="139">
                  <c:v>187.80421209887336</c:v>
                </c:pt>
                <c:pt idx="140">
                  <c:v>167.13946644836372</c:v>
                </c:pt>
                <c:pt idx="141">
                  <c:v>192.64297168376791</c:v>
                </c:pt>
                <c:pt idx="142">
                  <c:v>191.84607824158729</c:v>
                </c:pt>
                <c:pt idx="143">
                  <c:v>190.0244047109162</c:v>
                </c:pt>
                <c:pt idx="144">
                  <c:v>205.64841600242798</c:v>
                </c:pt>
                <c:pt idx="145">
                  <c:v>212.21541476603196</c:v>
                </c:pt>
                <c:pt idx="146">
                  <c:v>217.0541881338373</c:v>
                </c:pt>
                <c:pt idx="147">
                  <c:v>215.08372119018463</c:v>
                </c:pt>
                <c:pt idx="148">
                  <c:v>200.50669425637855</c:v>
                </c:pt>
                <c:pt idx="149">
                  <c:v>209.5524737120266</c:v>
                </c:pt>
                <c:pt idx="150">
                  <c:v>207.82398644092376</c:v>
                </c:pt>
                <c:pt idx="151">
                  <c:v>215.02612240616816</c:v>
                </c:pt>
                <c:pt idx="152">
                  <c:v>220.90300393715734</c:v>
                </c:pt>
                <c:pt idx="153">
                  <c:v>217.67652101139271</c:v>
                </c:pt>
                <c:pt idx="154">
                  <c:v>220.21167380839671</c:v>
                </c:pt>
                <c:pt idx="155">
                  <c:v>223.20766511772015</c:v>
                </c:pt>
                <c:pt idx="156">
                  <c:v>241.36871057355305</c:v>
                </c:pt>
                <c:pt idx="157">
                  <c:v>244.5909345798965</c:v>
                </c:pt>
                <c:pt idx="158">
                  <c:v>256.01492082785956</c:v>
                </c:pt>
                <c:pt idx="159">
                  <c:v>256.40194496166731</c:v>
                </c:pt>
                <c:pt idx="160">
                  <c:v>265.65955397260353</c:v>
                </c:pt>
                <c:pt idx="161">
                  <c:v>263.02278666610891</c:v>
                </c:pt>
                <c:pt idx="162">
                  <c:v>280.54217560351742</c:v>
                </c:pt>
                <c:pt idx="163">
                  <c:v>271.63600325083735</c:v>
                </c:pt>
                <c:pt idx="164">
                  <c:v>287.10444682873486</c:v>
                </c:pt>
                <c:pt idx="165">
                  <c:v>296.47932773577168</c:v>
                </c:pt>
                <c:pt idx="166">
                  <c:v>304.50646049821228</c:v>
                </c:pt>
                <c:pt idx="167">
                  <c:v>308.72520962601243</c:v>
                </c:pt>
                <c:pt idx="168">
                  <c:v>305.9048125996203</c:v>
                </c:pt>
                <c:pt idx="169">
                  <c:v>321.37793547571681</c:v>
                </c:pt>
                <c:pt idx="170">
                  <c:v>320.37004634434828</c:v>
                </c:pt>
                <c:pt idx="171">
                  <c:v>312.90610398944284</c:v>
                </c:pt>
                <c:pt idx="172">
                  <c:v>316.58180643376619</c:v>
                </c:pt>
                <c:pt idx="173">
                  <c:v>332.29231927313339</c:v>
                </c:pt>
                <c:pt idx="174">
                  <c:v>315.87032568949184</c:v>
                </c:pt>
                <c:pt idx="175">
                  <c:v>331.58088676904657</c:v>
                </c:pt>
                <c:pt idx="176">
                  <c:v>313.97327341993918</c:v>
                </c:pt>
                <c:pt idx="177">
                  <c:v>328.02375181443404</c:v>
                </c:pt>
                <c:pt idx="178">
                  <c:v>331.22512227681557</c:v>
                </c:pt>
                <c:pt idx="179">
                  <c:v>331.1657868460448</c:v>
                </c:pt>
                <c:pt idx="180">
                  <c:v>328.16986445127509</c:v>
                </c:pt>
                <c:pt idx="181">
                  <c:v>347.26563934822542</c:v>
                </c:pt>
                <c:pt idx="182">
                  <c:v>351.22880507056749</c:v>
                </c:pt>
                <c:pt idx="183">
                  <c:v>345.42439408429198</c:v>
                </c:pt>
                <c:pt idx="184">
                  <c:v>352.33298850787793</c:v>
                </c:pt>
                <c:pt idx="185">
                  <c:v>349.26915771185213</c:v>
                </c:pt>
                <c:pt idx="186">
                  <c:v>348.24796807161158</c:v>
                </c:pt>
                <c:pt idx="187">
                  <c:v>327.88294559823106</c:v>
                </c:pt>
                <c:pt idx="188">
                  <c:v>310.76188278144372</c:v>
                </c:pt>
                <c:pt idx="189">
                  <c:v>330.92645349235869</c:v>
                </c:pt>
                <c:pt idx="190">
                  <c:v>336.91907012490003</c:v>
                </c:pt>
                <c:pt idx="191">
                  <c:v>320.99935337474221</c:v>
                </c:pt>
                <c:pt idx="192">
                  <c:v>298.04663764858577</c:v>
                </c:pt>
                <c:pt idx="193">
                  <c:v>300.78548808353656</c:v>
                </c:pt>
                <c:pt idx="194">
                  <c:v>325.0698052743478</c:v>
                </c:pt>
                <c:pt idx="195">
                  <c:v>331.51419126393631</c:v>
                </c:pt>
                <c:pt idx="196">
                  <c:v>337.92106706192379</c:v>
                </c:pt>
                <c:pt idx="197">
                  <c:v>337.98208400780584</c:v>
                </c:pt>
                <c:pt idx="198">
                  <c:v>355.94659893928093</c:v>
                </c:pt>
                <c:pt idx="199">
                  <c:v>358.14839136547499</c:v>
                </c:pt>
                <c:pt idx="200">
                  <c:v>357.96494771487266</c:v>
                </c:pt>
                <c:pt idx="201">
                  <c:v>344.76023696407128</c:v>
                </c:pt>
                <c:pt idx="202">
                  <c:v>374.43218370304498</c:v>
                </c:pt>
                <c:pt idx="203">
                  <c:v>379.34676997142043</c:v>
                </c:pt>
                <c:pt idx="204">
                  <c:v>387.39112448084086</c:v>
                </c:pt>
                <c:pt idx="205">
                  <c:v>396.47056869599123</c:v>
                </c:pt>
                <c:pt idx="206">
                  <c:v>394.37054239130606</c:v>
                </c:pt>
                <c:pt idx="207">
                  <c:v>398.86666570645718</c:v>
                </c:pt>
                <c:pt idx="208">
                  <c:v>394.28271079256353</c:v>
                </c:pt>
                <c:pt idx="209">
                  <c:v>402.39757178191599</c:v>
                </c:pt>
                <c:pt idx="210">
                  <c:v>407.52435974416994</c:v>
                </c:pt>
                <c:pt idx="211">
                  <c:v>403.67741152525616</c:v>
                </c:pt>
                <c:pt idx="212">
                  <c:v>419.93381032771413</c:v>
                </c:pt>
                <c:pt idx="213">
                  <c:v>427.97070139096445</c:v>
                </c:pt>
                <c:pt idx="214">
                  <c:v>441.17165629858687</c:v>
                </c:pt>
                <c:pt idx="215">
                  <c:v>440.61122936465677</c:v>
                </c:pt>
                <c:pt idx="216">
                  <c:v>455.39200906805269</c:v>
                </c:pt>
                <c:pt idx="217">
                  <c:v>436.86825253297161</c:v>
                </c:pt>
                <c:pt idx="218">
                  <c:v>440.56064608221101</c:v>
                </c:pt>
                <c:pt idx="219">
                  <c:v>443.20577961552988</c:v>
                </c:pt>
                <c:pt idx="220">
                  <c:v>465.67035977463007</c:v>
                </c:pt>
                <c:pt idx="221">
                  <c:v>468.0548584657015</c:v>
                </c:pt>
                <c:pt idx="222">
                  <c:v>477.58681631507949</c:v>
                </c:pt>
                <c:pt idx="223">
                  <c:v>498.96682611886393</c:v>
                </c:pt>
                <c:pt idx="224">
                  <c:v>489.47177890446943</c:v>
                </c:pt>
                <c:pt idx="225">
                  <c:v>441.66010198113491</c:v>
                </c:pt>
                <c:pt idx="226">
                  <c:v>451.18995104516841</c:v>
                </c:pt>
                <c:pt idx="227">
                  <c:v>398.93291326696817</c:v>
                </c:pt>
                <c:pt idx="228">
                  <c:v>448.46737822781125</c:v>
                </c:pt>
                <c:pt idx="229">
                  <c:v>470.0374061306249</c:v>
                </c:pt>
                <c:pt idx="230">
                  <c:v>464.45455543462577</c:v>
                </c:pt>
                <c:pt idx="231">
                  <c:v>482.50635064841356</c:v>
                </c:pt>
                <c:pt idx="232">
                  <c:v>447.514358864131</c:v>
                </c:pt>
                <c:pt idx="233">
                  <c:v>477.6710988143044</c:v>
                </c:pt>
                <c:pt idx="234">
                  <c:v>485.02665925054185</c:v>
                </c:pt>
                <c:pt idx="235">
                  <c:v>465.50315928434441</c:v>
                </c:pt>
                <c:pt idx="236">
                  <c:v>470.67106856081534</c:v>
                </c:pt>
                <c:pt idx="237">
                  <c:v>479.43617971344361</c:v>
                </c:pt>
                <c:pt idx="238">
                  <c:v>499.26604621975076</c:v>
                </c:pt>
                <c:pt idx="239">
                  <c:v>507.58188272217728</c:v>
                </c:pt>
                <c:pt idx="240">
                  <c:v>499.74261103323386</c:v>
                </c:pt>
                <c:pt idx="241">
                  <c:v>456.40970474041848</c:v>
                </c:pt>
                <c:pt idx="242">
                  <c:v>355.47108851847014</c:v>
                </c:pt>
                <c:pt idx="243">
                  <c:v>408.73911658295725</c:v>
                </c:pt>
                <c:pt idx="244">
                  <c:v>440.33443405955717</c:v>
                </c:pt>
                <c:pt idx="245">
                  <c:v>450.65129421876497</c:v>
                </c:pt>
                <c:pt idx="246">
                  <c:v>471.77514862629516</c:v>
                </c:pt>
                <c:pt idx="247">
                  <c:v>490.89663554324613</c:v>
                </c:pt>
                <c:pt idx="248">
                  <c:v>475.90938094538774</c:v>
                </c:pt>
                <c:pt idx="249">
                  <c:v>487.0287579743615</c:v>
                </c:pt>
                <c:pt idx="250">
                  <c:v>565.00254329160578</c:v>
                </c:pt>
                <c:pt idx="251">
                  <c:v>604.08644007607336</c:v>
                </c:pt>
                <c:pt idx="252">
                  <c:v>620.04407361369931</c:v>
                </c:pt>
                <c:pt idx="253">
                  <c:v>657.99549753654594</c:v>
                </c:pt>
                <c:pt idx="254">
                  <c:v>666.9136610215769</c:v>
                </c:pt>
                <c:pt idx="255">
                  <c:v>695.44928257537549</c:v>
                </c:pt>
                <c:pt idx="256">
                  <c:v>695.84082750390871</c:v>
                </c:pt>
                <c:pt idx="257">
                  <c:v>704.19294062742426</c:v>
                </c:pt>
                <c:pt idx="258">
                  <c:v>695.53266918540157</c:v>
                </c:pt>
                <c:pt idx="259">
                  <c:v>709.20006535856271</c:v>
                </c:pt>
                <c:pt idx="260">
                  <c:v>685.46199937797724</c:v>
                </c:pt>
                <c:pt idx="261">
                  <c:v>720.75594717093009</c:v>
                </c:pt>
                <c:pt idx="262">
                  <c:v>689.49007571848756</c:v>
                </c:pt>
                <c:pt idx="263">
                  <c:v>710.20282724713309</c:v>
                </c:pt>
                <c:pt idx="264">
                  <c:v>656.9646598587816</c:v>
                </c:pt>
                <c:pt idx="265">
                  <c:v>662.56186545632488</c:v>
                </c:pt>
                <c:pt idx="266">
                  <c:v>670.72696515535438</c:v>
                </c:pt>
                <c:pt idx="267">
                  <c:v>616.85113829269562</c:v>
                </c:pt>
                <c:pt idx="268">
                  <c:v>616.65307786524477</c:v>
                </c:pt>
                <c:pt idx="269">
                  <c:v>556.98776690865088</c:v>
                </c:pt>
                <c:pt idx="270">
                  <c:v>617.65930615586831</c:v>
                </c:pt>
                <c:pt idx="271">
                  <c:v>601.50609311472624</c:v>
                </c:pt>
                <c:pt idx="272">
                  <c:v>542.05719453124425</c:v>
                </c:pt>
                <c:pt idx="273">
                  <c:v>597.73448917741723</c:v>
                </c:pt>
                <c:pt idx="274">
                  <c:v>624.17051858821924</c:v>
                </c:pt>
                <c:pt idx="275">
                  <c:v>584.05147696637846</c:v>
                </c:pt>
                <c:pt idx="276">
                  <c:v>646.54219503742172</c:v>
                </c:pt>
                <c:pt idx="277">
                  <c:v>631.78591445788049</c:v>
                </c:pt>
                <c:pt idx="278">
                  <c:v>606.54639331203555</c:v>
                </c:pt>
                <c:pt idx="279">
                  <c:v>601.62317894153171</c:v>
                </c:pt>
                <c:pt idx="280">
                  <c:v>589.69394564281879</c:v>
                </c:pt>
                <c:pt idx="281">
                  <c:v>638.68441979079887</c:v>
                </c:pt>
                <c:pt idx="282">
                  <c:v>672.65934991660993</c:v>
                </c:pt>
                <c:pt idx="283">
                  <c:v>647.70610671845918</c:v>
                </c:pt>
                <c:pt idx="284">
                  <c:v>609.1665453196232</c:v>
                </c:pt>
                <c:pt idx="285">
                  <c:v>575.65130283308417</c:v>
                </c:pt>
                <c:pt idx="286">
                  <c:v>628.49865578717197</c:v>
                </c:pt>
                <c:pt idx="287">
                  <c:v>697.40948125052068</c:v>
                </c:pt>
                <c:pt idx="288">
                  <c:v>674.70303857361205</c:v>
                </c:pt>
                <c:pt idx="289">
                  <c:v>713.76511701036543</c:v>
                </c:pt>
                <c:pt idx="290">
                  <c:v>742.79044538304527</c:v>
                </c:pt>
                <c:pt idx="291">
                  <c:v>696.02989458209629</c:v>
                </c:pt>
                <c:pt idx="292">
                  <c:v>723.5011790935572</c:v>
                </c:pt>
                <c:pt idx="293">
                  <c:v>711.19343949987876</c:v>
                </c:pt>
                <c:pt idx="294">
                  <c:v>762.04710819715876</c:v>
                </c:pt>
                <c:pt idx="295">
                  <c:v>762.93435551074879</c:v>
                </c:pt>
                <c:pt idx="296">
                  <c:v>775.83185896388477</c:v>
                </c:pt>
                <c:pt idx="297">
                  <c:v>772.31351601157291</c:v>
                </c:pt>
                <c:pt idx="298">
                  <c:v>853.32870732905587</c:v>
                </c:pt>
                <c:pt idx="299">
                  <c:v>787.91435133866173</c:v>
                </c:pt>
                <c:pt idx="300">
                  <c:v>821.25777605981443</c:v>
                </c:pt>
                <c:pt idx="301">
                  <c:v>781.50287893993982</c:v>
                </c:pt>
                <c:pt idx="302">
                  <c:v>729.38898358131428</c:v>
                </c:pt>
                <c:pt idx="303">
                  <c:v>713.81696142914438</c:v>
                </c:pt>
                <c:pt idx="304">
                  <c:v>753.37390149339899</c:v>
                </c:pt>
                <c:pt idx="305">
                  <c:v>769.15534119147605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64-4338-84E8-D15D59C68B17}"/>
            </c:ext>
          </c:extLst>
        </c:ser>
        <c:ser>
          <c:idx val="4"/>
          <c:order val="4"/>
          <c:spPr>
            <a:ln w="25400" cap="rnd" cmpd="sng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'Step #4'!$C$5:$C$310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#4'!$M$5:$M$310</c:f>
              <c:numCache>
                <c:formatCode>#,##0.00_);\(#,##0.00\)</c:formatCode>
                <c:ptCount val="306"/>
                <c:pt idx="0">
                  <c:v>100</c:v>
                </c:pt>
                <c:pt idx="1">
                  <c:v>119.02434604681089</c:v>
                </c:pt>
                <c:pt idx="2">
                  <c:v>122.09055084334761</c:v>
                </c:pt>
                <c:pt idx="3">
                  <c:v>105.64463812592125</c:v>
                </c:pt>
                <c:pt idx="4">
                  <c:v>92.682954452450531</c:v>
                </c:pt>
                <c:pt idx="5">
                  <c:v>104.18120270861874</c:v>
                </c:pt>
                <c:pt idx="6">
                  <c:v>99.72130050678544</c:v>
                </c:pt>
                <c:pt idx="7">
                  <c:v>113.31008040161268</c:v>
                </c:pt>
                <c:pt idx="8">
                  <c:v>98.954669068883831</c:v>
                </c:pt>
                <c:pt idx="9">
                  <c:v>91.097556108668144</c:v>
                </c:pt>
                <c:pt idx="10">
                  <c:v>70.226468791026193</c:v>
                </c:pt>
                <c:pt idx="11">
                  <c:v>65.087129699074893</c:v>
                </c:pt>
                <c:pt idx="12">
                  <c:v>71.693376836951501</c:v>
                </c:pt>
                <c:pt idx="13">
                  <c:v>52.905925885528845</c:v>
                </c:pt>
                <c:pt idx="14">
                  <c:v>43.651567914184831</c:v>
                </c:pt>
                <c:pt idx="15">
                  <c:v>51.456415182847984</c:v>
                </c:pt>
                <c:pt idx="16">
                  <c:v>49.87317407805854</c:v>
                </c:pt>
                <c:pt idx="17">
                  <c:v>50.954699270229732</c:v>
                </c:pt>
                <c:pt idx="18">
                  <c:v>46.561658323281783</c:v>
                </c:pt>
                <c:pt idx="19">
                  <c:v>40.841808849104844</c:v>
                </c:pt>
                <c:pt idx="20">
                  <c:v>32.312191102120515</c:v>
                </c:pt>
                <c:pt idx="21">
                  <c:v>37.797919637638572</c:v>
                </c:pt>
                <c:pt idx="22">
                  <c:v>44.209047139381397</c:v>
                </c:pt>
                <c:pt idx="23">
                  <c:v>43.383958470939533</c:v>
                </c:pt>
                <c:pt idx="24">
                  <c:v>42.937965093821084</c:v>
                </c:pt>
                <c:pt idx="25">
                  <c:v>37.664099789035184</c:v>
                </c:pt>
                <c:pt idx="26">
                  <c:v>40.206269141714316</c:v>
                </c:pt>
                <c:pt idx="27">
                  <c:v>35.378398529436488</c:v>
                </c:pt>
                <c:pt idx="28">
                  <c:v>33.494085784607947</c:v>
                </c:pt>
                <c:pt idx="29">
                  <c:v>29.101043522270377</c:v>
                </c:pt>
                <c:pt idx="30">
                  <c:v>26.59234031255394</c:v>
                </c:pt>
                <c:pt idx="31">
                  <c:v>26.190939959277117</c:v>
                </c:pt>
                <c:pt idx="32">
                  <c:v>23.102440623904037</c:v>
                </c:pt>
                <c:pt idx="33">
                  <c:v>27.372816226309737</c:v>
                </c:pt>
                <c:pt idx="34">
                  <c:v>30.907318146528674</c:v>
                </c:pt>
                <c:pt idx="35">
                  <c:v>27.172115391976508</c:v>
                </c:pt>
                <c:pt idx="36">
                  <c:v>27.25018113572898</c:v>
                </c:pt>
                <c:pt idx="37">
                  <c:v>28.052963426827809</c:v>
                </c:pt>
                <c:pt idx="38">
                  <c:v>28.153306609351457</c:v>
                </c:pt>
                <c:pt idx="39">
                  <c:v>30.606267552723647</c:v>
                </c:pt>
                <c:pt idx="40">
                  <c:v>33.215329729639294</c:v>
                </c:pt>
                <c:pt idx="41">
                  <c:v>33.393728132798373</c:v>
                </c:pt>
                <c:pt idx="42">
                  <c:v>35.45644717312377</c:v>
                </c:pt>
                <c:pt idx="43">
                  <c:v>37.229255654419369</c:v>
                </c:pt>
                <c:pt idx="44">
                  <c:v>36.147737039196329</c:v>
                </c:pt>
                <c:pt idx="45">
                  <c:v>39.225088447456415</c:v>
                </c:pt>
                <c:pt idx="46">
                  <c:v>39.448085136015635</c:v>
                </c:pt>
                <c:pt idx="47">
                  <c:v>40.652253311105355</c:v>
                </c:pt>
                <c:pt idx="48">
                  <c:v>41.348540342381717</c:v>
                </c:pt>
                <c:pt idx="49">
                  <c:v>40.790859862571779</c:v>
                </c:pt>
                <c:pt idx="50">
                  <c:v>39.976594220004337</c:v>
                </c:pt>
                <c:pt idx="51">
                  <c:v>38.78311227026753</c:v>
                </c:pt>
                <c:pt idx="52">
                  <c:v>40.768525862046516</c:v>
                </c:pt>
                <c:pt idx="53">
                  <c:v>42.09587501441338</c:v>
                </c:pt>
                <c:pt idx="54">
                  <c:v>38.916962372832408</c:v>
                </c:pt>
                <c:pt idx="55">
                  <c:v>37.946529727240019</c:v>
                </c:pt>
                <c:pt idx="56">
                  <c:v>39.195797351178861</c:v>
                </c:pt>
                <c:pt idx="57">
                  <c:v>41.15893613496592</c:v>
                </c:pt>
                <c:pt idx="58">
                  <c:v>43.635165005500568</c:v>
                </c:pt>
                <c:pt idx="59">
                  <c:v>44.527487184093069</c:v>
                </c:pt>
                <c:pt idx="60">
                  <c:v>42.11618199951905</c:v>
                </c:pt>
                <c:pt idx="61">
                  <c:v>41.913494926844741</c:v>
                </c:pt>
                <c:pt idx="62">
                  <c:v>41.18154242114457</c:v>
                </c:pt>
                <c:pt idx="63">
                  <c:v>39.391023533872641</c:v>
                </c:pt>
                <c:pt idx="64">
                  <c:v>42.881930810979021</c:v>
                </c:pt>
                <c:pt idx="65">
                  <c:v>41.418016591851256</c:v>
                </c:pt>
                <c:pt idx="66">
                  <c:v>44.61228903814002</c:v>
                </c:pt>
                <c:pt idx="67">
                  <c:v>43.936038021705563</c:v>
                </c:pt>
                <c:pt idx="68">
                  <c:v>44.477038045619345</c:v>
                </c:pt>
                <c:pt idx="69">
                  <c:v>43.812023087403098</c:v>
                </c:pt>
                <c:pt idx="70">
                  <c:v>46.483350547837418</c:v>
                </c:pt>
                <c:pt idx="71">
                  <c:v>45.547804666007977</c:v>
                </c:pt>
                <c:pt idx="72">
                  <c:v>47.454206748890627</c:v>
                </c:pt>
                <c:pt idx="73">
                  <c:v>46.437292179948145</c:v>
                </c:pt>
                <c:pt idx="74">
                  <c:v>47.375080801096487</c:v>
                </c:pt>
                <c:pt idx="75">
                  <c:v>47.317858721418659</c:v>
                </c:pt>
                <c:pt idx="76">
                  <c:v>43.89200140767737</c:v>
                </c:pt>
                <c:pt idx="77">
                  <c:v>43.835440968983356</c:v>
                </c:pt>
                <c:pt idx="78">
                  <c:v>41.97549976321671</c:v>
                </c:pt>
                <c:pt idx="79">
                  <c:v>43.978117335964541</c:v>
                </c:pt>
                <c:pt idx="80">
                  <c:v>45.992011744009083</c:v>
                </c:pt>
                <c:pt idx="81">
                  <c:v>48.20337638945594</c:v>
                </c:pt>
                <c:pt idx="82">
                  <c:v>49.856168720923812</c:v>
                </c:pt>
                <c:pt idx="83">
                  <c:v>48.85997811559966</c:v>
                </c:pt>
                <c:pt idx="84">
                  <c:v>49.950930705247991</c:v>
                </c:pt>
                <c:pt idx="85">
                  <c:v>49.11221854640975</c:v>
                </c:pt>
                <c:pt idx="86">
                  <c:v>49.33887727969848</c:v>
                </c:pt>
                <c:pt idx="87">
                  <c:v>52.125956396780552</c:v>
                </c:pt>
                <c:pt idx="88">
                  <c:v>53.77051570455518</c:v>
                </c:pt>
                <c:pt idx="89">
                  <c:v>53.986005464496841</c:v>
                </c:pt>
                <c:pt idx="90">
                  <c:v>53.948748368620905</c:v>
                </c:pt>
                <c:pt idx="91">
                  <c:v>55.469707089826457</c:v>
                </c:pt>
                <c:pt idx="92">
                  <c:v>58.352721518782538</c:v>
                </c:pt>
                <c:pt idx="93">
                  <c:v>62.494078444733816</c:v>
                </c:pt>
                <c:pt idx="94">
                  <c:v>58.269496816901793</c:v>
                </c:pt>
                <c:pt idx="95">
                  <c:v>58.167283150324501</c:v>
                </c:pt>
                <c:pt idx="96">
                  <c:v>51.304691565992677</c:v>
                </c:pt>
                <c:pt idx="97">
                  <c:v>48.826438310817686</c:v>
                </c:pt>
                <c:pt idx="98">
                  <c:v>49.701781440068046</c:v>
                </c:pt>
                <c:pt idx="99">
                  <c:v>53.711244247834031</c:v>
                </c:pt>
                <c:pt idx="100">
                  <c:v>56.896823284059103</c:v>
                </c:pt>
                <c:pt idx="101">
                  <c:v>51.390280023038272</c:v>
                </c:pt>
                <c:pt idx="102">
                  <c:v>51.756309549168364</c:v>
                </c:pt>
                <c:pt idx="103">
                  <c:v>52.507721929052579</c:v>
                </c:pt>
                <c:pt idx="104">
                  <c:v>44.29913159818183</c:v>
                </c:pt>
                <c:pt idx="105">
                  <c:v>37.470575720522433</c:v>
                </c:pt>
                <c:pt idx="106">
                  <c:v>33.175528670219222</c:v>
                </c:pt>
                <c:pt idx="107">
                  <c:v>33.881878432163944</c:v>
                </c:pt>
                <c:pt idx="108">
                  <c:v>33.155246677516523</c:v>
                </c:pt>
                <c:pt idx="109">
                  <c:v>31.409639138376651</c:v>
                </c:pt>
                <c:pt idx="110">
                  <c:v>34.592807065410206</c:v>
                </c:pt>
                <c:pt idx="111">
                  <c:v>39.175537720099875</c:v>
                </c:pt>
                <c:pt idx="112">
                  <c:v>40.432646381622263</c:v>
                </c:pt>
                <c:pt idx="113">
                  <c:v>41.575445053531233</c:v>
                </c:pt>
                <c:pt idx="114">
                  <c:v>45.139294631781794</c:v>
                </c:pt>
                <c:pt idx="115">
                  <c:v>45.802954738679311</c:v>
                </c:pt>
                <c:pt idx="116">
                  <c:v>48.343137853017367</c:v>
                </c:pt>
                <c:pt idx="117">
                  <c:v>46.912443798991532</c:v>
                </c:pt>
                <c:pt idx="118">
                  <c:v>49.890280720194767</c:v>
                </c:pt>
                <c:pt idx="119">
                  <c:v>52.398530120488907</c:v>
                </c:pt>
                <c:pt idx="120">
                  <c:v>49.090159462317132</c:v>
                </c:pt>
                <c:pt idx="121">
                  <c:v>51.350197470237404</c:v>
                </c:pt>
                <c:pt idx="122">
                  <c:v>55.250810470743495</c:v>
                </c:pt>
                <c:pt idx="123">
                  <c:v>56.550127354708579</c:v>
                </c:pt>
                <c:pt idx="124">
                  <c:v>52.3697125644781</c:v>
                </c:pt>
                <c:pt idx="125">
                  <c:v>49.050684619525271</c:v>
                </c:pt>
                <c:pt idx="126">
                  <c:v>52.814265589951859</c:v>
                </c:pt>
                <c:pt idx="127">
                  <c:v>50.104957569345174</c:v>
                </c:pt>
                <c:pt idx="128">
                  <c:v>56.57270733309462</c:v>
                </c:pt>
                <c:pt idx="129">
                  <c:v>60.299096977126773</c:v>
                </c:pt>
                <c:pt idx="130">
                  <c:v>60.195097011432132</c:v>
                </c:pt>
                <c:pt idx="131">
                  <c:v>62.933869759747509</c:v>
                </c:pt>
                <c:pt idx="132">
                  <c:v>64.841793748431883</c:v>
                </c:pt>
                <c:pt idx="133">
                  <c:v>66.891264184405429</c:v>
                </c:pt>
                <c:pt idx="134">
                  <c:v>66.497570698969909</c:v>
                </c:pt>
                <c:pt idx="135">
                  <c:v>68.504606665484403</c:v>
                </c:pt>
                <c:pt idx="136">
                  <c:v>67.669747282871995</c:v>
                </c:pt>
                <c:pt idx="137">
                  <c:v>66.150785323124552</c:v>
                </c:pt>
                <c:pt idx="138">
                  <c:v>67.403150689641691</c:v>
                </c:pt>
                <c:pt idx="139">
                  <c:v>63.986491895581963</c:v>
                </c:pt>
                <c:pt idx="140">
                  <c:v>60.999839233079442</c:v>
                </c:pt>
                <c:pt idx="141">
                  <c:v>67.469943544266314</c:v>
                </c:pt>
                <c:pt idx="142">
                  <c:v>65.653665381873012</c:v>
                </c:pt>
                <c:pt idx="143">
                  <c:v>65.001660942485628</c:v>
                </c:pt>
                <c:pt idx="144">
                  <c:v>70.743478738870721</c:v>
                </c:pt>
                <c:pt idx="145">
                  <c:v>75.278147687264862</c:v>
                </c:pt>
                <c:pt idx="146">
                  <c:v>78.94797557721337</c:v>
                </c:pt>
                <c:pt idx="147">
                  <c:v>78.157117293109152</c:v>
                </c:pt>
                <c:pt idx="148">
                  <c:v>72.654743817214921</c:v>
                </c:pt>
                <c:pt idx="149">
                  <c:v>75.113251758656205</c:v>
                </c:pt>
                <c:pt idx="150">
                  <c:v>76.036871002711791</c:v>
                </c:pt>
                <c:pt idx="151">
                  <c:v>79.979547532801291</c:v>
                </c:pt>
                <c:pt idx="152">
                  <c:v>80.460655236088641</c:v>
                </c:pt>
                <c:pt idx="153">
                  <c:v>76.43024221768799</c:v>
                </c:pt>
                <c:pt idx="154">
                  <c:v>77.430502638526917</c:v>
                </c:pt>
                <c:pt idx="155">
                  <c:v>76.642043625107533</c:v>
                </c:pt>
                <c:pt idx="156">
                  <c:v>79.127919563187518</c:v>
                </c:pt>
                <c:pt idx="157">
                  <c:v>79.400044739032097</c:v>
                </c:pt>
                <c:pt idx="158">
                  <c:v>81.612860259240676</c:v>
                </c:pt>
                <c:pt idx="159">
                  <c:v>83.877329814823938</c:v>
                </c:pt>
                <c:pt idx="160">
                  <c:v>86.878026892404364</c:v>
                </c:pt>
                <c:pt idx="161">
                  <c:v>84.52961048603359</c:v>
                </c:pt>
                <c:pt idx="162">
                  <c:v>90.151135900768693</c:v>
                </c:pt>
                <c:pt idx="163">
                  <c:v>89.794208870877171</c:v>
                </c:pt>
                <c:pt idx="164">
                  <c:v>93.851412429869015</c:v>
                </c:pt>
                <c:pt idx="165">
                  <c:v>98.799326815156803</c:v>
                </c:pt>
                <c:pt idx="166">
                  <c:v>102.30781295927653</c:v>
                </c:pt>
                <c:pt idx="167">
                  <c:v>104.96903954274322</c:v>
                </c:pt>
                <c:pt idx="168">
                  <c:v>103.27930186274168</c:v>
                </c:pt>
                <c:pt idx="169">
                  <c:v>108.15173787567889</c:v>
                </c:pt>
                <c:pt idx="170">
                  <c:v>105.39098759742795</c:v>
                </c:pt>
                <c:pt idx="171">
                  <c:v>105.29459584535239</c:v>
                </c:pt>
                <c:pt idx="172">
                  <c:v>110.01775223536656</c:v>
                </c:pt>
                <c:pt idx="173">
                  <c:v>113.15045392386121</c:v>
                </c:pt>
                <c:pt idx="174">
                  <c:v>114.79548414112332</c:v>
                </c:pt>
                <c:pt idx="175">
                  <c:v>120.54619923296474</c:v>
                </c:pt>
                <c:pt idx="176">
                  <c:v>119.35015227344974</c:v>
                </c:pt>
                <c:pt idx="177">
                  <c:v>122.79477098948162</c:v>
                </c:pt>
                <c:pt idx="178">
                  <c:v>128.37747004851238</c:v>
                </c:pt>
                <c:pt idx="179">
                  <c:v>125.03510446074668</c:v>
                </c:pt>
                <c:pt idx="180">
                  <c:v>122.88762039728398</c:v>
                </c:pt>
                <c:pt idx="181">
                  <c:v>131.76085080032647</c:v>
                </c:pt>
                <c:pt idx="182">
                  <c:v>128.35742877211194</c:v>
                </c:pt>
                <c:pt idx="183">
                  <c:v>131.12581620255381</c:v>
                </c:pt>
                <c:pt idx="184">
                  <c:v>134.0741028957224</c:v>
                </c:pt>
                <c:pt idx="185">
                  <c:v>130.44355385551094</c:v>
                </c:pt>
                <c:pt idx="186">
                  <c:v>136.70253418493763</c:v>
                </c:pt>
                <c:pt idx="187">
                  <c:v>127.37327529729056</c:v>
                </c:pt>
                <c:pt idx="188">
                  <c:v>124.25950075017987</c:v>
                </c:pt>
                <c:pt idx="189">
                  <c:v>138.72436170783982</c:v>
                </c:pt>
                <c:pt idx="190">
                  <c:v>139.56892998131016</c:v>
                </c:pt>
                <c:pt idx="191">
                  <c:v>136.92499287913827</c:v>
                </c:pt>
                <c:pt idx="192">
                  <c:v>127.8521744613894</c:v>
                </c:pt>
                <c:pt idx="193">
                  <c:v>125.85083018580325</c:v>
                </c:pt>
                <c:pt idx="194">
                  <c:v>134.07718353823552</c:v>
                </c:pt>
                <c:pt idx="195">
                  <c:v>130.1894218944131</c:v>
                </c:pt>
                <c:pt idx="196">
                  <c:v>135.87874906761894</c:v>
                </c:pt>
                <c:pt idx="197">
                  <c:v>132.43068797692575</c:v>
                </c:pt>
                <c:pt idx="198">
                  <c:v>142.27851817990799</c:v>
                </c:pt>
                <c:pt idx="199">
                  <c:v>143.77255219078012</c:v>
                </c:pt>
                <c:pt idx="200">
                  <c:v>146.58771619184915</c:v>
                </c:pt>
                <c:pt idx="201">
                  <c:v>144.81353707455926</c:v>
                </c:pt>
                <c:pt idx="202">
                  <c:v>145.44478861175648</c:v>
                </c:pt>
                <c:pt idx="203">
                  <c:v>146.65792511334251</c:v>
                </c:pt>
                <c:pt idx="204">
                  <c:v>154.65225557357553</c:v>
                </c:pt>
                <c:pt idx="205">
                  <c:v>161.41839489790883</c:v>
                </c:pt>
                <c:pt idx="206">
                  <c:v>164.34834637502692</c:v>
                </c:pt>
                <c:pt idx="207">
                  <c:v>169.18123256796335</c:v>
                </c:pt>
                <c:pt idx="208">
                  <c:v>175.77480066519783</c:v>
                </c:pt>
                <c:pt idx="209">
                  <c:v>171.23397963950484</c:v>
                </c:pt>
                <c:pt idx="210">
                  <c:v>178.67379181659808</c:v>
                </c:pt>
                <c:pt idx="211">
                  <c:v>182.37872350959847</c:v>
                </c:pt>
                <c:pt idx="212">
                  <c:v>181.44312238140458</c:v>
                </c:pt>
                <c:pt idx="213">
                  <c:v>190.21652786543757</c:v>
                </c:pt>
                <c:pt idx="214">
                  <c:v>193.96710226320417</c:v>
                </c:pt>
                <c:pt idx="215">
                  <c:v>194.72970992422808</c:v>
                </c:pt>
                <c:pt idx="216">
                  <c:v>212.22523911218465</c:v>
                </c:pt>
                <c:pt idx="217">
                  <c:v>209.48159942223882</c:v>
                </c:pt>
                <c:pt idx="218">
                  <c:v>200.61173115509021</c:v>
                </c:pt>
                <c:pt idx="219">
                  <c:v>201.95359431663286</c:v>
                </c:pt>
                <c:pt idx="220">
                  <c:v>213.41030651445928</c:v>
                </c:pt>
                <c:pt idx="221">
                  <c:v>215.3929249032748</c:v>
                </c:pt>
                <c:pt idx="222">
                  <c:v>221.8900486328485</c:v>
                </c:pt>
                <c:pt idx="223">
                  <c:v>234.71674439172455</c:v>
                </c:pt>
                <c:pt idx="224">
                  <c:v>233.63534547695778</c:v>
                </c:pt>
                <c:pt idx="225">
                  <c:v>213.93693590666692</c:v>
                </c:pt>
                <c:pt idx="226">
                  <c:v>213.37004375327911</c:v>
                </c:pt>
                <c:pt idx="227">
                  <c:v>194.33468789526637</c:v>
                </c:pt>
                <c:pt idx="228">
                  <c:v>212.45184391449854</c:v>
                </c:pt>
                <c:pt idx="229">
                  <c:v>218.80662275527777</c:v>
                </c:pt>
                <c:pt idx="230">
                  <c:v>226.98082090888639</c:v>
                </c:pt>
                <c:pt idx="231">
                  <c:v>239.89892046236156</c:v>
                </c:pt>
                <c:pt idx="232">
                  <c:v>220.16679219429903</c:v>
                </c:pt>
                <c:pt idx="233">
                  <c:v>236.35499903700327</c:v>
                </c:pt>
                <c:pt idx="234">
                  <c:v>242.40818797422921</c:v>
                </c:pt>
                <c:pt idx="235">
                  <c:v>237.803621851684</c:v>
                </c:pt>
                <c:pt idx="236">
                  <c:v>239.5033564928724</c:v>
                </c:pt>
                <c:pt idx="237">
                  <c:v>250.49788681340576</c:v>
                </c:pt>
                <c:pt idx="238">
                  <c:v>260.69171447384508</c:v>
                </c:pt>
                <c:pt idx="239">
                  <c:v>270.2372418320947</c:v>
                </c:pt>
                <c:pt idx="240">
                  <c:v>279.05189398875098</c:v>
                </c:pt>
                <c:pt idx="241">
                  <c:v>262.1485071735168</c:v>
                </c:pt>
                <c:pt idx="242">
                  <c:v>242.53196745378793</c:v>
                </c:pt>
                <c:pt idx="243">
                  <c:v>279.44232004634591</c:v>
                </c:pt>
                <c:pt idx="244">
                  <c:v>297.88800120258185</c:v>
                </c:pt>
                <c:pt idx="245">
                  <c:v>316.06557175212345</c:v>
                </c:pt>
                <c:pt idx="246">
                  <c:v>339.87543681129983</c:v>
                </c:pt>
                <c:pt idx="247">
                  <c:v>377.07393207922507</c:v>
                </c:pt>
                <c:pt idx="248">
                  <c:v>355.2842174211728</c:v>
                </c:pt>
                <c:pt idx="249">
                  <c:v>344.466094003899</c:v>
                </c:pt>
                <c:pt idx="250">
                  <c:v>383.13504886975016</c:v>
                </c:pt>
                <c:pt idx="251">
                  <c:v>401.19078671638528</c:v>
                </c:pt>
                <c:pt idx="252">
                  <c:v>402.96849765483131</c:v>
                </c:pt>
                <c:pt idx="253">
                  <c:v>402.43046778070175</c:v>
                </c:pt>
                <c:pt idx="254">
                  <c:v>408.82284045710213</c:v>
                </c:pt>
                <c:pt idx="255">
                  <c:v>433.53055233131636</c:v>
                </c:pt>
                <c:pt idx="256">
                  <c:v>428.3228248171194</c:v>
                </c:pt>
                <c:pt idx="257">
                  <c:v>454.61757137981556</c:v>
                </c:pt>
                <c:pt idx="258">
                  <c:v>468.16630949892055</c:v>
                </c:pt>
                <c:pt idx="259">
                  <c:v>487.91678350615058</c:v>
                </c:pt>
                <c:pt idx="260">
                  <c:v>459.67813573300396</c:v>
                </c:pt>
                <c:pt idx="261">
                  <c:v>496.37685660340463</c:v>
                </c:pt>
                <c:pt idx="262">
                  <c:v>506.28876338142589</c:v>
                </c:pt>
                <c:pt idx="263">
                  <c:v>511.46971613970715</c:v>
                </c:pt>
                <c:pt idx="264">
                  <c:v>467.32745133183329</c:v>
                </c:pt>
                <c:pt idx="265">
                  <c:v>446.41003467603832</c:v>
                </c:pt>
                <c:pt idx="266">
                  <c:v>466.67087985965105</c:v>
                </c:pt>
                <c:pt idx="267">
                  <c:v>403.72205280442256</c:v>
                </c:pt>
                <c:pt idx="268">
                  <c:v>397.31663277828369</c:v>
                </c:pt>
                <c:pt idx="269">
                  <c:v>361.22976539420875</c:v>
                </c:pt>
                <c:pt idx="270">
                  <c:v>407.35181787241464</c:v>
                </c:pt>
                <c:pt idx="271">
                  <c:v>386.44588193730903</c:v>
                </c:pt>
                <c:pt idx="272">
                  <c:v>345.1115043950719</c:v>
                </c:pt>
                <c:pt idx="273">
                  <c:v>359.56051885386103</c:v>
                </c:pt>
                <c:pt idx="274">
                  <c:v>379.49508690134746</c:v>
                </c:pt>
                <c:pt idx="275">
                  <c:v>344.46392624178901</c:v>
                </c:pt>
                <c:pt idx="276">
                  <c:v>382.037432516237</c:v>
                </c:pt>
                <c:pt idx="277">
                  <c:v>380.66287271466513</c:v>
                </c:pt>
                <c:pt idx="278">
                  <c:v>416.153985666094</c:v>
                </c:pt>
                <c:pt idx="279">
                  <c:v>418.91514766129905</c:v>
                </c:pt>
                <c:pt idx="280">
                  <c:v>451.94159138626048</c:v>
                </c:pt>
                <c:pt idx="281">
                  <c:v>479.77315369215006</c:v>
                </c:pt>
                <c:pt idx="282">
                  <c:v>498.97636510543862</c:v>
                </c:pt>
                <c:pt idx="283">
                  <c:v>491.57649473445588</c:v>
                </c:pt>
                <c:pt idx="284">
                  <c:v>465.93065223778956</c:v>
                </c:pt>
                <c:pt idx="285">
                  <c:v>456.96747286107848</c:v>
                </c:pt>
                <c:pt idx="286">
                  <c:v>506.40598038212124</c:v>
                </c:pt>
                <c:pt idx="287">
                  <c:v>533.35227889017222</c:v>
                </c:pt>
                <c:pt idx="288">
                  <c:v>544.42599040486414</c:v>
                </c:pt>
                <c:pt idx="289">
                  <c:v>573.18990219578257</c:v>
                </c:pt>
                <c:pt idx="290">
                  <c:v>579.73132430192084</c:v>
                </c:pt>
                <c:pt idx="291">
                  <c:v>555.10819329629567</c:v>
                </c:pt>
                <c:pt idx="292">
                  <c:v>589.25746281702641</c:v>
                </c:pt>
                <c:pt idx="293">
                  <c:v>626.38755387803042</c:v>
                </c:pt>
                <c:pt idx="294">
                  <c:v>616.85499363075189</c:v>
                </c:pt>
                <c:pt idx="295">
                  <c:v>623.66428694267177</c:v>
                </c:pt>
                <c:pt idx="296">
                  <c:v>639.11610052428534</c:v>
                </c:pt>
                <c:pt idx="297">
                  <c:v>634.48048462952761</c:v>
                </c:pt>
                <c:pt idx="298">
                  <c:v>668.43040685185406</c:v>
                </c:pt>
                <c:pt idx="299">
                  <c:v>670.38434316979078</c:v>
                </c:pt>
                <c:pt idx="300">
                  <c:v>685.99182916792847</c:v>
                </c:pt>
                <c:pt idx="301">
                  <c:v>667.44623233079858</c:v>
                </c:pt>
                <c:pt idx="302">
                  <c:v>615.89406204445595</c:v>
                </c:pt>
                <c:pt idx="303">
                  <c:v>625.42830862124003</c:v>
                </c:pt>
                <c:pt idx="304">
                  <c:v>682.83189102175822</c:v>
                </c:pt>
                <c:pt idx="305">
                  <c:v>697.05125028968178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64-4338-84E8-D15D59C68B17}"/>
            </c:ext>
          </c:extLst>
        </c:ser>
        <c:ser>
          <c:idx val="5"/>
          <c:order val="5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'Step #4'!$C$5:$C$310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#4'!$O$5:$O$310</c:f>
              <c:numCache>
                <c:formatCode>#,##0.00_);\(#,##0.00\)</c:formatCode>
                <c:ptCount val="306"/>
                <c:pt idx="0">
                  <c:v>100</c:v>
                </c:pt>
                <c:pt idx="1">
                  <c:v>115.65404816413975</c:v>
                </c:pt>
                <c:pt idx="2">
                  <c:v>108.48384522774039</c:v>
                </c:pt>
                <c:pt idx="3">
                  <c:v>98.142964311570765</c:v>
                </c:pt>
                <c:pt idx="4">
                  <c:v>90.924119917794386</c:v>
                </c:pt>
                <c:pt idx="5">
                  <c:v>101.7383430729202</c:v>
                </c:pt>
                <c:pt idx="6">
                  <c:v>98.985656865038507</c:v>
                </c:pt>
                <c:pt idx="7">
                  <c:v>110.02457953726572</c:v>
                </c:pt>
                <c:pt idx="8">
                  <c:v>105.61462693289411</c:v>
                </c:pt>
                <c:pt idx="9">
                  <c:v>97.187947016198635</c:v>
                </c:pt>
                <c:pt idx="10">
                  <c:v>80.67162053877577</c:v>
                </c:pt>
                <c:pt idx="11">
                  <c:v>74.772945506785163</c:v>
                </c:pt>
                <c:pt idx="12">
                  <c:v>90.04639951102007</c:v>
                </c:pt>
                <c:pt idx="13">
                  <c:v>79.126879017360679</c:v>
                </c:pt>
                <c:pt idx="14">
                  <c:v>69.231985774534238</c:v>
                </c:pt>
                <c:pt idx="15">
                  <c:v>79.606834747903392</c:v>
                </c:pt>
                <c:pt idx="16">
                  <c:v>81.468996574584324</c:v>
                </c:pt>
                <c:pt idx="17">
                  <c:v>82.16729759406725</c:v>
                </c:pt>
                <c:pt idx="18">
                  <c:v>78.27676334266242</c:v>
                </c:pt>
                <c:pt idx="19">
                  <c:v>74.519167549716371</c:v>
                </c:pt>
                <c:pt idx="20">
                  <c:v>64.909186617404188</c:v>
                </c:pt>
                <c:pt idx="21">
                  <c:v>68.300948071764651</c:v>
                </c:pt>
                <c:pt idx="22">
                  <c:v>73.687878038482054</c:v>
                </c:pt>
                <c:pt idx="23">
                  <c:v>76.78037217583099</c:v>
                </c:pt>
                <c:pt idx="24">
                  <c:v>76.176675015707048</c:v>
                </c:pt>
                <c:pt idx="25">
                  <c:v>74.058793030507886</c:v>
                </c:pt>
                <c:pt idx="26">
                  <c:v>79.101398425979895</c:v>
                </c:pt>
                <c:pt idx="27">
                  <c:v>78.294547903943908</c:v>
                </c:pt>
                <c:pt idx="28">
                  <c:v>76.546480178333212</c:v>
                </c:pt>
                <c:pt idx="29">
                  <c:v>71.201355301830148</c:v>
                </c:pt>
                <c:pt idx="30">
                  <c:v>64.276192690217826</c:v>
                </c:pt>
                <c:pt idx="31">
                  <c:v>64.578725816692298</c:v>
                </c:pt>
                <c:pt idx="32">
                  <c:v>60.174895467943415</c:v>
                </c:pt>
                <c:pt idx="33">
                  <c:v>62.225514513953172</c:v>
                </c:pt>
                <c:pt idx="34">
                  <c:v>66.898323843761304</c:v>
                </c:pt>
                <c:pt idx="35">
                  <c:v>62.998701727026443</c:v>
                </c:pt>
                <c:pt idx="36">
                  <c:v>62.31311826082819</c:v>
                </c:pt>
                <c:pt idx="37">
                  <c:v>60.715386934060348</c:v>
                </c:pt>
                <c:pt idx="38">
                  <c:v>61.599229596457384</c:v>
                </c:pt>
                <c:pt idx="39">
                  <c:v>66.792007645450994</c:v>
                </c:pt>
                <c:pt idx="40">
                  <c:v>73.151575723500741</c:v>
                </c:pt>
                <c:pt idx="41">
                  <c:v>74.783920991790836</c:v>
                </c:pt>
                <c:pt idx="42">
                  <c:v>78.252756459172986</c:v>
                </c:pt>
                <c:pt idx="43">
                  <c:v>81.517528868413848</c:v>
                </c:pt>
                <c:pt idx="44">
                  <c:v>80.463300102281693</c:v>
                </c:pt>
                <c:pt idx="45">
                  <c:v>86.618805122190167</c:v>
                </c:pt>
                <c:pt idx="46">
                  <c:v>89.611501034711239</c:v>
                </c:pt>
                <c:pt idx="47">
                  <c:v>90.699725148929772</c:v>
                </c:pt>
                <c:pt idx="48">
                  <c:v>94.847389588008127</c:v>
                </c:pt>
                <c:pt idx="49">
                  <c:v>96.563176742924512</c:v>
                </c:pt>
                <c:pt idx="50">
                  <c:v>96.974937095642872</c:v>
                </c:pt>
                <c:pt idx="51">
                  <c:v>93.131652466384324</c:v>
                </c:pt>
                <c:pt idx="52">
                  <c:v>94.57284326602597</c:v>
                </c:pt>
                <c:pt idx="53">
                  <c:v>97.14656493473089</c:v>
                </c:pt>
                <c:pt idx="54">
                  <c:v>91.690370697119775</c:v>
                </c:pt>
                <c:pt idx="55">
                  <c:v>91.724707181292132</c:v>
                </c:pt>
                <c:pt idx="56">
                  <c:v>95.39645494108558</c:v>
                </c:pt>
                <c:pt idx="57">
                  <c:v>97.558270705675469</c:v>
                </c:pt>
                <c:pt idx="58">
                  <c:v>104.24978238929077</c:v>
                </c:pt>
                <c:pt idx="59">
                  <c:v>107.68134760216128</c:v>
                </c:pt>
                <c:pt idx="60">
                  <c:v>105.19683984265711</c:v>
                </c:pt>
                <c:pt idx="61">
                  <c:v>107.13910042232193</c:v>
                </c:pt>
                <c:pt idx="62">
                  <c:v>105.2661814377303</c:v>
                </c:pt>
                <c:pt idx="63">
                  <c:v>101.62433994147287</c:v>
                </c:pt>
                <c:pt idx="64">
                  <c:v>107.72877006659112</c:v>
                </c:pt>
                <c:pt idx="65">
                  <c:v>111.09310872812139</c:v>
                </c:pt>
                <c:pt idx="66">
                  <c:v>117.33624478579179</c:v>
                </c:pt>
                <c:pt idx="67">
                  <c:v>116.05292266977104</c:v>
                </c:pt>
                <c:pt idx="68">
                  <c:v>117.1628475875379</c:v>
                </c:pt>
                <c:pt idx="69">
                  <c:v>114.28400470658634</c:v>
                </c:pt>
                <c:pt idx="70">
                  <c:v>119.62544076487987</c:v>
                </c:pt>
                <c:pt idx="71">
                  <c:v>118.93168367806194</c:v>
                </c:pt>
                <c:pt idx="72">
                  <c:v>128.33332143147433</c:v>
                </c:pt>
                <c:pt idx="73">
                  <c:v>127.24607978918334</c:v>
                </c:pt>
                <c:pt idx="74">
                  <c:v>131.98090765941936</c:v>
                </c:pt>
                <c:pt idx="75">
                  <c:v>132.5802155352373</c:v>
                </c:pt>
                <c:pt idx="76">
                  <c:v>126.47245592192004</c:v>
                </c:pt>
                <c:pt idx="77">
                  <c:v>126.96384653406419</c:v>
                </c:pt>
                <c:pt idx="78">
                  <c:v>123.13774151809469</c:v>
                </c:pt>
                <c:pt idx="79">
                  <c:v>125.41940066392358</c:v>
                </c:pt>
                <c:pt idx="80">
                  <c:v>126.61282659857164</c:v>
                </c:pt>
                <c:pt idx="81">
                  <c:v>132.79079656686102</c:v>
                </c:pt>
                <c:pt idx="82">
                  <c:v>137.70502108198269</c:v>
                </c:pt>
                <c:pt idx="83">
                  <c:v>135.87974288891593</c:v>
                </c:pt>
                <c:pt idx="84">
                  <c:v>142.33773555048742</c:v>
                </c:pt>
                <c:pt idx="85">
                  <c:v>141.91114714923262</c:v>
                </c:pt>
                <c:pt idx="86">
                  <c:v>143.51118000746041</c:v>
                </c:pt>
                <c:pt idx="87">
                  <c:v>146.99337436396885</c:v>
                </c:pt>
                <c:pt idx="88">
                  <c:v>153.89313370837988</c:v>
                </c:pt>
                <c:pt idx="89">
                  <c:v>151.01233498053543</c:v>
                </c:pt>
                <c:pt idx="90">
                  <c:v>143.97029004891027</c:v>
                </c:pt>
                <c:pt idx="91">
                  <c:v>145.57081414310184</c:v>
                </c:pt>
                <c:pt idx="92">
                  <c:v>149.98088500798326</c:v>
                </c:pt>
                <c:pt idx="93">
                  <c:v>153.75096183319437</c:v>
                </c:pt>
                <c:pt idx="94">
                  <c:v>144.53934142814393</c:v>
                </c:pt>
                <c:pt idx="95">
                  <c:v>141.94306838991636</c:v>
                </c:pt>
                <c:pt idx="96">
                  <c:v>134.95172537762741</c:v>
                </c:pt>
                <c:pt idx="97">
                  <c:v>131.59957664556885</c:v>
                </c:pt>
                <c:pt idx="98">
                  <c:v>130.04968169501515</c:v>
                </c:pt>
                <c:pt idx="99">
                  <c:v>137.41473701523481</c:v>
                </c:pt>
                <c:pt idx="100">
                  <c:v>144.19358863381865</c:v>
                </c:pt>
                <c:pt idx="101">
                  <c:v>133.41241019421969</c:v>
                </c:pt>
                <c:pt idx="102">
                  <c:v>132.83550358804661</c:v>
                </c:pt>
                <c:pt idx="103">
                  <c:v>135.64792045033965</c:v>
                </c:pt>
                <c:pt idx="104">
                  <c:v>120.28752222899593</c:v>
                </c:pt>
                <c:pt idx="105">
                  <c:v>94.434305627276245</c:v>
                </c:pt>
                <c:pt idx="106">
                  <c:v>83.797382267227718</c:v>
                </c:pt>
                <c:pt idx="107">
                  <c:v>86.60988555066254</c:v>
                </c:pt>
                <c:pt idx="108">
                  <c:v>80.869361208123891</c:v>
                </c:pt>
                <c:pt idx="109">
                  <c:v>72.705192332297841</c:v>
                </c:pt>
                <c:pt idx="110">
                  <c:v>79.21447366727341</c:v>
                </c:pt>
                <c:pt idx="111">
                  <c:v>91.81580871016854</c:v>
                </c:pt>
                <c:pt idx="112">
                  <c:v>95.790203308465109</c:v>
                </c:pt>
                <c:pt idx="113">
                  <c:v>96.489382184809244</c:v>
                </c:pt>
                <c:pt idx="114">
                  <c:v>105.13734116078422</c:v>
                </c:pt>
                <c:pt idx="115">
                  <c:v>109.07497038597637</c:v>
                </c:pt>
                <c:pt idx="116">
                  <c:v>115.69895986697694</c:v>
                </c:pt>
                <c:pt idx="117">
                  <c:v>108.96455600615337</c:v>
                </c:pt>
                <c:pt idx="118">
                  <c:v>113.19654473720036</c:v>
                </c:pt>
                <c:pt idx="119">
                  <c:v>120.26215534964379</c:v>
                </c:pt>
                <c:pt idx="120">
                  <c:v>117.54307786895106</c:v>
                </c:pt>
                <c:pt idx="121">
                  <c:v>123.20062426994033</c:v>
                </c:pt>
                <c:pt idx="122">
                  <c:v>132.46861400183511</c:v>
                </c:pt>
                <c:pt idx="123">
                  <c:v>139.12542532278636</c:v>
                </c:pt>
                <c:pt idx="124">
                  <c:v>128.76505416490545</c:v>
                </c:pt>
                <c:pt idx="125">
                  <c:v>119.67399580111511</c:v>
                </c:pt>
                <c:pt idx="126">
                  <c:v>128.16895751677671</c:v>
                </c:pt>
                <c:pt idx="127">
                  <c:v>120.829014360965</c:v>
                </c:pt>
                <c:pt idx="128">
                  <c:v>134.57733534600592</c:v>
                </c:pt>
                <c:pt idx="129">
                  <c:v>140.27793766952473</c:v>
                </c:pt>
                <c:pt idx="130">
                  <c:v>144.71167428180962</c:v>
                </c:pt>
                <c:pt idx="131">
                  <c:v>153.76548513349405</c:v>
                </c:pt>
                <c:pt idx="132">
                  <c:v>157.53264638229047</c:v>
                </c:pt>
                <c:pt idx="133">
                  <c:v>164.98399548681505</c:v>
                </c:pt>
                <c:pt idx="134">
                  <c:v>168.5592062827624</c:v>
                </c:pt>
                <c:pt idx="135">
                  <c:v>173.2697088758288</c:v>
                </c:pt>
                <c:pt idx="136">
                  <c:v>170.93585136036654</c:v>
                </c:pt>
                <c:pt idx="137">
                  <c:v>166.98332585942072</c:v>
                </c:pt>
                <c:pt idx="138">
                  <c:v>161.67570320996776</c:v>
                </c:pt>
                <c:pt idx="139">
                  <c:v>148.23723840604663</c:v>
                </c:pt>
                <c:pt idx="140">
                  <c:v>131.90028128262256</c:v>
                </c:pt>
                <c:pt idx="141">
                  <c:v>150.7216870352959</c:v>
                </c:pt>
                <c:pt idx="142">
                  <c:v>149.9311746575369</c:v>
                </c:pt>
                <c:pt idx="143">
                  <c:v>148.08666548618422</c:v>
                </c:pt>
                <c:pt idx="144">
                  <c:v>161.0849146393366</c:v>
                </c:pt>
                <c:pt idx="145">
                  <c:v>167.59535128852329</c:v>
                </c:pt>
                <c:pt idx="146">
                  <c:v>171.36454570839206</c:v>
                </c:pt>
                <c:pt idx="147">
                  <c:v>169.99363349093971</c:v>
                </c:pt>
                <c:pt idx="148">
                  <c:v>158.03620872998172</c:v>
                </c:pt>
                <c:pt idx="149">
                  <c:v>162.98678470642352</c:v>
                </c:pt>
                <c:pt idx="150">
                  <c:v>161.99668042748991</c:v>
                </c:pt>
                <c:pt idx="151">
                  <c:v>167.93723787387432</c:v>
                </c:pt>
                <c:pt idx="152">
                  <c:v>172.05005185041082</c:v>
                </c:pt>
                <c:pt idx="153">
                  <c:v>169.84134579368515</c:v>
                </c:pt>
                <c:pt idx="154">
                  <c:v>172.69743717194365</c:v>
                </c:pt>
                <c:pt idx="155">
                  <c:v>174.63956129717405</c:v>
                </c:pt>
                <c:pt idx="156">
                  <c:v>189.50709065000112</c:v>
                </c:pt>
                <c:pt idx="157">
                  <c:v>191.4033387943914</c:v>
                </c:pt>
                <c:pt idx="158">
                  <c:v>200.38143108043576</c:v>
                </c:pt>
                <c:pt idx="159">
                  <c:v>201.6518764463317</c:v>
                </c:pt>
                <c:pt idx="160">
                  <c:v>207.38127065550574</c:v>
                </c:pt>
                <c:pt idx="161">
                  <c:v>205.29084785098593</c:v>
                </c:pt>
                <c:pt idx="162">
                  <c:v>219.65301365758788</c:v>
                </c:pt>
                <c:pt idx="163">
                  <c:v>213.45907852047552</c:v>
                </c:pt>
                <c:pt idx="164">
                  <c:v>226.2728321813774</c:v>
                </c:pt>
                <c:pt idx="165">
                  <c:v>232.69902641125611</c:v>
                </c:pt>
                <c:pt idx="166">
                  <c:v>238.46710090409701</c:v>
                </c:pt>
                <c:pt idx="167">
                  <c:v>242.91900415007967</c:v>
                </c:pt>
                <c:pt idx="168">
                  <c:v>241.14258574148496</c:v>
                </c:pt>
                <c:pt idx="169">
                  <c:v>254.18052948959988</c:v>
                </c:pt>
                <c:pt idx="170">
                  <c:v>252.34032772989261</c:v>
                </c:pt>
                <c:pt idx="171">
                  <c:v>245.97215392551433</c:v>
                </c:pt>
                <c:pt idx="172">
                  <c:v>249.65332158976145</c:v>
                </c:pt>
                <c:pt idx="173">
                  <c:v>260.77513578239626</c:v>
                </c:pt>
                <c:pt idx="174">
                  <c:v>249.30085068878333</c:v>
                </c:pt>
                <c:pt idx="175">
                  <c:v>261.63668633869599</c:v>
                </c:pt>
                <c:pt idx="176">
                  <c:v>248.2826413448476</c:v>
                </c:pt>
                <c:pt idx="177">
                  <c:v>258.42538587380938</c:v>
                </c:pt>
                <c:pt idx="178">
                  <c:v>261.79331783544512</c:v>
                </c:pt>
                <c:pt idx="179">
                  <c:v>260.8143846262065</c:v>
                </c:pt>
                <c:pt idx="180">
                  <c:v>259.27090303406885</c:v>
                </c:pt>
                <c:pt idx="181">
                  <c:v>274.90728034895579</c:v>
                </c:pt>
                <c:pt idx="182">
                  <c:v>278.24097589300447</c:v>
                </c:pt>
                <c:pt idx="183">
                  <c:v>274.06717588126025</c:v>
                </c:pt>
                <c:pt idx="184">
                  <c:v>279.14914838105227</c:v>
                </c:pt>
                <c:pt idx="185">
                  <c:v>277.12424189896177</c:v>
                </c:pt>
                <c:pt idx="186">
                  <c:v>276.68748309386416</c:v>
                </c:pt>
                <c:pt idx="187">
                  <c:v>260.44918252650024</c:v>
                </c:pt>
                <c:pt idx="188">
                  <c:v>245.83863780995</c:v>
                </c:pt>
                <c:pt idx="189">
                  <c:v>261.66887593976736</c:v>
                </c:pt>
                <c:pt idx="190">
                  <c:v>266.19216304885782</c:v>
                </c:pt>
                <c:pt idx="191">
                  <c:v>254.50364449326074</c:v>
                </c:pt>
                <c:pt idx="192">
                  <c:v>233.16603261597569</c:v>
                </c:pt>
                <c:pt idx="193">
                  <c:v>234.25206891076292</c:v>
                </c:pt>
                <c:pt idx="194">
                  <c:v>252.55298286891897</c:v>
                </c:pt>
                <c:pt idx="195">
                  <c:v>257.88139662569108</c:v>
                </c:pt>
                <c:pt idx="196">
                  <c:v>262.48427305787698</c:v>
                </c:pt>
                <c:pt idx="197">
                  <c:v>261.51524644057469</c:v>
                </c:pt>
                <c:pt idx="198">
                  <c:v>276.29075092285274</c:v>
                </c:pt>
                <c:pt idx="199">
                  <c:v>278.71957162768439</c:v>
                </c:pt>
                <c:pt idx="200">
                  <c:v>280.29846769402604</c:v>
                </c:pt>
                <c:pt idx="201">
                  <c:v>270.38236033513391</c:v>
                </c:pt>
                <c:pt idx="202">
                  <c:v>291.7497784093697</c:v>
                </c:pt>
                <c:pt idx="203">
                  <c:v>295.40575658502945</c:v>
                </c:pt>
                <c:pt idx="204">
                  <c:v>303.39266660210853</c:v>
                </c:pt>
                <c:pt idx="205">
                  <c:v>310.82735916867591</c:v>
                </c:pt>
                <c:pt idx="206">
                  <c:v>309.68367997232338</c:v>
                </c:pt>
                <c:pt idx="207">
                  <c:v>314.1568610131078</c:v>
                </c:pt>
                <c:pt idx="208">
                  <c:v>311.69831598398588</c:v>
                </c:pt>
                <c:pt idx="209">
                  <c:v>318.04953759913246</c:v>
                </c:pt>
                <c:pt idx="210">
                  <c:v>322.46119133545272</c:v>
                </c:pt>
                <c:pt idx="211">
                  <c:v>321.14649834496686</c:v>
                </c:pt>
                <c:pt idx="212">
                  <c:v>333.84270105912748</c:v>
                </c:pt>
                <c:pt idx="213">
                  <c:v>339.45913828751776</c:v>
                </c:pt>
                <c:pt idx="214">
                  <c:v>349.18275392430445</c:v>
                </c:pt>
                <c:pt idx="215">
                  <c:v>349.18275392430445</c:v>
                </c:pt>
                <c:pt idx="216">
                  <c:v>362.68550241226427</c:v>
                </c:pt>
                <c:pt idx="217">
                  <c:v>348.89861030710392</c:v>
                </c:pt>
                <c:pt idx="218">
                  <c:v>350.38910209388871</c:v>
                </c:pt>
                <c:pt idx="219">
                  <c:v>352.29012159500132</c:v>
                </c:pt>
                <c:pt idx="220">
                  <c:v>369.23195848364736</c:v>
                </c:pt>
                <c:pt idx="221">
                  <c:v>371.26675336374961</c:v>
                </c:pt>
                <c:pt idx="222">
                  <c:v>378.51617264779048</c:v>
                </c:pt>
                <c:pt idx="223">
                  <c:v>395.59480510690724</c:v>
                </c:pt>
                <c:pt idx="224">
                  <c:v>387.22204288571834</c:v>
                </c:pt>
                <c:pt idx="225">
                  <c:v>349.60834165970709</c:v>
                </c:pt>
                <c:pt idx="226">
                  <c:v>356.08955886601092</c:v>
                </c:pt>
                <c:pt idx="227">
                  <c:v>316.49158728846885</c:v>
                </c:pt>
                <c:pt idx="228">
                  <c:v>354.92342836672094</c:v>
                </c:pt>
                <c:pt idx="229">
                  <c:v>372.57068919632474</c:v>
                </c:pt>
                <c:pt idx="230">
                  <c:v>367.86479876314058</c:v>
                </c:pt>
                <c:pt idx="231">
                  <c:v>382.40236309970072</c:v>
                </c:pt>
                <c:pt idx="232">
                  <c:v>355.81627702178736</c:v>
                </c:pt>
                <c:pt idx="233">
                  <c:v>379.11607182615739</c:v>
                </c:pt>
                <c:pt idx="234">
                  <c:v>386.29032291077687</c:v>
                </c:pt>
                <c:pt idx="235">
                  <c:v>370.15444504186212</c:v>
                </c:pt>
                <c:pt idx="236">
                  <c:v>372.81557942123396</c:v>
                </c:pt>
                <c:pt idx="237">
                  <c:v>381.1530181378418</c:v>
                </c:pt>
                <c:pt idx="238">
                  <c:v>398.61104850632199</c:v>
                </c:pt>
                <c:pt idx="239">
                  <c:v>405.09428068977354</c:v>
                </c:pt>
                <c:pt idx="240">
                  <c:v>404.97629308884217</c:v>
                </c:pt>
                <c:pt idx="241">
                  <c:v>372.72989968188381</c:v>
                </c:pt>
                <c:pt idx="242">
                  <c:v>292.68875321173937</c:v>
                </c:pt>
                <c:pt idx="243">
                  <c:v>339.70566141715847</c:v>
                </c:pt>
                <c:pt idx="244">
                  <c:v>369.6256568177343</c:v>
                </c:pt>
                <c:pt idx="245">
                  <c:v>383.2838678427886</c:v>
                </c:pt>
                <c:pt idx="246">
                  <c:v>406.4315614376311</c:v>
                </c:pt>
                <c:pt idx="247">
                  <c:v>435.72549024780625</c:v>
                </c:pt>
                <c:pt idx="248">
                  <c:v>421.24993535471174</c:v>
                </c:pt>
                <c:pt idx="249">
                  <c:v>424.59203194343723</c:v>
                </c:pt>
                <c:pt idx="250">
                  <c:v>502.26708581223659</c:v>
                </c:pt>
                <c:pt idx="251">
                  <c:v>535.90627872792265</c:v>
                </c:pt>
                <c:pt idx="252">
                  <c:v>553.96823368058415</c:v>
                </c:pt>
                <c:pt idx="253">
                  <c:v>582.7631804635821</c:v>
                </c:pt>
                <c:pt idx="254">
                  <c:v>578.40292456421344</c:v>
                </c:pt>
                <c:pt idx="255">
                  <c:v>604.89892342454596</c:v>
                </c:pt>
                <c:pt idx="256">
                  <c:v>600.91338049896012</c:v>
                </c:pt>
                <c:pt idx="257">
                  <c:v>620.27794767618332</c:v>
                </c:pt>
                <c:pt idx="258">
                  <c:v>614.13018417118565</c:v>
                </c:pt>
                <c:pt idx="259">
                  <c:v>626.46221729086005</c:v>
                </c:pt>
                <c:pt idx="260">
                  <c:v>600.53894498252725</c:v>
                </c:pt>
                <c:pt idx="261">
                  <c:v>634.07268136283949</c:v>
                </c:pt>
                <c:pt idx="262">
                  <c:v>602.28425632856329</c:v>
                </c:pt>
                <c:pt idx="263">
                  <c:v>603.11051521964998</c:v>
                </c:pt>
                <c:pt idx="264">
                  <c:v>544.50627397021128</c:v>
                </c:pt>
                <c:pt idx="265">
                  <c:v>544.46261764817052</c:v>
                </c:pt>
                <c:pt idx="266">
                  <c:v>548.61112355626085</c:v>
                </c:pt>
                <c:pt idx="267">
                  <c:v>491.03309697757521</c:v>
                </c:pt>
                <c:pt idx="268">
                  <c:v>480.06207858037897</c:v>
                </c:pt>
                <c:pt idx="269">
                  <c:v>434.77891948192251</c:v>
                </c:pt>
                <c:pt idx="270">
                  <c:v>480.40982815792745</c:v>
                </c:pt>
                <c:pt idx="271">
                  <c:v>470.38128689358348</c:v>
                </c:pt>
                <c:pt idx="272">
                  <c:v>422.25265712034474</c:v>
                </c:pt>
                <c:pt idx="273">
                  <c:v>459.93701445248041</c:v>
                </c:pt>
                <c:pt idx="274">
                  <c:v>476.45912659792123</c:v>
                </c:pt>
                <c:pt idx="275">
                  <c:v>443.10733401193636</c:v>
                </c:pt>
                <c:pt idx="276">
                  <c:v>493.54060185775433</c:v>
                </c:pt>
                <c:pt idx="277">
                  <c:v>485.45780985811422</c:v>
                </c:pt>
                <c:pt idx="278">
                  <c:v>469.91044631925763</c:v>
                </c:pt>
                <c:pt idx="279">
                  <c:v>461.21339103779098</c:v>
                </c:pt>
                <c:pt idx="280">
                  <c:v>463.3847404188632</c:v>
                </c:pt>
                <c:pt idx="281">
                  <c:v>500.20910732373238</c:v>
                </c:pt>
                <c:pt idx="282">
                  <c:v>531.53905000695681</c:v>
                </c:pt>
                <c:pt idx="283">
                  <c:v>510.0178113973202</c:v>
                </c:pt>
                <c:pt idx="284">
                  <c:v>483.51639984442374</c:v>
                </c:pt>
                <c:pt idx="285">
                  <c:v>454.81514722455546</c:v>
                </c:pt>
                <c:pt idx="286">
                  <c:v>505.76651891228897</c:v>
                </c:pt>
                <c:pt idx="287">
                  <c:v>563.14268389770814</c:v>
                </c:pt>
                <c:pt idx="288">
                  <c:v>545.26385534447218</c:v>
                </c:pt>
                <c:pt idx="289">
                  <c:v>578.19481335785201</c:v>
                </c:pt>
                <c:pt idx="290">
                  <c:v>595.93716018581631</c:v>
                </c:pt>
                <c:pt idx="291">
                  <c:v>558.89826416768869</c:v>
                </c:pt>
                <c:pt idx="292">
                  <c:v>577.67643660706779</c:v>
                </c:pt>
                <c:pt idx="293">
                  <c:v>575.20560613037003</c:v>
                </c:pt>
                <c:pt idx="294">
                  <c:v>612.80699006943757</c:v>
                </c:pt>
                <c:pt idx="295">
                  <c:v>614.29432521030685</c:v>
                </c:pt>
                <c:pt idx="296">
                  <c:v>622.13701198720366</c:v>
                </c:pt>
                <c:pt idx="297">
                  <c:v>627.62154781083643</c:v>
                </c:pt>
                <c:pt idx="298">
                  <c:v>702.64511462877499</c:v>
                </c:pt>
                <c:pt idx="299">
                  <c:v>651.12295859049118</c:v>
                </c:pt>
                <c:pt idx="300">
                  <c:v>685.64008569156533</c:v>
                </c:pt>
                <c:pt idx="301">
                  <c:v>646.02021772578576</c:v>
                </c:pt>
                <c:pt idx="302">
                  <c:v>592.75566591788049</c:v>
                </c:pt>
                <c:pt idx="303">
                  <c:v>590.2564165309816</c:v>
                </c:pt>
                <c:pt idx="304">
                  <c:v>632.87566212808599</c:v>
                </c:pt>
                <c:pt idx="305">
                  <c:v>651.115048781778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64-4338-84E8-D15D59C68B17}"/>
            </c:ext>
          </c:extLst>
        </c:ser>
        <c:ser>
          <c:idx val="6"/>
          <c:order val="6"/>
          <c:spPr>
            <a:ln w="2540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numRef>
              <c:f>'Step #4'!$C$5:$C$310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#4'!$Q$5:$Q$310</c:f>
              <c:numCache>
                <c:formatCode>#,##0.00_);\(#,##0.00\)</c:formatCode>
                <c:ptCount val="306"/>
                <c:pt idx="0">
                  <c:v>100</c:v>
                </c:pt>
                <c:pt idx="1">
                  <c:v>104.61924104815176</c:v>
                </c:pt>
                <c:pt idx="2">
                  <c:v>105.49311032309552</c:v>
                </c:pt>
                <c:pt idx="3">
                  <c:v>109.49545162121019</c:v>
                </c:pt>
                <c:pt idx="4">
                  <c:v>107.82478572981984</c:v>
                </c:pt>
                <c:pt idx="5">
                  <c:v>110.90912523897529</c:v>
                </c:pt>
                <c:pt idx="6">
                  <c:v>113.09391216992748</c:v>
                </c:pt>
                <c:pt idx="7">
                  <c:v>119.77671222780022</c:v>
                </c:pt>
                <c:pt idx="8">
                  <c:v>119.519719954175</c:v>
                </c:pt>
                <c:pt idx="9">
                  <c:v>120.16225751003449</c:v>
                </c:pt>
                <c:pt idx="10">
                  <c:v>112.451374614068</c:v>
                </c:pt>
                <c:pt idx="11">
                  <c:v>124.01773308109554</c:v>
                </c:pt>
                <c:pt idx="12">
                  <c:v>138.97255867576982</c:v>
                </c:pt>
                <c:pt idx="13">
                  <c:v>133.23762947433173</c:v>
                </c:pt>
                <c:pt idx="14">
                  <c:v>121.76777107145556</c:v>
                </c:pt>
                <c:pt idx="15">
                  <c:v>135.52178280797443</c:v>
                </c:pt>
                <c:pt idx="16">
                  <c:v>139.02180965146235</c:v>
                </c:pt>
                <c:pt idx="17">
                  <c:v>144.48193433263904</c:v>
                </c:pt>
                <c:pt idx="18">
                  <c:v>143.08193269473134</c:v>
                </c:pt>
                <c:pt idx="19">
                  <c:v>140.84191187510407</c:v>
                </c:pt>
                <c:pt idx="20">
                  <c:v>120.68161075486618</c:v>
                </c:pt>
                <c:pt idx="21">
                  <c:v>126.28161730649714</c:v>
                </c:pt>
                <c:pt idx="22">
                  <c:v>136.50179760374098</c:v>
                </c:pt>
                <c:pt idx="23">
                  <c:v>144.06192474177931</c:v>
                </c:pt>
                <c:pt idx="24">
                  <c:v>149.21121093248817</c:v>
                </c:pt>
                <c:pt idx="25">
                  <c:v>148.78408099271769</c:v>
                </c:pt>
                <c:pt idx="26">
                  <c:v>157.75387797405372</c:v>
                </c:pt>
                <c:pt idx="27">
                  <c:v>168.34675052754278</c:v>
                </c:pt>
                <c:pt idx="28">
                  <c:v>161.92242141000199</c:v>
                </c:pt>
                <c:pt idx="29">
                  <c:v>155.0600657164982</c:v>
                </c:pt>
                <c:pt idx="30">
                  <c:v>129.94677709804608</c:v>
                </c:pt>
                <c:pt idx="31">
                  <c:v>129.80077582229794</c:v>
                </c:pt>
                <c:pt idx="32">
                  <c:v>120.16421389983103</c:v>
                </c:pt>
                <c:pt idx="33">
                  <c:v>122.64641757729788</c:v>
                </c:pt>
                <c:pt idx="34">
                  <c:v>131.26081132849791</c:v>
                </c:pt>
                <c:pt idx="35">
                  <c:v>124.39845563499408</c:v>
                </c:pt>
                <c:pt idx="36">
                  <c:v>120.53656492529777</c:v>
                </c:pt>
                <c:pt idx="37">
                  <c:v>116.1105059951973</c:v>
                </c:pt>
                <c:pt idx="38">
                  <c:v>115.66788417808426</c:v>
                </c:pt>
                <c:pt idx="39">
                  <c:v>126.1428956206897</c:v>
                </c:pt>
                <c:pt idx="40">
                  <c:v>135.73270892650618</c:v>
                </c:pt>
                <c:pt idx="41">
                  <c:v>138.09327520580769</c:v>
                </c:pt>
                <c:pt idx="42">
                  <c:v>144.2897531582046</c:v>
                </c:pt>
                <c:pt idx="43">
                  <c:v>149.15847940285525</c:v>
                </c:pt>
                <c:pt idx="44">
                  <c:v>148.42078395723971</c:v>
                </c:pt>
                <c:pt idx="45">
                  <c:v>158.89579539984513</c:v>
                </c:pt>
                <c:pt idx="46">
                  <c:v>165.09234159839778</c:v>
                </c:pt>
                <c:pt idx="47">
                  <c:v>169.51840052849826</c:v>
                </c:pt>
                <c:pt idx="48">
                  <c:v>177.1125142520722</c:v>
                </c:pt>
                <c:pt idx="49">
                  <c:v>181.61544110220271</c:v>
                </c:pt>
                <c:pt idx="50">
                  <c:v>184.76743530036953</c:v>
                </c:pt>
                <c:pt idx="51">
                  <c:v>174.56090423426448</c:v>
                </c:pt>
                <c:pt idx="52">
                  <c:v>177.56277963862297</c:v>
                </c:pt>
                <c:pt idx="53">
                  <c:v>186.41842355020142</c:v>
                </c:pt>
                <c:pt idx="54">
                  <c:v>179.81422031496967</c:v>
                </c:pt>
                <c:pt idx="55">
                  <c:v>182.36585308149594</c:v>
                </c:pt>
                <c:pt idx="56">
                  <c:v>188.51974543273977</c:v>
                </c:pt>
                <c:pt idx="57">
                  <c:v>191.37161578688276</c:v>
                </c:pt>
                <c:pt idx="58">
                  <c:v>206.83137193881871</c:v>
                </c:pt>
                <c:pt idx="59">
                  <c:v>209.68321954424306</c:v>
                </c:pt>
                <c:pt idx="60">
                  <c:v>205.14489568802591</c:v>
                </c:pt>
                <c:pt idx="61">
                  <c:v>209.87314859553962</c:v>
                </c:pt>
                <c:pt idx="62">
                  <c:v>205.90750098046979</c:v>
                </c:pt>
                <c:pt idx="63">
                  <c:v>198.00511937162582</c:v>
                </c:pt>
                <c:pt idx="64">
                  <c:v>208.68329961973245</c:v>
                </c:pt>
                <c:pt idx="65">
                  <c:v>216.76821694633941</c:v>
                </c:pt>
                <c:pt idx="66">
                  <c:v>229.12457016296273</c:v>
                </c:pt>
                <c:pt idx="67">
                  <c:v>224.24308188719729</c:v>
                </c:pt>
                <c:pt idx="68">
                  <c:v>225.46336864844406</c:v>
                </c:pt>
                <c:pt idx="69">
                  <c:v>218.75131373849709</c:v>
                </c:pt>
                <c:pt idx="70">
                  <c:v>226.98892046411027</c:v>
                </c:pt>
                <c:pt idx="71">
                  <c:v>222.10736394218915</c:v>
                </c:pt>
                <c:pt idx="72">
                  <c:v>242.02036374291035</c:v>
                </c:pt>
                <c:pt idx="73">
                  <c:v>242.33083825388118</c:v>
                </c:pt>
                <c:pt idx="74">
                  <c:v>250.8690920440452</c:v>
                </c:pt>
                <c:pt idx="75">
                  <c:v>251.16653153927842</c:v>
                </c:pt>
                <c:pt idx="76">
                  <c:v>241.53608902210539</c:v>
                </c:pt>
                <c:pt idx="77">
                  <c:v>244.176646529501</c:v>
                </c:pt>
                <c:pt idx="78">
                  <c:v>240.60411951994746</c:v>
                </c:pt>
                <c:pt idx="79">
                  <c:v>246.19600477905078</c:v>
                </c:pt>
                <c:pt idx="80">
                  <c:v>248.37060028408601</c:v>
                </c:pt>
                <c:pt idx="81">
                  <c:v>260.33092105921673</c:v>
                </c:pt>
                <c:pt idx="82">
                  <c:v>268.25268457627783</c:v>
                </c:pt>
                <c:pt idx="83">
                  <c:v>264.83539482220965</c:v>
                </c:pt>
                <c:pt idx="84">
                  <c:v>274.88341281735603</c:v>
                </c:pt>
                <c:pt idx="85">
                  <c:v>273.30269535917046</c:v>
                </c:pt>
                <c:pt idx="86">
                  <c:v>274.72526372589437</c:v>
                </c:pt>
                <c:pt idx="87">
                  <c:v>279.99418542753489</c:v>
                </c:pt>
                <c:pt idx="88">
                  <c:v>290.27646972646033</c:v>
                </c:pt>
                <c:pt idx="89">
                  <c:v>282.99974612430088</c:v>
                </c:pt>
                <c:pt idx="90">
                  <c:v>262.59339486406736</c:v>
                </c:pt>
                <c:pt idx="91">
                  <c:v>266.3899057566087</c:v>
                </c:pt>
                <c:pt idx="92">
                  <c:v>268.76275634393517</c:v>
                </c:pt>
                <c:pt idx="93">
                  <c:v>272.40109539629634</c:v>
                </c:pt>
                <c:pt idx="94">
                  <c:v>254.05122829431019</c:v>
                </c:pt>
                <c:pt idx="95">
                  <c:v>245.03447795785664</c:v>
                </c:pt>
                <c:pt idx="96">
                  <c:v>241.39017874123155</c:v>
                </c:pt>
                <c:pt idx="97">
                  <c:v>233.79110579701049</c:v>
                </c:pt>
                <c:pt idx="98">
                  <c:v>233.95284918600535</c:v>
                </c:pt>
                <c:pt idx="99">
                  <c:v>244.47854477357288</c:v>
                </c:pt>
                <c:pt idx="100">
                  <c:v>254.67199532650332</c:v>
                </c:pt>
                <c:pt idx="101">
                  <c:v>225.22450710351487</c:v>
                </c:pt>
                <c:pt idx="102">
                  <c:v>234.28525346167254</c:v>
                </c:pt>
                <c:pt idx="103">
                  <c:v>243.34602256854873</c:v>
                </c:pt>
                <c:pt idx="104">
                  <c:v>228.62232395449163</c:v>
                </c:pt>
                <c:pt idx="105">
                  <c:v>180.40611922330419</c:v>
                </c:pt>
                <c:pt idx="106">
                  <c:v>161.47554558251736</c:v>
                </c:pt>
                <c:pt idx="107">
                  <c:v>165.19700845251387</c:v>
                </c:pt>
                <c:pt idx="108">
                  <c:v>147.94301536994422</c:v>
                </c:pt>
                <c:pt idx="109">
                  <c:v>127.28426707723554</c:v>
                </c:pt>
                <c:pt idx="110">
                  <c:v>139.11305476162531</c:v>
                </c:pt>
                <c:pt idx="111">
                  <c:v>166.74512699699628</c:v>
                </c:pt>
                <c:pt idx="112">
                  <c:v>172.58117425245439</c:v>
                </c:pt>
                <c:pt idx="113">
                  <c:v>172.41447164281237</c:v>
                </c:pt>
                <c:pt idx="114">
                  <c:v>190.75644493945657</c:v>
                </c:pt>
                <c:pt idx="115">
                  <c:v>202.4285849478099</c:v>
                </c:pt>
                <c:pt idx="116">
                  <c:v>213.60052613236297</c:v>
                </c:pt>
                <c:pt idx="117">
                  <c:v>200.09415694613924</c:v>
                </c:pt>
                <c:pt idx="118">
                  <c:v>207.43091441659095</c:v>
                </c:pt>
                <c:pt idx="119">
                  <c:v>217.76906956831121</c:v>
                </c:pt>
                <c:pt idx="120">
                  <c:v>214.93990243529581</c:v>
                </c:pt>
                <c:pt idx="121">
                  <c:v>226.14523873870186</c:v>
                </c:pt>
                <c:pt idx="122">
                  <c:v>244.14181824137847</c:v>
                </c:pt>
                <c:pt idx="123">
                  <c:v>259.36107494064862</c:v>
                </c:pt>
                <c:pt idx="124">
                  <c:v>238.63931269751575</c:v>
                </c:pt>
                <c:pt idx="125">
                  <c:v>219.44633258808531</c:v>
                </c:pt>
                <c:pt idx="126">
                  <c:v>235.75193159369334</c:v>
                </c:pt>
                <c:pt idx="127">
                  <c:v>219.95574464290431</c:v>
                </c:pt>
                <c:pt idx="128">
                  <c:v>242.88558850479953</c:v>
                </c:pt>
                <c:pt idx="129">
                  <c:v>251.54795930345247</c:v>
                </c:pt>
                <c:pt idx="130">
                  <c:v>257.32285800340867</c:v>
                </c:pt>
                <c:pt idx="131">
                  <c:v>271.92987843994752</c:v>
                </c:pt>
                <c:pt idx="132">
                  <c:v>278.47973498652823</c:v>
                </c:pt>
                <c:pt idx="133">
                  <c:v>291.44429794269689</c:v>
                </c:pt>
                <c:pt idx="134">
                  <c:v>295.7657582648369</c:v>
                </c:pt>
                <c:pt idx="135">
                  <c:v>302.88954223208606</c:v>
                </c:pt>
                <c:pt idx="136">
                  <c:v>296.49287555631997</c:v>
                </c:pt>
                <c:pt idx="137">
                  <c:v>290.26909914164537</c:v>
                </c:pt>
                <c:pt idx="138">
                  <c:v>280.24194172142285</c:v>
                </c:pt>
                <c:pt idx="139">
                  <c:v>257.59445495435244</c:v>
                </c:pt>
                <c:pt idx="140">
                  <c:v>230.27899938396473</c:v>
                </c:pt>
                <c:pt idx="141">
                  <c:v>263.29953783703365</c:v>
                </c:pt>
                <c:pt idx="142">
                  <c:v>262.78086705375887</c:v>
                </c:pt>
                <c:pt idx="143">
                  <c:v>260.01480486604191</c:v>
                </c:pt>
                <c:pt idx="144">
                  <c:v>283.44598498766567</c:v>
                </c:pt>
                <c:pt idx="145">
                  <c:v>290.501249814598</c:v>
                </c:pt>
                <c:pt idx="146">
                  <c:v>297.2037730114663</c:v>
                </c:pt>
                <c:pt idx="147">
                  <c:v>294.68030315852309</c:v>
                </c:pt>
                <c:pt idx="148">
                  <c:v>276.15242733376834</c:v>
                </c:pt>
                <c:pt idx="149">
                  <c:v>287.97486812567848</c:v>
                </c:pt>
                <c:pt idx="150">
                  <c:v>286.73963545633472</c:v>
                </c:pt>
                <c:pt idx="151">
                  <c:v>295.20952934721191</c:v>
                </c:pt>
                <c:pt idx="152">
                  <c:v>303.67937774065189</c:v>
                </c:pt>
                <c:pt idx="153">
                  <c:v>301.9148278877451</c:v>
                </c:pt>
                <c:pt idx="154">
                  <c:v>304.38522498027692</c:v>
                </c:pt>
                <c:pt idx="155">
                  <c:v>307.03199288784066</c:v>
                </c:pt>
                <c:pt idx="156">
                  <c:v>334.90094752962568</c:v>
                </c:pt>
                <c:pt idx="157">
                  <c:v>340.68442249648075</c:v>
                </c:pt>
                <c:pt idx="158">
                  <c:v>356.22743895836351</c:v>
                </c:pt>
                <c:pt idx="159">
                  <c:v>356.1196782785226</c:v>
                </c:pt>
                <c:pt idx="160">
                  <c:v>366.96592605938508</c:v>
                </c:pt>
                <c:pt idx="161">
                  <c:v>362.80814276731792</c:v>
                </c:pt>
                <c:pt idx="162">
                  <c:v>387.03154701295676</c:v>
                </c:pt>
                <c:pt idx="163">
                  <c:v>370.76214121858521</c:v>
                </c:pt>
                <c:pt idx="164">
                  <c:v>390.46619403928975</c:v>
                </c:pt>
                <c:pt idx="165">
                  <c:v>405.6509636812159</c:v>
                </c:pt>
                <c:pt idx="166">
                  <c:v>417.76254068608318</c:v>
                </c:pt>
                <c:pt idx="167">
                  <c:v>421.73956266043541</c:v>
                </c:pt>
                <c:pt idx="168">
                  <c:v>416.89101452915162</c:v>
                </c:pt>
                <c:pt idx="169">
                  <c:v>437.85520986602825</c:v>
                </c:pt>
                <c:pt idx="170">
                  <c:v>443.55601598961937</c:v>
                </c:pt>
                <c:pt idx="171">
                  <c:v>438.47945745216174</c:v>
                </c:pt>
                <c:pt idx="172">
                  <c:v>445.46845526191515</c:v>
                </c:pt>
                <c:pt idx="173">
                  <c:v>464.59687450805899</c:v>
                </c:pt>
                <c:pt idx="174">
                  <c:v>442.7096499154203</c:v>
                </c:pt>
                <c:pt idx="175">
                  <c:v>465.51651420475491</c:v>
                </c:pt>
                <c:pt idx="176">
                  <c:v>439.2152192566993</c:v>
                </c:pt>
                <c:pt idx="177">
                  <c:v>460.91833846999401</c:v>
                </c:pt>
                <c:pt idx="178">
                  <c:v>465.8844974762572</c:v>
                </c:pt>
                <c:pt idx="179">
                  <c:v>466.06846636328976</c:v>
                </c:pt>
                <c:pt idx="180">
                  <c:v>458.02426924291353</c:v>
                </c:pt>
                <c:pt idx="181">
                  <c:v>484.19696568492299</c:v>
                </c:pt>
                <c:pt idx="182">
                  <c:v>489.80557125217138</c:v>
                </c:pt>
                <c:pt idx="183">
                  <c:v>483.94795821151399</c:v>
                </c:pt>
                <c:pt idx="184">
                  <c:v>490.49524415289687</c:v>
                </c:pt>
                <c:pt idx="185">
                  <c:v>483.38674732452318</c:v>
                </c:pt>
                <c:pt idx="186">
                  <c:v>478.52293480308259</c:v>
                </c:pt>
                <c:pt idx="187">
                  <c:v>455.5133111851809</c:v>
                </c:pt>
                <c:pt idx="188">
                  <c:v>434.561673140952</c:v>
                </c:pt>
                <c:pt idx="189">
                  <c:v>468.10747950567941</c:v>
                </c:pt>
                <c:pt idx="190">
                  <c:v>474.34640656691806</c:v>
                </c:pt>
                <c:pt idx="191">
                  <c:v>447.87831801434629</c:v>
                </c:pt>
                <c:pt idx="192">
                  <c:v>421.99612270840794</c:v>
                </c:pt>
                <c:pt idx="193">
                  <c:v>428.66117876580017</c:v>
                </c:pt>
                <c:pt idx="194">
                  <c:v>465.22403393016873</c:v>
                </c:pt>
                <c:pt idx="195">
                  <c:v>476.3808244681577</c:v>
                </c:pt>
                <c:pt idx="196">
                  <c:v>483.26005971083657</c:v>
                </c:pt>
                <c:pt idx="197">
                  <c:v>482.30452253624554</c:v>
                </c:pt>
                <c:pt idx="198">
                  <c:v>506.22516408650699</c:v>
                </c:pt>
                <c:pt idx="199">
                  <c:v>509.86582350816178</c:v>
                </c:pt>
                <c:pt idx="200">
                  <c:v>508.52460455902519</c:v>
                </c:pt>
                <c:pt idx="201">
                  <c:v>496.03655901063098</c:v>
                </c:pt>
                <c:pt idx="202">
                  <c:v>546.91202069587428</c:v>
                </c:pt>
                <c:pt idx="203">
                  <c:v>558.86007991169868</c:v>
                </c:pt>
                <c:pt idx="204">
                  <c:v>565.99091598170276</c:v>
                </c:pt>
                <c:pt idx="205">
                  <c:v>577.62517937364589</c:v>
                </c:pt>
                <c:pt idx="206">
                  <c:v>571.03241874385219</c:v>
                </c:pt>
                <c:pt idx="207">
                  <c:v>575.64747402778812</c:v>
                </c:pt>
                <c:pt idx="208">
                  <c:v>562.02492713585445</c:v>
                </c:pt>
                <c:pt idx="209">
                  <c:v>573.70136665201653</c:v>
                </c:pt>
                <c:pt idx="210">
                  <c:v>580.96280311530052</c:v>
                </c:pt>
                <c:pt idx="211">
                  <c:v>572.56854871365101</c:v>
                </c:pt>
                <c:pt idx="212">
                  <c:v>597.94658691875884</c:v>
                </c:pt>
                <c:pt idx="213">
                  <c:v>605.80504075205454</c:v>
                </c:pt>
                <c:pt idx="214">
                  <c:v>624.82845191330375</c:v>
                </c:pt>
                <c:pt idx="215">
                  <c:v>624.04396235360059</c:v>
                </c:pt>
                <c:pt idx="216">
                  <c:v>640.37906644718714</c:v>
                </c:pt>
                <c:pt idx="217">
                  <c:v>609.7907754856169</c:v>
                </c:pt>
                <c:pt idx="218">
                  <c:v>612.35628497046764</c:v>
                </c:pt>
                <c:pt idx="219">
                  <c:v>616.97941604949392</c:v>
                </c:pt>
                <c:pt idx="220">
                  <c:v>644.7177020518435</c:v>
                </c:pt>
                <c:pt idx="221">
                  <c:v>644.7177020518435</c:v>
                </c:pt>
                <c:pt idx="222">
                  <c:v>663.20210507542129</c:v>
                </c:pt>
                <c:pt idx="223">
                  <c:v>679.10618919836247</c:v>
                </c:pt>
                <c:pt idx="224">
                  <c:v>663.79855372746852</c:v>
                </c:pt>
                <c:pt idx="225">
                  <c:v>607.17103305570799</c:v>
                </c:pt>
                <c:pt idx="226">
                  <c:v>621.56103071713972</c:v>
                </c:pt>
                <c:pt idx="227">
                  <c:v>546.61396698523981</c:v>
                </c:pt>
                <c:pt idx="228">
                  <c:v>611.96880604715545</c:v>
                </c:pt>
                <c:pt idx="229">
                  <c:v>636.11745800359074</c:v>
                </c:pt>
                <c:pt idx="230">
                  <c:v>621.02450218979163</c:v>
                </c:pt>
                <c:pt idx="231">
                  <c:v>648.16317746821323</c:v>
                </c:pt>
                <c:pt idx="232">
                  <c:v>595.81705662520039</c:v>
                </c:pt>
                <c:pt idx="233">
                  <c:v>632.60075634939494</c:v>
                </c:pt>
                <c:pt idx="234">
                  <c:v>640.93923089312386</c:v>
                </c:pt>
                <c:pt idx="235">
                  <c:v>606.18933485476771</c:v>
                </c:pt>
                <c:pt idx="236">
                  <c:v>627.73018745854051</c:v>
                </c:pt>
                <c:pt idx="237">
                  <c:v>640.51369336365292</c:v>
                </c:pt>
                <c:pt idx="238">
                  <c:v>656.62344865113744</c:v>
                </c:pt>
                <c:pt idx="239">
                  <c:v>670.08220476940551</c:v>
                </c:pt>
                <c:pt idx="240">
                  <c:v>651.8286557418221</c:v>
                </c:pt>
                <c:pt idx="241">
                  <c:v>585.29036009401591</c:v>
                </c:pt>
                <c:pt idx="242">
                  <c:v>437.8381938245418</c:v>
                </c:pt>
                <c:pt idx="243">
                  <c:v>496.0648356678069</c:v>
                </c:pt>
                <c:pt idx="244">
                  <c:v>519.54963451908759</c:v>
                </c:pt>
                <c:pt idx="245">
                  <c:v>527.99586974265753</c:v>
                </c:pt>
                <c:pt idx="246">
                  <c:v>547.83495895676197</c:v>
                </c:pt>
                <c:pt idx="247">
                  <c:v>573.07511717864941</c:v>
                </c:pt>
                <c:pt idx="248">
                  <c:v>548.45561224536232</c:v>
                </c:pt>
                <c:pt idx="249">
                  <c:v>568.09162364883991</c:v>
                </c:pt>
                <c:pt idx="250">
                  <c:v>668.56343207187138</c:v>
                </c:pt>
                <c:pt idx="251">
                  <c:v>708.91849862097274</c:v>
                </c:pt>
                <c:pt idx="252">
                  <c:v>728.02216726131826</c:v>
                </c:pt>
                <c:pt idx="253">
                  <c:v>791.84681376898038</c:v>
                </c:pt>
                <c:pt idx="254">
                  <c:v>829.72345292789669</c:v>
                </c:pt>
                <c:pt idx="255">
                  <c:v>867.4326160207396</c:v>
                </c:pt>
                <c:pt idx="256">
                  <c:v>885.91560862376627</c:v>
                </c:pt>
                <c:pt idx="257">
                  <c:v>874.36369559302727</c:v>
                </c:pt>
                <c:pt idx="258">
                  <c:v>863.05128107133737</c:v>
                </c:pt>
                <c:pt idx="259">
                  <c:v>880.75490257633783</c:v>
                </c:pt>
                <c:pt idx="260">
                  <c:v>855.04250370576619</c:v>
                </c:pt>
                <c:pt idx="261">
                  <c:v>896.84582192485095</c:v>
                </c:pt>
                <c:pt idx="262">
                  <c:v>869.98272462312207</c:v>
                </c:pt>
                <c:pt idx="263">
                  <c:v>906.78719392736616</c:v>
                </c:pt>
                <c:pt idx="264">
                  <c:v>871.96163565106383</c:v>
                </c:pt>
                <c:pt idx="265">
                  <c:v>886.86350222891951</c:v>
                </c:pt>
                <c:pt idx="266">
                  <c:v>898.35908943249228</c:v>
                </c:pt>
                <c:pt idx="267">
                  <c:v>843.84508395642081</c:v>
                </c:pt>
                <c:pt idx="268">
                  <c:v>859.43605471703779</c:v>
                </c:pt>
                <c:pt idx="269">
                  <c:v>767.38420674763404</c:v>
                </c:pt>
                <c:pt idx="270">
                  <c:v>846.0756640578436</c:v>
                </c:pt>
                <c:pt idx="271">
                  <c:v>822.90727713307911</c:v>
                </c:pt>
                <c:pt idx="272">
                  <c:v>737.31285766672761</c:v>
                </c:pt>
                <c:pt idx="273">
                  <c:v>829.80530281729227</c:v>
                </c:pt>
                <c:pt idx="274">
                  <c:v>876.36039611888668</c:v>
                </c:pt>
                <c:pt idx="275">
                  <c:v>820.96835835237414</c:v>
                </c:pt>
                <c:pt idx="276">
                  <c:v>901.22793033068456</c:v>
                </c:pt>
                <c:pt idx="277">
                  <c:v>880.61242735196731</c:v>
                </c:pt>
                <c:pt idx="278">
                  <c:v>827.01178292626787</c:v>
                </c:pt>
                <c:pt idx="279">
                  <c:v>822.75879624700747</c:v>
                </c:pt>
                <c:pt idx="280">
                  <c:v>794.39544370465626</c:v>
                </c:pt>
                <c:pt idx="281">
                  <c:v>865.30390468104929</c:v>
                </c:pt>
                <c:pt idx="282">
                  <c:v>917.15535463887329</c:v>
                </c:pt>
                <c:pt idx="283">
                  <c:v>886.23252102209096</c:v>
                </c:pt>
                <c:pt idx="284">
                  <c:v>838.64240652324065</c:v>
                </c:pt>
                <c:pt idx="285">
                  <c:v>801.87333422508311</c:v>
                </c:pt>
                <c:pt idx="286">
                  <c:v>871.96561667681272</c:v>
                </c:pt>
                <c:pt idx="287">
                  <c:v>960.5728536811522</c:v>
                </c:pt>
                <c:pt idx="288">
                  <c:v>933.63432162866275</c:v>
                </c:pt>
                <c:pt idx="289">
                  <c:v>971.5564354759897</c:v>
                </c:pt>
                <c:pt idx="290">
                  <c:v>1020.3449069713903</c:v>
                </c:pt>
                <c:pt idx="291">
                  <c:v>963.22778837868054</c:v>
                </c:pt>
                <c:pt idx="292">
                  <c:v>1004.2257109657013</c:v>
                </c:pt>
                <c:pt idx="293">
                  <c:v>975.2598358634458</c:v>
                </c:pt>
                <c:pt idx="294">
                  <c:v>1063.9733776296384</c:v>
                </c:pt>
                <c:pt idx="295">
                  <c:v>1066.2133302031098</c:v>
                </c:pt>
                <c:pt idx="296">
                  <c:v>1078.9809347539453</c:v>
                </c:pt>
                <c:pt idx="297">
                  <c:v>1071.7191343111645</c:v>
                </c:pt>
                <c:pt idx="298">
                  <c:v>1164.6089313288985</c:v>
                </c:pt>
                <c:pt idx="299">
                  <c:v>1069.245051926225</c:v>
                </c:pt>
                <c:pt idx="300">
                  <c:v>1113.453114436064</c:v>
                </c:pt>
                <c:pt idx="301">
                  <c:v>1071.8539887148158</c:v>
                </c:pt>
                <c:pt idx="302">
                  <c:v>1009.6815361390694</c:v>
                </c:pt>
                <c:pt idx="303">
                  <c:v>982.51713205995111</c:v>
                </c:pt>
                <c:pt idx="304">
                  <c:v>1030.971925351445</c:v>
                </c:pt>
                <c:pt idx="305">
                  <c:v>1046.4410539754297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64-4338-84E8-D15D59C68B17}"/>
            </c:ext>
          </c:extLst>
        </c:ser>
        <c:ser>
          <c:idx val="7"/>
          <c:order val="7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#4'!$C$5:$C$310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#4'!$S$5:$S$310</c:f>
              <c:numCache>
                <c:formatCode>#,##0.00_);\(#,##0.00\)</c:formatCode>
                <c:ptCount val="306"/>
                <c:pt idx="0">
                  <c:v>100</c:v>
                </c:pt>
                <c:pt idx="1">
                  <c:v>102.54479023490941</c:v>
                </c:pt>
                <c:pt idx="2">
                  <c:v>107.9799388045942</c:v>
                </c:pt>
                <c:pt idx="3">
                  <c:v>102.73208480159973</c:v>
                </c:pt>
                <c:pt idx="4">
                  <c:v>99.232002959037303</c:v>
                </c:pt>
                <c:pt idx="5">
                  <c:v>103.36272389624665</c:v>
                </c:pt>
                <c:pt idx="6">
                  <c:v>101.5924312991751</c:v>
                </c:pt>
                <c:pt idx="7">
                  <c:v>108.98902153789602</c:v>
                </c:pt>
                <c:pt idx="8">
                  <c:v>103.61543997314935</c:v>
                </c:pt>
                <c:pt idx="9">
                  <c:v>101.77580449185035</c:v>
                </c:pt>
                <c:pt idx="10">
                  <c:v>91.696430818866475</c:v>
                </c:pt>
                <c:pt idx="11">
                  <c:v>92.742429873438013</c:v>
                </c:pt>
                <c:pt idx="12">
                  <c:v>96.880721307375595</c:v>
                </c:pt>
                <c:pt idx="13">
                  <c:v>87.76028358841927</c:v>
                </c:pt>
                <c:pt idx="14">
                  <c:v>81.637504651556796</c:v>
                </c:pt>
                <c:pt idx="15">
                  <c:v>88.540894939703264</c:v>
                </c:pt>
                <c:pt idx="16">
                  <c:v>89.436233944875028</c:v>
                </c:pt>
                <c:pt idx="17">
                  <c:v>87.773447177683011</c:v>
                </c:pt>
                <c:pt idx="18">
                  <c:v>86.465251014028624</c:v>
                </c:pt>
                <c:pt idx="19">
                  <c:v>81.273581082336491</c:v>
                </c:pt>
                <c:pt idx="20">
                  <c:v>73.710201098662964</c:v>
                </c:pt>
                <c:pt idx="21">
                  <c:v>75.821839512251771</c:v>
                </c:pt>
                <c:pt idx="22">
                  <c:v>81.609763676794913</c:v>
                </c:pt>
                <c:pt idx="23">
                  <c:v>82.767361883451699</c:v>
                </c:pt>
                <c:pt idx="24">
                  <c:v>82.034031508264107</c:v>
                </c:pt>
                <c:pt idx="25">
                  <c:v>80.355860154345464</c:v>
                </c:pt>
                <c:pt idx="26">
                  <c:v>83.647564671505634</c:v>
                </c:pt>
                <c:pt idx="27">
                  <c:v>79.763025779953409</c:v>
                </c:pt>
                <c:pt idx="28">
                  <c:v>78.792249282462578</c:v>
                </c:pt>
                <c:pt idx="29">
                  <c:v>73.03251506851251</c:v>
                </c:pt>
                <c:pt idx="30">
                  <c:v>67.351537902229211</c:v>
                </c:pt>
                <c:pt idx="31">
                  <c:v>67.708411595631929</c:v>
                </c:pt>
                <c:pt idx="32">
                  <c:v>60.668255627159773</c:v>
                </c:pt>
                <c:pt idx="33">
                  <c:v>65.541830958784544</c:v>
                </c:pt>
                <c:pt idx="34">
                  <c:v>69.709396572184161</c:v>
                </c:pt>
                <c:pt idx="35">
                  <c:v>65.346445274455348</c:v>
                </c:pt>
                <c:pt idx="36">
                  <c:v>63.980207043771664</c:v>
                </c:pt>
                <c:pt idx="37">
                  <c:v>62.900797500484686</c:v>
                </c:pt>
                <c:pt idx="38">
                  <c:v>63.358743295632578</c:v>
                </c:pt>
                <c:pt idx="39">
                  <c:v>68.802054628035705</c:v>
                </c:pt>
                <c:pt idx="40">
                  <c:v>73.003689864881679</c:v>
                </c:pt>
                <c:pt idx="41">
                  <c:v>73.824350815576537</c:v>
                </c:pt>
                <c:pt idx="42">
                  <c:v>75.795369043565415</c:v>
                </c:pt>
                <c:pt idx="43">
                  <c:v>77.606293953360677</c:v>
                </c:pt>
                <c:pt idx="44">
                  <c:v>76.453940166519402</c:v>
                </c:pt>
                <c:pt idx="45">
                  <c:v>81.406769285028432</c:v>
                </c:pt>
                <c:pt idx="46">
                  <c:v>82.530016064259726</c:v>
                </c:pt>
                <c:pt idx="47">
                  <c:v>85.866942955566813</c:v>
                </c:pt>
                <c:pt idx="48">
                  <c:v>88.152067540867179</c:v>
                </c:pt>
                <c:pt idx="49">
                  <c:v>89.412791674879983</c:v>
                </c:pt>
                <c:pt idx="50">
                  <c:v>88.185263094344307</c:v>
                </c:pt>
                <c:pt idx="51">
                  <c:v>86.588991618910839</c:v>
                </c:pt>
                <c:pt idx="52">
                  <c:v>87.753763886189589</c:v>
                </c:pt>
                <c:pt idx="53">
                  <c:v>89.284484890267677</c:v>
                </c:pt>
                <c:pt idx="54">
                  <c:v>86.181770540011399</c:v>
                </c:pt>
                <c:pt idx="55">
                  <c:v>86.448887277882946</c:v>
                </c:pt>
                <c:pt idx="56">
                  <c:v>87.650943644505901</c:v>
                </c:pt>
                <c:pt idx="57">
                  <c:v>89.427961326368234</c:v>
                </c:pt>
                <c:pt idx="58">
                  <c:v>93.616227591389389</c:v>
                </c:pt>
                <c:pt idx="59">
                  <c:v>96.397245982251405</c:v>
                </c:pt>
                <c:pt idx="60">
                  <c:v>94.422941633285234</c:v>
                </c:pt>
                <c:pt idx="61">
                  <c:v>96.378842749510795</c:v>
                </c:pt>
                <c:pt idx="62">
                  <c:v>94.355518837186992</c:v>
                </c:pt>
                <c:pt idx="63">
                  <c:v>92.494814926191964</c:v>
                </c:pt>
                <c:pt idx="64">
                  <c:v>95.980730148378385</c:v>
                </c:pt>
                <c:pt idx="65">
                  <c:v>96.454533387777232</c:v>
                </c:pt>
                <c:pt idx="66">
                  <c:v>100.72981976629471</c:v>
                </c:pt>
                <c:pt idx="67">
                  <c:v>99.813130527447726</c:v>
                </c:pt>
                <c:pt idx="68">
                  <c:v>100.18659244491175</c:v>
                </c:pt>
                <c:pt idx="69">
                  <c:v>98.758897065078415</c:v>
                </c:pt>
                <c:pt idx="70">
                  <c:v>102.68059587117048</c:v>
                </c:pt>
                <c:pt idx="71">
                  <c:v>102.30551955124963</c:v>
                </c:pt>
                <c:pt idx="72">
                  <c:v>106.41842952170843</c:v>
                </c:pt>
                <c:pt idx="73">
                  <c:v>106.41842952170843</c:v>
                </c:pt>
                <c:pt idx="74">
                  <c:v>107.92646769363361</c:v>
                </c:pt>
                <c:pt idx="75">
                  <c:v>109.54146241649588</c:v>
                </c:pt>
                <c:pt idx="76">
                  <c:v>105.99788723437049</c:v>
                </c:pt>
                <c:pt idx="77">
                  <c:v>105.75703558262424</c:v>
                </c:pt>
                <c:pt idx="78">
                  <c:v>106.0419346292145</c:v>
                </c:pt>
                <c:pt idx="79">
                  <c:v>108.49436002770085</c:v>
                </c:pt>
                <c:pt idx="80">
                  <c:v>110.53233297060225</c:v>
                </c:pt>
                <c:pt idx="81">
                  <c:v>114.86989325217505</c:v>
                </c:pt>
                <c:pt idx="82">
                  <c:v>117.43563728465341</c:v>
                </c:pt>
                <c:pt idx="83">
                  <c:v>118.1984567745414</c:v>
                </c:pt>
                <c:pt idx="84">
                  <c:v>120.99516066146367</c:v>
                </c:pt>
                <c:pt idx="85">
                  <c:v>119.04416006867228</c:v>
                </c:pt>
                <c:pt idx="86">
                  <c:v>119.88029635652771</c:v>
                </c:pt>
                <c:pt idx="87">
                  <c:v>125.19103563392211</c:v>
                </c:pt>
                <c:pt idx="88">
                  <c:v>129.80827920030146</c:v>
                </c:pt>
                <c:pt idx="89">
                  <c:v>127.18486565520691</c:v>
                </c:pt>
                <c:pt idx="90">
                  <c:v>123.28159873988724</c:v>
                </c:pt>
                <c:pt idx="91">
                  <c:v>125.07186598510862</c:v>
                </c:pt>
                <c:pt idx="92">
                  <c:v>129.03844326896626</c:v>
                </c:pt>
                <c:pt idx="93">
                  <c:v>131.96468623586733</c:v>
                </c:pt>
                <c:pt idx="94">
                  <c:v>126.04321086689639</c:v>
                </c:pt>
                <c:pt idx="95">
                  <c:v>124.63334078282948</c:v>
                </c:pt>
                <c:pt idx="96">
                  <c:v>117.66464839293637</c:v>
                </c:pt>
                <c:pt idx="97">
                  <c:v>114.05077983519625</c:v>
                </c:pt>
                <c:pt idx="98">
                  <c:v>112.8815321386214</c:v>
                </c:pt>
                <c:pt idx="99">
                  <c:v>119.08953050931676</c:v>
                </c:pt>
                <c:pt idx="100">
                  <c:v>121.58092605468363</c:v>
                </c:pt>
                <c:pt idx="101">
                  <c:v>111.11703324030778</c:v>
                </c:pt>
                <c:pt idx="102">
                  <c:v>110.76225635956354</c:v>
                </c:pt>
                <c:pt idx="103">
                  <c:v>112.51414572389447</c:v>
                </c:pt>
                <c:pt idx="104">
                  <c:v>101.60954014414702</c:v>
                </c:pt>
                <c:pt idx="105">
                  <c:v>84.088339529279395</c:v>
                </c:pt>
                <c:pt idx="106">
                  <c:v>77.443148554782624</c:v>
                </c:pt>
                <c:pt idx="107">
                  <c:v>78.305249019429624</c:v>
                </c:pt>
                <c:pt idx="108">
                  <c:v>72.369845847014162</c:v>
                </c:pt>
                <c:pt idx="109">
                  <c:v>64.807215748505513</c:v>
                </c:pt>
                <c:pt idx="110">
                  <c:v>69.945476661639248</c:v>
                </c:pt>
                <c:pt idx="111">
                  <c:v>77.872383778426808</c:v>
                </c:pt>
                <c:pt idx="112">
                  <c:v>82.061099019279169</c:v>
                </c:pt>
                <c:pt idx="113">
                  <c:v>81.951830720445244</c:v>
                </c:pt>
                <c:pt idx="114">
                  <c:v>88.783852956785267</c:v>
                </c:pt>
                <c:pt idx="115">
                  <c:v>92.041005440297468</c:v>
                </c:pt>
                <c:pt idx="116">
                  <c:v>95.481101246008237</c:v>
                </c:pt>
                <c:pt idx="117">
                  <c:v>93.426009905457633</c:v>
                </c:pt>
                <c:pt idx="118">
                  <c:v>98.681697103804979</c:v>
                </c:pt>
                <c:pt idx="119">
                  <c:v>100.8868323460721</c:v>
                </c:pt>
                <c:pt idx="120">
                  <c:v>97.958898555296088</c:v>
                </c:pt>
                <c:pt idx="121">
                  <c:v>101.2500490171752</c:v>
                </c:pt>
                <c:pt idx="122">
                  <c:v>107.20377900091319</c:v>
                </c:pt>
                <c:pt idx="123">
                  <c:v>109.93569185432226</c:v>
                </c:pt>
                <c:pt idx="124">
                  <c:v>101.1392952770274</c:v>
                </c:pt>
                <c:pt idx="125">
                  <c:v>94.978195775338037</c:v>
                </c:pt>
                <c:pt idx="126">
                  <c:v>102.08534466943175</c:v>
                </c:pt>
                <c:pt idx="127">
                  <c:v>97.238321004250039</c:v>
                </c:pt>
                <c:pt idx="128">
                  <c:v>105.92563555991752</c:v>
                </c:pt>
                <c:pt idx="129">
                  <c:v>110.63790438333669</c:v>
                </c:pt>
                <c:pt idx="130">
                  <c:v>111.27481958694318</c:v>
                </c:pt>
                <c:pt idx="131">
                  <c:v>118.24355018754534</c:v>
                </c:pt>
                <c:pt idx="132">
                  <c:v>121.45431964662355</c:v>
                </c:pt>
                <c:pt idx="133">
                  <c:v>125.82293568196729</c:v>
                </c:pt>
                <c:pt idx="134">
                  <c:v>125.89825854215924</c:v>
                </c:pt>
                <c:pt idx="135">
                  <c:v>130.17349238095179</c:v>
                </c:pt>
                <c:pt idx="136">
                  <c:v>128.66116505693705</c:v>
                </c:pt>
                <c:pt idx="137">
                  <c:v>125.86332917775951</c:v>
                </c:pt>
                <c:pt idx="138">
                  <c:v>123.51374312631138</c:v>
                </c:pt>
                <c:pt idx="139">
                  <c:v>116.07407986582692</c:v>
                </c:pt>
                <c:pt idx="140">
                  <c:v>106.54675541167526</c:v>
                </c:pt>
                <c:pt idx="141">
                  <c:v>119.37606784005706</c:v>
                </c:pt>
                <c:pt idx="142">
                  <c:v>119.03279238273336</c:v>
                </c:pt>
                <c:pt idx="143">
                  <c:v>119.33792399975947</c:v>
                </c:pt>
                <c:pt idx="144">
                  <c:v>126.10126726294159</c:v>
                </c:pt>
                <c:pt idx="145">
                  <c:v>131.47053101756694</c:v>
                </c:pt>
                <c:pt idx="146">
                  <c:v>134.9605347856205</c:v>
                </c:pt>
                <c:pt idx="147">
                  <c:v>134.61799488444581</c:v>
                </c:pt>
                <c:pt idx="148">
                  <c:v>126.22363705863707</c:v>
                </c:pt>
                <c:pt idx="149">
                  <c:v>130.53636037933492</c:v>
                </c:pt>
                <c:pt idx="150">
                  <c:v>132.5169503899379</c:v>
                </c:pt>
                <c:pt idx="151">
                  <c:v>135.8057126825021</c:v>
                </c:pt>
                <c:pt idx="152">
                  <c:v>138.66887454511942</c:v>
                </c:pt>
                <c:pt idx="153">
                  <c:v>136.85769648937679</c:v>
                </c:pt>
                <c:pt idx="154">
                  <c:v>137.86834108541052</c:v>
                </c:pt>
                <c:pt idx="155">
                  <c:v>138.52903290271615</c:v>
                </c:pt>
                <c:pt idx="156">
                  <c:v>147.18098344716861</c:v>
                </c:pt>
                <c:pt idx="157">
                  <c:v>149.05994252440672</c:v>
                </c:pt>
                <c:pt idx="158">
                  <c:v>154.18774803227987</c:v>
                </c:pt>
                <c:pt idx="159">
                  <c:v>157.47556460979533</c:v>
                </c:pt>
                <c:pt idx="160">
                  <c:v>161.13136942070511</c:v>
                </c:pt>
                <c:pt idx="161">
                  <c:v>158.37967297269142</c:v>
                </c:pt>
                <c:pt idx="162">
                  <c:v>167.80664655223103</c:v>
                </c:pt>
                <c:pt idx="163">
                  <c:v>163.06853296048595</c:v>
                </c:pt>
                <c:pt idx="164">
                  <c:v>168.28044501529121</c:v>
                </c:pt>
                <c:pt idx="165">
                  <c:v>176.17806839993946</c:v>
                </c:pt>
                <c:pt idx="166">
                  <c:v>181.25476708447371</c:v>
                </c:pt>
                <c:pt idx="167">
                  <c:v>185.10206964006804</c:v>
                </c:pt>
                <c:pt idx="168">
                  <c:v>180.24282810067126</c:v>
                </c:pt>
                <c:pt idx="169">
                  <c:v>188.77272886411646</c:v>
                </c:pt>
                <c:pt idx="170">
                  <c:v>188.97198815907444</c:v>
                </c:pt>
                <c:pt idx="171">
                  <c:v>189.85780314501838</c:v>
                </c:pt>
                <c:pt idx="172">
                  <c:v>193.97999831777355</c:v>
                </c:pt>
                <c:pt idx="173">
                  <c:v>198.14207591808753</c:v>
                </c:pt>
                <c:pt idx="174">
                  <c:v>194.96556713600086</c:v>
                </c:pt>
                <c:pt idx="175">
                  <c:v>203.1209504111448</c:v>
                </c:pt>
                <c:pt idx="176">
                  <c:v>197.9384797076537</c:v>
                </c:pt>
                <c:pt idx="177">
                  <c:v>204.22202065011797</c:v>
                </c:pt>
                <c:pt idx="178">
                  <c:v>209.1440280554489</c:v>
                </c:pt>
                <c:pt idx="179">
                  <c:v>208.09512498699044</c:v>
                </c:pt>
                <c:pt idx="180">
                  <c:v>203.33968283869649</c:v>
                </c:pt>
                <c:pt idx="181">
                  <c:v>215.05758903131027</c:v>
                </c:pt>
                <c:pt idx="182">
                  <c:v>211.89496506562045</c:v>
                </c:pt>
                <c:pt idx="183">
                  <c:v>213.71724810867741</c:v>
                </c:pt>
                <c:pt idx="184">
                  <c:v>216.69005082454169</c:v>
                </c:pt>
                <c:pt idx="185">
                  <c:v>212.12900565848062</c:v>
                </c:pt>
                <c:pt idx="186">
                  <c:v>216.45741447523875</c:v>
                </c:pt>
                <c:pt idx="187">
                  <c:v>203.45530844424667</c:v>
                </c:pt>
                <c:pt idx="188">
                  <c:v>196.50448911350628</c:v>
                </c:pt>
                <c:pt idx="189">
                  <c:v>212.93218998612903</c:v>
                </c:pt>
                <c:pt idx="190">
                  <c:v>214.08239919692554</c:v>
                </c:pt>
                <c:pt idx="191">
                  <c:v>208.61843019994853</c:v>
                </c:pt>
                <c:pt idx="192">
                  <c:v>197.82759223002427</c:v>
                </c:pt>
                <c:pt idx="193">
                  <c:v>197.74499978243779</c:v>
                </c:pt>
                <c:pt idx="194">
                  <c:v>210.6719119143809</c:v>
                </c:pt>
                <c:pt idx="195">
                  <c:v>212.93481697237544</c:v>
                </c:pt>
                <c:pt idx="196">
                  <c:v>216.75129303845301</c:v>
                </c:pt>
                <c:pt idx="197">
                  <c:v>216.33648713380947</c:v>
                </c:pt>
                <c:pt idx="198">
                  <c:v>225.8146630634605</c:v>
                </c:pt>
                <c:pt idx="199">
                  <c:v>226.39782057578856</c:v>
                </c:pt>
                <c:pt idx="200">
                  <c:v>225.68978091364579</c:v>
                </c:pt>
                <c:pt idx="201">
                  <c:v>221.73045888816674</c:v>
                </c:pt>
                <c:pt idx="202">
                  <c:v>231.56565657771804</c:v>
                </c:pt>
                <c:pt idx="203">
                  <c:v>234.62079859522146</c:v>
                </c:pt>
                <c:pt idx="204">
                  <c:v>240.52123896886681</c:v>
                </c:pt>
                <c:pt idx="205">
                  <c:v>249.44655370211862</c:v>
                </c:pt>
                <c:pt idx="206">
                  <c:v>248.56248685611314</c:v>
                </c:pt>
                <c:pt idx="207">
                  <c:v>252.23334668638407</c:v>
                </c:pt>
                <c:pt idx="208">
                  <c:v>254.77003147463867</c:v>
                </c:pt>
                <c:pt idx="209">
                  <c:v>255.99616536429446</c:v>
                </c:pt>
                <c:pt idx="210">
                  <c:v>261.90713756461849</c:v>
                </c:pt>
                <c:pt idx="211">
                  <c:v>262.2892685366956</c:v>
                </c:pt>
                <c:pt idx="212">
                  <c:v>267.63952723991292</c:v>
                </c:pt>
                <c:pt idx="213">
                  <c:v>274.51965675893234</c:v>
                </c:pt>
                <c:pt idx="214">
                  <c:v>282.87584208641175</c:v>
                </c:pt>
                <c:pt idx="215">
                  <c:v>284.36808490648815</c:v>
                </c:pt>
                <c:pt idx="216">
                  <c:v>300.85018827610429</c:v>
                </c:pt>
                <c:pt idx="217">
                  <c:v>289.67115338404307</c:v>
                </c:pt>
                <c:pt idx="218">
                  <c:v>282.81799107292761</c:v>
                </c:pt>
                <c:pt idx="219">
                  <c:v>284.97217711103065</c:v>
                </c:pt>
                <c:pt idx="220">
                  <c:v>292.92629980533076</c:v>
                </c:pt>
                <c:pt idx="221">
                  <c:v>293.74322088287852</c:v>
                </c:pt>
                <c:pt idx="222">
                  <c:v>304.74785732254986</c:v>
                </c:pt>
                <c:pt idx="223">
                  <c:v>315.23707428434091</c:v>
                </c:pt>
                <c:pt idx="224">
                  <c:v>314.3305777521299</c:v>
                </c:pt>
                <c:pt idx="225">
                  <c:v>292.37136090162755</c:v>
                </c:pt>
                <c:pt idx="226">
                  <c:v>298.39828827486718</c:v>
                </c:pt>
                <c:pt idx="227">
                  <c:v>269.17415051265158</c:v>
                </c:pt>
                <c:pt idx="228">
                  <c:v>293.87438869433009</c:v>
                </c:pt>
                <c:pt idx="229">
                  <c:v>304.16283703815611</c:v>
                </c:pt>
                <c:pt idx="230">
                  <c:v>306.95304032820326</c:v>
                </c:pt>
                <c:pt idx="231">
                  <c:v>320.76543787872481</c:v>
                </c:pt>
                <c:pt idx="232">
                  <c:v>300.08497584056278</c:v>
                </c:pt>
                <c:pt idx="233">
                  <c:v>319.88918512271778</c:v>
                </c:pt>
                <c:pt idx="234">
                  <c:v>325.61155881590548</c:v>
                </c:pt>
                <c:pt idx="235">
                  <c:v>319.01661970013288</c:v>
                </c:pt>
                <c:pt idx="236">
                  <c:v>323.06148595047159</c:v>
                </c:pt>
                <c:pt idx="237">
                  <c:v>331.25124931107285</c:v>
                </c:pt>
                <c:pt idx="238">
                  <c:v>343.74719240844922</c:v>
                </c:pt>
                <c:pt idx="239">
                  <c:v>351.73915803371318</c:v>
                </c:pt>
                <c:pt idx="240">
                  <c:v>353.27910214768548</c:v>
                </c:pt>
                <c:pt idx="241">
                  <c:v>324.38664766893896</c:v>
                </c:pt>
                <c:pt idx="242">
                  <c:v>278.40702324295336</c:v>
                </c:pt>
                <c:pt idx="243">
                  <c:v>316.76564593603558</c:v>
                </c:pt>
                <c:pt idx="244">
                  <c:v>333.79891967817605</c:v>
                </c:pt>
                <c:pt idx="245">
                  <c:v>339.95227195860787</c:v>
                </c:pt>
                <c:pt idx="246">
                  <c:v>360.62457123405164</c:v>
                </c:pt>
                <c:pt idx="247">
                  <c:v>386.50499492776726</c:v>
                </c:pt>
                <c:pt idx="248">
                  <c:v>371.28117975946265</c:v>
                </c:pt>
                <c:pt idx="249">
                  <c:v>364.65533773275519</c:v>
                </c:pt>
                <c:pt idx="250">
                  <c:v>409.10806222556653</c:v>
                </c:pt>
                <c:pt idx="251">
                  <c:v>425.69351123411565</c:v>
                </c:pt>
                <c:pt idx="252">
                  <c:v>425.86977723490975</c:v>
                </c:pt>
                <c:pt idx="253">
                  <c:v>439.45030265030914</c:v>
                </c:pt>
                <c:pt idx="254">
                  <c:v>453.3016178079863</c:v>
                </c:pt>
                <c:pt idx="255">
                  <c:v>478.02640159388329</c:v>
                </c:pt>
                <c:pt idx="256">
                  <c:v>480.06298939858203</c:v>
                </c:pt>
                <c:pt idx="257">
                  <c:v>490.83347538960476</c:v>
                </c:pt>
                <c:pt idx="258">
                  <c:v>500.58916614632432</c:v>
                </c:pt>
                <c:pt idx="259">
                  <c:v>514.88399778014889</c:v>
                </c:pt>
                <c:pt idx="260">
                  <c:v>490.37862466188898</c:v>
                </c:pt>
                <c:pt idx="261">
                  <c:v>524.78843805081624</c:v>
                </c:pt>
                <c:pt idx="262">
                  <c:v>516.96060174988816</c:v>
                </c:pt>
                <c:pt idx="263">
                  <c:v>534.89191312852608</c:v>
                </c:pt>
                <c:pt idx="264">
                  <c:v>504.25253667762382</c:v>
                </c:pt>
                <c:pt idx="265">
                  <c:v>491.37567579818233</c:v>
                </c:pt>
                <c:pt idx="266">
                  <c:v>505.85070913583189</c:v>
                </c:pt>
                <c:pt idx="267">
                  <c:v>461.48693439732324</c:v>
                </c:pt>
                <c:pt idx="268">
                  <c:v>460.25061735370878</c:v>
                </c:pt>
                <c:pt idx="269">
                  <c:v>420.13723471677918</c:v>
                </c:pt>
                <c:pt idx="270">
                  <c:v>461.30298326767382</c:v>
                </c:pt>
                <c:pt idx="271">
                  <c:v>444.021917853758</c:v>
                </c:pt>
                <c:pt idx="272">
                  <c:v>401.23288763247825</c:v>
                </c:pt>
                <c:pt idx="273">
                  <c:v>435.64459245150306</c:v>
                </c:pt>
                <c:pt idx="274">
                  <c:v>458.43729949825996</c:v>
                </c:pt>
                <c:pt idx="275">
                  <c:v>429.50811019911168</c:v>
                </c:pt>
                <c:pt idx="276">
                  <c:v>461.20076962099608</c:v>
                </c:pt>
                <c:pt idx="277">
                  <c:v>450.40080406795033</c:v>
                </c:pt>
                <c:pt idx="278">
                  <c:v>460.50552099370384</c:v>
                </c:pt>
                <c:pt idx="279">
                  <c:v>467.03694435837753</c:v>
                </c:pt>
                <c:pt idx="280">
                  <c:v>468.9443895192037</c:v>
                </c:pt>
                <c:pt idx="281">
                  <c:v>499.18394343974433</c:v>
                </c:pt>
                <c:pt idx="282">
                  <c:v>518.83940320795148</c:v>
                </c:pt>
                <c:pt idx="283">
                  <c:v>508.75491407629505</c:v>
                </c:pt>
                <c:pt idx="284">
                  <c:v>482.70322043199212</c:v>
                </c:pt>
                <c:pt idx="285">
                  <c:v>471.58232313373281</c:v>
                </c:pt>
                <c:pt idx="286">
                  <c:v>515.75652976836329</c:v>
                </c:pt>
                <c:pt idx="287">
                  <c:v>543.16049562919636</c:v>
                </c:pt>
                <c:pt idx="288">
                  <c:v>549.07421900057125</c:v>
                </c:pt>
                <c:pt idx="289">
                  <c:v>578.70306548756696</c:v>
                </c:pt>
                <c:pt idx="290">
                  <c:v>595.35159560039983</c:v>
                </c:pt>
                <c:pt idx="291">
                  <c:v>570.81254929479985</c:v>
                </c:pt>
                <c:pt idx="292">
                  <c:v>597.75372137677584</c:v>
                </c:pt>
                <c:pt idx="293">
                  <c:v>614.45618590541642</c:v>
                </c:pt>
                <c:pt idx="294">
                  <c:v>627.6836013822533</c:v>
                </c:pt>
                <c:pt idx="295">
                  <c:v>641.26930434872747</c:v>
                </c:pt>
                <c:pt idx="296">
                  <c:v>652.48804494381818</c:v>
                </c:pt>
                <c:pt idx="297">
                  <c:v>649.34154589734248</c:v>
                </c:pt>
                <c:pt idx="298">
                  <c:v>692.34936586223728</c:v>
                </c:pt>
                <c:pt idx="299">
                  <c:v>669.32635809576743</c:v>
                </c:pt>
                <c:pt idx="300">
                  <c:v>692.01833693716048</c:v>
                </c:pt>
                <c:pt idx="301">
                  <c:v>678.78268705252572</c:v>
                </c:pt>
                <c:pt idx="302">
                  <c:v>636.69491886887329</c:v>
                </c:pt>
                <c:pt idx="303">
                  <c:v>634.44106974892088</c:v>
                </c:pt>
                <c:pt idx="304">
                  <c:v>674.56228558120324</c:v>
                </c:pt>
                <c:pt idx="305">
                  <c:v>685.97773013008498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64-4338-84E8-D15D59C68B17}"/>
            </c:ext>
          </c:extLst>
        </c:ser>
        <c:ser>
          <c:idx val="8"/>
          <c:order val="8"/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'Step #4'!$C$5:$C$310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#4'!$U$5:$U$310</c:f>
              <c:numCache>
                <c:formatCode>#,##0.00_);\(#,##0.00\)</c:formatCode>
                <c:ptCount val="306"/>
                <c:pt idx="0">
                  <c:v>100</c:v>
                </c:pt>
                <c:pt idx="1">
                  <c:v>92.409776224392047</c:v>
                </c:pt>
                <c:pt idx="2">
                  <c:v>103.52550706999834</c:v>
                </c:pt>
                <c:pt idx="3">
                  <c:v>104.31353271818682</c:v>
                </c:pt>
                <c:pt idx="4">
                  <c:v>109.08339053863938</c:v>
                </c:pt>
                <c:pt idx="5">
                  <c:v>101.70058562353061</c:v>
                </c:pt>
                <c:pt idx="6">
                  <c:v>104.97913540225254</c:v>
                </c:pt>
                <c:pt idx="7">
                  <c:v>112.19590056310231</c:v>
                </c:pt>
                <c:pt idx="8">
                  <c:v>113.74836594938071</c:v>
                </c:pt>
                <c:pt idx="9">
                  <c:v>115.72037902034198</c:v>
                </c:pt>
                <c:pt idx="10">
                  <c:v>112.7413540586172</c:v>
                </c:pt>
                <c:pt idx="11">
                  <c:v>114.12593901517366</c:v>
                </c:pt>
                <c:pt idx="12">
                  <c:v>120.83745680728704</c:v>
                </c:pt>
                <c:pt idx="13">
                  <c:v>120.12590941999954</c:v>
                </c:pt>
                <c:pt idx="14">
                  <c:v>117.67979609646872</c:v>
                </c:pt>
                <c:pt idx="15">
                  <c:v>123.86174073039446</c:v>
                </c:pt>
                <c:pt idx="16">
                  <c:v>128.08683079717127</c:v>
                </c:pt>
                <c:pt idx="17">
                  <c:v>121.90488616324554</c:v>
                </c:pt>
                <c:pt idx="18">
                  <c:v>123.38435613533223</c:v>
                </c:pt>
                <c:pt idx="19">
                  <c:v>118.66986294547053</c:v>
                </c:pt>
                <c:pt idx="20">
                  <c:v>110.81247054016967</c:v>
                </c:pt>
                <c:pt idx="21">
                  <c:v>110.00423355356475</c:v>
                </c:pt>
                <c:pt idx="22">
                  <c:v>113.91052584849723</c:v>
                </c:pt>
                <c:pt idx="23">
                  <c:v>114.89831892192721</c:v>
                </c:pt>
                <c:pt idx="24">
                  <c:v>114.29629172468402</c:v>
                </c:pt>
                <c:pt idx="25">
                  <c:v>114.93560162297047</c:v>
                </c:pt>
                <c:pt idx="26">
                  <c:v>121.55681804237307</c:v>
                </c:pt>
                <c:pt idx="27">
                  <c:v>118.36035878013023</c:v>
                </c:pt>
                <c:pt idx="28">
                  <c:v>118.63433069070084</c:v>
                </c:pt>
                <c:pt idx="29">
                  <c:v>109.9125426513378</c:v>
                </c:pt>
                <c:pt idx="30">
                  <c:v>100.52282401482357</c:v>
                </c:pt>
                <c:pt idx="31">
                  <c:v>103.42789713294944</c:v>
                </c:pt>
                <c:pt idx="32">
                  <c:v>91.94610646611244</c:v>
                </c:pt>
                <c:pt idx="33">
                  <c:v>96.234519377981627</c:v>
                </c:pt>
                <c:pt idx="34">
                  <c:v>100.52282401482357</c:v>
                </c:pt>
                <c:pt idx="35">
                  <c:v>95.911697384291884</c:v>
                </c:pt>
                <c:pt idx="36">
                  <c:v>95.567400843534642</c:v>
                </c:pt>
                <c:pt idx="37">
                  <c:v>93.325367900496687</c:v>
                </c:pt>
                <c:pt idx="38">
                  <c:v>93.045116038346691</c:v>
                </c:pt>
                <c:pt idx="39">
                  <c:v>100.98568171039895</c:v>
                </c:pt>
                <c:pt idx="40">
                  <c:v>108.9262654282891</c:v>
                </c:pt>
                <c:pt idx="41">
                  <c:v>109.39341803327798</c:v>
                </c:pt>
                <c:pt idx="42">
                  <c:v>109.92836885115142</c:v>
                </c:pt>
                <c:pt idx="43">
                  <c:v>111.20280201333803</c:v>
                </c:pt>
                <c:pt idx="44">
                  <c:v>111.01400645752261</c:v>
                </c:pt>
                <c:pt idx="45">
                  <c:v>116.15880265143885</c:v>
                </c:pt>
                <c:pt idx="46">
                  <c:v>118.80194043285468</c:v>
                </c:pt>
                <c:pt idx="47">
                  <c:v>125.03230204979062</c:v>
                </c:pt>
                <c:pt idx="48">
                  <c:v>129.53347539016906</c:v>
                </c:pt>
                <c:pt idx="49">
                  <c:v>132.9685547665915</c:v>
                </c:pt>
                <c:pt idx="50">
                  <c:v>132.39601446843096</c:v>
                </c:pt>
                <c:pt idx="51">
                  <c:v>130.53538030881481</c:v>
                </c:pt>
                <c:pt idx="52">
                  <c:v>131.53730327329845</c:v>
                </c:pt>
                <c:pt idx="53">
                  <c:v>133.77967908725594</c:v>
                </c:pt>
                <c:pt idx="54">
                  <c:v>132.32125056212786</c:v>
                </c:pt>
                <c:pt idx="55">
                  <c:v>133.62186823506653</c:v>
                </c:pt>
                <c:pt idx="56">
                  <c:v>135.78948014272092</c:v>
                </c:pt>
                <c:pt idx="57">
                  <c:v>137.23455474782384</c:v>
                </c:pt>
                <c:pt idx="58">
                  <c:v>144.74898600436995</c:v>
                </c:pt>
                <c:pt idx="59">
                  <c:v>148.02450408232943</c:v>
                </c:pt>
                <c:pt idx="60">
                  <c:v>147.28630299250517</c:v>
                </c:pt>
                <c:pt idx="61">
                  <c:v>151.27621970013593</c:v>
                </c:pt>
                <c:pt idx="62">
                  <c:v>150.01113428196692</c:v>
                </c:pt>
                <c:pt idx="63">
                  <c:v>148.60009412709033</c:v>
                </c:pt>
                <c:pt idx="64">
                  <c:v>151.37354090377886</c:v>
                </c:pt>
                <c:pt idx="65">
                  <c:v>152.1520744412467</c:v>
                </c:pt>
                <c:pt idx="66">
                  <c:v>157.6339307949336</c:v>
                </c:pt>
                <c:pt idx="67">
                  <c:v>157.43728529964392</c:v>
                </c:pt>
                <c:pt idx="68">
                  <c:v>159.89496600525061</c:v>
                </c:pt>
                <c:pt idx="69">
                  <c:v>155.37285949294082</c:v>
                </c:pt>
                <c:pt idx="70">
                  <c:v>158.96107584954387</c:v>
                </c:pt>
                <c:pt idx="71">
                  <c:v>153.99659366764331</c:v>
                </c:pt>
                <c:pt idx="72">
                  <c:v>163.60417970478451</c:v>
                </c:pt>
                <c:pt idx="73">
                  <c:v>164.77863892516103</c:v>
                </c:pt>
                <c:pt idx="74">
                  <c:v>165.69780367716427</c:v>
                </c:pt>
                <c:pt idx="75">
                  <c:v>170.0891320024167</c:v>
                </c:pt>
                <c:pt idx="76">
                  <c:v>166.51477484929919</c:v>
                </c:pt>
                <c:pt idx="77">
                  <c:v>164.93183004285524</c:v>
                </c:pt>
                <c:pt idx="78">
                  <c:v>170.26877831843109</c:v>
                </c:pt>
                <c:pt idx="79">
                  <c:v>173.47169799063204</c:v>
                </c:pt>
                <c:pt idx="80">
                  <c:v>177.50108094568853</c:v>
                </c:pt>
                <c:pt idx="81">
                  <c:v>181.53053608409647</c:v>
                </c:pt>
                <c:pt idx="82">
                  <c:v>184.11345490453391</c:v>
                </c:pt>
                <c:pt idx="83">
                  <c:v>179.51588069824399</c:v>
                </c:pt>
                <c:pt idx="84">
                  <c:v>191.7087676064217</c:v>
                </c:pt>
                <c:pt idx="85">
                  <c:v>189.58536800155338</c:v>
                </c:pt>
                <c:pt idx="86">
                  <c:v>192.36224348743758</c:v>
                </c:pt>
                <c:pt idx="87">
                  <c:v>201.3459307718349</c:v>
                </c:pt>
                <c:pt idx="88">
                  <c:v>210.16642954435702</c:v>
                </c:pt>
                <c:pt idx="89">
                  <c:v>205.10280352918841</c:v>
                </c:pt>
                <c:pt idx="90">
                  <c:v>197.47480981491466</c:v>
                </c:pt>
                <c:pt idx="91">
                  <c:v>200.33433523825198</c:v>
                </c:pt>
                <c:pt idx="92">
                  <c:v>205.88850126429139</c:v>
                </c:pt>
                <c:pt idx="93">
                  <c:v>208.08819867168197</c:v>
                </c:pt>
                <c:pt idx="94">
                  <c:v>198.46462402218629</c:v>
                </c:pt>
                <c:pt idx="95">
                  <c:v>171.90371318378385</c:v>
                </c:pt>
                <c:pt idx="96">
                  <c:v>185.31897101188787</c:v>
                </c:pt>
                <c:pt idx="97">
                  <c:v>177.16497721532511</c:v>
                </c:pt>
                <c:pt idx="98">
                  <c:v>171.48189172352909</c:v>
                </c:pt>
                <c:pt idx="99">
                  <c:v>181.3655790801098</c:v>
                </c:pt>
                <c:pt idx="100">
                  <c:v>183.09518241093835</c:v>
                </c:pt>
                <c:pt idx="101">
                  <c:v>163.5131204068831</c:v>
                </c:pt>
                <c:pt idx="102">
                  <c:v>165.97444637173993</c:v>
                </c:pt>
                <c:pt idx="103">
                  <c:v>167.47705110797835</c:v>
                </c:pt>
                <c:pt idx="104">
                  <c:v>155.89449248246487</c:v>
                </c:pt>
                <c:pt idx="105">
                  <c:v>128.72253152788332</c:v>
                </c:pt>
                <c:pt idx="106">
                  <c:v>119.20609501783288</c:v>
                </c:pt>
                <c:pt idx="107">
                  <c:v>119.64435623638892</c:v>
                </c:pt>
                <c:pt idx="108">
                  <c:v>111.83769068134586</c:v>
                </c:pt>
                <c:pt idx="109">
                  <c:v>97.897984713009805</c:v>
                </c:pt>
                <c:pt idx="110">
                  <c:v>106.40251891023351</c:v>
                </c:pt>
                <c:pt idx="111">
                  <c:v>116.63351646249605</c:v>
                </c:pt>
                <c:pt idx="112">
                  <c:v>124.11492383573668</c:v>
                </c:pt>
                <c:pt idx="113">
                  <c:v>123.53946011184087</c:v>
                </c:pt>
                <c:pt idx="114">
                  <c:v>135.09617709752186</c:v>
                </c:pt>
                <c:pt idx="115">
                  <c:v>141.32541987250977</c:v>
                </c:pt>
                <c:pt idx="116">
                  <c:v>145.73775355304502</c:v>
                </c:pt>
                <c:pt idx="117">
                  <c:v>144.18043383637911</c:v>
                </c:pt>
                <c:pt idx="118">
                  <c:v>152.87545989817818</c:v>
                </c:pt>
                <c:pt idx="119">
                  <c:v>153.6540475731596</c:v>
                </c:pt>
                <c:pt idx="120">
                  <c:v>151.49825568931129</c:v>
                </c:pt>
                <c:pt idx="121">
                  <c:v>155.3676803374716</c:v>
                </c:pt>
                <c:pt idx="122">
                  <c:v>164.48382407184843</c:v>
                </c:pt>
                <c:pt idx="123">
                  <c:v>165.33639968210451</c:v>
                </c:pt>
                <c:pt idx="124">
                  <c:v>150.38327555056048</c:v>
                </c:pt>
                <c:pt idx="125">
                  <c:v>140.28345319378849</c:v>
                </c:pt>
                <c:pt idx="126">
                  <c:v>151.94086595479445</c:v>
                </c:pt>
                <c:pt idx="127">
                  <c:v>143.65439766241434</c:v>
                </c:pt>
                <c:pt idx="128">
                  <c:v>156.38243389268209</c:v>
                </c:pt>
                <c:pt idx="129">
                  <c:v>161.55319804729595</c:v>
                </c:pt>
                <c:pt idx="130">
                  <c:v>160.1610518846712</c:v>
                </c:pt>
                <c:pt idx="131">
                  <c:v>170.17113228970643</c:v>
                </c:pt>
                <c:pt idx="132">
                  <c:v>177.00882658021987</c:v>
                </c:pt>
                <c:pt idx="133">
                  <c:v>182.49640346451213</c:v>
                </c:pt>
                <c:pt idx="134">
                  <c:v>182.96485536982777</c:v>
                </c:pt>
                <c:pt idx="135">
                  <c:v>188.85398823844469</c:v>
                </c:pt>
                <c:pt idx="136">
                  <c:v>186.84637072936223</c:v>
                </c:pt>
                <c:pt idx="137">
                  <c:v>181.76029569188103</c:v>
                </c:pt>
                <c:pt idx="138">
                  <c:v>177.98276045016422</c:v>
                </c:pt>
                <c:pt idx="139">
                  <c:v>167.9070292869512</c:v>
                </c:pt>
                <c:pt idx="140">
                  <c:v>156.41114482073627</c:v>
                </c:pt>
                <c:pt idx="141">
                  <c:v>173.65491738254505</c:v>
                </c:pt>
                <c:pt idx="142">
                  <c:v>173.72251709121304</c:v>
                </c:pt>
                <c:pt idx="143">
                  <c:v>174.33116711095516</c:v>
                </c:pt>
                <c:pt idx="144">
                  <c:v>182.95151949564047</c:v>
                </c:pt>
                <c:pt idx="145">
                  <c:v>191.37020964210771</c:v>
                </c:pt>
                <c:pt idx="146">
                  <c:v>198.28308289319534</c:v>
                </c:pt>
                <c:pt idx="147">
                  <c:v>196.09280541317386</c:v>
                </c:pt>
                <c:pt idx="148">
                  <c:v>184.18350884715247</c:v>
                </c:pt>
                <c:pt idx="149">
                  <c:v>190.41197565111185</c:v>
                </c:pt>
                <c:pt idx="150">
                  <c:v>195.04311511584342</c:v>
                </c:pt>
                <c:pt idx="151">
                  <c:v>198.78062468916042</c:v>
                </c:pt>
                <c:pt idx="152">
                  <c:v>203.48714161868276</c:v>
                </c:pt>
                <c:pt idx="153">
                  <c:v>203.00268305517477</c:v>
                </c:pt>
                <c:pt idx="154">
                  <c:v>202.51817035415317</c:v>
                </c:pt>
                <c:pt idx="155">
                  <c:v>203.34871199636774</c:v>
                </c:pt>
                <c:pt idx="156">
                  <c:v>216.02212347539739</c:v>
                </c:pt>
                <c:pt idx="157">
                  <c:v>217.70424820678511</c:v>
                </c:pt>
                <c:pt idx="158">
                  <c:v>227.16656524905781</c:v>
                </c:pt>
                <c:pt idx="159">
                  <c:v>232.1431200964947</c:v>
                </c:pt>
                <c:pt idx="160">
                  <c:v>239.15221375511507</c:v>
                </c:pt>
                <c:pt idx="161">
                  <c:v>233.89538899969034</c:v>
                </c:pt>
                <c:pt idx="162">
                  <c:v>247.53634612205769</c:v>
                </c:pt>
                <c:pt idx="163">
                  <c:v>239.88720268579814</c:v>
                </c:pt>
                <c:pt idx="164">
                  <c:v>245.76570655590851</c:v>
                </c:pt>
                <c:pt idx="165">
                  <c:v>256.24802849221248</c:v>
                </c:pt>
                <c:pt idx="166">
                  <c:v>264.10966166941324</c:v>
                </c:pt>
                <c:pt idx="167">
                  <c:v>260.42674075565861</c:v>
                </c:pt>
                <c:pt idx="168">
                  <c:v>259.73778675738669</c:v>
                </c:pt>
                <c:pt idx="169">
                  <c:v>271.44758658573471</c:v>
                </c:pt>
                <c:pt idx="170">
                  <c:v>276.86335908113483</c:v>
                </c:pt>
                <c:pt idx="171">
                  <c:v>278.91259029234982</c:v>
                </c:pt>
                <c:pt idx="172">
                  <c:v>284.25513277766589</c:v>
                </c:pt>
                <c:pt idx="173">
                  <c:v>286.23118811631048</c:v>
                </c:pt>
                <c:pt idx="174">
                  <c:v>283.45867972319127</c:v>
                </c:pt>
                <c:pt idx="175">
                  <c:v>293.74877739448414</c:v>
                </c:pt>
                <c:pt idx="176">
                  <c:v>288.93685472595229</c:v>
                </c:pt>
                <c:pt idx="177">
                  <c:v>293.08257919776867</c:v>
                </c:pt>
                <c:pt idx="178">
                  <c:v>300.92964938380675</c:v>
                </c:pt>
                <c:pt idx="179">
                  <c:v>276.20376566108035</c:v>
                </c:pt>
                <c:pt idx="180">
                  <c:v>287.73761857017774</c:v>
                </c:pt>
                <c:pt idx="181">
                  <c:v>304.60192325321702</c:v>
                </c:pt>
                <c:pt idx="182">
                  <c:v>299.38200223624023</c:v>
                </c:pt>
                <c:pt idx="183">
                  <c:v>304.28068929326002</c:v>
                </c:pt>
                <c:pt idx="184">
                  <c:v>308.3763907024956</c:v>
                </c:pt>
                <c:pt idx="185">
                  <c:v>299.14112639232656</c:v>
                </c:pt>
                <c:pt idx="186">
                  <c:v>305.36849240017585</c:v>
                </c:pt>
                <c:pt idx="187">
                  <c:v>286.04957480396803</c:v>
                </c:pt>
                <c:pt idx="188">
                  <c:v>277.60771380167336</c:v>
                </c:pt>
                <c:pt idx="189">
                  <c:v>298.14409384990631</c:v>
                </c:pt>
                <c:pt idx="190">
                  <c:v>297.33244619994349</c:v>
                </c:pt>
                <c:pt idx="191">
                  <c:v>271.92565692263605</c:v>
                </c:pt>
                <c:pt idx="192">
                  <c:v>275.01355242424177</c:v>
                </c:pt>
                <c:pt idx="193">
                  <c:v>272.32755577788026</c:v>
                </c:pt>
                <c:pt idx="194">
                  <c:v>290.86970832873163</c:v>
                </c:pt>
                <c:pt idx="195">
                  <c:v>298.40785181624142</c:v>
                </c:pt>
                <c:pt idx="196">
                  <c:v>301.87378957542472</c:v>
                </c:pt>
                <c:pt idx="197">
                  <c:v>295.8951854426391</c:v>
                </c:pt>
                <c:pt idx="198">
                  <c:v>309.65858357496711</c:v>
                </c:pt>
                <c:pt idx="199">
                  <c:v>313.51391442374944</c:v>
                </c:pt>
                <c:pt idx="200">
                  <c:v>311.49862743357147</c:v>
                </c:pt>
                <c:pt idx="201">
                  <c:v>306.94225187514297</c:v>
                </c:pt>
                <c:pt idx="202">
                  <c:v>323.94101609616553</c:v>
                </c:pt>
                <c:pt idx="203">
                  <c:v>307.90608007587912</c:v>
                </c:pt>
                <c:pt idx="204">
                  <c:v>332.85813228465355</c:v>
                </c:pt>
                <c:pt idx="205">
                  <c:v>344.00649000513221</c:v>
                </c:pt>
                <c:pt idx="206">
                  <c:v>345.03701562264274</c:v>
                </c:pt>
                <c:pt idx="207">
                  <c:v>346.16127132205975</c:v>
                </c:pt>
                <c:pt idx="208">
                  <c:v>347.47273454355934</c:v>
                </c:pt>
                <c:pt idx="209">
                  <c:v>351.4074490331401</c:v>
                </c:pt>
                <c:pt idx="210">
                  <c:v>355.85794966077435</c:v>
                </c:pt>
                <c:pt idx="211">
                  <c:v>352.0742246966675</c:v>
                </c:pt>
                <c:pt idx="212">
                  <c:v>363.04703250632866</c:v>
                </c:pt>
                <c:pt idx="213">
                  <c:v>367.11447413345695</c:v>
                </c:pt>
                <c:pt idx="214">
                  <c:v>376.76293399337789</c:v>
                </c:pt>
                <c:pt idx="215">
                  <c:v>357.84438135619524</c:v>
                </c:pt>
                <c:pt idx="216">
                  <c:v>404.51523104808052</c:v>
                </c:pt>
                <c:pt idx="217">
                  <c:v>384.18262460109673</c:v>
                </c:pt>
                <c:pt idx="218">
                  <c:v>373.30479203615516</c:v>
                </c:pt>
                <c:pt idx="219">
                  <c:v>376.96466841494737</c:v>
                </c:pt>
                <c:pt idx="220">
                  <c:v>380.01448719864351</c:v>
                </c:pt>
                <c:pt idx="221">
                  <c:v>378.18463923843677</c:v>
                </c:pt>
                <c:pt idx="222">
                  <c:v>398.87870381799394</c:v>
                </c:pt>
                <c:pt idx="223">
                  <c:v>405.75234541754821</c:v>
                </c:pt>
                <c:pt idx="224">
                  <c:v>408.21462781181219</c:v>
                </c:pt>
                <c:pt idx="225">
                  <c:v>383.5924174276596</c:v>
                </c:pt>
                <c:pt idx="226">
                  <c:v>388.10649354211643</c:v>
                </c:pt>
                <c:pt idx="227">
                  <c:v>319.26708994983977</c:v>
                </c:pt>
                <c:pt idx="228">
                  <c:v>379.55827037140494</c:v>
                </c:pt>
                <c:pt idx="229">
                  <c:v>390.6254398672981</c:v>
                </c:pt>
                <c:pt idx="230">
                  <c:v>393.33574425727295</c:v>
                </c:pt>
                <c:pt idx="231">
                  <c:v>410.72691522281912</c:v>
                </c:pt>
                <c:pt idx="232">
                  <c:v>381.1391940440073</c:v>
                </c:pt>
                <c:pt idx="233">
                  <c:v>404.06406705544617</c:v>
                </c:pt>
                <c:pt idx="234">
                  <c:v>414.38339898409151</c:v>
                </c:pt>
                <c:pt idx="235">
                  <c:v>402.28297894916921</c:v>
                </c:pt>
                <c:pt idx="236">
                  <c:v>414.72590898689941</c:v>
                </c:pt>
                <c:pt idx="237">
                  <c:v>424.88564352540595</c:v>
                </c:pt>
                <c:pt idx="238">
                  <c:v>440.98153838602354</c:v>
                </c:pt>
                <c:pt idx="239">
                  <c:v>415.63902838321559</c:v>
                </c:pt>
                <c:pt idx="240">
                  <c:v>446.45884718856672</c:v>
                </c:pt>
                <c:pt idx="241">
                  <c:v>407.97746941050013</c:v>
                </c:pt>
                <c:pt idx="242">
                  <c:v>341.60022189162243</c:v>
                </c:pt>
                <c:pt idx="243">
                  <c:v>385.31205945598293</c:v>
                </c:pt>
                <c:pt idx="244">
                  <c:v>401.50164830683127</c:v>
                </c:pt>
                <c:pt idx="245">
                  <c:v>405.23769616728049</c:v>
                </c:pt>
                <c:pt idx="246">
                  <c:v>429.74477410581062</c:v>
                </c:pt>
                <c:pt idx="247">
                  <c:v>454.21206097183324</c:v>
                </c:pt>
                <c:pt idx="248">
                  <c:v>440.15911737085133</c:v>
                </c:pt>
                <c:pt idx="249">
                  <c:v>437.27319088670748</c:v>
                </c:pt>
                <c:pt idx="250">
                  <c:v>495.49263693723145</c:v>
                </c:pt>
                <c:pt idx="251">
                  <c:v>485.83120211988057</c:v>
                </c:pt>
                <c:pt idx="252">
                  <c:v>517.45577506512734</c:v>
                </c:pt>
                <c:pt idx="253">
                  <c:v>550.14855333736114</c:v>
                </c:pt>
                <c:pt idx="254">
                  <c:v>577.34778155296704</c:v>
                </c:pt>
                <c:pt idx="255">
                  <c:v>604.14511091332872</c:v>
                </c:pt>
                <c:pt idx="256">
                  <c:v>615.8018920700091</c:v>
                </c:pt>
                <c:pt idx="257">
                  <c:v>613.79212710621994</c:v>
                </c:pt>
                <c:pt idx="258">
                  <c:v>626.42175938257253</c:v>
                </c:pt>
                <c:pt idx="259">
                  <c:v>638.81800483772827</c:v>
                </c:pt>
                <c:pt idx="260">
                  <c:v>616.31598189930276</c:v>
                </c:pt>
                <c:pt idx="261">
                  <c:v>653.23560068458676</c:v>
                </c:pt>
                <c:pt idx="262">
                  <c:v>636.93160122163101</c:v>
                </c:pt>
                <c:pt idx="263">
                  <c:v>621.84028206366429</c:v>
                </c:pt>
                <c:pt idx="264">
                  <c:v>649.45396903767323</c:v>
                </c:pt>
                <c:pt idx="265">
                  <c:v>634.68041903879202</c:v>
                </c:pt>
                <c:pt idx="266">
                  <c:v>643.08117162241467</c:v>
                </c:pt>
                <c:pt idx="267">
                  <c:v>598.61586618939032</c:v>
                </c:pt>
                <c:pt idx="268">
                  <c:v>610.05793796707133</c:v>
                </c:pt>
                <c:pt idx="269">
                  <c:v>549.66061192714392</c:v>
                </c:pt>
                <c:pt idx="270">
                  <c:v>598.84963197318234</c:v>
                </c:pt>
                <c:pt idx="271">
                  <c:v>577.1076816800819</c:v>
                </c:pt>
                <c:pt idx="272">
                  <c:v>523.26382798418604</c:v>
                </c:pt>
                <c:pt idx="273">
                  <c:v>574.77301945124771</c:v>
                </c:pt>
                <c:pt idx="274">
                  <c:v>610.52315966740787</c:v>
                </c:pt>
                <c:pt idx="275">
                  <c:v>544.13019422374384</c:v>
                </c:pt>
                <c:pt idx="276">
                  <c:v>618.50012379444775</c:v>
                </c:pt>
                <c:pt idx="277">
                  <c:v>598.90959829243059</c:v>
                </c:pt>
                <c:pt idx="278">
                  <c:v>606.68363697260133</c:v>
                </c:pt>
                <c:pt idx="279">
                  <c:v>616.16798798291563</c:v>
                </c:pt>
                <c:pt idx="280">
                  <c:v>607.61660679057661</c:v>
                </c:pt>
                <c:pt idx="281">
                  <c:v>637.77970146409496</c:v>
                </c:pt>
                <c:pt idx="282">
                  <c:v>668.6621573726992</c:v>
                </c:pt>
                <c:pt idx="283">
                  <c:v>651.42457453328052</c:v>
                </c:pt>
                <c:pt idx="284">
                  <c:v>627.91866163404336</c:v>
                </c:pt>
                <c:pt idx="285">
                  <c:v>614.75546806933346</c:v>
                </c:pt>
                <c:pt idx="286">
                  <c:v>665.84146659246221</c:v>
                </c:pt>
                <c:pt idx="287">
                  <c:v>671.95296027533618</c:v>
                </c:pt>
                <c:pt idx="288">
                  <c:v>708.1589022644639</c:v>
                </c:pt>
                <c:pt idx="289">
                  <c:v>734.66587409346732</c:v>
                </c:pt>
                <c:pt idx="290">
                  <c:v>763.79071953086589</c:v>
                </c:pt>
                <c:pt idx="291">
                  <c:v>736.3020360757954</c:v>
                </c:pt>
                <c:pt idx="292">
                  <c:v>761.33632316775186</c:v>
                </c:pt>
                <c:pt idx="293">
                  <c:v>765.26325990120984</c:v>
                </c:pt>
                <c:pt idx="294">
                  <c:v>794.70430450979927</c:v>
                </c:pt>
                <c:pt idx="295">
                  <c:v>807.07777611756057</c:v>
                </c:pt>
                <c:pt idx="296">
                  <c:v>811.20220650068836</c:v>
                </c:pt>
                <c:pt idx="297">
                  <c:v>800.31360057053712</c:v>
                </c:pt>
                <c:pt idx="298">
                  <c:v>834.95924527975023</c:v>
                </c:pt>
                <c:pt idx="299">
                  <c:v>730.69245128165142</c:v>
                </c:pt>
                <c:pt idx="300">
                  <c:v>835.3418531343093</c:v>
                </c:pt>
                <c:pt idx="301">
                  <c:v>825.59708263766629</c:v>
                </c:pt>
                <c:pt idx="302">
                  <c:v>793.65594960447118</c:v>
                </c:pt>
                <c:pt idx="303">
                  <c:v>775.97102849004693</c:v>
                </c:pt>
                <c:pt idx="304">
                  <c:v>814.22818673255563</c:v>
                </c:pt>
                <c:pt idx="305">
                  <c:v>829.02577378748208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64-4338-84E8-D15D59C68B17}"/>
            </c:ext>
          </c:extLst>
        </c:ser>
        <c:ser>
          <c:idx val="9"/>
          <c:order val="9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 #4'!$C$5:$C$310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#4'!$W$5:$W$310</c:f>
              <c:numCache>
                <c:formatCode>#,##0.00_);\(#,##0.00\)</c:formatCode>
                <c:ptCount val="306"/>
                <c:pt idx="0">
                  <c:v>100</c:v>
                </c:pt>
                <c:pt idx="1">
                  <c:v>102.831619763685</c:v>
                </c:pt>
                <c:pt idx="2">
                  <c:v>106.1103427216554</c:v>
                </c:pt>
                <c:pt idx="3">
                  <c:v>100.657320643029</c:v>
                </c:pt>
                <c:pt idx="4">
                  <c:v>97.967197850080424</c:v>
                </c:pt>
                <c:pt idx="5">
                  <c:v>102.15188963931598</c:v>
                </c:pt>
                <c:pt idx="6">
                  <c:v>97.593537493800085</c:v>
                </c:pt>
                <c:pt idx="7">
                  <c:v>98.564967505527761</c:v>
                </c:pt>
                <c:pt idx="8">
                  <c:v>93.632983975265262</c:v>
                </c:pt>
                <c:pt idx="9">
                  <c:v>90.793339096737114</c:v>
                </c:pt>
                <c:pt idx="10">
                  <c:v>86.758125935780541</c:v>
                </c:pt>
                <c:pt idx="11">
                  <c:v>88.402101131512225</c:v>
                </c:pt>
                <c:pt idx="12">
                  <c:v>90.991533358982792</c:v>
                </c:pt>
                <c:pt idx="13">
                  <c:v>84.06824940086868</c:v>
                </c:pt>
                <c:pt idx="14">
                  <c:v>78.057974356716059</c:v>
                </c:pt>
                <c:pt idx="15">
                  <c:v>84.220407896017676</c:v>
                </c:pt>
                <c:pt idx="16">
                  <c:v>81.253302754845194</c:v>
                </c:pt>
                <c:pt idx="17">
                  <c:v>78.134010146989979</c:v>
                </c:pt>
                <c:pt idx="18">
                  <c:v>76.23205792916113</c:v>
                </c:pt>
                <c:pt idx="19">
                  <c:v>74.482206263413815</c:v>
                </c:pt>
                <c:pt idx="20">
                  <c:v>66.493812839256663</c:v>
                </c:pt>
                <c:pt idx="21">
                  <c:v>68.471902247727485</c:v>
                </c:pt>
                <c:pt idx="22">
                  <c:v>70.906467141645308</c:v>
                </c:pt>
                <c:pt idx="23">
                  <c:v>70.602135665580434</c:v>
                </c:pt>
                <c:pt idx="24">
                  <c:v>68.541535329047093</c:v>
                </c:pt>
                <c:pt idx="25">
                  <c:v>69.161164006693582</c:v>
                </c:pt>
                <c:pt idx="26">
                  <c:v>73.110969086214652</c:v>
                </c:pt>
                <c:pt idx="27">
                  <c:v>73.420776182154455</c:v>
                </c:pt>
                <c:pt idx="28">
                  <c:v>74.272684131479778</c:v>
                </c:pt>
                <c:pt idx="29">
                  <c:v>71.097331605857349</c:v>
                </c:pt>
                <c:pt idx="30">
                  <c:v>64.126997876966001</c:v>
                </c:pt>
                <c:pt idx="31">
                  <c:v>64.049571453073071</c:v>
                </c:pt>
                <c:pt idx="32">
                  <c:v>57.079237724181731</c:v>
                </c:pt>
                <c:pt idx="33">
                  <c:v>60.332045645230828</c:v>
                </c:pt>
                <c:pt idx="34">
                  <c:v>62.655490221527934</c:v>
                </c:pt>
                <c:pt idx="35">
                  <c:v>60.10939940851717</c:v>
                </c:pt>
                <c:pt idx="36">
                  <c:v>59.028992972664774</c:v>
                </c:pt>
                <c:pt idx="37">
                  <c:v>57.949441197057418</c:v>
                </c:pt>
                <c:pt idx="38">
                  <c:v>57.165761209665831</c:v>
                </c:pt>
                <c:pt idx="39">
                  <c:v>62.713505717821896</c:v>
                </c:pt>
                <c:pt idx="40">
                  <c:v>66.572774754437276</c:v>
                </c:pt>
                <c:pt idx="41">
                  <c:v>68.341631746311336</c:v>
                </c:pt>
                <c:pt idx="42">
                  <c:v>70.5124832544535</c:v>
                </c:pt>
                <c:pt idx="43">
                  <c:v>72.281296789026968</c:v>
                </c:pt>
                <c:pt idx="44">
                  <c:v>74.291341799201774</c:v>
                </c:pt>
                <c:pt idx="45">
                  <c:v>79.115478795155028</c:v>
                </c:pt>
                <c:pt idx="46">
                  <c:v>80.80391080939512</c:v>
                </c:pt>
                <c:pt idx="47">
                  <c:v>85.547622827714392</c:v>
                </c:pt>
                <c:pt idx="48">
                  <c:v>88.502328152450531</c:v>
                </c:pt>
                <c:pt idx="49">
                  <c:v>90.712827204501934</c:v>
                </c:pt>
                <c:pt idx="50">
                  <c:v>91.122180490337414</c:v>
                </c:pt>
                <c:pt idx="51">
                  <c:v>88.256693003722248</c:v>
                </c:pt>
                <c:pt idx="52">
                  <c:v>88.666046289557727</c:v>
                </c:pt>
                <c:pt idx="53">
                  <c:v>90.794700758822415</c:v>
                </c:pt>
                <c:pt idx="54">
                  <c:v>87.765480649333199</c:v>
                </c:pt>
                <c:pt idx="55">
                  <c:v>88.420440112363181</c:v>
                </c:pt>
                <c:pt idx="56">
                  <c:v>91.040277964483224</c:v>
                </c:pt>
                <c:pt idx="57">
                  <c:v>93.987653491185696</c:v>
                </c:pt>
                <c:pt idx="58">
                  <c:v>100.78292672751461</c:v>
                </c:pt>
                <c:pt idx="59">
                  <c:v>103.15721634550756</c:v>
                </c:pt>
                <c:pt idx="60">
                  <c:v>103.50145610928524</c:v>
                </c:pt>
                <c:pt idx="61">
                  <c:v>108.34653952412519</c:v>
                </c:pt>
                <c:pt idx="62">
                  <c:v>105.17215754488269</c:v>
                </c:pt>
                <c:pt idx="63">
                  <c:v>103.0002485757594</c:v>
                </c:pt>
                <c:pt idx="64">
                  <c:v>103.08375902173559</c:v>
                </c:pt>
                <c:pt idx="65">
                  <c:v>104.42036073036076</c:v>
                </c:pt>
                <c:pt idx="66">
                  <c:v>108.26302907814897</c:v>
                </c:pt>
                <c:pt idx="67">
                  <c:v>111.35391509718211</c:v>
                </c:pt>
                <c:pt idx="68">
                  <c:v>116.61662317073736</c:v>
                </c:pt>
                <c:pt idx="69">
                  <c:v>112.69044437697298</c:v>
                </c:pt>
                <c:pt idx="70">
                  <c:v>115.69779097849617</c:v>
                </c:pt>
                <c:pt idx="71">
                  <c:v>119.20630165624463</c:v>
                </c:pt>
                <c:pt idx="72">
                  <c:v>129.99631482090956</c:v>
                </c:pt>
                <c:pt idx="73">
                  <c:v>129.05860767444338</c:v>
                </c:pt>
                <c:pt idx="74">
                  <c:v>133.15028635463938</c:v>
                </c:pt>
                <c:pt idx="75">
                  <c:v>139.96980876470016</c:v>
                </c:pt>
                <c:pt idx="76">
                  <c:v>133.7469985491056</c:v>
                </c:pt>
                <c:pt idx="77">
                  <c:v>133.23554957840625</c:v>
                </c:pt>
                <c:pt idx="78">
                  <c:v>134.76992546203803</c:v>
                </c:pt>
                <c:pt idx="79">
                  <c:v>138.17967218130153</c:v>
                </c:pt>
                <c:pt idx="80">
                  <c:v>138.52063816176775</c:v>
                </c:pt>
                <c:pt idx="81">
                  <c:v>144.06142950182868</c:v>
                </c:pt>
                <c:pt idx="82">
                  <c:v>149.43186822355827</c:v>
                </c:pt>
                <c:pt idx="83">
                  <c:v>150.62520569788947</c:v>
                </c:pt>
                <c:pt idx="84">
                  <c:v>155.5286522674281</c:v>
                </c:pt>
                <c:pt idx="85">
                  <c:v>155.6157551835868</c:v>
                </c:pt>
                <c:pt idx="86">
                  <c:v>159.97478317704156</c:v>
                </c:pt>
                <c:pt idx="87">
                  <c:v>166.25171221764344</c:v>
                </c:pt>
                <c:pt idx="88">
                  <c:v>171.39533280180225</c:v>
                </c:pt>
                <c:pt idx="89">
                  <c:v>172.44153834208657</c:v>
                </c:pt>
                <c:pt idx="90">
                  <c:v>170.61071123956447</c:v>
                </c:pt>
                <c:pt idx="91">
                  <c:v>169.39022743812836</c:v>
                </c:pt>
                <c:pt idx="92">
                  <c:v>180.20053516217104</c:v>
                </c:pt>
                <c:pt idx="93">
                  <c:v>190.83644873892706</c:v>
                </c:pt>
                <c:pt idx="94">
                  <c:v>182.11843620931819</c:v>
                </c:pt>
                <c:pt idx="95">
                  <c:v>173.40051059431045</c:v>
                </c:pt>
                <c:pt idx="96">
                  <c:v>162.72964286210942</c:v>
                </c:pt>
                <c:pt idx="97">
                  <c:v>163.26636949598802</c:v>
                </c:pt>
                <c:pt idx="98">
                  <c:v>162.10348110360684</c:v>
                </c:pt>
                <c:pt idx="99">
                  <c:v>171.58625520908177</c:v>
                </c:pt>
                <c:pt idx="100">
                  <c:v>174.18065605458702</c:v>
                </c:pt>
                <c:pt idx="101">
                  <c:v>158.52497520036709</c:v>
                </c:pt>
                <c:pt idx="102">
                  <c:v>152.71001175085408</c:v>
                </c:pt>
                <c:pt idx="103">
                  <c:v>144.92695407200699</c:v>
                </c:pt>
                <c:pt idx="104">
                  <c:v>125.96114511725358</c:v>
                </c:pt>
                <c:pt idx="105">
                  <c:v>98.138810730128995</c:v>
                </c:pt>
                <c:pt idx="106">
                  <c:v>91.965976410218374</c:v>
                </c:pt>
                <c:pt idx="107">
                  <c:v>96.528456999290768</c:v>
                </c:pt>
                <c:pt idx="108">
                  <c:v>87.627373348043136</c:v>
                </c:pt>
                <c:pt idx="109">
                  <c:v>79.233610223938371</c:v>
                </c:pt>
                <c:pt idx="110">
                  <c:v>86.612746779524315</c:v>
                </c:pt>
                <c:pt idx="111">
                  <c:v>97.681451612903231</c:v>
                </c:pt>
                <c:pt idx="112">
                  <c:v>111.7018342457435</c:v>
                </c:pt>
                <c:pt idx="113">
                  <c:v>110.22603880331341</c:v>
                </c:pt>
                <c:pt idx="114">
                  <c:v>121.20252724483032</c:v>
                </c:pt>
                <c:pt idx="115">
                  <c:v>125.35324991076769</c:v>
                </c:pt>
                <c:pt idx="116">
                  <c:v>131.90227959615999</c:v>
                </c:pt>
                <c:pt idx="117">
                  <c:v>129.13507803772325</c:v>
                </c:pt>
                <c:pt idx="118">
                  <c:v>134.02376361082656</c:v>
                </c:pt>
                <c:pt idx="119">
                  <c:v>132.91692065044572</c:v>
                </c:pt>
                <c:pt idx="120">
                  <c:v>129.17781104997474</c:v>
                </c:pt>
                <c:pt idx="121">
                  <c:v>129.4611381640855</c:v>
                </c:pt>
                <c:pt idx="122">
                  <c:v>138.14854226830883</c:v>
                </c:pt>
                <c:pt idx="123">
                  <c:v>135.78782581386832</c:v>
                </c:pt>
                <c:pt idx="124">
                  <c:v>121.15145043086464</c:v>
                </c:pt>
                <c:pt idx="125">
                  <c:v>119.73501766104695</c:v>
                </c:pt>
                <c:pt idx="126">
                  <c:v>132.10510930380246</c:v>
                </c:pt>
                <c:pt idx="127">
                  <c:v>127.85583996588311</c:v>
                </c:pt>
                <c:pt idx="128">
                  <c:v>141.17025875056203</c:v>
                </c:pt>
                <c:pt idx="129">
                  <c:v>146.17496083048641</c:v>
                </c:pt>
                <c:pt idx="130">
                  <c:v>139.56494606659282</c:v>
                </c:pt>
                <c:pt idx="131">
                  <c:v>148.81896094173709</c:v>
                </c:pt>
                <c:pt idx="132">
                  <c:v>152.263299672274</c:v>
                </c:pt>
                <c:pt idx="133">
                  <c:v>156.38887504693389</c:v>
                </c:pt>
                <c:pt idx="134">
                  <c:v>155.71735835237729</c:v>
                </c:pt>
                <c:pt idx="135">
                  <c:v>163.87252641045015</c:v>
                </c:pt>
                <c:pt idx="136">
                  <c:v>159.17128666057877</c:v>
                </c:pt>
                <c:pt idx="137">
                  <c:v>156.77270441155338</c:v>
                </c:pt>
                <c:pt idx="138">
                  <c:v>154.37409319099427</c:v>
                </c:pt>
                <c:pt idx="139">
                  <c:v>141.32567654325567</c:v>
                </c:pt>
                <c:pt idx="140">
                  <c:v>123.95983502449832</c:v>
                </c:pt>
                <c:pt idx="141">
                  <c:v>136.62443679338429</c:v>
                </c:pt>
                <c:pt idx="142">
                  <c:v>132.69072540085014</c:v>
                </c:pt>
                <c:pt idx="143">
                  <c:v>125.30301327128018</c:v>
                </c:pt>
                <c:pt idx="144">
                  <c:v>138.70877930180922</c:v>
                </c:pt>
                <c:pt idx="145">
                  <c:v>145.83726863333163</c:v>
                </c:pt>
                <c:pt idx="146">
                  <c:v>144.74819970889402</c:v>
                </c:pt>
                <c:pt idx="147">
                  <c:v>142.17400650816535</c:v>
                </c:pt>
                <c:pt idx="148">
                  <c:v>126.43191805459625</c:v>
                </c:pt>
                <c:pt idx="149">
                  <c:v>133.95646273797217</c:v>
                </c:pt>
                <c:pt idx="150">
                  <c:v>134.5504805798015</c:v>
                </c:pt>
                <c:pt idx="151">
                  <c:v>138.21378616226841</c:v>
                </c:pt>
                <c:pt idx="152">
                  <c:v>140.88694612221815</c:v>
                </c:pt>
                <c:pt idx="153">
                  <c:v>144.02889446945008</c:v>
                </c:pt>
                <c:pt idx="154">
                  <c:v>146.64577722512965</c:v>
                </c:pt>
                <c:pt idx="155">
                  <c:v>150.77242454653754</c:v>
                </c:pt>
                <c:pt idx="156">
                  <c:v>157.8699433085028</c:v>
                </c:pt>
                <c:pt idx="157">
                  <c:v>155.9322691895851</c:v>
                </c:pt>
                <c:pt idx="158">
                  <c:v>156.95211063417526</c:v>
                </c:pt>
                <c:pt idx="159">
                  <c:v>162.74696783927982</c:v>
                </c:pt>
                <c:pt idx="160">
                  <c:v>157.94224177092556</c:v>
                </c:pt>
                <c:pt idx="161">
                  <c:v>150.07064708500016</c:v>
                </c:pt>
                <c:pt idx="162">
                  <c:v>158.96658828901076</c:v>
                </c:pt>
                <c:pt idx="163">
                  <c:v>156.37757614877924</c:v>
                </c:pt>
                <c:pt idx="164">
                  <c:v>166.94080014740715</c:v>
                </c:pt>
                <c:pt idx="165">
                  <c:v>173.37446518548734</c:v>
                </c:pt>
                <c:pt idx="166">
                  <c:v>173.58240836883311</c:v>
                </c:pt>
                <c:pt idx="167">
                  <c:v>174.20652763420773</c:v>
                </c:pt>
                <c:pt idx="168">
                  <c:v>167.35474542133881</c:v>
                </c:pt>
                <c:pt idx="169">
                  <c:v>176.37829174566238</c:v>
                </c:pt>
                <c:pt idx="170">
                  <c:v>175.85358829828164</c:v>
                </c:pt>
                <c:pt idx="171">
                  <c:v>179.42545972029723</c:v>
                </c:pt>
                <c:pt idx="172">
                  <c:v>182.80691573687358</c:v>
                </c:pt>
                <c:pt idx="173">
                  <c:v>183.96925367011389</c:v>
                </c:pt>
                <c:pt idx="174">
                  <c:v>182.9929998980202</c:v>
                </c:pt>
                <c:pt idx="175">
                  <c:v>184.91585507743511</c:v>
                </c:pt>
                <c:pt idx="176">
                  <c:v>174.76748895605135</c:v>
                </c:pt>
                <c:pt idx="177">
                  <c:v>175.10519563897299</c:v>
                </c:pt>
                <c:pt idx="178">
                  <c:v>174.67576508026275</c:v>
                </c:pt>
                <c:pt idx="179">
                  <c:v>166.94579773697555</c:v>
                </c:pt>
                <c:pt idx="180">
                  <c:v>168.52076273936279</c:v>
                </c:pt>
                <c:pt idx="181">
                  <c:v>177.82892541104812</c:v>
                </c:pt>
                <c:pt idx="182">
                  <c:v>174.58195525404557</c:v>
                </c:pt>
                <c:pt idx="183">
                  <c:v>183.99205426715926</c:v>
                </c:pt>
                <c:pt idx="184">
                  <c:v>182.25523979159038</c:v>
                </c:pt>
                <c:pt idx="185">
                  <c:v>175.5251669919204</c:v>
                </c:pt>
                <c:pt idx="186">
                  <c:v>175.92452509861911</c:v>
                </c:pt>
                <c:pt idx="187">
                  <c:v>163.09210572060314</c:v>
                </c:pt>
                <c:pt idx="188">
                  <c:v>155.96302247263927</c:v>
                </c:pt>
                <c:pt idx="189">
                  <c:v>166.54251398745649</c:v>
                </c:pt>
                <c:pt idx="190">
                  <c:v>164.33812792902205</c:v>
                </c:pt>
                <c:pt idx="191">
                  <c:v>159.70889692623615</c:v>
                </c:pt>
                <c:pt idx="192">
                  <c:v>151.93364707572928</c:v>
                </c:pt>
                <c:pt idx="193">
                  <c:v>148.49071346457822</c:v>
                </c:pt>
                <c:pt idx="194">
                  <c:v>160.15223382113669</c:v>
                </c:pt>
                <c:pt idx="195">
                  <c:v>164.21116018245115</c:v>
                </c:pt>
                <c:pt idx="196">
                  <c:v>162.54012557421578</c:v>
                </c:pt>
                <c:pt idx="197">
                  <c:v>159.0865304386522</c:v>
                </c:pt>
                <c:pt idx="198">
                  <c:v>168.07697678568945</c:v>
                </c:pt>
                <c:pt idx="199">
                  <c:v>169.31697291509255</c:v>
                </c:pt>
                <c:pt idx="200">
                  <c:v>170.66974073953892</c:v>
                </c:pt>
                <c:pt idx="201">
                  <c:v>168.68774017401464</c:v>
                </c:pt>
                <c:pt idx="202">
                  <c:v>165.06006957803541</c:v>
                </c:pt>
                <c:pt idx="203">
                  <c:v>166.98725600174291</c:v>
                </c:pt>
                <c:pt idx="204">
                  <c:v>174.90466916826202</c:v>
                </c:pt>
                <c:pt idx="205">
                  <c:v>177.53390828307738</c:v>
                </c:pt>
                <c:pt idx="206">
                  <c:v>181.99230863722539</c:v>
                </c:pt>
                <c:pt idx="207">
                  <c:v>186.55658546138903</c:v>
                </c:pt>
                <c:pt idx="208">
                  <c:v>192.17507845491335</c:v>
                </c:pt>
                <c:pt idx="209">
                  <c:v>191.14305448038976</c:v>
                </c:pt>
                <c:pt idx="210">
                  <c:v>199.7698935933509</c:v>
                </c:pt>
                <c:pt idx="211">
                  <c:v>201.04451070556112</c:v>
                </c:pt>
                <c:pt idx="212">
                  <c:v>203.59377390151531</c:v>
                </c:pt>
                <c:pt idx="213">
                  <c:v>208.64286037111378</c:v>
                </c:pt>
                <c:pt idx="214">
                  <c:v>210.15730383953942</c:v>
                </c:pt>
                <c:pt idx="215">
                  <c:v>212.48725252515888</c:v>
                </c:pt>
                <c:pt idx="216">
                  <c:v>226.50372400094562</c:v>
                </c:pt>
                <c:pt idx="217">
                  <c:v>214.86100616977782</c:v>
                </c:pt>
                <c:pt idx="218">
                  <c:v>212.97933402555987</c:v>
                </c:pt>
                <c:pt idx="219">
                  <c:v>215.25762646653902</c:v>
                </c:pt>
                <c:pt idx="220">
                  <c:v>211.13163100464004</c:v>
                </c:pt>
                <c:pt idx="221">
                  <c:v>204.5301193858962</c:v>
                </c:pt>
                <c:pt idx="222">
                  <c:v>211.84803909071101</c:v>
                </c:pt>
                <c:pt idx="223">
                  <c:v>207.20117890965054</c:v>
                </c:pt>
                <c:pt idx="224">
                  <c:v>206.84374261225889</c:v>
                </c:pt>
                <c:pt idx="225">
                  <c:v>190.47146535699883</c:v>
                </c:pt>
                <c:pt idx="226">
                  <c:v>192.86581776209965</c:v>
                </c:pt>
                <c:pt idx="227">
                  <c:v>181.61234697235884</c:v>
                </c:pt>
                <c:pt idx="228">
                  <c:v>197.3927792508193</c:v>
                </c:pt>
                <c:pt idx="229">
                  <c:v>200.77945014346705</c:v>
                </c:pt>
                <c:pt idx="230">
                  <c:v>201.62605630211979</c:v>
                </c:pt>
                <c:pt idx="231">
                  <c:v>207.8042648415373</c:v>
                </c:pt>
                <c:pt idx="232">
                  <c:v>196.27983778258834</c:v>
                </c:pt>
                <c:pt idx="233">
                  <c:v>205.37810169240115</c:v>
                </c:pt>
                <c:pt idx="234">
                  <c:v>203.82248967454535</c:v>
                </c:pt>
                <c:pt idx="235">
                  <c:v>199.03676893231787</c:v>
                </c:pt>
                <c:pt idx="236">
                  <c:v>203.33159600702734</c:v>
                </c:pt>
                <c:pt idx="237">
                  <c:v>211.35879680061555</c:v>
                </c:pt>
                <c:pt idx="238">
                  <c:v>213.70311536696502</c:v>
                </c:pt>
                <c:pt idx="239">
                  <c:v>220.36591626531435</c:v>
                </c:pt>
                <c:pt idx="240">
                  <c:v>215.46422247356639</c:v>
                </c:pt>
                <c:pt idx="241">
                  <c:v>200.99179699993974</c:v>
                </c:pt>
                <c:pt idx="242">
                  <c:v>168.17936218589062</c:v>
                </c:pt>
                <c:pt idx="243">
                  <c:v>182.24495489711629</c:v>
                </c:pt>
                <c:pt idx="244">
                  <c:v>191.00076079247575</c:v>
                </c:pt>
                <c:pt idx="245">
                  <c:v>198.13042347111423</c:v>
                </c:pt>
                <c:pt idx="246">
                  <c:v>207.27378157317747</c:v>
                </c:pt>
                <c:pt idx="247">
                  <c:v>216.19823076637817</c:v>
                </c:pt>
                <c:pt idx="248">
                  <c:v>210.66756497735585</c:v>
                </c:pt>
                <c:pt idx="249">
                  <c:v>207.27481006262485</c:v>
                </c:pt>
                <c:pt idx="250">
                  <c:v>234.08527017693493</c:v>
                </c:pt>
                <c:pt idx="251">
                  <c:v>245.34052271600015</c:v>
                </c:pt>
                <c:pt idx="252">
                  <c:v>247.43991593619774</c:v>
                </c:pt>
                <c:pt idx="253">
                  <c:v>253.18542013359354</c:v>
                </c:pt>
                <c:pt idx="254">
                  <c:v>256.88809803039925</c:v>
                </c:pt>
                <c:pt idx="255">
                  <c:v>264.62468536914366</c:v>
                </c:pt>
                <c:pt idx="256">
                  <c:v>272.94218093070469</c:v>
                </c:pt>
                <c:pt idx="257">
                  <c:v>269.61522036907417</c:v>
                </c:pt>
                <c:pt idx="258">
                  <c:v>268.17879724098293</c:v>
                </c:pt>
                <c:pt idx="259">
                  <c:v>272.82031217407024</c:v>
                </c:pt>
                <c:pt idx="260">
                  <c:v>262.11905330298657</c:v>
                </c:pt>
                <c:pt idx="261">
                  <c:v>270.34237689415892</c:v>
                </c:pt>
                <c:pt idx="262">
                  <c:v>258.41934498838822</c:v>
                </c:pt>
                <c:pt idx="263">
                  <c:v>265.02876583584032</c:v>
                </c:pt>
                <c:pt idx="264">
                  <c:v>261.32222023928165</c:v>
                </c:pt>
                <c:pt idx="265">
                  <c:v>253.56280333195812</c:v>
                </c:pt>
                <c:pt idx="266">
                  <c:v>252.11613876669338</c:v>
                </c:pt>
                <c:pt idx="267">
                  <c:v>236.66966135753654</c:v>
                </c:pt>
                <c:pt idx="268">
                  <c:v>239.96217476556234</c:v>
                </c:pt>
                <c:pt idx="269">
                  <c:v>217.57274172688881</c:v>
                </c:pt>
                <c:pt idx="270">
                  <c:v>228.01454602765509</c:v>
                </c:pt>
                <c:pt idx="271">
                  <c:v>218.69149198763262</c:v>
                </c:pt>
                <c:pt idx="272">
                  <c:v>195.78348298096222</c:v>
                </c:pt>
                <c:pt idx="273">
                  <c:v>203.52932672473335</c:v>
                </c:pt>
                <c:pt idx="274">
                  <c:v>230.71115844415911</c:v>
                </c:pt>
                <c:pt idx="275">
                  <c:v>223.07885414107514</c:v>
                </c:pt>
                <c:pt idx="276">
                  <c:v>244.70033873517235</c:v>
                </c:pt>
                <c:pt idx="277">
                  <c:v>234.53835599293558</c:v>
                </c:pt>
                <c:pt idx="278">
                  <c:v>240.22913296311577</c:v>
                </c:pt>
                <c:pt idx="279">
                  <c:v>244.78550055857116</c:v>
                </c:pt>
                <c:pt idx="280">
                  <c:v>236.50378484116646</c:v>
                </c:pt>
                <c:pt idx="281">
                  <c:v>244.24238570150513</c:v>
                </c:pt>
                <c:pt idx="282">
                  <c:v>256.43215851832622</c:v>
                </c:pt>
                <c:pt idx="283">
                  <c:v>245.04433224091335</c:v>
                </c:pt>
                <c:pt idx="284">
                  <c:v>235.71454231929877</c:v>
                </c:pt>
                <c:pt idx="285">
                  <c:v>228.49334407984091</c:v>
                </c:pt>
                <c:pt idx="286">
                  <c:v>247.93666185352922</c:v>
                </c:pt>
                <c:pt idx="287">
                  <c:v>256.21042488492503</c:v>
                </c:pt>
                <c:pt idx="288">
                  <c:v>255.77689485419208</c:v>
                </c:pt>
                <c:pt idx="289">
                  <c:v>263.61250689522501</c:v>
                </c:pt>
                <c:pt idx="290">
                  <c:v>270.74847088244974</c:v>
                </c:pt>
                <c:pt idx="291">
                  <c:v>265.51700860802208</c:v>
                </c:pt>
                <c:pt idx="292">
                  <c:v>276.18828194169532</c:v>
                </c:pt>
                <c:pt idx="293">
                  <c:v>271.55474866615054</c:v>
                </c:pt>
                <c:pt idx="294">
                  <c:v>281.2940657028031</c:v>
                </c:pt>
                <c:pt idx="295">
                  <c:v>288.22738829735454</c:v>
                </c:pt>
                <c:pt idx="296">
                  <c:v>294.45316809515646</c:v>
                </c:pt>
                <c:pt idx="297">
                  <c:v>281.72778404850527</c:v>
                </c:pt>
                <c:pt idx="298">
                  <c:v>281.01743101298388</c:v>
                </c:pt>
                <c:pt idx="299">
                  <c:v>269.2255097831075</c:v>
                </c:pt>
                <c:pt idx="300">
                  <c:v>282.85841263807833</c:v>
                </c:pt>
                <c:pt idx="301">
                  <c:v>287.91461161920739</c:v>
                </c:pt>
                <c:pt idx="302">
                  <c:v>287.91461161920739</c:v>
                </c:pt>
                <c:pt idx="303">
                  <c:v>297.68249458811749</c:v>
                </c:pt>
                <c:pt idx="304">
                  <c:v>311.44398759554809</c:v>
                </c:pt>
                <c:pt idx="305">
                  <c:v>316.22429066096811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64-4338-84E8-D15D59C68B17}"/>
            </c:ext>
          </c:extLst>
        </c:ser>
        <c:ser>
          <c:idx val="10"/>
          <c:order val="10"/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'Step #4'!$C$5:$C$310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#4'!$Y$5:$Y$310</c:f>
              <c:numCache>
                <c:formatCode>#,##0.00_);\(#,##0.00\)</c:formatCode>
                <c:ptCount val="306"/>
                <c:pt idx="0">
                  <c:v>100</c:v>
                </c:pt>
                <c:pt idx="1">
                  <c:v>96.743168072295873</c:v>
                </c:pt>
                <c:pt idx="2">
                  <c:v>103.40488850959539</c:v>
                </c:pt>
                <c:pt idx="3">
                  <c:v>101.99853677488504</c:v>
                </c:pt>
                <c:pt idx="4">
                  <c:v>101.40637237840554</c:v>
                </c:pt>
                <c:pt idx="5">
                  <c:v>104.29310413877188</c:v>
                </c:pt>
                <c:pt idx="6">
                  <c:v>101.55440831660161</c:v>
                </c:pt>
                <c:pt idx="7">
                  <c:v>105.40338399709006</c:v>
                </c:pt>
                <c:pt idx="8">
                  <c:v>101.03625156737255</c:v>
                </c:pt>
                <c:pt idx="9">
                  <c:v>101.48038002565598</c:v>
                </c:pt>
                <c:pt idx="10">
                  <c:v>99.703928123607838</c:v>
                </c:pt>
                <c:pt idx="11">
                  <c:v>93.412287209950918</c:v>
                </c:pt>
                <c:pt idx="12">
                  <c:v>107.03537132020972</c:v>
                </c:pt>
                <c:pt idx="13">
                  <c:v>106.45633631387004</c:v>
                </c:pt>
                <c:pt idx="14">
                  <c:v>99.921760395235921</c:v>
                </c:pt>
                <c:pt idx="15">
                  <c:v>106.20824038509575</c:v>
                </c:pt>
                <c:pt idx="16">
                  <c:v>107.77980361239894</c:v>
                </c:pt>
                <c:pt idx="17">
                  <c:v>106.29089774063014</c:v>
                </c:pt>
                <c:pt idx="18">
                  <c:v>104.6365945830118</c:v>
                </c:pt>
                <c:pt idx="19">
                  <c:v>103.72668243019231</c:v>
                </c:pt>
                <c:pt idx="20">
                  <c:v>91.567339527267649</c:v>
                </c:pt>
                <c:pt idx="21">
                  <c:v>93.552540475060979</c:v>
                </c:pt>
                <c:pt idx="22">
                  <c:v>98.929108312101306</c:v>
                </c:pt>
                <c:pt idx="23">
                  <c:v>95.785878639018975</c:v>
                </c:pt>
                <c:pt idx="24">
                  <c:v>101.29307977921154</c:v>
                </c:pt>
                <c:pt idx="25">
                  <c:v>102.76862918019344</c:v>
                </c:pt>
                <c:pt idx="26">
                  <c:v>108.931267642618</c:v>
                </c:pt>
                <c:pt idx="27">
                  <c:v>110.49364442556234</c:v>
                </c:pt>
                <c:pt idx="28">
                  <c:v>113.49199664581239</c:v>
                </c:pt>
                <c:pt idx="29">
                  <c:v>107.68092031244645</c:v>
                </c:pt>
                <c:pt idx="30">
                  <c:v>96.842918407446263</c:v>
                </c:pt>
                <c:pt idx="31">
                  <c:v>97.192519385461978</c:v>
                </c:pt>
                <c:pt idx="32">
                  <c:v>87.403341058204077</c:v>
                </c:pt>
                <c:pt idx="33">
                  <c:v>91.598717943954028</c:v>
                </c:pt>
                <c:pt idx="34">
                  <c:v>98.590943941219962</c:v>
                </c:pt>
                <c:pt idx="35">
                  <c:v>95.020018191224182</c:v>
                </c:pt>
                <c:pt idx="36">
                  <c:v>95.009510550373307</c:v>
                </c:pt>
                <c:pt idx="37">
                  <c:v>93.170673401465791</c:v>
                </c:pt>
                <c:pt idx="38">
                  <c:v>92.45051809481815</c:v>
                </c:pt>
                <c:pt idx="39">
                  <c:v>99.321854613060779</c:v>
                </c:pt>
                <c:pt idx="40">
                  <c:v>106.90705011091856</c:v>
                </c:pt>
                <c:pt idx="41">
                  <c:v>109.94117785493015</c:v>
                </c:pt>
                <c:pt idx="42">
                  <c:v>112.79677892295234</c:v>
                </c:pt>
                <c:pt idx="43">
                  <c:v>117.16942321928518</c:v>
                </c:pt>
                <c:pt idx="44">
                  <c:v>120.47125840250001</c:v>
                </c:pt>
                <c:pt idx="45">
                  <c:v>129.03810289395705</c:v>
                </c:pt>
                <c:pt idx="46">
                  <c:v>131.98294665627876</c:v>
                </c:pt>
                <c:pt idx="47">
                  <c:v>137.87261353722698</c:v>
                </c:pt>
                <c:pt idx="48">
                  <c:v>144.27589555446281</c:v>
                </c:pt>
                <c:pt idx="49">
                  <c:v>146.8070396652088</c:v>
                </c:pt>
                <c:pt idx="50">
                  <c:v>145.63187667291345</c:v>
                </c:pt>
                <c:pt idx="51">
                  <c:v>140.29837158403615</c:v>
                </c:pt>
                <c:pt idx="52">
                  <c:v>140.47916906649621</c:v>
                </c:pt>
                <c:pt idx="53">
                  <c:v>144.9086867430731</c:v>
                </c:pt>
                <c:pt idx="54">
                  <c:v>140.29837158403615</c:v>
                </c:pt>
                <c:pt idx="55">
                  <c:v>140.56954716403106</c:v>
                </c:pt>
                <c:pt idx="56">
                  <c:v>145.3607010929185</c:v>
                </c:pt>
                <c:pt idx="57">
                  <c:v>150.06141499318554</c:v>
                </c:pt>
                <c:pt idx="58">
                  <c:v>161.54199319831531</c:v>
                </c:pt>
                <c:pt idx="59">
                  <c:v>163.25954863799092</c:v>
                </c:pt>
                <c:pt idx="60">
                  <c:v>165.11440529436464</c:v>
                </c:pt>
                <c:pt idx="61">
                  <c:v>171.33637373676066</c:v>
                </c:pt>
                <c:pt idx="62">
                  <c:v>167.25030521703337</c:v>
                </c:pt>
                <c:pt idx="63">
                  <c:v>162.04984874364533</c:v>
                </c:pt>
                <c:pt idx="64">
                  <c:v>164.46433533288166</c:v>
                </c:pt>
                <c:pt idx="65">
                  <c:v>167.06457389142324</c:v>
                </c:pt>
                <c:pt idx="66">
                  <c:v>174.86526892335283</c:v>
                </c:pt>
                <c:pt idx="67">
                  <c:v>176.16538820262363</c:v>
                </c:pt>
                <c:pt idx="68">
                  <c:v>183.13026130376497</c:v>
                </c:pt>
                <c:pt idx="69">
                  <c:v>175.70104956675075</c:v>
                </c:pt>
                <c:pt idx="70">
                  <c:v>181.36584467601165</c:v>
                </c:pt>
                <c:pt idx="71">
                  <c:v>181.18005141931596</c:v>
                </c:pt>
                <c:pt idx="72">
                  <c:v>197.66858364020189</c:v>
                </c:pt>
                <c:pt idx="73">
                  <c:v>196.99588818879238</c:v>
                </c:pt>
                <c:pt idx="74">
                  <c:v>203.53036088895053</c:v>
                </c:pt>
                <c:pt idx="75">
                  <c:v>211.02581824382432</c:v>
                </c:pt>
                <c:pt idx="76">
                  <c:v>202.95382376972867</c:v>
                </c:pt>
                <c:pt idx="77">
                  <c:v>204.3952491425641</c:v>
                </c:pt>
                <c:pt idx="78">
                  <c:v>205.6444610695003</c:v>
                </c:pt>
                <c:pt idx="79">
                  <c:v>209.29614495507312</c:v>
                </c:pt>
                <c:pt idx="80">
                  <c:v>211.02581824382432</c:v>
                </c:pt>
                <c:pt idx="81">
                  <c:v>220.44314168965343</c:v>
                </c:pt>
                <c:pt idx="82">
                  <c:v>227.16988976679642</c:v>
                </c:pt>
                <c:pt idx="83">
                  <c:v>220.25096953114453</c:v>
                </c:pt>
                <c:pt idx="84">
                  <c:v>235.47744944668699</c:v>
                </c:pt>
                <c:pt idx="85">
                  <c:v>235.47744944668699</c:v>
                </c:pt>
                <c:pt idx="86">
                  <c:v>240.63389356193335</c:v>
                </c:pt>
                <c:pt idx="87">
                  <c:v>251.45230460019974</c:v>
                </c:pt>
                <c:pt idx="88">
                  <c:v>262.57399216447908</c:v>
                </c:pt>
                <c:pt idx="89">
                  <c:v>262.06844871301007</c:v>
                </c:pt>
                <c:pt idx="90">
                  <c:v>256.70986153447888</c:v>
                </c:pt>
                <c:pt idx="91">
                  <c:v>255.19318989268166</c:v>
                </c:pt>
                <c:pt idx="92">
                  <c:v>268.03379538051905</c:v>
                </c:pt>
                <c:pt idx="93">
                  <c:v>280.87431829357564</c:v>
                </c:pt>
                <c:pt idx="94">
                  <c:v>263.48396624838409</c:v>
                </c:pt>
                <c:pt idx="95">
                  <c:v>239.72387819063795</c:v>
                </c:pt>
                <c:pt idx="96">
                  <c:v>235.44819733060507</c:v>
                </c:pt>
                <c:pt idx="97">
                  <c:v>233.92287598052391</c:v>
                </c:pt>
                <c:pt idx="98">
                  <c:v>229.67368098141782</c:v>
                </c:pt>
                <c:pt idx="99">
                  <c:v>244.05554475202172</c:v>
                </c:pt>
                <c:pt idx="100">
                  <c:v>250.91965597694838</c:v>
                </c:pt>
                <c:pt idx="101">
                  <c:v>227.93046542862299</c:v>
                </c:pt>
                <c:pt idx="102">
                  <c:v>218.99626638128825</c:v>
                </c:pt>
                <c:pt idx="103">
                  <c:v>211.47843126083018</c:v>
                </c:pt>
                <c:pt idx="104">
                  <c:v>181.40735914703552</c:v>
                </c:pt>
                <c:pt idx="105">
                  <c:v>141.85730086988403</c:v>
                </c:pt>
                <c:pt idx="106">
                  <c:v>130.41716366362832</c:v>
                </c:pt>
                <c:pt idx="107">
                  <c:v>131.28880240556853</c:v>
                </c:pt>
                <c:pt idx="108">
                  <c:v>123.54440273041769</c:v>
                </c:pt>
                <c:pt idx="109">
                  <c:v>109.70286703767516</c:v>
                </c:pt>
                <c:pt idx="110">
                  <c:v>119.88380076852347</c:v>
                </c:pt>
                <c:pt idx="111">
                  <c:v>134.86930683013171</c:v>
                </c:pt>
                <c:pt idx="112">
                  <c:v>148.93963659664738</c:v>
                </c:pt>
                <c:pt idx="113">
                  <c:v>147.22377393997721</c:v>
                </c:pt>
                <c:pt idx="114">
                  <c:v>161.40849042153187</c:v>
                </c:pt>
                <c:pt idx="115">
                  <c:v>168.61522505550056</c:v>
                </c:pt>
                <c:pt idx="116">
                  <c:v>177.19472413210809</c:v>
                </c:pt>
                <c:pt idx="117">
                  <c:v>171.36067136599743</c:v>
                </c:pt>
                <c:pt idx="118">
                  <c:v>178.33861192619301</c:v>
                </c:pt>
                <c:pt idx="119">
                  <c:v>179.25378822128556</c:v>
                </c:pt>
                <c:pt idx="120">
                  <c:v>176.39533832332731</c:v>
                </c:pt>
                <c:pt idx="121">
                  <c:v>178.968740078124</c:v>
                </c:pt>
                <c:pt idx="122">
                  <c:v>191.60185578562266</c:v>
                </c:pt>
                <c:pt idx="123">
                  <c:v>192.77158948608346</c:v>
                </c:pt>
                <c:pt idx="124">
                  <c:v>175.22560462286651</c:v>
                </c:pt>
                <c:pt idx="125">
                  <c:v>168.5581452383046</c:v>
                </c:pt>
                <c:pt idx="126">
                  <c:v>182.82884271031898</c:v>
                </c:pt>
                <c:pt idx="127">
                  <c:v>176.7462398541399</c:v>
                </c:pt>
                <c:pt idx="128">
                  <c:v>195.81281866123985</c:v>
                </c:pt>
                <c:pt idx="129">
                  <c:v>203.53308585671545</c:v>
                </c:pt>
                <c:pt idx="130">
                  <c:v>199.20511451677029</c:v>
                </c:pt>
                <c:pt idx="131">
                  <c:v>208.91382372018379</c:v>
                </c:pt>
                <c:pt idx="132">
                  <c:v>215.90617357962088</c:v>
                </c:pt>
                <c:pt idx="133">
                  <c:v>221.86055844498478</c:v>
                </c:pt>
                <c:pt idx="134">
                  <c:v>222.93237909916695</c:v>
                </c:pt>
                <c:pt idx="135">
                  <c:v>233.17392271908841</c:v>
                </c:pt>
                <c:pt idx="136">
                  <c:v>228.41043134175348</c:v>
                </c:pt>
                <c:pt idx="137">
                  <c:v>226.02868565308603</c:v>
                </c:pt>
                <c:pt idx="138">
                  <c:v>220.6697062443462</c:v>
                </c:pt>
                <c:pt idx="139">
                  <c:v>202.3301777380868</c:v>
                </c:pt>
                <c:pt idx="140">
                  <c:v>181.48983070931322</c:v>
                </c:pt>
                <c:pt idx="141">
                  <c:v>199.94845269311455</c:v>
                </c:pt>
                <c:pt idx="142">
                  <c:v>196.3758341601133</c:v>
                </c:pt>
                <c:pt idx="143">
                  <c:v>189.46868083071882</c:v>
                </c:pt>
                <c:pt idx="144">
                  <c:v>207.39564508863785</c:v>
                </c:pt>
                <c:pt idx="145">
                  <c:v>217.2600283974671</c:v>
                </c:pt>
                <c:pt idx="146">
                  <c:v>220.06100624802079</c:v>
                </c:pt>
                <c:pt idx="147">
                  <c:v>217.86889354335406</c:v>
                </c:pt>
                <c:pt idx="148">
                  <c:v>198.749054002668</c:v>
                </c:pt>
                <c:pt idx="149">
                  <c:v>208.61343731149722</c:v>
                </c:pt>
                <c:pt idx="150">
                  <c:v>208.49163950988566</c:v>
                </c:pt>
                <c:pt idx="151">
                  <c:v>214.82436137696749</c:v>
                </c:pt>
                <c:pt idx="152">
                  <c:v>221.76594838993631</c:v>
                </c:pt>
                <c:pt idx="153">
                  <c:v>222.13130050738076</c:v>
                </c:pt>
                <c:pt idx="154">
                  <c:v>225.05407615954601</c:v>
                </c:pt>
                <c:pt idx="155">
                  <c:v>227.367945378434</c:v>
                </c:pt>
                <c:pt idx="156">
                  <c:v>242.96378228828758</c:v>
                </c:pt>
                <c:pt idx="157">
                  <c:v>243.83193224574092</c:v>
                </c:pt>
                <c:pt idx="158">
                  <c:v>250.77731769862433</c:v>
                </c:pt>
                <c:pt idx="159">
                  <c:v>256.85444997557852</c:v>
                </c:pt>
                <c:pt idx="160">
                  <c:v>258.59085310896114</c:v>
                </c:pt>
                <c:pt idx="161">
                  <c:v>252.38965222392463</c:v>
                </c:pt>
                <c:pt idx="162">
                  <c:v>264.5439993526137</c:v>
                </c:pt>
                <c:pt idx="163">
                  <c:v>257.47460722273348</c:v>
                </c:pt>
                <c:pt idx="164">
                  <c:v>272.10952140895699</c:v>
                </c:pt>
                <c:pt idx="165">
                  <c:v>282.03145933997149</c:v>
                </c:pt>
                <c:pt idx="166">
                  <c:v>288.23268086870326</c:v>
                </c:pt>
                <c:pt idx="167">
                  <c:v>291.0852473135327</c:v>
                </c:pt>
                <c:pt idx="168">
                  <c:v>285.00528685033777</c:v>
                </c:pt>
                <c:pt idx="169">
                  <c:v>299.74038488931052</c:v>
                </c:pt>
                <c:pt idx="170">
                  <c:v>301.62957201078257</c:v>
                </c:pt>
                <c:pt idx="171">
                  <c:v>302.25924600141946</c:v>
                </c:pt>
                <c:pt idx="172">
                  <c:v>309.18603148493816</c:v>
                </c:pt>
                <c:pt idx="173">
                  <c:v>314.72741858436268</c:v>
                </c:pt>
                <c:pt idx="174">
                  <c:v>308.68220146016989</c:v>
                </c:pt>
                <c:pt idx="175">
                  <c:v>316.99440597147782</c:v>
                </c:pt>
                <c:pt idx="176">
                  <c:v>304.6520773544031</c:v>
                </c:pt>
                <c:pt idx="177">
                  <c:v>308.55625427582532</c:v>
                </c:pt>
                <c:pt idx="178">
                  <c:v>313.21615559070489</c:v>
                </c:pt>
                <c:pt idx="179">
                  <c:v>303.64464438551357</c:v>
                </c:pt>
                <c:pt idx="180">
                  <c:v>303.97766847629299</c:v>
                </c:pt>
                <c:pt idx="181">
                  <c:v>320.85814189402601</c:v>
                </c:pt>
                <c:pt idx="182">
                  <c:v>319.835102291574</c:v>
                </c:pt>
                <c:pt idx="183">
                  <c:v>323.54370084478126</c:v>
                </c:pt>
                <c:pt idx="184">
                  <c:v>326.22930108292695</c:v>
                </c:pt>
                <c:pt idx="185">
                  <c:v>319.4515217912782</c:v>
                </c:pt>
                <c:pt idx="186">
                  <c:v>320.47452010633981</c:v>
                </c:pt>
                <c:pt idx="187">
                  <c:v>300.39689568369232</c:v>
                </c:pt>
                <c:pt idx="188">
                  <c:v>292.21245500190543</c:v>
                </c:pt>
                <c:pt idx="189">
                  <c:v>312.28999684977208</c:v>
                </c:pt>
                <c:pt idx="190">
                  <c:v>313.95251619807539</c:v>
                </c:pt>
                <c:pt idx="191">
                  <c:v>302.31516977168485</c:v>
                </c:pt>
                <c:pt idx="192">
                  <c:v>288.65131436342892</c:v>
                </c:pt>
                <c:pt idx="193">
                  <c:v>285.1390373514634</c:v>
                </c:pt>
                <c:pt idx="194">
                  <c:v>306.73261088657654</c:v>
                </c:pt>
                <c:pt idx="195">
                  <c:v>308.94398415885405</c:v>
                </c:pt>
                <c:pt idx="196">
                  <c:v>311.28549528559932</c:v>
                </c:pt>
                <c:pt idx="197">
                  <c:v>308.29364582933363</c:v>
                </c:pt>
                <c:pt idx="198">
                  <c:v>321.69196138638102</c:v>
                </c:pt>
                <c:pt idx="199">
                  <c:v>322.34242357807261</c:v>
                </c:pt>
                <c:pt idx="200">
                  <c:v>327.54566695031099</c:v>
                </c:pt>
                <c:pt idx="201">
                  <c:v>320.00095373871773</c:v>
                </c:pt>
                <c:pt idx="202">
                  <c:v>322.99280319498342</c:v>
                </c:pt>
                <c:pt idx="203">
                  <c:v>322.8627685589916</c:v>
                </c:pt>
                <c:pt idx="204">
                  <c:v>340.39649106726665</c:v>
                </c:pt>
                <c:pt idx="205">
                  <c:v>346.20620491675015</c:v>
                </c:pt>
                <c:pt idx="206">
                  <c:v>352.14795584065877</c:v>
                </c:pt>
                <c:pt idx="207">
                  <c:v>361.78676549216425</c:v>
                </c:pt>
                <c:pt idx="208">
                  <c:v>372.48193367015585</c:v>
                </c:pt>
                <c:pt idx="209">
                  <c:v>375.38685252598316</c:v>
                </c:pt>
                <c:pt idx="210">
                  <c:v>385.15767860821859</c:v>
                </c:pt>
                <c:pt idx="211">
                  <c:v>388.85481991059629</c:v>
                </c:pt>
                <c:pt idx="212">
                  <c:v>395.85288807360052</c:v>
                </c:pt>
                <c:pt idx="213">
                  <c:v>408.66064944239309</c:v>
                </c:pt>
                <c:pt idx="214">
                  <c:v>413.2819883346607</c:v>
                </c:pt>
                <c:pt idx="215">
                  <c:v>413.41408734017142</c:v>
                </c:pt>
                <c:pt idx="216">
                  <c:v>443.56645432561794</c:v>
                </c:pt>
                <c:pt idx="217">
                  <c:v>424.17050536178698</c:v>
                </c:pt>
                <c:pt idx="218">
                  <c:v>420.42511974375395</c:v>
                </c:pt>
                <c:pt idx="219">
                  <c:v>420.15755681041702</c:v>
                </c:pt>
                <c:pt idx="220">
                  <c:v>424.8393404421962</c:v>
                </c:pt>
                <c:pt idx="221">
                  <c:v>421.76270732979174</c:v>
                </c:pt>
                <c:pt idx="222">
                  <c:v>433.93536541611286</c:v>
                </c:pt>
                <c:pt idx="223">
                  <c:v>437.54702117671542</c:v>
                </c:pt>
                <c:pt idx="224">
                  <c:v>436.34312216071771</c:v>
                </c:pt>
                <c:pt idx="225">
                  <c:v>401.02908820514216</c:v>
                </c:pt>
                <c:pt idx="226">
                  <c:v>409.5900492434705</c:v>
                </c:pt>
                <c:pt idx="227">
                  <c:v>351.0007444116485</c:v>
                </c:pt>
                <c:pt idx="228">
                  <c:v>411.6686422682962</c:v>
                </c:pt>
                <c:pt idx="229">
                  <c:v>423.41407908269326</c:v>
                </c:pt>
                <c:pt idx="230">
                  <c:v>429.64923884631469</c:v>
                </c:pt>
                <c:pt idx="231">
                  <c:v>445.45471248080651</c:v>
                </c:pt>
                <c:pt idx="232">
                  <c:v>421.38395745416994</c:v>
                </c:pt>
                <c:pt idx="233">
                  <c:v>448.78986658805547</c:v>
                </c:pt>
                <c:pt idx="234">
                  <c:v>450.67494561418499</c:v>
                </c:pt>
                <c:pt idx="235">
                  <c:v>440.66962779830448</c:v>
                </c:pt>
                <c:pt idx="236">
                  <c:v>445.88975771320702</c:v>
                </c:pt>
                <c:pt idx="237">
                  <c:v>457.63513259651853</c:v>
                </c:pt>
                <c:pt idx="238">
                  <c:v>472.71564094338385</c:v>
                </c:pt>
                <c:pt idx="239">
                  <c:v>460.9702867037675</c:v>
                </c:pt>
                <c:pt idx="240">
                  <c:v>481.63962136160035</c:v>
                </c:pt>
                <c:pt idx="241">
                  <c:v>450.51638139144279</c:v>
                </c:pt>
                <c:pt idx="242">
                  <c:v>385.03435317316303</c:v>
                </c:pt>
                <c:pt idx="243">
                  <c:v>426.94289169450468</c:v>
                </c:pt>
                <c:pt idx="244">
                  <c:v>449.1297237419422</c:v>
                </c:pt>
                <c:pt idx="245">
                  <c:v>469.62170841441139</c:v>
                </c:pt>
                <c:pt idx="246">
                  <c:v>497.81754854468147</c:v>
                </c:pt>
                <c:pt idx="247">
                  <c:v>527.24589985248008</c:v>
                </c:pt>
                <c:pt idx="248">
                  <c:v>513.22507366702621</c:v>
                </c:pt>
                <c:pt idx="249">
                  <c:v>504.59689675716453</c:v>
                </c:pt>
                <c:pt idx="250">
                  <c:v>568.53814149766708</c:v>
                </c:pt>
                <c:pt idx="251">
                  <c:v>582.55900897051129</c:v>
                </c:pt>
                <c:pt idx="252">
                  <c:v>597.18473671237598</c:v>
                </c:pt>
                <c:pt idx="253">
                  <c:v>621.59848673456781</c:v>
                </c:pt>
                <c:pt idx="254">
                  <c:v>630.00061518211658</c:v>
                </c:pt>
                <c:pt idx="255">
                  <c:v>656.31672300331081</c:v>
                </c:pt>
                <c:pt idx="256">
                  <c:v>665.35298447965715</c:v>
                </c:pt>
                <c:pt idx="257">
                  <c:v>672.80385145292382</c:v>
                </c:pt>
                <c:pt idx="258">
                  <c:v>674.23064044587079</c:v>
                </c:pt>
                <c:pt idx="259">
                  <c:v>686.27892026868187</c:v>
                </c:pt>
                <c:pt idx="260">
                  <c:v>658.3775418065793</c:v>
                </c:pt>
                <c:pt idx="261">
                  <c:v>693.72986981672943</c:v>
                </c:pt>
                <c:pt idx="262">
                  <c:v>662.65786749802953</c:v>
                </c:pt>
                <c:pt idx="263">
                  <c:v>609.8672321387653</c:v>
                </c:pt>
                <c:pt idx="264">
                  <c:v>632.42802472454093</c:v>
                </c:pt>
                <c:pt idx="265">
                  <c:v>610.05527555823642</c:v>
                </c:pt>
                <c:pt idx="266">
                  <c:v>615.6924700470305</c:v>
                </c:pt>
                <c:pt idx="267">
                  <c:v>561.43406795987028</c:v>
                </c:pt>
                <c:pt idx="268">
                  <c:v>565.30961207606629</c:v>
                </c:pt>
                <c:pt idx="269">
                  <c:v>521.62107093710392</c:v>
                </c:pt>
                <c:pt idx="270">
                  <c:v>551.0403596627151</c:v>
                </c:pt>
                <c:pt idx="271">
                  <c:v>530.78150424000853</c:v>
                </c:pt>
                <c:pt idx="272">
                  <c:v>476.87538681123857</c:v>
                </c:pt>
                <c:pt idx="273">
                  <c:v>502.06682611856826</c:v>
                </c:pt>
                <c:pt idx="274">
                  <c:v>551.21655360114812</c:v>
                </c:pt>
                <c:pt idx="275">
                  <c:v>471.06199838401153</c:v>
                </c:pt>
                <c:pt idx="276">
                  <c:v>584.44761806851795</c:v>
                </c:pt>
                <c:pt idx="277">
                  <c:v>558.39820614546295</c:v>
                </c:pt>
                <c:pt idx="278">
                  <c:v>572.50014140931194</c:v>
                </c:pt>
                <c:pt idx="279">
                  <c:v>574.26290654145021</c:v>
                </c:pt>
                <c:pt idx="280">
                  <c:v>572.89187616920731</c:v>
                </c:pt>
                <c:pt idx="281">
                  <c:v>609.90946913912069</c:v>
                </c:pt>
                <c:pt idx="282">
                  <c:v>633.41270834133275</c:v>
                </c:pt>
                <c:pt idx="283">
                  <c:v>607.75505182186805</c:v>
                </c:pt>
                <c:pt idx="284">
                  <c:v>572.69598814556446</c:v>
                </c:pt>
                <c:pt idx="285">
                  <c:v>548.40930006725716</c:v>
                </c:pt>
                <c:pt idx="286">
                  <c:v>608.34259203062527</c:v>
                </c:pt>
                <c:pt idx="287">
                  <c:v>639.48449390123312</c:v>
                </c:pt>
                <c:pt idx="288">
                  <c:v>643.14371273554968</c:v>
                </c:pt>
                <c:pt idx="289">
                  <c:v>678.80788440521599</c:v>
                </c:pt>
                <c:pt idx="290">
                  <c:v>699.01758718967881</c:v>
                </c:pt>
                <c:pt idx="291">
                  <c:v>672.66572448841839</c:v>
                </c:pt>
                <c:pt idx="292">
                  <c:v>699.41384291882025</c:v>
                </c:pt>
                <c:pt idx="293">
                  <c:v>703.97091798796646</c:v>
                </c:pt>
                <c:pt idx="294">
                  <c:v>715.06649127783226</c:v>
                </c:pt>
                <c:pt idx="295">
                  <c:v>733.69104728355796</c:v>
                </c:pt>
                <c:pt idx="296">
                  <c:v>750.53248347368981</c:v>
                </c:pt>
                <c:pt idx="297">
                  <c:v>735.27619406229519</c:v>
                </c:pt>
                <c:pt idx="298">
                  <c:v>766.58130498706259</c:v>
                </c:pt>
                <c:pt idx="299">
                  <c:v>704.16913874916554</c:v>
                </c:pt>
                <c:pt idx="300">
                  <c:v>769.59693598018532</c:v>
                </c:pt>
                <c:pt idx="301">
                  <c:v>758.03650796206682</c:v>
                </c:pt>
                <c:pt idx="302">
                  <c:v>713.65254266329259</c:v>
                </c:pt>
                <c:pt idx="303">
                  <c:v>718.40057191293147</c:v>
                </c:pt>
                <c:pt idx="304">
                  <c:v>769.59693598018532</c:v>
                </c:pt>
                <c:pt idx="305">
                  <c:v>788.58917684091182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64-4338-84E8-D15D59C68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918640"/>
        <c:axId val="1205915760"/>
      </c:lineChart>
      <c:dateAx>
        <c:axId val="12059186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15760"/>
        <c:crosses val="autoZero"/>
        <c:auto val="1"/>
        <c:lblOffset val="100"/>
        <c:baseTimeUnit val="months"/>
        <c:majorUnit val="2"/>
        <c:majorTimeUnit val="years"/>
      </c:dateAx>
      <c:valAx>
        <c:axId val="1205915760"/>
        <c:scaling>
          <c:orientation val="minMax"/>
          <c:max val="1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18640"/>
        <c:crosses val="autoZero"/>
        <c:crossBetween val="between"/>
        <c:majorUnit val="100"/>
      </c:valAx>
      <c:spPr>
        <a:solidFill>
          <a:schemeClr val="bg2">
            <a:lumMod val="75000"/>
          </a:schemeClr>
        </a:solidFill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</a:t>
            </a:r>
            <a:r>
              <a:rPr lang="en-US" b="1" baseline="0">
                <a:solidFill>
                  <a:schemeClr val="tx1"/>
                </a:solidFill>
              </a:rPr>
              <a:t> Comparison of Portfolio and Benchmark Funds - CBIs, priced in </a:t>
            </a:r>
            <a:r>
              <a:rPr lang="en-US" b="1" i="1" baseline="0">
                <a:solidFill>
                  <a:schemeClr val="tx1"/>
                </a:solidFill>
              </a:rPr>
              <a:t>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123953541229766E-2"/>
          <c:y val="6.4151276674861202E-2"/>
          <c:w val="0.89679135845822411"/>
          <c:h val="0.88703446051419732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'Step #16'!$C$6:$C$311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#16'!$D$6:$D$311</c:f>
              <c:numCache>
                <c:formatCode>#,##0.00_);\(#,##0.00\)</c:formatCode>
                <c:ptCount val="306"/>
                <c:pt idx="0" formatCode="0.00">
                  <c:v>100</c:v>
                </c:pt>
                <c:pt idx="1">
                  <c:v>98.477369274215505</c:v>
                </c:pt>
                <c:pt idx="2">
                  <c:v>107.7474224749982</c:v>
                </c:pt>
                <c:pt idx="3">
                  <c:v>104.22751898366316</c:v>
                </c:pt>
                <c:pt idx="4">
                  <c:v>102.58878887159885</c:v>
                </c:pt>
                <c:pt idx="5">
                  <c:v>104.36220843474746</c:v>
                </c:pt>
                <c:pt idx="6">
                  <c:v>102.96538145637993</c:v>
                </c:pt>
                <c:pt idx="7">
                  <c:v>109.6931626697877</c:v>
                </c:pt>
                <c:pt idx="8">
                  <c:v>103.41534988168597</c:v>
                </c:pt>
                <c:pt idx="9">
                  <c:v>103.1902066735739</c:v>
                </c:pt>
                <c:pt idx="10">
                  <c:v>95.486677093912135</c:v>
                </c:pt>
                <c:pt idx="11">
                  <c:v>94.697212769008772</c:v>
                </c:pt>
                <c:pt idx="12">
                  <c:v>99.210767966334629</c:v>
                </c:pt>
                <c:pt idx="13">
                  <c:v>89.747247737861102</c:v>
                </c:pt>
                <c:pt idx="14">
                  <c:v>84.490624443727341</c:v>
                </c:pt>
                <c:pt idx="15">
                  <c:v>91.956424238584844</c:v>
                </c:pt>
                <c:pt idx="16">
                  <c:v>91.440959832808062</c:v>
                </c:pt>
                <c:pt idx="17">
                  <c:v>89.008807423775394</c:v>
                </c:pt>
                <c:pt idx="18">
                  <c:v>88.351891185582687</c:v>
                </c:pt>
                <c:pt idx="19">
                  <c:v>83.109695883634643</c:v>
                </c:pt>
                <c:pt idx="20">
                  <c:v>76.040155622500038</c:v>
                </c:pt>
                <c:pt idx="21">
                  <c:v>77.319334982210222</c:v>
                </c:pt>
                <c:pt idx="22">
                  <c:v>83.348500297321507</c:v>
                </c:pt>
                <c:pt idx="23">
                  <c:v>83.531179313973624</c:v>
                </c:pt>
                <c:pt idx="24">
                  <c:v>82.997218436463911</c:v>
                </c:pt>
                <c:pt idx="25">
                  <c:v>81.508586803480654</c:v>
                </c:pt>
                <c:pt idx="26">
                  <c:v>83.979848712550634</c:v>
                </c:pt>
                <c:pt idx="27">
                  <c:v>79.322535684839337</c:v>
                </c:pt>
                <c:pt idx="28">
                  <c:v>78.8518335751004</c:v>
                </c:pt>
                <c:pt idx="29">
                  <c:v>72.77725194007725</c:v>
                </c:pt>
                <c:pt idx="30">
                  <c:v>67.275621154100008</c:v>
                </c:pt>
                <c:pt idx="31">
                  <c:v>67.73315144854223</c:v>
                </c:pt>
                <c:pt idx="32">
                  <c:v>60.360644776427463</c:v>
                </c:pt>
                <c:pt idx="33">
                  <c:v>65.620170583408921</c:v>
                </c:pt>
                <c:pt idx="34">
                  <c:v>69.667686410166468</c:v>
                </c:pt>
                <c:pt idx="35">
                  <c:v>65.405187297891118</c:v>
                </c:pt>
                <c:pt idx="36">
                  <c:v>64.110053138537666</c:v>
                </c:pt>
                <c:pt idx="37">
                  <c:v>63.245961306729782</c:v>
                </c:pt>
                <c:pt idx="38">
                  <c:v>63.126751924166435</c:v>
                </c:pt>
                <c:pt idx="39">
                  <c:v>68.744069384806423</c:v>
                </c:pt>
                <c:pt idx="40">
                  <c:v>72.513738955481926</c:v>
                </c:pt>
                <c:pt idx="41">
                  <c:v>73.022329344817592</c:v>
                </c:pt>
                <c:pt idx="42">
                  <c:v>74.607289673420851</c:v>
                </c:pt>
                <c:pt idx="43">
                  <c:v>76.146084937539257</c:v>
                </c:pt>
                <c:pt idx="44">
                  <c:v>75.02763758299929</c:v>
                </c:pt>
                <c:pt idx="45">
                  <c:v>79.347019857901373</c:v>
                </c:pt>
                <c:pt idx="46">
                  <c:v>80.213594725175682</c:v>
                </c:pt>
                <c:pt idx="47">
                  <c:v>83.853219541899577</c:v>
                </c:pt>
                <c:pt idx="48">
                  <c:v>85.915007252109902</c:v>
                </c:pt>
                <c:pt idx="49">
                  <c:v>87.080909676844769</c:v>
                </c:pt>
                <c:pt idx="50">
                  <c:v>85.62731117096007</c:v>
                </c:pt>
                <c:pt idx="51">
                  <c:v>84.301604778379613</c:v>
                </c:pt>
                <c:pt idx="52">
                  <c:v>85.745130188977498</c:v>
                </c:pt>
                <c:pt idx="53">
                  <c:v>87.013926355874389</c:v>
                </c:pt>
                <c:pt idx="54">
                  <c:v>84.517836347394848</c:v>
                </c:pt>
                <c:pt idx="55">
                  <c:v>84.723708403771511</c:v>
                </c:pt>
                <c:pt idx="56">
                  <c:v>85.21937731108639</c:v>
                </c:pt>
                <c:pt idx="57">
                  <c:v>86.676709391189704</c:v>
                </c:pt>
                <c:pt idx="58">
                  <c:v>90.267795487817125</c:v>
                </c:pt>
                <c:pt idx="59">
                  <c:v>92.823875272324841</c:v>
                </c:pt>
                <c:pt idx="60">
                  <c:v>91.171303534306674</c:v>
                </c:pt>
                <c:pt idx="61">
                  <c:v>93.077142634645881</c:v>
                </c:pt>
                <c:pt idx="62">
                  <c:v>91.016997877512111</c:v>
                </c:pt>
                <c:pt idx="63">
                  <c:v>89.662567432962391</c:v>
                </c:pt>
                <c:pt idx="64">
                  <c:v>92.551956953321351</c:v>
                </c:pt>
                <c:pt idx="65">
                  <c:v>92.319560845972219</c:v>
                </c:pt>
                <c:pt idx="66">
                  <c:v>96.23871884932214</c:v>
                </c:pt>
                <c:pt idx="67">
                  <c:v>95.336492915151084</c:v>
                </c:pt>
                <c:pt idx="68">
                  <c:v>95.694278930672766</c:v>
                </c:pt>
                <c:pt idx="69">
                  <c:v>93.82874574300935</c:v>
                </c:pt>
                <c:pt idx="70">
                  <c:v>97.952750789457568</c:v>
                </c:pt>
                <c:pt idx="71">
                  <c:v>97.249765335106403</c:v>
                </c:pt>
                <c:pt idx="72">
                  <c:v>100.11301081491624</c:v>
                </c:pt>
                <c:pt idx="73">
                  <c:v>100.6862525918233</c:v>
                </c:pt>
                <c:pt idx="74">
                  <c:v>101.94257494476486</c:v>
                </c:pt>
                <c:pt idx="75">
                  <c:v>103.64079529393288</c:v>
                </c:pt>
                <c:pt idx="76">
                  <c:v>100.51903447402691</c:v>
                </c:pt>
                <c:pt idx="77">
                  <c:v>100.33774920480283</c:v>
                </c:pt>
                <c:pt idx="78">
                  <c:v>101.23253392596617</c:v>
                </c:pt>
                <c:pt idx="79">
                  <c:v>103.44168449126043</c:v>
                </c:pt>
                <c:pt idx="80">
                  <c:v>105.76960917495364</c:v>
                </c:pt>
                <c:pt idx="81">
                  <c:v>109.58293934972751</c:v>
                </c:pt>
                <c:pt idx="82">
                  <c:v>111.76205668767716</c:v>
                </c:pt>
                <c:pt idx="83">
                  <c:v>112.62893263145897</c:v>
                </c:pt>
                <c:pt idx="84">
                  <c:v>114.9598522934441</c:v>
                </c:pt>
                <c:pt idx="85">
                  <c:v>112.70464829877453</c:v>
                </c:pt>
                <c:pt idx="86">
                  <c:v>113.56034043431112</c:v>
                </c:pt>
                <c:pt idx="87">
                  <c:v>119.06091350581627</c:v>
                </c:pt>
                <c:pt idx="88">
                  <c:v>123.09953348026016</c:v>
                </c:pt>
                <c:pt idx="89">
                  <c:v>120.77915262366525</c:v>
                </c:pt>
                <c:pt idx="90">
                  <c:v>117.50178824786306</c:v>
                </c:pt>
                <c:pt idx="91">
                  <c:v>119.00963014070378</c:v>
                </c:pt>
                <c:pt idx="92">
                  <c:v>123.03332371166486</c:v>
                </c:pt>
                <c:pt idx="93">
                  <c:v>125.2941184828297</c:v>
                </c:pt>
                <c:pt idx="94">
                  <c:v>120.44115421321391</c:v>
                </c:pt>
                <c:pt idx="95">
                  <c:v>118.45620077666914</c:v>
                </c:pt>
                <c:pt idx="96">
                  <c:v>111.88493536969905</c:v>
                </c:pt>
                <c:pt idx="97">
                  <c:v>108.99348905701913</c:v>
                </c:pt>
                <c:pt idx="98">
                  <c:v>107.48668796423996</c:v>
                </c:pt>
                <c:pt idx="99">
                  <c:v>113.16725517163178</c:v>
                </c:pt>
                <c:pt idx="100">
                  <c:v>114.87795835577406</c:v>
                </c:pt>
                <c:pt idx="101">
                  <c:v>104.75298769945726</c:v>
                </c:pt>
                <c:pt idx="102">
                  <c:v>104.33092805153275</c:v>
                </c:pt>
                <c:pt idx="103">
                  <c:v>105.94322883332356</c:v>
                </c:pt>
                <c:pt idx="104">
                  <c:v>95.413912427421124</c:v>
                </c:pt>
                <c:pt idx="105">
                  <c:v>80.113850446255157</c:v>
                </c:pt>
                <c:pt idx="106">
                  <c:v>74.537397073838562</c:v>
                </c:pt>
                <c:pt idx="107">
                  <c:v>74.661496976301052</c:v>
                </c:pt>
                <c:pt idx="108">
                  <c:v>69.087080098912764</c:v>
                </c:pt>
                <c:pt idx="109">
                  <c:v>61.663719687713083</c:v>
                </c:pt>
                <c:pt idx="110">
                  <c:v>66.326198376401521</c:v>
                </c:pt>
                <c:pt idx="111">
                  <c:v>73.437369512370395</c:v>
                </c:pt>
                <c:pt idx="112">
                  <c:v>77.730047315920984</c:v>
                </c:pt>
                <c:pt idx="113">
                  <c:v>77.242827720481671</c:v>
                </c:pt>
                <c:pt idx="114">
                  <c:v>83.474450636296467</c:v>
                </c:pt>
                <c:pt idx="115">
                  <c:v>86.557970229239203</c:v>
                </c:pt>
                <c:pt idx="116">
                  <c:v>89.202179730767241</c:v>
                </c:pt>
                <c:pt idx="117">
                  <c:v>87.903952489540742</c:v>
                </c:pt>
                <c:pt idx="118">
                  <c:v>93.31944043792177</c:v>
                </c:pt>
                <c:pt idx="119">
                  <c:v>94.592718923610221</c:v>
                </c:pt>
                <c:pt idx="120">
                  <c:v>91.645739218264211</c:v>
                </c:pt>
                <c:pt idx="121">
                  <c:v>94.50457116455199</c:v>
                </c:pt>
                <c:pt idx="122">
                  <c:v>99.84676107869646</c:v>
                </c:pt>
                <c:pt idx="123">
                  <c:v>101.80894208052527</c:v>
                </c:pt>
                <c:pt idx="124">
                  <c:v>93.719778599838179</c:v>
                </c:pt>
                <c:pt idx="125">
                  <c:v>88.449786155618142</c:v>
                </c:pt>
                <c:pt idx="126">
                  <c:v>94.940551372346192</c:v>
                </c:pt>
                <c:pt idx="127">
                  <c:v>90.670068658298675</c:v>
                </c:pt>
                <c:pt idx="128">
                  <c:v>98.263934221075289</c:v>
                </c:pt>
                <c:pt idx="129">
                  <c:v>102.56398557999142</c:v>
                </c:pt>
                <c:pt idx="130">
                  <c:v>102.56398557999142</c:v>
                </c:pt>
                <c:pt idx="131">
                  <c:v>108.84816495221826</c:v>
                </c:pt>
                <c:pt idx="132">
                  <c:v>111.97014904234328</c:v>
                </c:pt>
                <c:pt idx="133">
                  <c:v>115.85968540233824</c:v>
                </c:pt>
                <c:pt idx="134">
                  <c:v>115.37239702162942</c:v>
                </c:pt>
                <c:pt idx="135">
                  <c:v>119.22946560679016</c:v>
                </c:pt>
                <c:pt idx="136">
                  <c:v>117.89236905015595</c:v>
                </c:pt>
                <c:pt idx="137">
                  <c:v>115.33176409701665</c:v>
                </c:pt>
                <c:pt idx="138">
                  <c:v>113.58495315689319</c:v>
                </c:pt>
                <c:pt idx="139">
                  <c:v>107.34053843620501</c:v>
                </c:pt>
                <c:pt idx="140">
                  <c:v>99.374768963247448</c:v>
                </c:pt>
                <c:pt idx="141">
                  <c:v>110.79148864155613</c:v>
                </c:pt>
                <c:pt idx="142">
                  <c:v>110.34122703313416</c:v>
                </c:pt>
                <c:pt idx="143">
                  <c:v>110.79148864155613</c:v>
                </c:pt>
                <c:pt idx="144">
                  <c:v>116.6646106260973</c:v>
                </c:pt>
                <c:pt idx="145">
                  <c:v>121.72850661609425</c:v>
                </c:pt>
                <c:pt idx="146">
                  <c:v>125.09559291876174</c:v>
                </c:pt>
                <c:pt idx="147">
                  <c:v>124.80501462205686</c:v>
                </c:pt>
                <c:pt idx="148">
                  <c:v>117.30970594658127</c:v>
                </c:pt>
                <c:pt idx="149">
                  <c:v>121.44105071957398</c:v>
                </c:pt>
                <c:pt idx="150">
                  <c:v>123.51428046469705</c:v>
                </c:pt>
                <c:pt idx="151">
                  <c:v>126.60866587496702</c:v>
                </c:pt>
                <c:pt idx="152">
                  <c:v>129.12906076375691</c:v>
                </c:pt>
                <c:pt idx="153">
                  <c:v>127.4558917842175</c:v>
                </c:pt>
                <c:pt idx="154">
                  <c:v>128.17719441754991</c:v>
                </c:pt>
                <c:pt idx="155">
                  <c:v>128.41169806045161</c:v>
                </c:pt>
                <c:pt idx="156">
                  <c:v>135.94244242599646</c:v>
                </c:pt>
                <c:pt idx="157">
                  <c:v>137.67691599507623</c:v>
                </c:pt>
                <c:pt idx="158">
                  <c:v>142.27188250555824</c:v>
                </c:pt>
                <c:pt idx="159">
                  <c:v>145.65017065850893</c:v>
                </c:pt>
                <c:pt idx="160">
                  <c:v>149.08900789066274</c:v>
                </c:pt>
                <c:pt idx="161">
                  <c:v>146.32523944208697</c:v>
                </c:pt>
                <c:pt idx="162">
                  <c:v>154.70107737352762</c:v>
                </c:pt>
                <c:pt idx="163">
                  <c:v>150.06124595291718</c:v>
                </c:pt>
                <c:pt idx="164">
                  <c:v>154.05918113188937</c:v>
                </c:pt>
                <c:pt idx="165">
                  <c:v>161.97893325954743</c:v>
                </c:pt>
                <c:pt idx="166">
                  <c:v>166.7796083204376</c:v>
                </c:pt>
                <c:pt idx="167">
                  <c:v>170.17966193686377</c:v>
                </c:pt>
                <c:pt idx="168">
                  <c:v>165.07249211895595</c:v>
                </c:pt>
                <c:pt idx="169">
                  <c:v>172.58598716863798</c:v>
                </c:pt>
                <c:pt idx="170">
                  <c:v>173.25291786549431</c:v>
                </c:pt>
                <c:pt idx="171">
                  <c:v>175.22726371137938</c:v>
                </c:pt>
                <c:pt idx="172">
                  <c:v>179.29366391368472</c:v>
                </c:pt>
                <c:pt idx="173">
                  <c:v>182.12248744042998</c:v>
                </c:pt>
                <c:pt idx="174">
                  <c:v>180.53615929982823</c:v>
                </c:pt>
                <c:pt idx="175">
                  <c:v>187.66069056486444</c:v>
                </c:pt>
                <c:pt idx="176">
                  <c:v>184.21065261005481</c:v>
                </c:pt>
                <c:pt idx="177">
                  <c:v>189.43031678954384</c:v>
                </c:pt>
                <c:pt idx="178">
                  <c:v>194.63440956269505</c:v>
                </c:pt>
                <c:pt idx="179">
                  <c:v>193.07504412011227</c:v>
                </c:pt>
                <c:pt idx="180">
                  <c:v>188.3884285675914</c:v>
                </c:pt>
                <c:pt idx="181">
                  <c:v>198.97671086387106</c:v>
                </c:pt>
                <c:pt idx="182">
                  <c:v>194.98130495308746</c:v>
                </c:pt>
                <c:pt idx="183">
                  <c:v>197.77760883413953</c:v>
                </c:pt>
                <c:pt idx="184">
                  <c:v>200.32027661872095</c:v>
                </c:pt>
                <c:pt idx="185">
                  <c:v>195.30130643073036</c:v>
                </c:pt>
                <c:pt idx="186">
                  <c:v>200.68453296008565</c:v>
                </c:pt>
                <c:pt idx="187">
                  <c:v>188.45272813542374</c:v>
                </c:pt>
                <c:pt idx="188">
                  <c:v>182.69444033925438</c:v>
                </c:pt>
                <c:pt idx="189">
                  <c:v>199.26494933378535</c:v>
                </c:pt>
                <c:pt idx="190">
                  <c:v>199.99330640393791</c:v>
                </c:pt>
                <c:pt idx="191">
                  <c:v>195.37413988249085</c:v>
                </c:pt>
                <c:pt idx="192">
                  <c:v>186.75201234688822</c:v>
                </c:pt>
                <c:pt idx="193">
                  <c:v>186.59770781772102</c:v>
                </c:pt>
                <c:pt idx="194">
                  <c:v>198.12760068928705</c:v>
                </c:pt>
                <c:pt idx="195">
                  <c:v>199.93427172829124</c:v>
                </c:pt>
                <c:pt idx="196">
                  <c:v>203.33547890751584</c:v>
                </c:pt>
                <c:pt idx="197">
                  <c:v>202.98670827280893</c:v>
                </c:pt>
                <c:pt idx="198">
                  <c:v>211.48397024696553</c:v>
                </c:pt>
                <c:pt idx="199">
                  <c:v>211.73724550267815</c:v>
                </c:pt>
                <c:pt idx="200">
                  <c:v>210.68527403679255</c:v>
                </c:pt>
                <c:pt idx="201">
                  <c:v>208.07846116932839</c:v>
                </c:pt>
                <c:pt idx="202">
                  <c:v>215.74364690793638</c:v>
                </c:pt>
                <c:pt idx="203">
                  <c:v>218.82739879211712</c:v>
                </c:pt>
                <c:pt idx="204">
                  <c:v>224.05607948004831</c:v>
                </c:pt>
                <c:pt idx="205">
                  <c:v>232.85964564219722</c:v>
                </c:pt>
                <c:pt idx="206">
                  <c:v>232.14080349178388</c:v>
                </c:pt>
                <c:pt idx="207">
                  <c:v>235.46496102051543</c:v>
                </c:pt>
                <c:pt idx="208">
                  <c:v>238.78799994289696</c:v>
                </c:pt>
                <c:pt idx="209">
                  <c:v>239.14416894077161</c:v>
                </c:pt>
                <c:pt idx="210">
                  <c:v>245.2497479245398</c:v>
                </c:pt>
                <c:pt idx="211">
                  <c:v>245.96530304117269</c:v>
                </c:pt>
                <c:pt idx="212">
                  <c:v>249.68220979962763</c:v>
                </c:pt>
                <c:pt idx="213">
                  <c:v>256.83408151785142</c:v>
                </c:pt>
                <c:pt idx="214">
                  <c:v>264.68445749926212</c:v>
                </c:pt>
                <c:pt idx="215">
                  <c:v>266.53209636820765</c:v>
                </c:pt>
                <c:pt idx="216">
                  <c:v>282.99276205310184</c:v>
                </c:pt>
                <c:pt idx="217">
                  <c:v>272.70319614024879</c:v>
                </c:pt>
                <c:pt idx="218">
                  <c:v>264.17012861424587</c:v>
                </c:pt>
                <c:pt idx="219">
                  <c:v>266.59889137540745</c:v>
                </c:pt>
                <c:pt idx="220">
                  <c:v>273.07970302534983</c:v>
                </c:pt>
                <c:pt idx="221">
                  <c:v>273.42241717345814</c:v>
                </c:pt>
                <c:pt idx="222">
                  <c:v>284.82498400065907</c:v>
                </c:pt>
                <c:pt idx="223">
                  <c:v>293.91654844809267</c:v>
                </c:pt>
                <c:pt idx="224">
                  <c:v>294.33166642193396</c:v>
                </c:pt>
                <c:pt idx="225">
                  <c:v>275.23235720420496</c:v>
                </c:pt>
                <c:pt idx="226">
                  <c:v>280.33773747747819</c:v>
                </c:pt>
                <c:pt idx="227">
                  <c:v>254.17012726109306</c:v>
                </c:pt>
                <c:pt idx="228">
                  <c:v>276.12353690066971</c:v>
                </c:pt>
                <c:pt idx="229">
                  <c:v>285.07431932634461</c:v>
                </c:pt>
                <c:pt idx="230">
                  <c:v>288.96163651567747</c:v>
                </c:pt>
                <c:pt idx="231">
                  <c:v>302.09112406384099</c:v>
                </c:pt>
                <c:pt idx="232">
                  <c:v>282.82629155225101</c:v>
                </c:pt>
                <c:pt idx="233">
                  <c:v>301.04302374271299</c:v>
                </c:pt>
                <c:pt idx="234">
                  <c:v>307.08106799572738</c:v>
                </c:pt>
                <c:pt idx="235">
                  <c:v>301.93943450254238</c:v>
                </c:pt>
                <c:pt idx="236">
                  <c:v>306.39966758447264</c:v>
                </c:pt>
                <c:pt idx="237">
                  <c:v>314.61870329212388</c:v>
                </c:pt>
                <c:pt idx="238">
                  <c:v>326.00733377267204</c:v>
                </c:pt>
                <c:pt idx="239">
                  <c:v>333.83830103180838</c:v>
                </c:pt>
                <c:pt idx="240">
                  <c:v>335.34408725995547</c:v>
                </c:pt>
                <c:pt idx="241">
                  <c:v>308.7963910692003</c:v>
                </c:pt>
                <c:pt idx="242">
                  <c:v>268.65677298441176</c:v>
                </c:pt>
                <c:pt idx="243">
                  <c:v>304.55216515843875</c:v>
                </c:pt>
                <c:pt idx="244">
                  <c:v>319.06262524416229</c:v>
                </c:pt>
                <c:pt idx="245">
                  <c:v>323.29831727099571</c:v>
                </c:pt>
                <c:pt idx="246">
                  <c:v>343.84461822585473</c:v>
                </c:pt>
                <c:pt idx="247">
                  <c:v>367.8437277159689</c:v>
                </c:pt>
                <c:pt idx="248">
                  <c:v>352.65864651473277</c:v>
                </c:pt>
                <c:pt idx="249">
                  <c:v>345.24207329266676</c:v>
                </c:pt>
                <c:pt idx="250">
                  <c:v>382.79649061614441</c:v>
                </c:pt>
                <c:pt idx="251">
                  <c:v>395.29344235745924</c:v>
                </c:pt>
                <c:pt idx="252">
                  <c:v>392.93309162114463</c:v>
                </c:pt>
                <c:pt idx="253">
                  <c:v>403.85877130248787</c:v>
                </c:pt>
                <c:pt idx="254">
                  <c:v>420.81540584357703</c:v>
                </c:pt>
                <c:pt idx="255">
                  <c:v>444.53219577983657</c:v>
                </c:pt>
                <c:pt idx="256">
                  <c:v>447.45102652317144</c:v>
                </c:pt>
                <c:pt idx="257">
                  <c:v>455.99426299278758</c:v>
                </c:pt>
                <c:pt idx="258">
                  <c:v>468.65453689933912</c:v>
                </c:pt>
                <c:pt idx="259">
                  <c:v>482.60173245511612</c:v>
                </c:pt>
                <c:pt idx="260">
                  <c:v>458.64037367405962</c:v>
                </c:pt>
                <c:pt idx="261">
                  <c:v>492.39269650186765</c:v>
                </c:pt>
                <c:pt idx="262">
                  <c:v>488.43636513467288</c:v>
                </c:pt>
                <c:pt idx="263">
                  <c:v>509.23645779857958</c:v>
                </c:pt>
                <c:pt idx="264">
                  <c:v>484.07331323465348</c:v>
                </c:pt>
                <c:pt idx="265">
                  <c:v>469.78495063551844</c:v>
                </c:pt>
                <c:pt idx="266">
                  <c:v>485.93478583616132</c:v>
                </c:pt>
                <c:pt idx="267">
                  <c:v>444.66175903690169</c:v>
                </c:pt>
                <c:pt idx="268">
                  <c:v>445.66557066548665</c:v>
                </c:pt>
                <c:pt idx="269">
                  <c:v>407.15703399631889</c:v>
                </c:pt>
                <c:pt idx="270">
                  <c:v>446.57175344409535</c:v>
                </c:pt>
                <c:pt idx="271">
                  <c:v>428.35080505490089</c:v>
                </c:pt>
                <c:pt idx="272">
                  <c:v>387.16109074854137</c:v>
                </c:pt>
                <c:pt idx="273">
                  <c:v>420.34746529326463</c:v>
                </c:pt>
                <c:pt idx="274">
                  <c:v>443.7153131954571</c:v>
                </c:pt>
                <c:pt idx="275">
                  <c:v>416.2333529217243</c:v>
                </c:pt>
                <c:pt idx="276">
                  <c:v>444.44076211462516</c:v>
                </c:pt>
                <c:pt idx="277">
                  <c:v>433.26628047534189</c:v>
                </c:pt>
                <c:pt idx="278">
                  <c:v>447.62253751836153</c:v>
                </c:pt>
                <c:pt idx="279">
                  <c:v>456.50890084770293</c:v>
                </c:pt>
                <c:pt idx="280">
                  <c:v>458.61625034175574</c:v>
                </c:pt>
                <c:pt idx="281">
                  <c:v>486.52729989243113</c:v>
                </c:pt>
                <c:pt idx="282">
                  <c:v>504.3192965752221</c:v>
                </c:pt>
                <c:pt idx="283">
                  <c:v>496.12307502449937</c:v>
                </c:pt>
                <c:pt idx="284">
                  <c:v>470.92864894973127</c:v>
                </c:pt>
                <c:pt idx="285">
                  <c:v>462.33045643266195</c:v>
                </c:pt>
                <c:pt idx="286">
                  <c:v>504.56149176440732</c:v>
                </c:pt>
                <c:pt idx="287">
                  <c:v>525.46698939662667</c:v>
                </c:pt>
                <c:pt idx="288">
                  <c:v>536.00022994577307</c:v>
                </c:pt>
                <c:pt idx="289">
                  <c:v>563.97236081576989</c:v>
                </c:pt>
                <c:pt idx="290">
                  <c:v>580.61136753482776</c:v>
                </c:pt>
                <c:pt idx="291">
                  <c:v>558.93255320162848</c:v>
                </c:pt>
                <c:pt idx="292">
                  <c:v>587.20321214128126</c:v>
                </c:pt>
                <c:pt idx="293">
                  <c:v>605.96488266168956</c:v>
                </c:pt>
                <c:pt idx="294">
                  <c:v>615.28122947647717</c:v>
                </c:pt>
                <c:pt idx="295">
                  <c:v>629.6575143091967</c:v>
                </c:pt>
                <c:pt idx="296">
                  <c:v>640.9174768688107</c:v>
                </c:pt>
                <c:pt idx="297">
                  <c:v>637.14656014226523</c:v>
                </c:pt>
                <c:pt idx="298">
                  <c:v>675.14176587663815</c:v>
                </c:pt>
                <c:pt idx="299">
                  <c:v>656.68753619260997</c:v>
                </c:pt>
                <c:pt idx="300">
                  <c:v>676.59335269529663</c:v>
                </c:pt>
                <c:pt idx="301">
                  <c:v>668.00414060259379</c:v>
                </c:pt>
                <c:pt idx="302">
                  <c:v>628.89163092783281</c:v>
                </c:pt>
                <c:pt idx="303">
                  <c:v>625.31445637005618</c:v>
                </c:pt>
                <c:pt idx="304">
                  <c:v>664.61231190019669</c:v>
                </c:pt>
                <c:pt idx="305">
                  <c:v>675.60667874746491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C-4220-87D2-E8602E0494C1}"/>
            </c:ext>
          </c:extLst>
        </c:ser>
        <c:ser>
          <c:idx val="1"/>
          <c:order val="1"/>
          <c:spPr>
            <a:ln w="444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'Step #16'!$C$6:$C$311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#16'!$E$6:$E$311</c:f>
              <c:numCache>
                <c:formatCode>0.00</c:formatCode>
                <c:ptCount val="306"/>
                <c:pt idx="0">
                  <c:v>100</c:v>
                </c:pt>
                <c:pt idx="1">
                  <c:v>101.19574926710567</c:v>
                </c:pt>
                <c:pt idx="2">
                  <c:v>102.60271103069745</c:v>
                </c:pt>
                <c:pt idx="3">
                  <c:v>102.11101246327388</c:v>
                </c:pt>
                <c:pt idx="4">
                  <c:v>101.92788384832208</c:v>
                </c:pt>
                <c:pt idx="5">
                  <c:v>104.14043243208042</c:v>
                </c:pt>
                <c:pt idx="6">
                  <c:v>105.04543890629698</c:v>
                </c:pt>
                <c:pt idx="7">
                  <c:v>106.52430626029063</c:v>
                </c:pt>
                <c:pt idx="8">
                  <c:v>107.35282146683063</c:v>
                </c:pt>
                <c:pt idx="9">
                  <c:v>107.9519442728961</c:v>
                </c:pt>
                <c:pt idx="10">
                  <c:v>109.67963210386532</c:v>
                </c:pt>
                <c:pt idx="11">
                  <c:v>111.63226232895967</c:v>
                </c:pt>
                <c:pt idx="12">
                  <c:v>113.61606973268485</c:v>
                </c:pt>
                <c:pt idx="13">
                  <c:v>114.69530480915442</c:v>
                </c:pt>
                <c:pt idx="14">
                  <c:v>115.28883797309808</c:v>
                </c:pt>
                <c:pt idx="15">
                  <c:v>114.77461803207696</c:v>
                </c:pt>
                <c:pt idx="16">
                  <c:v>115.61526221933755</c:v>
                </c:pt>
                <c:pt idx="17">
                  <c:v>116.24360854270974</c:v>
                </c:pt>
                <c:pt idx="18">
                  <c:v>118.83796224440954</c:v>
                </c:pt>
                <c:pt idx="19">
                  <c:v>120.17315408852474</c:v>
                </c:pt>
                <c:pt idx="20">
                  <c:v>121.26639040448386</c:v>
                </c:pt>
                <c:pt idx="21">
                  <c:v>123.53619211871315</c:v>
                </c:pt>
                <c:pt idx="22">
                  <c:v>121.90016356486753</c:v>
                </c:pt>
                <c:pt idx="23">
                  <c:v>121.06497334880342</c:v>
                </c:pt>
                <c:pt idx="24">
                  <c:v>122.03936193421154</c:v>
                </c:pt>
                <c:pt idx="25">
                  <c:v>123.12350829817646</c:v>
                </c:pt>
                <c:pt idx="26">
                  <c:v>121.14830243111444</c:v>
                </c:pt>
                <c:pt idx="27">
                  <c:v>123.3514354526579</c:v>
                </c:pt>
                <c:pt idx="28">
                  <c:v>124.3313594118177</c:v>
                </c:pt>
                <c:pt idx="29">
                  <c:v>124.72537491303493</c:v>
                </c:pt>
                <c:pt idx="30">
                  <c:v>125.33100992351416</c:v>
                </c:pt>
                <c:pt idx="31">
                  <c:v>127.43529310889383</c:v>
                </c:pt>
                <c:pt idx="32">
                  <c:v>129.40935934018344</c:v>
                </c:pt>
                <c:pt idx="33">
                  <c:v>128.61999876268115</c:v>
                </c:pt>
                <c:pt idx="34">
                  <c:v>128.45722078652233</c:v>
                </c:pt>
                <c:pt idx="35">
                  <c:v>131.41986678200504</c:v>
                </c:pt>
                <c:pt idx="36">
                  <c:v>131.43205003109577</c:v>
                </c:pt>
                <c:pt idx="37">
                  <c:v>133.2967926307895</c:v>
                </c:pt>
                <c:pt idx="38">
                  <c:v>133.0799090896264</c:v>
                </c:pt>
                <c:pt idx="39">
                  <c:v>134.3308492891386</c:v>
                </c:pt>
                <c:pt idx="40">
                  <c:v>136.78890797929552</c:v>
                </c:pt>
                <c:pt idx="41">
                  <c:v>136.52904388900166</c:v>
                </c:pt>
                <c:pt idx="42">
                  <c:v>132.04604237057265</c:v>
                </c:pt>
                <c:pt idx="43">
                  <c:v>133.07575755931262</c:v>
                </c:pt>
                <c:pt idx="44">
                  <c:v>136.51110819267876</c:v>
                </c:pt>
                <c:pt idx="45">
                  <c:v>135.13174189529025</c:v>
                </c:pt>
                <c:pt idx="46">
                  <c:v>135.52912203545461</c:v>
                </c:pt>
                <c:pt idx="47">
                  <c:v>136.5478207450613</c:v>
                </c:pt>
                <c:pt idx="48">
                  <c:v>137.7583581430232</c:v>
                </c:pt>
                <c:pt idx="49">
                  <c:v>139.21478552597446</c:v>
                </c:pt>
                <c:pt idx="50">
                  <c:v>140.11327979577729</c:v>
                </c:pt>
                <c:pt idx="51">
                  <c:v>136.65372546934</c:v>
                </c:pt>
                <c:pt idx="52">
                  <c:v>136.07367799536982</c:v>
                </c:pt>
                <c:pt idx="53">
                  <c:v>136.84534708421472</c:v>
                </c:pt>
                <c:pt idx="54">
                  <c:v>138.15438157393467</c:v>
                </c:pt>
                <c:pt idx="55">
                  <c:v>140.8476936485385</c:v>
                </c:pt>
                <c:pt idx="56">
                  <c:v>141.08229581254403</c:v>
                </c:pt>
                <c:pt idx="57">
                  <c:v>142.27839782405542</c:v>
                </c:pt>
                <c:pt idx="58">
                  <c:v>141.13319954371153</c:v>
                </c:pt>
                <c:pt idx="59">
                  <c:v>142.33847290977232</c:v>
                </c:pt>
                <c:pt idx="60">
                  <c:v>143.36897498987895</c:v>
                </c:pt>
                <c:pt idx="61">
                  <c:v>142.4890133684703</c:v>
                </c:pt>
                <c:pt idx="62">
                  <c:v>141.72998880986208</c:v>
                </c:pt>
                <c:pt idx="63">
                  <c:v>143.7021556481977</c:v>
                </c:pt>
                <c:pt idx="64">
                  <c:v>145.21306847474403</c:v>
                </c:pt>
                <c:pt idx="65">
                  <c:v>146.03694373563923</c:v>
                </c:pt>
                <c:pt idx="66">
                  <c:v>144.57237609717075</c:v>
                </c:pt>
                <c:pt idx="67">
                  <c:v>146.54134110166962</c:v>
                </c:pt>
                <c:pt idx="68">
                  <c:v>144.93722234945139</c:v>
                </c:pt>
                <c:pt idx="69">
                  <c:v>143.74198863186183</c:v>
                </c:pt>
                <c:pt idx="70">
                  <c:v>144.43529419426122</c:v>
                </c:pt>
                <c:pt idx="71">
                  <c:v>145.85557884271617</c:v>
                </c:pt>
                <c:pt idx="72">
                  <c:v>145.69546001669295</c:v>
                </c:pt>
                <c:pt idx="73">
                  <c:v>146.26530503708156</c:v>
                </c:pt>
                <c:pt idx="74">
                  <c:v>144.77037424553399</c:v>
                </c:pt>
                <c:pt idx="75">
                  <c:v>144.4757512641817</c:v>
                </c:pt>
                <c:pt idx="76">
                  <c:v>144.32854831024576</c:v>
                </c:pt>
                <c:pt idx="77">
                  <c:v>144.49075646851838</c:v>
                </c:pt>
                <c:pt idx="78">
                  <c:v>146.43093210267142</c:v>
                </c:pt>
                <c:pt idx="79">
                  <c:v>148.84169590827344</c:v>
                </c:pt>
                <c:pt idx="80">
                  <c:v>150.06099764800885</c:v>
                </c:pt>
                <c:pt idx="81">
                  <c:v>151.13225527407155</c:v>
                </c:pt>
                <c:pt idx="82">
                  <c:v>152.83294459090874</c:v>
                </c:pt>
                <c:pt idx="83">
                  <c:v>152.088816699897</c:v>
                </c:pt>
                <c:pt idx="84">
                  <c:v>151.96655006202874</c:v>
                </c:pt>
                <c:pt idx="85">
                  <c:v>154.30217930920705</c:v>
                </c:pt>
                <c:pt idx="86">
                  <c:v>154.30093113669443</c:v>
                </c:pt>
                <c:pt idx="87">
                  <c:v>155.10592100478974</c:v>
                </c:pt>
                <c:pt idx="88">
                  <c:v>153.87986285297507</c:v>
                </c:pt>
                <c:pt idx="89">
                  <c:v>153.2861940181061</c:v>
                </c:pt>
                <c:pt idx="90">
                  <c:v>154.57357542815029</c:v>
                </c:pt>
                <c:pt idx="91">
                  <c:v>156.6524881505014</c:v>
                </c:pt>
                <c:pt idx="92">
                  <c:v>157.79022452995451</c:v>
                </c:pt>
                <c:pt idx="93">
                  <c:v>159.25023362533335</c:v>
                </c:pt>
                <c:pt idx="94">
                  <c:v>162.16558473626114</c:v>
                </c:pt>
                <c:pt idx="95">
                  <c:v>162.6780138210685</c:v>
                </c:pt>
                <c:pt idx="96">
                  <c:v>165.60622653571346</c:v>
                </c:pt>
                <c:pt idx="97">
                  <c:v>165.8012941920905</c:v>
                </c:pt>
                <c:pt idx="98">
                  <c:v>166.29204306303706</c:v>
                </c:pt>
                <c:pt idx="99">
                  <c:v>165.65854124450397</c:v>
                </c:pt>
                <c:pt idx="100">
                  <c:v>164.5004813604429</c:v>
                </c:pt>
                <c:pt idx="101">
                  <c:v>164.50183806969579</c:v>
                </c:pt>
                <c:pt idx="102">
                  <c:v>164.48534048518093</c:v>
                </c:pt>
                <c:pt idx="103">
                  <c:v>165.64532689638105</c:v>
                </c:pt>
                <c:pt idx="104">
                  <c:v>163.81878922924804</c:v>
                </c:pt>
                <c:pt idx="105">
                  <c:v>159.62872837269779</c:v>
                </c:pt>
                <c:pt idx="106">
                  <c:v>165.48501813106247</c:v>
                </c:pt>
                <c:pt idx="107">
                  <c:v>171.01398821508073</c:v>
                </c:pt>
                <c:pt idx="108">
                  <c:v>169.81468436973256</c:v>
                </c:pt>
                <c:pt idx="109">
                  <c:v>169.12056478178147</c:v>
                </c:pt>
                <c:pt idx="110">
                  <c:v>171.61726255145996</c:v>
                </c:pt>
                <c:pt idx="111">
                  <c:v>172.26595951362515</c:v>
                </c:pt>
                <c:pt idx="112">
                  <c:v>173.73864027342574</c:v>
                </c:pt>
                <c:pt idx="113">
                  <c:v>174.70502427424194</c:v>
                </c:pt>
                <c:pt idx="114">
                  <c:v>177.20391991291012</c:v>
                </c:pt>
                <c:pt idx="115">
                  <c:v>179.02296854496731</c:v>
                </c:pt>
                <c:pt idx="116">
                  <c:v>181.17544204300879</c:v>
                </c:pt>
                <c:pt idx="117">
                  <c:v>181.92396567199981</c:v>
                </c:pt>
                <c:pt idx="118">
                  <c:v>184.42375673877487</c:v>
                </c:pt>
                <c:pt idx="119">
                  <c:v>181.30606600987466</c:v>
                </c:pt>
                <c:pt idx="120">
                  <c:v>184.16937375386254</c:v>
                </c:pt>
                <c:pt idx="121">
                  <c:v>184.57597951694638</c:v>
                </c:pt>
                <c:pt idx="122">
                  <c:v>184.41740733947142</c:v>
                </c:pt>
                <c:pt idx="123">
                  <c:v>186.40419950355295</c:v>
                </c:pt>
                <c:pt idx="124">
                  <c:v>187.77298346876907</c:v>
                </c:pt>
                <c:pt idx="125">
                  <c:v>190.83890217257991</c:v>
                </c:pt>
                <c:pt idx="126">
                  <c:v>192.62576966115915</c:v>
                </c:pt>
                <c:pt idx="127">
                  <c:v>195.49428716867806</c:v>
                </c:pt>
                <c:pt idx="128">
                  <c:v>195.49577954885618</c:v>
                </c:pt>
                <c:pt idx="129">
                  <c:v>196.19860921021072</c:v>
                </c:pt>
                <c:pt idx="130">
                  <c:v>195.0980466642861</c:v>
                </c:pt>
                <c:pt idx="131">
                  <c:v>191.98317789063185</c:v>
                </c:pt>
                <c:pt idx="132">
                  <c:v>193.00369459063739</c:v>
                </c:pt>
                <c:pt idx="133">
                  <c:v>193.35033380474457</c:v>
                </c:pt>
                <c:pt idx="134">
                  <c:v>193.29573982440925</c:v>
                </c:pt>
                <c:pt idx="135">
                  <c:v>195.86987855824134</c:v>
                </c:pt>
                <c:pt idx="136">
                  <c:v>198.43386910686201</c:v>
                </c:pt>
                <c:pt idx="137">
                  <c:v>197.67614698913656</c:v>
                </c:pt>
                <c:pt idx="138">
                  <c:v>200.79047307908962</c:v>
                </c:pt>
                <c:pt idx="139">
                  <c:v>203.73046203004947</c:v>
                </c:pt>
                <c:pt idx="140">
                  <c:v>205.57501679606057</c:v>
                </c:pt>
                <c:pt idx="141">
                  <c:v>205.91324441279991</c:v>
                </c:pt>
                <c:pt idx="142">
                  <c:v>205.3176219166069</c:v>
                </c:pt>
                <c:pt idx="143">
                  <c:v>206.5750471863478</c:v>
                </c:pt>
                <c:pt idx="144">
                  <c:v>209.37222892135102</c:v>
                </c:pt>
                <c:pt idx="145">
                  <c:v>209.29731143640774</c:v>
                </c:pt>
                <c:pt idx="146">
                  <c:v>207.871898426977</c:v>
                </c:pt>
                <c:pt idx="147">
                  <c:v>210.4620191958079</c:v>
                </c:pt>
                <c:pt idx="148">
                  <c:v>212.46853791242603</c:v>
                </c:pt>
                <c:pt idx="149">
                  <c:v>212.5652441479703</c:v>
                </c:pt>
                <c:pt idx="150">
                  <c:v>215.51988555886109</c:v>
                </c:pt>
                <c:pt idx="151">
                  <c:v>215.59770640160548</c:v>
                </c:pt>
                <c:pt idx="152">
                  <c:v>215.84924029708677</c:v>
                </c:pt>
                <c:pt idx="153">
                  <c:v>216.08112904258658</c:v>
                </c:pt>
                <c:pt idx="154">
                  <c:v>216.52691656889314</c:v>
                </c:pt>
                <c:pt idx="155">
                  <c:v>215.01467416727897</c:v>
                </c:pt>
                <c:pt idx="156">
                  <c:v>214.55990522571841</c:v>
                </c:pt>
                <c:pt idx="157">
                  <c:v>215.7529682085034</c:v>
                </c:pt>
                <c:pt idx="158">
                  <c:v>215.55746640516546</c:v>
                </c:pt>
                <c:pt idx="159">
                  <c:v>217.89616181525528</c:v>
                </c:pt>
                <c:pt idx="160">
                  <c:v>214.15259397382309</c:v>
                </c:pt>
                <c:pt idx="161">
                  <c:v>210.61888191962419</c:v>
                </c:pt>
                <c:pt idx="162">
                  <c:v>211.01485108216559</c:v>
                </c:pt>
                <c:pt idx="163">
                  <c:v>209.64791224153333</c:v>
                </c:pt>
                <c:pt idx="164">
                  <c:v>211.67293647236059</c:v>
                </c:pt>
                <c:pt idx="165">
                  <c:v>213.30465069078207</c:v>
                </c:pt>
                <c:pt idx="166">
                  <c:v>212.56673652814845</c:v>
                </c:pt>
                <c:pt idx="167">
                  <c:v>211.02798402773328</c:v>
                </c:pt>
                <c:pt idx="168">
                  <c:v>214.45296940240755</c:v>
                </c:pt>
                <c:pt idx="169">
                  <c:v>215.51806756846224</c:v>
                </c:pt>
                <c:pt idx="170">
                  <c:v>215.1353670224139</c:v>
                </c:pt>
                <c:pt idx="171">
                  <c:v>216.82965267157758</c:v>
                </c:pt>
                <c:pt idx="172">
                  <c:v>219.11470379780909</c:v>
                </c:pt>
                <c:pt idx="173">
                  <c:v>219.37741697753395</c:v>
                </c:pt>
                <c:pt idx="174">
                  <c:v>218.80960702102468</c:v>
                </c:pt>
                <c:pt idx="175">
                  <c:v>221.29051269499982</c:v>
                </c:pt>
                <c:pt idx="176">
                  <c:v>219.7008835976022</c:v>
                </c:pt>
                <c:pt idx="177">
                  <c:v>221.76289172266257</c:v>
                </c:pt>
                <c:pt idx="178">
                  <c:v>223.21522184367021</c:v>
                </c:pt>
                <c:pt idx="179">
                  <c:v>222.82644324016897</c:v>
                </c:pt>
                <c:pt idx="180">
                  <c:v>228.59096518466987</c:v>
                </c:pt>
                <c:pt idx="181">
                  <c:v>226.13762784271293</c:v>
                </c:pt>
                <c:pt idx="182">
                  <c:v>226.96541042625634</c:v>
                </c:pt>
                <c:pt idx="183">
                  <c:v>226.22022430202736</c:v>
                </c:pt>
                <c:pt idx="184">
                  <c:v>225.18250452869549</c:v>
                </c:pt>
                <c:pt idx="185">
                  <c:v>222.91606745341332</c:v>
                </c:pt>
                <c:pt idx="186">
                  <c:v>224.60302687261148</c:v>
                </c:pt>
                <c:pt idx="187">
                  <c:v>223.8111428158989</c:v>
                </c:pt>
                <c:pt idx="188">
                  <c:v>225.52583337222569</c:v>
                </c:pt>
                <c:pt idx="189">
                  <c:v>225.54634681612899</c:v>
                </c:pt>
                <c:pt idx="190">
                  <c:v>224.93761850855321</c:v>
                </c:pt>
                <c:pt idx="191">
                  <c:v>223.90665514730065</c:v>
                </c:pt>
                <c:pt idx="192">
                  <c:v>227.26136298267642</c:v>
                </c:pt>
                <c:pt idx="193">
                  <c:v>228.78524594968019</c:v>
                </c:pt>
                <c:pt idx="194">
                  <c:v>230.92531912515045</c:v>
                </c:pt>
                <c:pt idx="195">
                  <c:v>231.81776247168546</c:v>
                </c:pt>
                <c:pt idx="196">
                  <c:v>231.83917134369571</c:v>
                </c:pt>
                <c:pt idx="197">
                  <c:v>236.35820705988081</c:v>
                </c:pt>
                <c:pt idx="198">
                  <c:v>237.87514367550986</c:v>
                </c:pt>
                <c:pt idx="199">
                  <c:v>237.46984035330877</c:v>
                </c:pt>
                <c:pt idx="200">
                  <c:v>237.27699770010648</c:v>
                </c:pt>
                <c:pt idx="201">
                  <c:v>235.36444466634174</c:v>
                </c:pt>
                <c:pt idx="202">
                  <c:v>229.14672756301368</c:v>
                </c:pt>
                <c:pt idx="203">
                  <c:v>229.57596323643537</c:v>
                </c:pt>
                <c:pt idx="204">
                  <c:v>230.35509422617099</c:v>
                </c:pt>
                <c:pt idx="205">
                  <c:v>231.89333117707011</c:v>
                </c:pt>
                <c:pt idx="206">
                  <c:v>231.67677324612765</c:v>
                </c:pt>
                <c:pt idx="207">
                  <c:v>233.4600861564644</c:v>
                </c:pt>
                <c:pt idx="208">
                  <c:v>235.00692464402658</c:v>
                </c:pt>
                <c:pt idx="209">
                  <c:v>235.05052927941369</c:v>
                </c:pt>
                <c:pt idx="210">
                  <c:v>235.96856016245781</c:v>
                </c:pt>
                <c:pt idx="211">
                  <c:v>237.98468438058626</c:v>
                </c:pt>
                <c:pt idx="212">
                  <c:v>236.71152128351207</c:v>
                </c:pt>
                <c:pt idx="213">
                  <c:v>236.9752926964542</c:v>
                </c:pt>
                <c:pt idx="214">
                  <c:v>236.57831956906568</c:v>
                </c:pt>
                <c:pt idx="215">
                  <c:v>237.50544040410401</c:v>
                </c:pt>
                <c:pt idx="216">
                  <c:v>235.02507741382996</c:v>
                </c:pt>
                <c:pt idx="217">
                  <c:v>232.62823344516232</c:v>
                </c:pt>
                <c:pt idx="218">
                  <c:v>233.98548538172909</c:v>
                </c:pt>
                <c:pt idx="219">
                  <c:v>232.11360649136537</c:v>
                </c:pt>
                <c:pt idx="220">
                  <c:v>233.52143654887897</c:v>
                </c:pt>
                <c:pt idx="221">
                  <c:v>233.58813237574986</c:v>
                </c:pt>
                <c:pt idx="222">
                  <c:v>233.65550655724715</c:v>
                </c:pt>
                <c:pt idx="223">
                  <c:v>234.87087384014927</c:v>
                </c:pt>
                <c:pt idx="224">
                  <c:v>233.60756045225085</c:v>
                </c:pt>
                <c:pt idx="225">
                  <c:v>231.8675265670806</c:v>
                </c:pt>
                <c:pt idx="226">
                  <c:v>233.09003014065274</c:v>
                </c:pt>
                <c:pt idx="227">
                  <c:v>237.26847756599847</c:v>
                </c:pt>
                <c:pt idx="228">
                  <c:v>239.65932487976841</c:v>
                </c:pt>
                <c:pt idx="229">
                  <c:v>239.54728782966677</c:v>
                </c:pt>
                <c:pt idx="230">
                  <c:v>244.21162710683379</c:v>
                </c:pt>
                <c:pt idx="231">
                  <c:v>244.32561781825953</c:v>
                </c:pt>
                <c:pt idx="232">
                  <c:v>248.80658427280923</c:v>
                </c:pt>
                <c:pt idx="233">
                  <c:v>251.68769204219475</c:v>
                </c:pt>
                <c:pt idx="234">
                  <c:v>252.26470048743846</c:v>
                </c:pt>
                <c:pt idx="235">
                  <c:v>259.32083677485247</c:v>
                </c:pt>
                <c:pt idx="236">
                  <c:v>257.79117422643151</c:v>
                </c:pt>
                <c:pt idx="237">
                  <c:v>258.32593474554102</c:v>
                </c:pt>
                <c:pt idx="238">
                  <c:v>258.18836442730048</c:v>
                </c:pt>
                <c:pt idx="239">
                  <c:v>257.79163550757744</c:v>
                </c:pt>
                <c:pt idx="240">
                  <c:v>263.26156160491104</c:v>
                </c:pt>
                <c:pt idx="241">
                  <c:v>267.80868120263051</c:v>
                </c:pt>
                <c:pt idx="242">
                  <c:v>266.21498197747428</c:v>
                </c:pt>
                <c:pt idx="243">
                  <c:v>270.75550796822478</c:v>
                </c:pt>
                <c:pt idx="244">
                  <c:v>272.2159783447496</c:v>
                </c:pt>
                <c:pt idx="245">
                  <c:v>274.15352196295208</c:v>
                </c:pt>
                <c:pt idx="246">
                  <c:v>278.4353234991811</c:v>
                </c:pt>
                <c:pt idx="247">
                  <c:v>275.5922035888758</c:v>
                </c:pt>
                <c:pt idx="248">
                  <c:v>275.83033319693885</c:v>
                </c:pt>
                <c:pt idx="249">
                  <c:v>274.14139298223142</c:v>
                </c:pt>
                <c:pt idx="250">
                  <c:v>277.21257571794342</c:v>
                </c:pt>
                <c:pt idx="251">
                  <c:v>277.16479241805752</c:v>
                </c:pt>
                <c:pt idx="252">
                  <c:v>275.44174453273303</c:v>
                </c:pt>
                <c:pt idx="253">
                  <c:v>271.31854230816401</c:v>
                </c:pt>
                <c:pt idx="254">
                  <c:v>267.3852251106261</c:v>
                </c:pt>
                <c:pt idx="255">
                  <c:v>270.12680890044686</c:v>
                </c:pt>
                <c:pt idx="256">
                  <c:v>270.75347290434547</c:v>
                </c:pt>
                <c:pt idx="257">
                  <c:v>272.85273626548951</c:v>
                </c:pt>
                <c:pt idx="258">
                  <c:v>276.16278123226101</c:v>
                </c:pt>
                <c:pt idx="259">
                  <c:v>275.60704598810219</c:v>
                </c:pt>
                <c:pt idx="260">
                  <c:v>273.11059242608917</c:v>
                </c:pt>
                <c:pt idx="261">
                  <c:v>273.01361484869432</c:v>
                </c:pt>
                <c:pt idx="262">
                  <c:v>273.9131402175293</c:v>
                </c:pt>
                <c:pt idx="263">
                  <c:v>272.38106272663828</c:v>
                </c:pt>
                <c:pt idx="264">
                  <c:v>266.86221369364637</c:v>
                </c:pt>
                <c:pt idx="265">
                  <c:v>263.8540094014524</c:v>
                </c:pt>
                <c:pt idx="266">
                  <c:v>256.16703044564105</c:v>
                </c:pt>
                <c:pt idx="267">
                  <c:v>246.4939105461894</c:v>
                </c:pt>
                <c:pt idx="268">
                  <c:v>247.91783117544207</c:v>
                </c:pt>
                <c:pt idx="269">
                  <c:v>244.17000326695586</c:v>
                </c:pt>
                <c:pt idx="270">
                  <c:v>249.8251473114907</c:v>
                </c:pt>
                <c:pt idx="271">
                  <c:v>242.87570263972208</c:v>
                </c:pt>
                <c:pt idx="272">
                  <c:v>232.71267502906068</c:v>
                </c:pt>
                <c:pt idx="273">
                  <c:v>229.48294725005888</c:v>
                </c:pt>
                <c:pt idx="274">
                  <c:v>237.96894655325303</c:v>
                </c:pt>
                <c:pt idx="275">
                  <c:v>236.50030878702592</c:v>
                </c:pt>
                <c:pt idx="276">
                  <c:v>244.05015157155771</c:v>
                </c:pt>
                <c:pt idx="277">
                  <c:v>237.83710154805951</c:v>
                </c:pt>
                <c:pt idx="278">
                  <c:v>243.89095530782643</c:v>
                </c:pt>
                <c:pt idx="279">
                  <c:v>245.22831788674625</c:v>
                </c:pt>
                <c:pt idx="280">
                  <c:v>242.53096281856892</c:v>
                </c:pt>
                <c:pt idx="281">
                  <c:v>241.62204902170407</c:v>
                </c:pt>
                <c:pt idx="282">
                  <c:v>241.47107441604518</c:v>
                </c:pt>
                <c:pt idx="283">
                  <c:v>240.07298553096717</c:v>
                </c:pt>
                <c:pt idx="284">
                  <c:v>234.08213734890327</c:v>
                </c:pt>
                <c:pt idx="285">
                  <c:v>230.37460370522723</c:v>
                </c:pt>
                <c:pt idx="286">
                  <c:v>240.78485087594578</c:v>
                </c:pt>
                <c:pt idx="287">
                  <c:v>249.6796266770283</c:v>
                </c:pt>
                <c:pt idx="288">
                  <c:v>249.08658192841568</c:v>
                </c:pt>
                <c:pt idx="289">
                  <c:v>245.65109562412425</c:v>
                </c:pt>
                <c:pt idx="290">
                  <c:v>247.62239416853799</c:v>
                </c:pt>
                <c:pt idx="291">
                  <c:v>241.58837549804795</c:v>
                </c:pt>
                <c:pt idx="292">
                  <c:v>245.68012920213556</c:v>
                </c:pt>
                <c:pt idx="293">
                  <c:v>247.9844184655727</c:v>
                </c:pt>
                <c:pt idx="294">
                  <c:v>253.7007229632267</c:v>
                </c:pt>
                <c:pt idx="295">
                  <c:v>257.1001479355769</c:v>
                </c:pt>
                <c:pt idx="296">
                  <c:v>260.50258480246856</c:v>
                </c:pt>
                <c:pt idx="297">
                  <c:v>254.09500980629448</c:v>
                </c:pt>
                <c:pt idx="298">
                  <c:v>256.98797521454998</c:v>
                </c:pt>
                <c:pt idx="299">
                  <c:v>252.43770805136393</c:v>
                </c:pt>
                <c:pt idx="300">
                  <c:v>254.03878777485573</c:v>
                </c:pt>
                <c:pt idx="301">
                  <c:v>259.39740944508418</c:v>
                </c:pt>
                <c:pt idx="302">
                  <c:v>259.34674992158222</c:v>
                </c:pt>
                <c:pt idx="303">
                  <c:v>260.45396034284585</c:v>
                </c:pt>
                <c:pt idx="304">
                  <c:v>258.55988568910522</c:v>
                </c:pt>
                <c:pt idx="305">
                  <c:v>258.31744174561805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C-4220-87D2-E8602E0494C1}"/>
            </c:ext>
          </c:extLst>
        </c:ser>
        <c:ser>
          <c:idx val="2"/>
          <c:order val="2"/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'Step #16'!$C$6:$C$311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#16'!$F$6:$F$311</c:f>
              <c:numCache>
                <c:formatCode>#,##0.00_);\(#,##0.00\)</c:formatCode>
                <c:ptCount val="306"/>
                <c:pt idx="0" formatCode="0.00">
                  <c:v>100</c:v>
                </c:pt>
                <c:pt idx="1">
                  <c:v>102.54479023490941</c:v>
                </c:pt>
                <c:pt idx="2">
                  <c:v>107.9799388045942</c:v>
                </c:pt>
                <c:pt idx="3">
                  <c:v>102.73208480159973</c:v>
                </c:pt>
                <c:pt idx="4">
                  <c:v>99.232002959037303</c:v>
                </c:pt>
                <c:pt idx="5">
                  <c:v>103.36272389624665</c:v>
                </c:pt>
                <c:pt idx="6">
                  <c:v>101.5924312991751</c:v>
                </c:pt>
                <c:pt idx="7">
                  <c:v>108.98902153789602</c:v>
                </c:pt>
                <c:pt idx="8">
                  <c:v>103.61543997314935</c:v>
                </c:pt>
                <c:pt idx="9">
                  <c:v>101.77580449185035</c:v>
                </c:pt>
                <c:pt idx="10">
                  <c:v>91.696430818866475</c:v>
                </c:pt>
                <c:pt idx="11">
                  <c:v>92.742429873438013</c:v>
                </c:pt>
                <c:pt idx="12">
                  <c:v>96.880721307375595</c:v>
                </c:pt>
                <c:pt idx="13">
                  <c:v>87.76028358841927</c:v>
                </c:pt>
                <c:pt idx="14">
                  <c:v>81.637504651556796</c:v>
                </c:pt>
                <c:pt idx="15">
                  <c:v>88.540894939703264</c:v>
                </c:pt>
                <c:pt idx="16">
                  <c:v>89.436233944875028</c:v>
                </c:pt>
                <c:pt idx="17">
                  <c:v>87.773447177683011</c:v>
                </c:pt>
                <c:pt idx="18">
                  <c:v>86.465251014028624</c:v>
                </c:pt>
                <c:pt idx="19">
                  <c:v>81.273581082336491</c:v>
                </c:pt>
                <c:pt idx="20">
                  <c:v>73.710201098662964</c:v>
                </c:pt>
                <c:pt idx="21">
                  <c:v>75.821839512251771</c:v>
                </c:pt>
                <c:pt idx="22">
                  <c:v>81.609763676794913</c:v>
                </c:pt>
                <c:pt idx="23">
                  <c:v>82.767361883451699</c:v>
                </c:pt>
                <c:pt idx="24">
                  <c:v>82.034031508264107</c:v>
                </c:pt>
                <c:pt idx="25">
                  <c:v>80.355860154345464</c:v>
                </c:pt>
                <c:pt idx="26">
                  <c:v>83.647564671505634</c:v>
                </c:pt>
                <c:pt idx="27">
                  <c:v>79.763025779953409</c:v>
                </c:pt>
                <c:pt idx="28">
                  <c:v>78.792249282462578</c:v>
                </c:pt>
                <c:pt idx="29">
                  <c:v>73.03251506851251</c:v>
                </c:pt>
                <c:pt idx="30">
                  <c:v>67.351537902229211</c:v>
                </c:pt>
                <c:pt idx="31">
                  <c:v>67.708411595631929</c:v>
                </c:pt>
                <c:pt idx="32">
                  <c:v>60.668255627159773</c:v>
                </c:pt>
                <c:pt idx="33">
                  <c:v>65.541830958784544</c:v>
                </c:pt>
                <c:pt idx="34">
                  <c:v>69.709396572184161</c:v>
                </c:pt>
                <c:pt idx="35">
                  <c:v>65.346445274455348</c:v>
                </c:pt>
                <c:pt idx="36">
                  <c:v>63.980207043771664</c:v>
                </c:pt>
                <c:pt idx="37">
                  <c:v>62.900797500484686</c:v>
                </c:pt>
                <c:pt idx="38">
                  <c:v>63.358743295632578</c:v>
                </c:pt>
                <c:pt idx="39">
                  <c:v>68.802054628035705</c:v>
                </c:pt>
                <c:pt idx="40">
                  <c:v>73.003689864881679</c:v>
                </c:pt>
                <c:pt idx="41">
                  <c:v>73.824350815576537</c:v>
                </c:pt>
                <c:pt idx="42">
                  <c:v>75.795369043565415</c:v>
                </c:pt>
                <c:pt idx="43">
                  <c:v>77.606293953360677</c:v>
                </c:pt>
                <c:pt idx="44">
                  <c:v>76.453940166519402</c:v>
                </c:pt>
                <c:pt idx="45">
                  <c:v>81.406769285028432</c:v>
                </c:pt>
                <c:pt idx="46">
                  <c:v>82.530016064259726</c:v>
                </c:pt>
                <c:pt idx="47">
                  <c:v>85.866942955566813</c:v>
                </c:pt>
                <c:pt idx="48">
                  <c:v>88.152067540867179</c:v>
                </c:pt>
                <c:pt idx="49">
                  <c:v>89.412791674879983</c:v>
                </c:pt>
                <c:pt idx="50">
                  <c:v>88.185263094344307</c:v>
                </c:pt>
                <c:pt idx="51">
                  <c:v>86.588991618910839</c:v>
                </c:pt>
                <c:pt idx="52">
                  <c:v>87.753763886189589</c:v>
                </c:pt>
                <c:pt idx="53">
                  <c:v>89.284484890267677</c:v>
                </c:pt>
                <c:pt idx="54">
                  <c:v>86.181770540011399</c:v>
                </c:pt>
                <c:pt idx="55">
                  <c:v>86.448887277882946</c:v>
                </c:pt>
                <c:pt idx="56">
                  <c:v>87.650943644505901</c:v>
                </c:pt>
                <c:pt idx="57">
                  <c:v>89.427961326368234</c:v>
                </c:pt>
                <c:pt idx="58">
                  <c:v>93.616227591389389</c:v>
                </c:pt>
                <c:pt idx="59">
                  <c:v>96.397245982251405</c:v>
                </c:pt>
                <c:pt idx="60">
                  <c:v>94.422941633285234</c:v>
                </c:pt>
                <c:pt idx="61">
                  <c:v>96.378842749510795</c:v>
                </c:pt>
                <c:pt idx="62">
                  <c:v>94.355518837186992</c:v>
                </c:pt>
                <c:pt idx="63">
                  <c:v>92.494814926191964</c:v>
                </c:pt>
                <c:pt idx="64">
                  <c:v>95.980730148378385</c:v>
                </c:pt>
                <c:pt idx="65">
                  <c:v>96.454533387777232</c:v>
                </c:pt>
                <c:pt idx="66">
                  <c:v>100.72981976629471</c:v>
                </c:pt>
                <c:pt idx="67">
                  <c:v>99.813130527447726</c:v>
                </c:pt>
                <c:pt idx="68">
                  <c:v>100.18659244491175</c:v>
                </c:pt>
                <c:pt idx="69">
                  <c:v>98.758897065078415</c:v>
                </c:pt>
                <c:pt idx="70">
                  <c:v>102.68059587117048</c:v>
                </c:pt>
                <c:pt idx="71">
                  <c:v>102.30551955124963</c:v>
                </c:pt>
                <c:pt idx="72">
                  <c:v>106.41842952170843</c:v>
                </c:pt>
                <c:pt idx="73">
                  <c:v>106.41842952170843</c:v>
                </c:pt>
                <c:pt idx="74">
                  <c:v>107.92646769363361</c:v>
                </c:pt>
                <c:pt idx="75">
                  <c:v>109.54146241649588</c:v>
                </c:pt>
                <c:pt idx="76">
                  <c:v>105.99788723437049</c:v>
                </c:pt>
                <c:pt idx="77">
                  <c:v>105.75703558262424</c:v>
                </c:pt>
                <c:pt idx="78">
                  <c:v>106.0419346292145</c:v>
                </c:pt>
                <c:pt idx="79">
                  <c:v>108.49436002770085</c:v>
                </c:pt>
                <c:pt idx="80">
                  <c:v>110.53233297060225</c:v>
                </c:pt>
                <c:pt idx="81">
                  <c:v>114.86989325217505</c:v>
                </c:pt>
                <c:pt idx="82">
                  <c:v>117.43563728465341</c:v>
                </c:pt>
                <c:pt idx="83">
                  <c:v>118.1984567745414</c:v>
                </c:pt>
                <c:pt idx="84">
                  <c:v>120.99516066146367</c:v>
                </c:pt>
                <c:pt idx="85">
                  <c:v>119.04416006867228</c:v>
                </c:pt>
                <c:pt idx="86">
                  <c:v>119.88029635652771</c:v>
                </c:pt>
                <c:pt idx="87">
                  <c:v>125.19103563392211</c:v>
                </c:pt>
                <c:pt idx="88">
                  <c:v>129.80827920030146</c:v>
                </c:pt>
                <c:pt idx="89">
                  <c:v>127.18486565520691</c:v>
                </c:pt>
                <c:pt idx="90">
                  <c:v>123.28159873988724</c:v>
                </c:pt>
                <c:pt idx="91">
                  <c:v>125.07186598510862</c:v>
                </c:pt>
                <c:pt idx="92">
                  <c:v>129.03844326896626</c:v>
                </c:pt>
                <c:pt idx="93">
                  <c:v>131.96468623586733</c:v>
                </c:pt>
                <c:pt idx="94">
                  <c:v>126.04321086689639</c:v>
                </c:pt>
                <c:pt idx="95">
                  <c:v>124.63334078282948</c:v>
                </c:pt>
                <c:pt idx="96">
                  <c:v>117.66464839293637</c:v>
                </c:pt>
                <c:pt idx="97">
                  <c:v>114.05077983519625</c:v>
                </c:pt>
                <c:pt idx="98">
                  <c:v>112.8815321386214</c:v>
                </c:pt>
                <c:pt idx="99">
                  <c:v>119.08953050931676</c:v>
                </c:pt>
                <c:pt idx="100">
                  <c:v>121.58092605468363</c:v>
                </c:pt>
                <c:pt idx="101">
                  <c:v>111.11703324030778</c:v>
                </c:pt>
                <c:pt idx="102">
                  <c:v>110.76225635956354</c:v>
                </c:pt>
                <c:pt idx="103">
                  <c:v>112.51414572389447</c:v>
                </c:pt>
                <c:pt idx="104">
                  <c:v>101.60954014414702</c:v>
                </c:pt>
                <c:pt idx="105">
                  <c:v>84.088339529279395</c:v>
                </c:pt>
                <c:pt idx="106">
                  <c:v>77.443148554782624</c:v>
                </c:pt>
                <c:pt idx="107">
                  <c:v>78.305249019429624</c:v>
                </c:pt>
                <c:pt idx="108">
                  <c:v>72.369845847014162</c:v>
                </c:pt>
                <c:pt idx="109">
                  <c:v>64.807215748505513</c:v>
                </c:pt>
                <c:pt idx="110">
                  <c:v>69.945476661639248</c:v>
                </c:pt>
                <c:pt idx="111">
                  <c:v>77.872383778426808</c:v>
                </c:pt>
                <c:pt idx="112">
                  <c:v>82.061099019279169</c:v>
                </c:pt>
                <c:pt idx="113">
                  <c:v>81.951830720445244</c:v>
                </c:pt>
                <c:pt idx="114">
                  <c:v>88.783852956785267</c:v>
                </c:pt>
                <c:pt idx="115">
                  <c:v>92.041005440297468</c:v>
                </c:pt>
                <c:pt idx="116">
                  <c:v>95.481101246008237</c:v>
                </c:pt>
                <c:pt idx="117">
                  <c:v>93.426009905457633</c:v>
                </c:pt>
                <c:pt idx="118">
                  <c:v>98.681697103804979</c:v>
                </c:pt>
                <c:pt idx="119">
                  <c:v>100.8868323460721</c:v>
                </c:pt>
                <c:pt idx="120">
                  <c:v>97.958898555296088</c:v>
                </c:pt>
                <c:pt idx="121">
                  <c:v>101.2500490171752</c:v>
                </c:pt>
                <c:pt idx="122">
                  <c:v>107.20377900091319</c:v>
                </c:pt>
                <c:pt idx="123">
                  <c:v>109.93569185432226</c:v>
                </c:pt>
                <c:pt idx="124">
                  <c:v>101.1392952770274</c:v>
                </c:pt>
                <c:pt idx="125">
                  <c:v>94.978195775338037</c:v>
                </c:pt>
                <c:pt idx="126">
                  <c:v>102.08534466943175</c:v>
                </c:pt>
                <c:pt idx="127">
                  <c:v>97.238321004250039</c:v>
                </c:pt>
                <c:pt idx="128">
                  <c:v>105.92563555991752</c:v>
                </c:pt>
                <c:pt idx="129">
                  <c:v>110.63790438333669</c:v>
                </c:pt>
                <c:pt idx="130">
                  <c:v>111.27481958694318</c:v>
                </c:pt>
                <c:pt idx="131">
                  <c:v>118.24355018754534</c:v>
                </c:pt>
                <c:pt idx="132">
                  <c:v>121.45431964662355</c:v>
                </c:pt>
                <c:pt idx="133">
                  <c:v>125.82293568196729</c:v>
                </c:pt>
                <c:pt idx="134">
                  <c:v>125.89825854215924</c:v>
                </c:pt>
                <c:pt idx="135">
                  <c:v>130.17349238095179</c:v>
                </c:pt>
                <c:pt idx="136">
                  <c:v>128.66116505693705</c:v>
                </c:pt>
                <c:pt idx="137">
                  <c:v>125.86332917775951</c:v>
                </c:pt>
                <c:pt idx="138">
                  <c:v>123.51374312631138</c:v>
                </c:pt>
                <c:pt idx="139">
                  <c:v>116.07407986582692</c:v>
                </c:pt>
                <c:pt idx="140">
                  <c:v>106.54675541167526</c:v>
                </c:pt>
                <c:pt idx="141">
                  <c:v>119.37606784005706</c:v>
                </c:pt>
                <c:pt idx="142">
                  <c:v>119.03279238273336</c:v>
                </c:pt>
                <c:pt idx="143">
                  <c:v>119.33792399975947</c:v>
                </c:pt>
                <c:pt idx="144">
                  <c:v>126.10126726294159</c:v>
                </c:pt>
                <c:pt idx="145">
                  <c:v>131.47053101756694</c:v>
                </c:pt>
                <c:pt idx="146">
                  <c:v>134.9605347856205</c:v>
                </c:pt>
                <c:pt idx="147">
                  <c:v>134.61799488444581</c:v>
                </c:pt>
                <c:pt idx="148">
                  <c:v>126.22363705863707</c:v>
                </c:pt>
                <c:pt idx="149">
                  <c:v>130.53636037933492</c:v>
                </c:pt>
                <c:pt idx="150">
                  <c:v>132.5169503899379</c:v>
                </c:pt>
                <c:pt idx="151">
                  <c:v>135.8057126825021</c:v>
                </c:pt>
                <c:pt idx="152">
                  <c:v>138.66887454511942</c:v>
                </c:pt>
                <c:pt idx="153">
                  <c:v>136.85769648937679</c:v>
                </c:pt>
                <c:pt idx="154">
                  <c:v>137.86834108541052</c:v>
                </c:pt>
                <c:pt idx="155">
                  <c:v>138.52903290271615</c:v>
                </c:pt>
                <c:pt idx="156">
                  <c:v>147.18098344716861</c:v>
                </c:pt>
                <c:pt idx="157">
                  <c:v>149.05994252440672</c:v>
                </c:pt>
                <c:pt idx="158">
                  <c:v>154.18774803227987</c:v>
                </c:pt>
                <c:pt idx="159">
                  <c:v>157.47556460979533</c:v>
                </c:pt>
                <c:pt idx="160">
                  <c:v>161.13136942070511</c:v>
                </c:pt>
                <c:pt idx="161">
                  <c:v>158.37967297269142</c:v>
                </c:pt>
                <c:pt idx="162">
                  <c:v>167.80664655223103</c:v>
                </c:pt>
                <c:pt idx="163">
                  <c:v>163.06853296048595</c:v>
                </c:pt>
                <c:pt idx="164">
                  <c:v>168.28044501529121</c:v>
                </c:pt>
                <c:pt idx="165">
                  <c:v>176.17806839993946</c:v>
                </c:pt>
                <c:pt idx="166">
                  <c:v>181.25476708447371</c:v>
                </c:pt>
                <c:pt idx="167">
                  <c:v>185.10206964006804</c:v>
                </c:pt>
                <c:pt idx="168">
                  <c:v>180.24282810067126</c:v>
                </c:pt>
                <c:pt idx="169">
                  <c:v>188.77272886411646</c:v>
                </c:pt>
                <c:pt idx="170">
                  <c:v>188.97198815907444</c:v>
                </c:pt>
                <c:pt idx="171">
                  <c:v>189.85780314501838</c:v>
                </c:pt>
                <c:pt idx="172">
                  <c:v>193.97999831777355</c:v>
                </c:pt>
                <c:pt idx="173">
                  <c:v>198.14207591808753</c:v>
                </c:pt>
                <c:pt idx="174">
                  <c:v>194.96556713600086</c:v>
                </c:pt>
                <c:pt idx="175">
                  <c:v>203.1209504111448</c:v>
                </c:pt>
                <c:pt idx="176">
                  <c:v>197.9384797076537</c:v>
                </c:pt>
                <c:pt idx="177">
                  <c:v>204.22202065011797</c:v>
                </c:pt>
                <c:pt idx="178">
                  <c:v>209.1440280554489</c:v>
                </c:pt>
                <c:pt idx="179">
                  <c:v>208.09512498699044</c:v>
                </c:pt>
                <c:pt idx="180">
                  <c:v>203.33968283869649</c:v>
                </c:pt>
                <c:pt idx="181">
                  <c:v>215.05758903131027</c:v>
                </c:pt>
                <c:pt idx="182">
                  <c:v>211.89496506562045</c:v>
                </c:pt>
                <c:pt idx="183">
                  <c:v>213.71724810867741</c:v>
                </c:pt>
                <c:pt idx="184">
                  <c:v>216.69005082454169</c:v>
                </c:pt>
                <c:pt idx="185">
                  <c:v>212.12900565848062</c:v>
                </c:pt>
                <c:pt idx="186">
                  <c:v>216.45741447523875</c:v>
                </c:pt>
                <c:pt idx="187">
                  <c:v>203.45530844424667</c:v>
                </c:pt>
                <c:pt idx="188">
                  <c:v>196.50448911350628</c:v>
                </c:pt>
                <c:pt idx="189">
                  <c:v>212.93218998612903</c:v>
                </c:pt>
                <c:pt idx="190">
                  <c:v>214.08239919692554</c:v>
                </c:pt>
                <c:pt idx="191">
                  <c:v>208.61843019994853</c:v>
                </c:pt>
                <c:pt idx="192">
                  <c:v>197.82759223002427</c:v>
                </c:pt>
                <c:pt idx="193">
                  <c:v>197.74499978243779</c:v>
                </c:pt>
                <c:pt idx="194">
                  <c:v>210.6719119143809</c:v>
                </c:pt>
                <c:pt idx="195">
                  <c:v>212.93481697237544</c:v>
                </c:pt>
                <c:pt idx="196">
                  <c:v>216.75129303845301</c:v>
                </c:pt>
                <c:pt idx="197">
                  <c:v>216.33648713380947</c:v>
                </c:pt>
                <c:pt idx="198">
                  <c:v>225.8146630634605</c:v>
                </c:pt>
                <c:pt idx="199">
                  <c:v>226.39782057578856</c:v>
                </c:pt>
                <c:pt idx="200">
                  <c:v>225.68978091364579</c:v>
                </c:pt>
                <c:pt idx="201">
                  <c:v>221.73045888816674</c:v>
                </c:pt>
                <c:pt idx="202">
                  <c:v>231.56565657771804</c:v>
                </c:pt>
                <c:pt idx="203">
                  <c:v>234.62079859522146</c:v>
                </c:pt>
                <c:pt idx="204">
                  <c:v>240.52123896886681</c:v>
                </c:pt>
                <c:pt idx="205">
                  <c:v>249.44655370211862</c:v>
                </c:pt>
                <c:pt idx="206">
                  <c:v>248.56248685611314</c:v>
                </c:pt>
                <c:pt idx="207">
                  <c:v>252.23334668638407</c:v>
                </c:pt>
                <c:pt idx="208">
                  <c:v>254.77003147463867</c:v>
                </c:pt>
                <c:pt idx="209">
                  <c:v>255.99616536429446</c:v>
                </c:pt>
                <c:pt idx="210">
                  <c:v>261.90713756461849</c:v>
                </c:pt>
                <c:pt idx="211">
                  <c:v>262.2892685366956</c:v>
                </c:pt>
                <c:pt idx="212">
                  <c:v>267.63952723991292</c:v>
                </c:pt>
                <c:pt idx="213">
                  <c:v>274.51965675893234</c:v>
                </c:pt>
                <c:pt idx="214">
                  <c:v>282.87584208641175</c:v>
                </c:pt>
                <c:pt idx="215">
                  <c:v>284.36808490648815</c:v>
                </c:pt>
                <c:pt idx="216">
                  <c:v>300.85018827610429</c:v>
                </c:pt>
                <c:pt idx="217">
                  <c:v>289.67115338404307</c:v>
                </c:pt>
                <c:pt idx="218">
                  <c:v>282.81799107292761</c:v>
                </c:pt>
                <c:pt idx="219">
                  <c:v>284.97217711103065</c:v>
                </c:pt>
                <c:pt idx="220">
                  <c:v>292.92629980533076</c:v>
                </c:pt>
                <c:pt idx="221">
                  <c:v>293.74322088287852</c:v>
                </c:pt>
                <c:pt idx="222">
                  <c:v>304.74785732254986</c:v>
                </c:pt>
                <c:pt idx="223">
                  <c:v>315.23707428434091</c:v>
                </c:pt>
                <c:pt idx="224">
                  <c:v>314.3305777521299</c:v>
                </c:pt>
                <c:pt idx="225">
                  <c:v>292.37136090162755</c:v>
                </c:pt>
                <c:pt idx="226">
                  <c:v>298.39828827486718</c:v>
                </c:pt>
                <c:pt idx="227">
                  <c:v>269.17415051265158</c:v>
                </c:pt>
                <c:pt idx="228">
                  <c:v>293.87438869433009</c:v>
                </c:pt>
                <c:pt idx="229">
                  <c:v>304.16283703815611</c:v>
                </c:pt>
                <c:pt idx="230">
                  <c:v>306.95304032820326</c:v>
                </c:pt>
                <c:pt idx="231">
                  <c:v>320.76543787872481</c:v>
                </c:pt>
                <c:pt idx="232">
                  <c:v>300.08497584056278</c:v>
                </c:pt>
                <c:pt idx="233">
                  <c:v>319.88918512271778</c:v>
                </c:pt>
                <c:pt idx="234">
                  <c:v>325.61155881590548</c:v>
                </c:pt>
                <c:pt idx="235">
                  <c:v>319.01661970013288</c:v>
                </c:pt>
                <c:pt idx="236">
                  <c:v>323.06148595047159</c:v>
                </c:pt>
                <c:pt idx="237">
                  <c:v>331.25124931107285</c:v>
                </c:pt>
                <c:pt idx="238">
                  <c:v>343.74719240844922</c:v>
                </c:pt>
                <c:pt idx="239">
                  <c:v>351.73915803371318</c:v>
                </c:pt>
                <c:pt idx="240">
                  <c:v>353.27910214768548</c:v>
                </c:pt>
                <c:pt idx="241">
                  <c:v>324.38664766893896</c:v>
                </c:pt>
                <c:pt idx="242">
                  <c:v>278.40702324295336</c:v>
                </c:pt>
                <c:pt idx="243">
                  <c:v>316.76564593603558</c:v>
                </c:pt>
                <c:pt idx="244">
                  <c:v>333.79891967817605</c:v>
                </c:pt>
                <c:pt idx="245">
                  <c:v>339.95227195860787</c:v>
                </c:pt>
                <c:pt idx="246">
                  <c:v>360.62457123405164</c:v>
                </c:pt>
                <c:pt idx="247">
                  <c:v>386.50499492776726</c:v>
                </c:pt>
                <c:pt idx="248">
                  <c:v>371.28117975946265</c:v>
                </c:pt>
                <c:pt idx="249">
                  <c:v>364.65533773275519</c:v>
                </c:pt>
                <c:pt idx="250">
                  <c:v>409.10806222556653</c:v>
                </c:pt>
                <c:pt idx="251">
                  <c:v>425.69351123411565</c:v>
                </c:pt>
                <c:pt idx="252">
                  <c:v>425.86977723490975</c:v>
                </c:pt>
                <c:pt idx="253">
                  <c:v>439.45030265030914</c:v>
                </c:pt>
                <c:pt idx="254">
                  <c:v>453.3016178079863</c:v>
                </c:pt>
                <c:pt idx="255">
                  <c:v>478.02640159388329</c:v>
                </c:pt>
                <c:pt idx="256">
                  <c:v>480.06298939858203</c:v>
                </c:pt>
                <c:pt idx="257">
                  <c:v>490.83347538960476</c:v>
                </c:pt>
                <c:pt idx="258">
                  <c:v>500.58916614632432</c:v>
                </c:pt>
                <c:pt idx="259">
                  <c:v>514.88399778014889</c:v>
                </c:pt>
                <c:pt idx="260">
                  <c:v>490.37862466188898</c:v>
                </c:pt>
                <c:pt idx="261">
                  <c:v>524.78843805081624</c:v>
                </c:pt>
                <c:pt idx="262">
                  <c:v>516.96060174988816</c:v>
                </c:pt>
                <c:pt idx="263">
                  <c:v>534.89191312852608</c:v>
                </c:pt>
                <c:pt idx="264">
                  <c:v>504.25253667762382</c:v>
                </c:pt>
                <c:pt idx="265">
                  <c:v>491.37567579818233</c:v>
                </c:pt>
                <c:pt idx="266">
                  <c:v>505.85070913583189</c:v>
                </c:pt>
                <c:pt idx="267">
                  <c:v>461.48693439732324</c:v>
                </c:pt>
                <c:pt idx="268">
                  <c:v>460.25061735370878</c:v>
                </c:pt>
                <c:pt idx="269">
                  <c:v>420.13723471677918</c:v>
                </c:pt>
                <c:pt idx="270">
                  <c:v>461.30298326767382</c:v>
                </c:pt>
                <c:pt idx="271">
                  <c:v>444.021917853758</c:v>
                </c:pt>
                <c:pt idx="272">
                  <c:v>401.23288763247825</c:v>
                </c:pt>
                <c:pt idx="273">
                  <c:v>435.64459245150306</c:v>
                </c:pt>
                <c:pt idx="274">
                  <c:v>458.43729949825996</c:v>
                </c:pt>
                <c:pt idx="275">
                  <c:v>429.50811019911168</c:v>
                </c:pt>
                <c:pt idx="276">
                  <c:v>461.20076962099608</c:v>
                </c:pt>
                <c:pt idx="277">
                  <c:v>450.40080406795033</c:v>
                </c:pt>
                <c:pt idx="278">
                  <c:v>460.50552099370384</c:v>
                </c:pt>
                <c:pt idx="279">
                  <c:v>467.03694435837753</c:v>
                </c:pt>
                <c:pt idx="280">
                  <c:v>468.9443895192037</c:v>
                </c:pt>
                <c:pt idx="281">
                  <c:v>499.18394343974433</c:v>
                </c:pt>
                <c:pt idx="282">
                  <c:v>518.83940320795148</c:v>
                </c:pt>
                <c:pt idx="283">
                  <c:v>508.75491407629505</c:v>
                </c:pt>
                <c:pt idx="284">
                  <c:v>482.70322043199212</c:v>
                </c:pt>
                <c:pt idx="285">
                  <c:v>471.58232313373281</c:v>
                </c:pt>
                <c:pt idx="286">
                  <c:v>515.75652976836329</c:v>
                </c:pt>
                <c:pt idx="287">
                  <c:v>543.16049562919636</c:v>
                </c:pt>
                <c:pt idx="288">
                  <c:v>549.07421900057125</c:v>
                </c:pt>
                <c:pt idx="289">
                  <c:v>578.70306548756696</c:v>
                </c:pt>
                <c:pt idx="290">
                  <c:v>595.35159560039983</c:v>
                </c:pt>
                <c:pt idx="291">
                  <c:v>570.81254929479985</c:v>
                </c:pt>
                <c:pt idx="292">
                  <c:v>597.75372137677584</c:v>
                </c:pt>
                <c:pt idx="293">
                  <c:v>614.45618590541642</c:v>
                </c:pt>
                <c:pt idx="294">
                  <c:v>627.6836013822533</c:v>
                </c:pt>
                <c:pt idx="295">
                  <c:v>641.26930434872747</c:v>
                </c:pt>
                <c:pt idx="296">
                  <c:v>652.48804494381818</c:v>
                </c:pt>
                <c:pt idx="297">
                  <c:v>649.34154589734248</c:v>
                </c:pt>
                <c:pt idx="298">
                  <c:v>692.34936586223728</c:v>
                </c:pt>
                <c:pt idx="299">
                  <c:v>669.32635809576743</c:v>
                </c:pt>
                <c:pt idx="300">
                  <c:v>692.01833693716048</c:v>
                </c:pt>
                <c:pt idx="301">
                  <c:v>678.78268705252572</c:v>
                </c:pt>
                <c:pt idx="302">
                  <c:v>636.69491886887329</c:v>
                </c:pt>
                <c:pt idx="303">
                  <c:v>634.44106974892088</c:v>
                </c:pt>
                <c:pt idx="304">
                  <c:v>674.56228558120324</c:v>
                </c:pt>
                <c:pt idx="305">
                  <c:v>685.97773013008498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C-4220-87D2-E8602E0494C1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 #16'!$C$6:$C$311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#16'!$G$6:$G$311</c:f>
              <c:numCache>
                <c:formatCode>#,##0.00_);\(#,##0.00\)</c:formatCode>
                <c:ptCount val="306"/>
                <c:pt idx="0" formatCode="0.00">
                  <c:v>100</c:v>
                </c:pt>
                <c:pt idx="1">
                  <c:v>102.831619763685</c:v>
                </c:pt>
                <c:pt idx="2">
                  <c:v>106.1103427216554</c:v>
                </c:pt>
                <c:pt idx="3">
                  <c:v>100.657320643029</c:v>
                </c:pt>
                <c:pt idx="4">
                  <c:v>97.967197850080424</c:v>
                </c:pt>
                <c:pt idx="5">
                  <c:v>102.15188963931598</c:v>
                </c:pt>
                <c:pt idx="6">
                  <c:v>97.593537493800085</c:v>
                </c:pt>
                <c:pt idx="7">
                  <c:v>98.564967505527761</c:v>
                </c:pt>
                <c:pt idx="8">
                  <c:v>93.632983975265262</c:v>
                </c:pt>
                <c:pt idx="9">
                  <c:v>90.793339096737114</c:v>
                </c:pt>
                <c:pt idx="10">
                  <c:v>86.758125935780541</c:v>
                </c:pt>
                <c:pt idx="11">
                  <c:v>88.402101131512225</c:v>
                </c:pt>
                <c:pt idx="12">
                  <c:v>90.991533358982792</c:v>
                </c:pt>
                <c:pt idx="13">
                  <c:v>84.06824940086868</c:v>
                </c:pt>
                <c:pt idx="14">
                  <c:v>78.057974356716059</c:v>
                </c:pt>
                <c:pt idx="15">
                  <c:v>84.220407896017676</c:v>
                </c:pt>
                <c:pt idx="16">
                  <c:v>81.253302754845194</c:v>
                </c:pt>
                <c:pt idx="17">
                  <c:v>78.134010146989979</c:v>
                </c:pt>
                <c:pt idx="18">
                  <c:v>76.23205792916113</c:v>
                </c:pt>
                <c:pt idx="19">
                  <c:v>74.482206263413815</c:v>
                </c:pt>
                <c:pt idx="20">
                  <c:v>66.493812839256663</c:v>
                </c:pt>
                <c:pt idx="21">
                  <c:v>68.471902247727485</c:v>
                </c:pt>
                <c:pt idx="22">
                  <c:v>70.906467141645308</c:v>
                </c:pt>
                <c:pt idx="23">
                  <c:v>70.602135665580434</c:v>
                </c:pt>
                <c:pt idx="24">
                  <c:v>68.541535329047093</c:v>
                </c:pt>
                <c:pt idx="25">
                  <c:v>69.161164006693582</c:v>
                </c:pt>
                <c:pt idx="26">
                  <c:v>73.110969086214652</c:v>
                </c:pt>
                <c:pt idx="27">
                  <c:v>73.420776182154455</c:v>
                </c:pt>
                <c:pt idx="28">
                  <c:v>74.272684131479778</c:v>
                </c:pt>
                <c:pt idx="29">
                  <c:v>71.097331605857349</c:v>
                </c:pt>
                <c:pt idx="30">
                  <c:v>64.126997876966001</c:v>
                </c:pt>
                <c:pt idx="31">
                  <c:v>64.049571453073071</c:v>
                </c:pt>
                <c:pt idx="32">
                  <c:v>57.079237724181731</c:v>
                </c:pt>
                <c:pt idx="33">
                  <c:v>60.332045645230828</c:v>
                </c:pt>
                <c:pt idx="34">
                  <c:v>62.655490221527934</c:v>
                </c:pt>
                <c:pt idx="35">
                  <c:v>60.10939940851717</c:v>
                </c:pt>
                <c:pt idx="36">
                  <c:v>59.028992972664774</c:v>
                </c:pt>
                <c:pt idx="37">
                  <c:v>57.949441197057418</c:v>
                </c:pt>
                <c:pt idx="38">
                  <c:v>57.165761209665831</c:v>
                </c:pt>
                <c:pt idx="39">
                  <c:v>62.713505717821896</c:v>
                </c:pt>
                <c:pt idx="40">
                  <c:v>66.572774754437276</c:v>
                </c:pt>
                <c:pt idx="41">
                  <c:v>68.341631746311336</c:v>
                </c:pt>
                <c:pt idx="42">
                  <c:v>70.5124832544535</c:v>
                </c:pt>
                <c:pt idx="43">
                  <c:v>72.281296789026968</c:v>
                </c:pt>
                <c:pt idx="44">
                  <c:v>74.291341799201774</c:v>
                </c:pt>
                <c:pt idx="45">
                  <c:v>79.115478795155028</c:v>
                </c:pt>
                <c:pt idx="46">
                  <c:v>80.80391080939512</c:v>
                </c:pt>
                <c:pt idx="47">
                  <c:v>85.547622827714392</c:v>
                </c:pt>
                <c:pt idx="48">
                  <c:v>88.502328152450531</c:v>
                </c:pt>
                <c:pt idx="49">
                  <c:v>90.712827204501934</c:v>
                </c:pt>
                <c:pt idx="50">
                  <c:v>91.122180490337414</c:v>
                </c:pt>
                <c:pt idx="51">
                  <c:v>88.256693003722248</c:v>
                </c:pt>
                <c:pt idx="52">
                  <c:v>88.666046289557727</c:v>
                </c:pt>
                <c:pt idx="53">
                  <c:v>90.794700758822415</c:v>
                </c:pt>
                <c:pt idx="54">
                  <c:v>87.765480649333199</c:v>
                </c:pt>
                <c:pt idx="55">
                  <c:v>88.420440112363181</c:v>
                </c:pt>
                <c:pt idx="56">
                  <c:v>91.040277964483224</c:v>
                </c:pt>
                <c:pt idx="57">
                  <c:v>93.987653491185696</c:v>
                </c:pt>
                <c:pt idx="58">
                  <c:v>100.78292672751461</c:v>
                </c:pt>
                <c:pt idx="59">
                  <c:v>103.15721634550756</c:v>
                </c:pt>
                <c:pt idx="60">
                  <c:v>103.50145610928524</c:v>
                </c:pt>
                <c:pt idx="61">
                  <c:v>108.34653952412519</c:v>
                </c:pt>
                <c:pt idx="62">
                  <c:v>105.17215754488269</c:v>
                </c:pt>
                <c:pt idx="63">
                  <c:v>103.0002485757594</c:v>
                </c:pt>
                <c:pt idx="64">
                  <c:v>103.08375902173559</c:v>
                </c:pt>
                <c:pt idx="65">
                  <c:v>104.42036073036076</c:v>
                </c:pt>
                <c:pt idx="66">
                  <c:v>108.26302907814897</c:v>
                </c:pt>
                <c:pt idx="67">
                  <c:v>111.35391509718211</c:v>
                </c:pt>
                <c:pt idx="68">
                  <c:v>116.61662317073736</c:v>
                </c:pt>
                <c:pt idx="69">
                  <c:v>112.69044437697298</c:v>
                </c:pt>
                <c:pt idx="70">
                  <c:v>115.69779097849617</c:v>
                </c:pt>
                <c:pt idx="71">
                  <c:v>119.20630165624463</c:v>
                </c:pt>
                <c:pt idx="72">
                  <c:v>129.99631482090956</c:v>
                </c:pt>
                <c:pt idx="73">
                  <c:v>129.05860767444338</c:v>
                </c:pt>
                <c:pt idx="74">
                  <c:v>133.15028635463938</c:v>
                </c:pt>
                <c:pt idx="75">
                  <c:v>139.96980876470016</c:v>
                </c:pt>
                <c:pt idx="76">
                  <c:v>133.7469985491056</c:v>
                </c:pt>
                <c:pt idx="77">
                  <c:v>133.23554957840625</c:v>
                </c:pt>
                <c:pt idx="78">
                  <c:v>134.76992546203803</c:v>
                </c:pt>
                <c:pt idx="79">
                  <c:v>138.17967218130153</c:v>
                </c:pt>
                <c:pt idx="80">
                  <c:v>138.52063816176775</c:v>
                </c:pt>
                <c:pt idx="81">
                  <c:v>144.06142950182868</c:v>
                </c:pt>
                <c:pt idx="82">
                  <c:v>149.43186822355827</c:v>
                </c:pt>
                <c:pt idx="83">
                  <c:v>150.62520569788947</c:v>
                </c:pt>
                <c:pt idx="84">
                  <c:v>155.5286522674281</c:v>
                </c:pt>
                <c:pt idx="85">
                  <c:v>155.6157551835868</c:v>
                </c:pt>
                <c:pt idx="86">
                  <c:v>159.97478317704156</c:v>
                </c:pt>
                <c:pt idx="87">
                  <c:v>166.25171221764344</c:v>
                </c:pt>
                <c:pt idx="88">
                  <c:v>171.39533280180225</c:v>
                </c:pt>
                <c:pt idx="89">
                  <c:v>172.44153834208657</c:v>
                </c:pt>
                <c:pt idx="90">
                  <c:v>170.61071123956447</c:v>
                </c:pt>
                <c:pt idx="91">
                  <c:v>169.39022743812836</c:v>
                </c:pt>
                <c:pt idx="92">
                  <c:v>180.20053516217104</c:v>
                </c:pt>
                <c:pt idx="93">
                  <c:v>190.83644873892706</c:v>
                </c:pt>
                <c:pt idx="94">
                  <c:v>182.11843620931819</c:v>
                </c:pt>
                <c:pt idx="95">
                  <c:v>173.40051059431045</c:v>
                </c:pt>
                <c:pt idx="96">
                  <c:v>162.72964286210942</c:v>
                </c:pt>
                <c:pt idx="97">
                  <c:v>163.26636949598802</c:v>
                </c:pt>
                <c:pt idx="98">
                  <c:v>162.10348110360684</c:v>
                </c:pt>
                <c:pt idx="99">
                  <c:v>171.58625520908177</c:v>
                </c:pt>
                <c:pt idx="100">
                  <c:v>174.18065605458702</c:v>
                </c:pt>
                <c:pt idx="101">
                  <c:v>158.52497520036709</c:v>
                </c:pt>
                <c:pt idx="102">
                  <c:v>152.71001175085408</c:v>
                </c:pt>
                <c:pt idx="103">
                  <c:v>144.92695407200699</c:v>
                </c:pt>
                <c:pt idx="104">
                  <c:v>125.96114511725358</c:v>
                </c:pt>
                <c:pt idx="105">
                  <c:v>98.138810730128995</c:v>
                </c:pt>
                <c:pt idx="106">
                  <c:v>91.965976410218374</c:v>
                </c:pt>
                <c:pt idx="107">
                  <c:v>96.528456999290768</c:v>
                </c:pt>
                <c:pt idx="108">
                  <c:v>87.627373348043136</c:v>
                </c:pt>
                <c:pt idx="109">
                  <c:v>79.233610223938371</c:v>
                </c:pt>
                <c:pt idx="110">
                  <c:v>86.612746779524315</c:v>
                </c:pt>
                <c:pt idx="111">
                  <c:v>97.681451612903231</c:v>
                </c:pt>
                <c:pt idx="112">
                  <c:v>111.7018342457435</c:v>
                </c:pt>
                <c:pt idx="113">
                  <c:v>110.22603880331341</c:v>
                </c:pt>
                <c:pt idx="114">
                  <c:v>121.20252724483032</c:v>
                </c:pt>
                <c:pt idx="115">
                  <c:v>125.35324991076769</c:v>
                </c:pt>
                <c:pt idx="116">
                  <c:v>131.90227959615999</c:v>
                </c:pt>
                <c:pt idx="117">
                  <c:v>129.13507803772325</c:v>
                </c:pt>
                <c:pt idx="118">
                  <c:v>134.02376361082656</c:v>
                </c:pt>
                <c:pt idx="119">
                  <c:v>132.91692065044572</c:v>
                </c:pt>
                <c:pt idx="120">
                  <c:v>129.17781104997474</c:v>
                </c:pt>
                <c:pt idx="121">
                  <c:v>129.4611381640855</c:v>
                </c:pt>
                <c:pt idx="122">
                  <c:v>138.14854226830883</c:v>
                </c:pt>
                <c:pt idx="123">
                  <c:v>135.78782581386832</c:v>
                </c:pt>
                <c:pt idx="124">
                  <c:v>121.15145043086464</c:v>
                </c:pt>
                <c:pt idx="125">
                  <c:v>119.73501766104695</c:v>
                </c:pt>
                <c:pt idx="126">
                  <c:v>132.10510930380246</c:v>
                </c:pt>
                <c:pt idx="127">
                  <c:v>127.85583996588311</c:v>
                </c:pt>
                <c:pt idx="128">
                  <c:v>141.17025875056203</c:v>
                </c:pt>
                <c:pt idx="129">
                  <c:v>146.17496083048641</c:v>
                </c:pt>
                <c:pt idx="130">
                  <c:v>139.56494606659282</c:v>
                </c:pt>
                <c:pt idx="131">
                  <c:v>148.81896094173709</c:v>
                </c:pt>
                <c:pt idx="132">
                  <c:v>152.263299672274</c:v>
                </c:pt>
                <c:pt idx="133">
                  <c:v>156.38887504693389</c:v>
                </c:pt>
                <c:pt idx="134">
                  <c:v>155.71735835237729</c:v>
                </c:pt>
                <c:pt idx="135">
                  <c:v>163.87252641045015</c:v>
                </c:pt>
                <c:pt idx="136">
                  <c:v>159.17128666057877</c:v>
                </c:pt>
                <c:pt idx="137">
                  <c:v>156.77270441155338</c:v>
                </c:pt>
                <c:pt idx="138">
                  <c:v>154.37409319099427</c:v>
                </c:pt>
                <c:pt idx="139">
                  <c:v>141.32567654325567</c:v>
                </c:pt>
                <c:pt idx="140">
                  <c:v>123.95983502449832</c:v>
                </c:pt>
                <c:pt idx="141">
                  <c:v>136.62443679338429</c:v>
                </c:pt>
                <c:pt idx="142">
                  <c:v>132.69072540085014</c:v>
                </c:pt>
                <c:pt idx="143">
                  <c:v>125.30301327128018</c:v>
                </c:pt>
                <c:pt idx="144">
                  <c:v>138.70877930180922</c:v>
                </c:pt>
                <c:pt idx="145">
                  <c:v>145.83726863333163</c:v>
                </c:pt>
                <c:pt idx="146">
                  <c:v>144.74819970889402</c:v>
                </c:pt>
                <c:pt idx="147">
                  <c:v>142.17400650816535</c:v>
                </c:pt>
                <c:pt idx="148">
                  <c:v>126.43191805459625</c:v>
                </c:pt>
                <c:pt idx="149">
                  <c:v>133.95646273797217</c:v>
                </c:pt>
                <c:pt idx="150">
                  <c:v>134.5504805798015</c:v>
                </c:pt>
                <c:pt idx="151">
                  <c:v>138.21378616226841</c:v>
                </c:pt>
                <c:pt idx="152">
                  <c:v>140.88694612221815</c:v>
                </c:pt>
                <c:pt idx="153">
                  <c:v>144.02889446945008</c:v>
                </c:pt>
                <c:pt idx="154">
                  <c:v>146.64577722512965</c:v>
                </c:pt>
                <c:pt idx="155">
                  <c:v>150.77242454653754</c:v>
                </c:pt>
                <c:pt idx="156">
                  <c:v>157.8699433085028</c:v>
                </c:pt>
                <c:pt idx="157">
                  <c:v>155.9322691895851</c:v>
                </c:pt>
                <c:pt idx="158">
                  <c:v>156.95211063417526</c:v>
                </c:pt>
                <c:pt idx="159">
                  <c:v>162.74696783927982</c:v>
                </c:pt>
                <c:pt idx="160">
                  <c:v>157.94224177092556</c:v>
                </c:pt>
                <c:pt idx="161">
                  <c:v>150.07064708500016</c:v>
                </c:pt>
                <c:pt idx="162">
                  <c:v>158.96658828901076</c:v>
                </c:pt>
                <c:pt idx="163">
                  <c:v>156.37757614877924</c:v>
                </c:pt>
                <c:pt idx="164">
                  <c:v>166.94080014740715</c:v>
                </c:pt>
                <c:pt idx="165">
                  <c:v>173.37446518548734</c:v>
                </c:pt>
                <c:pt idx="166">
                  <c:v>173.58240836883311</c:v>
                </c:pt>
                <c:pt idx="167">
                  <c:v>174.20652763420773</c:v>
                </c:pt>
                <c:pt idx="168">
                  <c:v>167.35474542133881</c:v>
                </c:pt>
                <c:pt idx="169">
                  <c:v>176.37829174566238</c:v>
                </c:pt>
                <c:pt idx="170">
                  <c:v>175.85358829828164</c:v>
                </c:pt>
                <c:pt idx="171">
                  <c:v>179.42545972029723</c:v>
                </c:pt>
                <c:pt idx="172">
                  <c:v>182.80691573687358</c:v>
                </c:pt>
                <c:pt idx="173">
                  <c:v>183.96925367011389</c:v>
                </c:pt>
                <c:pt idx="174">
                  <c:v>182.9929998980202</c:v>
                </c:pt>
                <c:pt idx="175">
                  <c:v>184.91585507743511</c:v>
                </c:pt>
                <c:pt idx="176">
                  <c:v>174.76748895605135</c:v>
                </c:pt>
                <c:pt idx="177">
                  <c:v>175.10519563897299</c:v>
                </c:pt>
                <c:pt idx="178">
                  <c:v>174.67576508026275</c:v>
                </c:pt>
                <c:pt idx="179">
                  <c:v>166.94579773697555</c:v>
                </c:pt>
                <c:pt idx="180">
                  <c:v>168.52076273936279</c:v>
                </c:pt>
                <c:pt idx="181">
                  <c:v>177.82892541104812</c:v>
                </c:pt>
                <c:pt idx="182">
                  <c:v>174.58195525404557</c:v>
                </c:pt>
                <c:pt idx="183">
                  <c:v>183.99205426715926</c:v>
                </c:pt>
                <c:pt idx="184">
                  <c:v>182.25523979159038</c:v>
                </c:pt>
                <c:pt idx="185">
                  <c:v>175.5251669919204</c:v>
                </c:pt>
                <c:pt idx="186">
                  <c:v>175.92452509861911</c:v>
                </c:pt>
                <c:pt idx="187">
                  <c:v>163.09210572060314</c:v>
                </c:pt>
                <c:pt idx="188">
                  <c:v>155.96302247263927</c:v>
                </c:pt>
                <c:pt idx="189">
                  <c:v>166.54251398745649</c:v>
                </c:pt>
                <c:pt idx="190">
                  <c:v>164.33812792902205</c:v>
                </c:pt>
                <c:pt idx="191">
                  <c:v>159.70889692623615</c:v>
                </c:pt>
                <c:pt idx="192">
                  <c:v>151.93364707572928</c:v>
                </c:pt>
                <c:pt idx="193">
                  <c:v>148.49071346457822</c:v>
                </c:pt>
                <c:pt idx="194">
                  <c:v>160.15223382113669</c:v>
                </c:pt>
                <c:pt idx="195">
                  <c:v>164.21116018245115</c:v>
                </c:pt>
                <c:pt idx="196">
                  <c:v>162.54012557421578</c:v>
                </c:pt>
                <c:pt idx="197">
                  <c:v>159.0865304386522</c:v>
                </c:pt>
                <c:pt idx="198">
                  <c:v>168.07697678568945</c:v>
                </c:pt>
                <c:pt idx="199">
                  <c:v>169.31697291509255</c:v>
                </c:pt>
                <c:pt idx="200">
                  <c:v>170.66974073953892</c:v>
                </c:pt>
                <c:pt idx="201">
                  <c:v>168.68774017401464</c:v>
                </c:pt>
                <c:pt idx="202">
                  <c:v>165.06006957803541</c:v>
                </c:pt>
                <c:pt idx="203">
                  <c:v>166.98725600174291</c:v>
                </c:pt>
                <c:pt idx="204">
                  <c:v>174.90466916826202</c:v>
                </c:pt>
                <c:pt idx="205">
                  <c:v>177.53390828307738</c:v>
                </c:pt>
                <c:pt idx="206">
                  <c:v>181.99230863722539</c:v>
                </c:pt>
                <c:pt idx="207">
                  <c:v>186.55658546138903</c:v>
                </c:pt>
                <c:pt idx="208">
                  <c:v>192.17507845491335</c:v>
                </c:pt>
                <c:pt idx="209">
                  <c:v>191.14305448038976</c:v>
                </c:pt>
                <c:pt idx="210">
                  <c:v>199.7698935933509</c:v>
                </c:pt>
                <c:pt idx="211">
                  <c:v>201.04451070556112</c:v>
                </c:pt>
                <c:pt idx="212">
                  <c:v>203.59377390151531</c:v>
                </c:pt>
                <c:pt idx="213">
                  <c:v>208.64286037111378</c:v>
                </c:pt>
                <c:pt idx="214">
                  <c:v>210.15730383953942</c:v>
                </c:pt>
                <c:pt idx="215">
                  <c:v>212.48725252515888</c:v>
                </c:pt>
                <c:pt idx="216">
                  <c:v>226.50372400094562</c:v>
                </c:pt>
                <c:pt idx="217">
                  <c:v>214.86100616977782</c:v>
                </c:pt>
                <c:pt idx="218">
                  <c:v>212.97933402555987</c:v>
                </c:pt>
                <c:pt idx="219">
                  <c:v>215.25762646653902</c:v>
                </c:pt>
                <c:pt idx="220">
                  <c:v>211.13163100464004</c:v>
                </c:pt>
                <c:pt idx="221">
                  <c:v>204.5301193858962</c:v>
                </c:pt>
                <c:pt idx="222">
                  <c:v>211.84803909071101</c:v>
                </c:pt>
                <c:pt idx="223">
                  <c:v>207.20117890965054</c:v>
                </c:pt>
                <c:pt idx="224">
                  <c:v>206.84374261225889</c:v>
                </c:pt>
                <c:pt idx="225">
                  <c:v>190.47146535699883</c:v>
                </c:pt>
                <c:pt idx="226">
                  <c:v>192.86581776209965</c:v>
                </c:pt>
                <c:pt idx="227">
                  <c:v>181.61234697235884</c:v>
                </c:pt>
                <c:pt idx="228">
                  <c:v>197.3927792508193</c:v>
                </c:pt>
                <c:pt idx="229">
                  <c:v>200.77945014346705</c:v>
                </c:pt>
                <c:pt idx="230">
                  <c:v>201.62605630211979</c:v>
                </c:pt>
                <c:pt idx="231">
                  <c:v>207.8042648415373</c:v>
                </c:pt>
                <c:pt idx="232">
                  <c:v>196.27983778258834</c:v>
                </c:pt>
                <c:pt idx="233">
                  <c:v>205.37810169240115</c:v>
                </c:pt>
                <c:pt idx="234">
                  <c:v>203.82248967454535</c:v>
                </c:pt>
                <c:pt idx="235">
                  <c:v>199.03676893231787</c:v>
                </c:pt>
                <c:pt idx="236">
                  <c:v>203.33159600702734</c:v>
                </c:pt>
                <c:pt idx="237">
                  <c:v>211.35879680061555</c:v>
                </c:pt>
                <c:pt idx="238">
                  <c:v>213.70311536696502</c:v>
                </c:pt>
                <c:pt idx="239">
                  <c:v>220.36591626531435</c:v>
                </c:pt>
                <c:pt idx="240">
                  <c:v>215.46422247356639</c:v>
                </c:pt>
                <c:pt idx="241">
                  <c:v>200.99179699993974</c:v>
                </c:pt>
                <c:pt idx="242">
                  <c:v>168.17936218589062</c:v>
                </c:pt>
                <c:pt idx="243">
                  <c:v>182.24495489711629</c:v>
                </c:pt>
                <c:pt idx="244">
                  <c:v>191.00076079247575</c:v>
                </c:pt>
                <c:pt idx="245">
                  <c:v>198.13042347111423</c:v>
                </c:pt>
                <c:pt idx="246">
                  <c:v>207.27378157317747</c:v>
                </c:pt>
                <c:pt idx="247">
                  <c:v>216.19823076637817</c:v>
                </c:pt>
                <c:pt idx="248">
                  <c:v>210.66756497735585</c:v>
                </c:pt>
                <c:pt idx="249">
                  <c:v>207.27481006262485</c:v>
                </c:pt>
                <c:pt idx="250">
                  <c:v>234.08527017693493</c:v>
                </c:pt>
                <c:pt idx="251">
                  <c:v>245.34052271600015</c:v>
                </c:pt>
                <c:pt idx="252">
                  <c:v>247.43991593619774</c:v>
                </c:pt>
                <c:pt idx="253">
                  <c:v>253.18542013359354</c:v>
                </c:pt>
                <c:pt idx="254">
                  <c:v>256.88809803039925</c:v>
                </c:pt>
                <c:pt idx="255">
                  <c:v>264.62468536914366</c:v>
                </c:pt>
                <c:pt idx="256">
                  <c:v>272.94218093070469</c:v>
                </c:pt>
                <c:pt idx="257">
                  <c:v>269.61522036907417</c:v>
                </c:pt>
                <c:pt idx="258">
                  <c:v>268.17879724098293</c:v>
                </c:pt>
                <c:pt idx="259">
                  <c:v>272.82031217407024</c:v>
                </c:pt>
                <c:pt idx="260">
                  <c:v>262.11905330298657</c:v>
                </c:pt>
                <c:pt idx="261">
                  <c:v>270.34237689415892</c:v>
                </c:pt>
                <c:pt idx="262">
                  <c:v>258.41934498838822</c:v>
                </c:pt>
                <c:pt idx="263">
                  <c:v>265.02876583584032</c:v>
                </c:pt>
                <c:pt idx="264">
                  <c:v>261.32222023928165</c:v>
                </c:pt>
                <c:pt idx="265">
                  <c:v>253.56280333195812</c:v>
                </c:pt>
                <c:pt idx="266">
                  <c:v>252.11613876669338</c:v>
                </c:pt>
                <c:pt idx="267">
                  <c:v>236.66966135753654</c:v>
                </c:pt>
                <c:pt idx="268">
                  <c:v>239.96217476556234</c:v>
                </c:pt>
                <c:pt idx="269">
                  <c:v>217.57274172688881</c:v>
                </c:pt>
                <c:pt idx="270">
                  <c:v>228.01454602765509</c:v>
                </c:pt>
                <c:pt idx="271">
                  <c:v>218.69149198763262</c:v>
                </c:pt>
                <c:pt idx="272">
                  <c:v>195.78348298096222</c:v>
                </c:pt>
                <c:pt idx="273">
                  <c:v>203.52932672473335</c:v>
                </c:pt>
                <c:pt idx="274">
                  <c:v>230.71115844415911</c:v>
                </c:pt>
                <c:pt idx="275">
                  <c:v>223.07885414107514</c:v>
                </c:pt>
                <c:pt idx="276">
                  <c:v>244.70033873517235</c:v>
                </c:pt>
                <c:pt idx="277">
                  <c:v>234.53835599293558</c:v>
                </c:pt>
                <c:pt idx="278">
                  <c:v>240.22913296311577</c:v>
                </c:pt>
                <c:pt idx="279">
                  <c:v>244.78550055857116</c:v>
                </c:pt>
                <c:pt idx="280">
                  <c:v>236.50378484116646</c:v>
                </c:pt>
                <c:pt idx="281">
                  <c:v>244.24238570150513</c:v>
                </c:pt>
                <c:pt idx="282">
                  <c:v>256.43215851832622</c:v>
                </c:pt>
                <c:pt idx="283">
                  <c:v>245.04433224091335</c:v>
                </c:pt>
                <c:pt idx="284">
                  <c:v>235.71454231929877</c:v>
                </c:pt>
                <c:pt idx="285">
                  <c:v>228.49334407984091</c:v>
                </c:pt>
                <c:pt idx="286">
                  <c:v>247.93666185352922</c:v>
                </c:pt>
                <c:pt idx="287">
                  <c:v>256.21042488492503</c:v>
                </c:pt>
                <c:pt idx="288">
                  <c:v>255.77689485419208</c:v>
                </c:pt>
                <c:pt idx="289">
                  <c:v>263.61250689522501</c:v>
                </c:pt>
                <c:pt idx="290">
                  <c:v>270.74847088244974</c:v>
                </c:pt>
                <c:pt idx="291">
                  <c:v>265.51700860802208</c:v>
                </c:pt>
                <c:pt idx="292">
                  <c:v>276.18828194169532</c:v>
                </c:pt>
                <c:pt idx="293">
                  <c:v>271.55474866615054</c:v>
                </c:pt>
                <c:pt idx="294">
                  <c:v>281.2940657028031</c:v>
                </c:pt>
                <c:pt idx="295">
                  <c:v>288.22738829735454</c:v>
                </c:pt>
                <c:pt idx="296">
                  <c:v>294.45316809515646</c:v>
                </c:pt>
                <c:pt idx="297">
                  <c:v>281.72778404850527</c:v>
                </c:pt>
                <c:pt idx="298">
                  <c:v>281.01743101298388</c:v>
                </c:pt>
                <c:pt idx="299">
                  <c:v>269.2255097831075</c:v>
                </c:pt>
                <c:pt idx="300">
                  <c:v>282.85841263807833</c:v>
                </c:pt>
                <c:pt idx="301">
                  <c:v>287.91461161920739</c:v>
                </c:pt>
                <c:pt idx="302">
                  <c:v>287.91461161920739</c:v>
                </c:pt>
                <c:pt idx="303">
                  <c:v>297.68249458811749</c:v>
                </c:pt>
                <c:pt idx="304">
                  <c:v>311.44398759554809</c:v>
                </c:pt>
                <c:pt idx="305">
                  <c:v>316.22429066096811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C-4220-87D2-E8602E0494C1}"/>
            </c:ext>
          </c:extLst>
        </c:ser>
        <c:ser>
          <c:idx val="4"/>
          <c:order val="4"/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'Step #16'!$C$6:$C$311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#16'!$H$6:$H$311</c:f>
              <c:numCache>
                <c:formatCode>#,##0.00_);\(#,##0.00\)</c:formatCode>
                <c:ptCount val="306"/>
                <c:pt idx="0" formatCode="0.00">
                  <c:v>100</c:v>
                </c:pt>
                <c:pt idx="1">
                  <c:v>96.743168072295873</c:v>
                </c:pt>
                <c:pt idx="2">
                  <c:v>103.40488850959539</c:v>
                </c:pt>
                <c:pt idx="3">
                  <c:v>101.99853677488504</c:v>
                </c:pt>
                <c:pt idx="4">
                  <c:v>101.40637237840554</c:v>
                </c:pt>
                <c:pt idx="5">
                  <c:v>104.29310413877188</c:v>
                </c:pt>
                <c:pt idx="6">
                  <c:v>101.55440831660161</c:v>
                </c:pt>
                <c:pt idx="7">
                  <c:v>105.40338399709006</c:v>
                </c:pt>
                <c:pt idx="8">
                  <c:v>101.03625156737255</c:v>
                </c:pt>
                <c:pt idx="9">
                  <c:v>101.48038002565598</c:v>
                </c:pt>
                <c:pt idx="10">
                  <c:v>99.703928123607838</c:v>
                </c:pt>
                <c:pt idx="11">
                  <c:v>93.412287209950918</c:v>
                </c:pt>
                <c:pt idx="12">
                  <c:v>107.03537132020972</c:v>
                </c:pt>
                <c:pt idx="13">
                  <c:v>106.45633631387004</c:v>
                </c:pt>
                <c:pt idx="14">
                  <c:v>99.921760395235921</c:v>
                </c:pt>
                <c:pt idx="15">
                  <c:v>106.20824038509575</c:v>
                </c:pt>
                <c:pt idx="16">
                  <c:v>107.77980361239894</c:v>
                </c:pt>
                <c:pt idx="17">
                  <c:v>106.29089774063014</c:v>
                </c:pt>
                <c:pt idx="18">
                  <c:v>104.6365945830118</c:v>
                </c:pt>
                <c:pt idx="19">
                  <c:v>103.72668243019231</c:v>
                </c:pt>
                <c:pt idx="20">
                  <c:v>91.567339527267649</c:v>
                </c:pt>
                <c:pt idx="21">
                  <c:v>93.552540475060979</c:v>
                </c:pt>
                <c:pt idx="22">
                  <c:v>98.929108312101306</c:v>
                </c:pt>
                <c:pt idx="23">
                  <c:v>95.785878639018975</c:v>
                </c:pt>
                <c:pt idx="24">
                  <c:v>101.29307977921154</c:v>
                </c:pt>
                <c:pt idx="25">
                  <c:v>102.76862918019344</c:v>
                </c:pt>
                <c:pt idx="26">
                  <c:v>108.931267642618</c:v>
                </c:pt>
                <c:pt idx="27">
                  <c:v>110.49364442556234</c:v>
                </c:pt>
                <c:pt idx="28">
                  <c:v>113.49199664581239</c:v>
                </c:pt>
                <c:pt idx="29">
                  <c:v>107.68092031244645</c:v>
                </c:pt>
                <c:pt idx="30">
                  <c:v>96.842918407446263</c:v>
                </c:pt>
                <c:pt idx="31">
                  <c:v>97.192519385461978</c:v>
                </c:pt>
                <c:pt idx="32">
                  <c:v>87.403341058204077</c:v>
                </c:pt>
                <c:pt idx="33">
                  <c:v>91.598717943954028</c:v>
                </c:pt>
                <c:pt idx="34">
                  <c:v>98.590943941219962</c:v>
                </c:pt>
                <c:pt idx="35">
                  <c:v>95.020018191224182</c:v>
                </c:pt>
                <c:pt idx="36">
                  <c:v>95.009510550373307</c:v>
                </c:pt>
                <c:pt idx="37">
                  <c:v>93.170673401465791</c:v>
                </c:pt>
                <c:pt idx="38">
                  <c:v>92.45051809481815</c:v>
                </c:pt>
                <c:pt idx="39">
                  <c:v>99.321854613060779</c:v>
                </c:pt>
                <c:pt idx="40">
                  <c:v>106.90705011091856</c:v>
                </c:pt>
                <c:pt idx="41">
                  <c:v>109.94117785493015</c:v>
                </c:pt>
                <c:pt idx="42">
                  <c:v>112.79677892295234</c:v>
                </c:pt>
                <c:pt idx="43">
                  <c:v>117.16942321928518</c:v>
                </c:pt>
                <c:pt idx="44">
                  <c:v>120.47125840250001</c:v>
                </c:pt>
                <c:pt idx="45">
                  <c:v>129.03810289395705</c:v>
                </c:pt>
                <c:pt idx="46">
                  <c:v>131.98294665627876</c:v>
                </c:pt>
                <c:pt idx="47">
                  <c:v>137.87261353722698</c:v>
                </c:pt>
                <c:pt idx="48">
                  <c:v>144.27589555446281</c:v>
                </c:pt>
                <c:pt idx="49">
                  <c:v>146.8070396652088</c:v>
                </c:pt>
                <c:pt idx="50">
                  <c:v>145.63187667291345</c:v>
                </c:pt>
                <c:pt idx="51">
                  <c:v>140.29837158403615</c:v>
                </c:pt>
                <c:pt idx="52">
                  <c:v>140.47916906649621</c:v>
                </c:pt>
                <c:pt idx="53">
                  <c:v>144.9086867430731</c:v>
                </c:pt>
                <c:pt idx="54">
                  <c:v>140.29837158403615</c:v>
                </c:pt>
                <c:pt idx="55">
                  <c:v>140.56954716403106</c:v>
                </c:pt>
                <c:pt idx="56">
                  <c:v>145.3607010929185</c:v>
                </c:pt>
                <c:pt idx="57">
                  <c:v>150.06141499318554</c:v>
                </c:pt>
                <c:pt idx="58">
                  <c:v>161.54199319831531</c:v>
                </c:pt>
                <c:pt idx="59">
                  <c:v>163.25954863799092</c:v>
                </c:pt>
                <c:pt idx="60">
                  <c:v>165.11440529436464</c:v>
                </c:pt>
                <c:pt idx="61">
                  <c:v>171.33637373676066</c:v>
                </c:pt>
                <c:pt idx="62">
                  <c:v>167.25030521703337</c:v>
                </c:pt>
                <c:pt idx="63">
                  <c:v>162.04984874364533</c:v>
                </c:pt>
                <c:pt idx="64">
                  <c:v>164.46433533288166</c:v>
                </c:pt>
                <c:pt idx="65">
                  <c:v>167.06457389142324</c:v>
                </c:pt>
                <c:pt idx="66">
                  <c:v>174.86526892335283</c:v>
                </c:pt>
                <c:pt idx="67">
                  <c:v>176.16538820262363</c:v>
                </c:pt>
                <c:pt idx="68">
                  <c:v>183.13026130376497</c:v>
                </c:pt>
                <c:pt idx="69">
                  <c:v>175.70104956675075</c:v>
                </c:pt>
                <c:pt idx="70">
                  <c:v>181.36584467601165</c:v>
                </c:pt>
                <c:pt idx="71">
                  <c:v>181.18005141931596</c:v>
                </c:pt>
                <c:pt idx="72">
                  <c:v>197.66858364020189</c:v>
                </c:pt>
                <c:pt idx="73">
                  <c:v>196.99588818879238</c:v>
                </c:pt>
                <c:pt idx="74">
                  <c:v>203.53036088895053</c:v>
                </c:pt>
                <c:pt idx="75">
                  <c:v>211.02581824382432</c:v>
                </c:pt>
                <c:pt idx="76">
                  <c:v>202.95382376972867</c:v>
                </c:pt>
                <c:pt idx="77">
                  <c:v>204.3952491425641</c:v>
                </c:pt>
                <c:pt idx="78">
                  <c:v>205.6444610695003</c:v>
                </c:pt>
                <c:pt idx="79">
                  <c:v>209.29614495507312</c:v>
                </c:pt>
                <c:pt idx="80">
                  <c:v>211.02581824382432</c:v>
                </c:pt>
                <c:pt idx="81">
                  <c:v>220.44314168965343</c:v>
                </c:pt>
                <c:pt idx="82">
                  <c:v>227.16988976679642</c:v>
                </c:pt>
                <c:pt idx="83">
                  <c:v>220.25096953114453</c:v>
                </c:pt>
                <c:pt idx="84">
                  <c:v>235.47744944668699</c:v>
                </c:pt>
                <c:pt idx="85">
                  <c:v>235.47744944668699</c:v>
                </c:pt>
                <c:pt idx="86">
                  <c:v>240.63389356193335</c:v>
                </c:pt>
                <c:pt idx="87">
                  <c:v>251.45230460019974</c:v>
                </c:pt>
                <c:pt idx="88">
                  <c:v>262.57399216447908</c:v>
                </c:pt>
                <c:pt idx="89">
                  <c:v>262.06844871301007</c:v>
                </c:pt>
                <c:pt idx="90">
                  <c:v>256.70986153447888</c:v>
                </c:pt>
                <c:pt idx="91">
                  <c:v>255.19318989268166</c:v>
                </c:pt>
                <c:pt idx="92">
                  <c:v>268.03379538051905</c:v>
                </c:pt>
                <c:pt idx="93">
                  <c:v>280.87431829357564</c:v>
                </c:pt>
                <c:pt idx="94">
                  <c:v>263.48396624838409</c:v>
                </c:pt>
                <c:pt idx="95">
                  <c:v>239.72387819063795</c:v>
                </c:pt>
                <c:pt idx="96">
                  <c:v>235.44819733060507</c:v>
                </c:pt>
                <c:pt idx="97">
                  <c:v>233.92287598052391</c:v>
                </c:pt>
                <c:pt idx="98">
                  <c:v>229.67368098141782</c:v>
                </c:pt>
                <c:pt idx="99">
                  <c:v>244.05554475202172</c:v>
                </c:pt>
                <c:pt idx="100">
                  <c:v>250.91965597694838</c:v>
                </c:pt>
                <c:pt idx="101">
                  <c:v>227.93046542862299</c:v>
                </c:pt>
                <c:pt idx="102">
                  <c:v>218.99626638128825</c:v>
                </c:pt>
                <c:pt idx="103">
                  <c:v>211.47843126083018</c:v>
                </c:pt>
                <c:pt idx="104">
                  <c:v>181.40735914703552</c:v>
                </c:pt>
                <c:pt idx="105">
                  <c:v>141.85730086988403</c:v>
                </c:pt>
                <c:pt idx="106">
                  <c:v>130.41716366362832</c:v>
                </c:pt>
                <c:pt idx="107">
                  <c:v>131.28880240556853</c:v>
                </c:pt>
                <c:pt idx="108">
                  <c:v>123.54440273041769</c:v>
                </c:pt>
                <c:pt idx="109">
                  <c:v>109.70286703767516</c:v>
                </c:pt>
                <c:pt idx="110">
                  <c:v>119.88380076852347</c:v>
                </c:pt>
                <c:pt idx="111">
                  <c:v>134.86930683013171</c:v>
                </c:pt>
                <c:pt idx="112">
                  <c:v>148.93963659664738</c:v>
                </c:pt>
                <c:pt idx="113">
                  <c:v>147.22377393997721</c:v>
                </c:pt>
                <c:pt idx="114">
                  <c:v>161.40849042153187</c:v>
                </c:pt>
                <c:pt idx="115">
                  <c:v>168.61522505550056</c:v>
                </c:pt>
                <c:pt idx="116">
                  <c:v>177.19472413210809</c:v>
                </c:pt>
                <c:pt idx="117">
                  <c:v>171.36067136599743</c:v>
                </c:pt>
                <c:pt idx="118">
                  <c:v>178.33861192619301</c:v>
                </c:pt>
                <c:pt idx="119">
                  <c:v>179.25378822128556</c:v>
                </c:pt>
                <c:pt idx="120">
                  <c:v>176.39533832332731</c:v>
                </c:pt>
                <c:pt idx="121">
                  <c:v>178.968740078124</c:v>
                </c:pt>
                <c:pt idx="122">
                  <c:v>191.60185578562266</c:v>
                </c:pt>
                <c:pt idx="123">
                  <c:v>192.77158948608346</c:v>
                </c:pt>
                <c:pt idx="124">
                  <c:v>175.22560462286651</c:v>
                </c:pt>
                <c:pt idx="125">
                  <c:v>168.5581452383046</c:v>
                </c:pt>
                <c:pt idx="126">
                  <c:v>182.82884271031898</c:v>
                </c:pt>
                <c:pt idx="127">
                  <c:v>176.7462398541399</c:v>
                </c:pt>
                <c:pt idx="128">
                  <c:v>195.81281866123985</c:v>
                </c:pt>
                <c:pt idx="129">
                  <c:v>203.53308585671545</c:v>
                </c:pt>
                <c:pt idx="130">
                  <c:v>199.20511451677029</c:v>
                </c:pt>
                <c:pt idx="131">
                  <c:v>208.91382372018379</c:v>
                </c:pt>
                <c:pt idx="132">
                  <c:v>215.90617357962088</c:v>
                </c:pt>
                <c:pt idx="133">
                  <c:v>221.86055844498478</c:v>
                </c:pt>
                <c:pt idx="134">
                  <c:v>222.93237909916695</c:v>
                </c:pt>
                <c:pt idx="135">
                  <c:v>233.17392271908841</c:v>
                </c:pt>
                <c:pt idx="136">
                  <c:v>228.41043134175348</c:v>
                </c:pt>
                <c:pt idx="137">
                  <c:v>226.02868565308603</c:v>
                </c:pt>
                <c:pt idx="138">
                  <c:v>220.6697062443462</c:v>
                </c:pt>
                <c:pt idx="139">
                  <c:v>202.3301777380868</c:v>
                </c:pt>
                <c:pt idx="140">
                  <c:v>181.48983070931322</c:v>
                </c:pt>
                <c:pt idx="141">
                  <c:v>199.94845269311455</c:v>
                </c:pt>
                <c:pt idx="142">
                  <c:v>196.3758341601133</c:v>
                </c:pt>
                <c:pt idx="143">
                  <c:v>189.46868083071882</c:v>
                </c:pt>
                <c:pt idx="144">
                  <c:v>207.39564508863785</c:v>
                </c:pt>
                <c:pt idx="145">
                  <c:v>217.2600283974671</c:v>
                </c:pt>
                <c:pt idx="146">
                  <c:v>220.06100624802079</c:v>
                </c:pt>
                <c:pt idx="147">
                  <c:v>217.86889354335406</c:v>
                </c:pt>
                <c:pt idx="148">
                  <c:v>198.749054002668</c:v>
                </c:pt>
                <c:pt idx="149">
                  <c:v>208.61343731149722</c:v>
                </c:pt>
                <c:pt idx="150">
                  <c:v>208.49163950988566</c:v>
                </c:pt>
                <c:pt idx="151">
                  <c:v>214.82436137696749</c:v>
                </c:pt>
                <c:pt idx="152">
                  <c:v>221.76594838993631</c:v>
                </c:pt>
                <c:pt idx="153">
                  <c:v>222.13130050738076</c:v>
                </c:pt>
                <c:pt idx="154">
                  <c:v>225.05407615954601</c:v>
                </c:pt>
                <c:pt idx="155">
                  <c:v>227.367945378434</c:v>
                </c:pt>
                <c:pt idx="156">
                  <c:v>242.96378228828758</c:v>
                </c:pt>
                <c:pt idx="157">
                  <c:v>243.83193224574092</c:v>
                </c:pt>
                <c:pt idx="158">
                  <c:v>250.77731769862433</c:v>
                </c:pt>
                <c:pt idx="159">
                  <c:v>256.85444997557852</c:v>
                </c:pt>
                <c:pt idx="160">
                  <c:v>258.59085310896114</c:v>
                </c:pt>
                <c:pt idx="161">
                  <c:v>252.38965222392463</c:v>
                </c:pt>
                <c:pt idx="162">
                  <c:v>264.5439993526137</c:v>
                </c:pt>
                <c:pt idx="163">
                  <c:v>257.47460722273348</c:v>
                </c:pt>
                <c:pt idx="164">
                  <c:v>272.10952140895699</c:v>
                </c:pt>
                <c:pt idx="165">
                  <c:v>282.03145933997149</c:v>
                </c:pt>
                <c:pt idx="166">
                  <c:v>288.23268086870326</c:v>
                </c:pt>
                <c:pt idx="167">
                  <c:v>291.0852473135327</c:v>
                </c:pt>
                <c:pt idx="168">
                  <c:v>285.00528685033777</c:v>
                </c:pt>
                <c:pt idx="169">
                  <c:v>299.74038488931052</c:v>
                </c:pt>
                <c:pt idx="170">
                  <c:v>301.62957201078257</c:v>
                </c:pt>
                <c:pt idx="171">
                  <c:v>302.25924600141946</c:v>
                </c:pt>
                <c:pt idx="172">
                  <c:v>309.18603148493816</c:v>
                </c:pt>
                <c:pt idx="173">
                  <c:v>314.72741858436268</c:v>
                </c:pt>
                <c:pt idx="174">
                  <c:v>308.68220146016989</c:v>
                </c:pt>
                <c:pt idx="175">
                  <c:v>316.99440597147782</c:v>
                </c:pt>
                <c:pt idx="176">
                  <c:v>304.6520773544031</c:v>
                </c:pt>
                <c:pt idx="177">
                  <c:v>308.55625427582532</c:v>
                </c:pt>
                <c:pt idx="178">
                  <c:v>313.21615559070489</c:v>
                </c:pt>
                <c:pt idx="179">
                  <c:v>303.64464438551357</c:v>
                </c:pt>
                <c:pt idx="180">
                  <c:v>303.97766847629299</c:v>
                </c:pt>
                <c:pt idx="181">
                  <c:v>320.85814189402601</c:v>
                </c:pt>
                <c:pt idx="182">
                  <c:v>319.835102291574</c:v>
                </c:pt>
                <c:pt idx="183">
                  <c:v>323.54370084478126</c:v>
                </c:pt>
                <c:pt idx="184">
                  <c:v>326.22930108292695</c:v>
                </c:pt>
                <c:pt idx="185">
                  <c:v>319.4515217912782</c:v>
                </c:pt>
                <c:pt idx="186">
                  <c:v>320.47452010633981</c:v>
                </c:pt>
                <c:pt idx="187">
                  <c:v>300.39689568369232</c:v>
                </c:pt>
                <c:pt idx="188">
                  <c:v>292.21245500190543</c:v>
                </c:pt>
                <c:pt idx="189">
                  <c:v>312.28999684977208</c:v>
                </c:pt>
                <c:pt idx="190">
                  <c:v>313.95251619807539</c:v>
                </c:pt>
                <c:pt idx="191">
                  <c:v>302.31516977168485</c:v>
                </c:pt>
                <c:pt idx="192">
                  <c:v>288.65131436342892</c:v>
                </c:pt>
                <c:pt idx="193">
                  <c:v>285.1390373514634</c:v>
                </c:pt>
                <c:pt idx="194">
                  <c:v>306.73261088657654</c:v>
                </c:pt>
                <c:pt idx="195">
                  <c:v>308.94398415885405</c:v>
                </c:pt>
                <c:pt idx="196">
                  <c:v>311.28549528559932</c:v>
                </c:pt>
                <c:pt idx="197">
                  <c:v>308.29364582933363</c:v>
                </c:pt>
                <c:pt idx="198">
                  <c:v>321.69196138638102</c:v>
                </c:pt>
                <c:pt idx="199">
                  <c:v>322.34242357807261</c:v>
                </c:pt>
                <c:pt idx="200">
                  <c:v>327.54566695031099</c:v>
                </c:pt>
                <c:pt idx="201">
                  <c:v>320.00095373871773</c:v>
                </c:pt>
                <c:pt idx="202">
                  <c:v>322.99280319498342</c:v>
                </c:pt>
                <c:pt idx="203">
                  <c:v>322.8627685589916</c:v>
                </c:pt>
                <c:pt idx="204">
                  <c:v>340.39649106726665</c:v>
                </c:pt>
                <c:pt idx="205">
                  <c:v>346.20620491675015</c:v>
                </c:pt>
                <c:pt idx="206">
                  <c:v>352.14795584065877</c:v>
                </c:pt>
                <c:pt idx="207">
                  <c:v>361.78676549216425</c:v>
                </c:pt>
                <c:pt idx="208">
                  <c:v>372.48193367015585</c:v>
                </c:pt>
                <c:pt idx="209">
                  <c:v>375.38685252598316</c:v>
                </c:pt>
                <c:pt idx="210">
                  <c:v>385.15767860821859</c:v>
                </c:pt>
                <c:pt idx="211">
                  <c:v>388.85481991059629</c:v>
                </c:pt>
                <c:pt idx="212">
                  <c:v>395.85288807360052</c:v>
                </c:pt>
                <c:pt idx="213">
                  <c:v>408.66064944239309</c:v>
                </c:pt>
                <c:pt idx="214">
                  <c:v>413.2819883346607</c:v>
                </c:pt>
                <c:pt idx="215">
                  <c:v>413.41408734017142</c:v>
                </c:pt>
                <c:pt idx="216">
                  <c:v>443.56645432561794</c:v>
                </c:pt>
                <c:pt idx="217">
                  <c:v>424.17050536178698</c:v>
                </c:pt>
                <c:pt idx="218">
                  <c:v>420.42511974375395</c:v>
                </c:pt>
                <c:pt idx="219">
                  <c:v>420.15755681041702</c:v>
                </c:pt>
                <c:pt idx="220">
                  <c:v>424.8393404421962</c:v>
                </c:pt>
                <c:pt idx="221">
                  <c:v>421.76270732979174</c:v>
                </c:pt>
                <c:pt idx="222">
                  <c:v>433.93536541611286</c:v>
                </c:pt>
                <c:pt idx="223">
                  <c:v>437.54702117671542</c:v>
                </c:pt>
                <c:pt idx="224">
                  <c:v>436.34312216071771</c:v>
                </c:pt>
                <c:pt idx="225">
                  <c:v>401.02908820514216</c:v>
                </c:pt>
                <c:pt idx="226">
                  <c:v>409.5900492434705</c:v>
                </c:pt>
                <c:pt idx="227">
                  <c:v>351.0007444116485</c:v>
                </c:pt>
                <c:pt idx="228">
                  <c:v>411.6686422682962</c:v>
                </c:pt>
                <c:pt idx="229">
                  <c:v>423.41407908269326</c:v>
                </c:pt>
                <c:pt idx="230">
                  <c:v>429.64923884631469</c:v>
                </c:pt>
                <c:pt idx="231">
                  <c:v>445.45471248080651</c:v>
                </c:pt>
                <c:pt idx="232">
                  <c:v>421.38395745416994</c:v>
                </c:pt>
                <c:pt idx="233">
                  <c:v>448.78986658805547</c:v>
                </c:pt>
                <c:pt idx="234">
                  <c:v>450.67494561418499</c:v>
                </c:pt>
                <c:pt idx="235">
                  <c:v>440.66962779830448</c:v>
                </c:pt>
                <c:pt idx="236">
                  <c:v>445.88975771320702</c:v>
                </c:pt>
                <c:pt idx="237">
                  <c:v>457.63513259651853</c:v>
                </c:pt>
                <c:pt idx="238">
                  <c:v>472.71564094338385</c:v>
                </c:pt>
                <c:pt idx="239">
                  <c:v>460.9702867037675</c:v>
                </c:pt>
                <c:pt idx="240">
                  <c:v>481.63962136160035</c:v>
                </c:pt>
                <c:pt idx="241">
                  <c:v>450.51638139144279</c:v>
                </c:pt>
                <c:pt idx="242">
                  <c:v>385.03435317316303</c:v>
                </c:pt>
                <c:pt idx="243">
                  <c:v>426.94289169450468</c:v>
                </c:pt>
                <c:pt idx="244">
                  <c:v>449.1297237419422</c:v>
                </c:pt>
                <c:pt idx="245">
                  <c:v>469.62170841441139</c:v>
                </c:pt>
                <c:pt idx="246">
                  <c:v>497.81754854468147</c:v>
                </c:pt>
                <c:pt idx="247">
                  <c:v>527.24589985248008</c:v>
                </c:pt>
                <c:pt idx="248">
                  <c:v>513.22507366702621</c:v>
                </c:pt>
                <c:pt idx="249">
                  <c:v>504.59689675716453</c:v>
                </c:pt>
                <c:pt idx="250">
                  <c:v>568.53814149766708</c:v>
                </c:pt>
                <c:pt idx="251">
                  <c:v>582.55900897051129</c:v>
                </c:pt>
                <c:pt idx="252">
                  <c:v>597.18473671237598</c:v>
                </c:pt>
                <c:pt idx="253">
                  <c:v>621.59848673456781</c:v>
                </c:pt>
                <c:pt idx="254">
                  <c:v>630.00061518211658</c:v>
                </c:pt>
                <c:pt idx="255">
                  <c:v>656.31672300331081</c:v>
                </c:pt>
                <c:pt idx="256">
                  <c:v>665.35298447965715</c:v>
                </c:pt>
                <c:pt idx="257">
                  <c:v>672.80385145292382</c:v>
                </c:pt>
                <c:pt idx="258">
                  <c:v>674.23064044587079</c:v>
                </c:pt>
                <c:pt idx="259">
                  <c:v>686.27892026868187</c:v>
                </c:pt>
                <c:pt idx="260">
                  <c:v>658.3775418065793</c:v>
                </c:pt>
                <c:pt idx="261">
                  <c:v>693.72986981672943</c:v>
                </c:pt>
                <c:pt idx="262">
                  <c:v>662.65786749802953</c:v>
                </c:pt>
                <c:pt idx="263">
                  <c:v>609.8672321387653</c:v>
                </c:pt>
                <c:pt idx="264">
                  <c:v>632.42802472454093</c:v>
                </c:pt>
                <c:pt idx="265">
                  <c:v>610.05527555823642</c:v>
                </c:pt>
                <c:pt idx="266">
                  <c:v>615.6924700470305</c:v>
                </c:pt>
                <c:pt idx="267">
                  <c:v>561.43406795987028</c:v>
                </c:pt>
                <c:pt idx="268">
                  <c:v>565.30961207606629</c:v>
                </c:pt>
                <c:pt idx="269">
                  <c:v>521.62107093710392</c:v>
                </c:pt>
                <c:pt idx="270">
                  <c:v>551.0403596627151</c:v>
                </c:pt>
                <c:pt idx="271">
                  <c:v>530.78150424000853</c:v>
                </c:pt>
                <c:pt idx="272">
                  <c:v>476.87538681123857</c:v>
                </c:pt>
                <c:pt idx="273">
                  <c:v>502.06682611856826</c:v>
                </c:pt>
                <c:pt idx="274">
                  <c:v>551.21655360114812</c:v>
                </c:pt>
                <c:pt idx="275">
                  <c:v>471.06199838401153</c:v>
                </c:pt>
                <c:pt idx="276">
                  <c:v>584.44761806851795</c:v>
                </c:pt>
                <c:pt idx="277">
                  <c:v>558.39820614546295</c:v>
                </c:pt>
                <c:pt idx="278">
                  <c:v>572.50014140931194</c:v>
                </c:pt>
                <c:pt idx="279">
                  <c:v>574.26290654145021</c:v>
                </c:pt>
                <c:pt idx="280">
                  <c:v>572.89187616920731</c:v>
                </c:pt>
                <c:pt idx="281">
                  <c:v>609.90946913912069</c:v>
                </c:pt>
                <c:pt idx="282">
                  <c:v>633.41270834133275</c:v>
                </c:pt>
                <c:pt idx="283">
                  <c:v>607.75505182186805</c:v>
                </c:pt>
                <c:pt idx="284">
                  <c:v>572.69598814556446</c:v>
                </c:pt>
                <c:pt idx="285">
                  <c:v>548.40930006725716</c:v>
                </c:pt>
                <c:pt idx="286">
                  <c:v>608.34259203062527</c:v>
                </c:pt>
                <c:pt idx="287">
                  <c:v>639.48449390123312</c:v>
                </c:pt>
                <c:pt idx="288">
                  <c:v>643.14371273554968</c:v>
                </c:pt>
                <c:pt idx="289">
                  <c:v>678.80788440521599</c:v>
                </c:pt>
                <c:pt idx="290">
                  <c:v>699.01758718967881</c:v>
                </c:pt>
                <c:pt idx="291">
                  <c:v>672.66572448841839</c:v>
                </c:pt>
                <c:pt idx="292">
                  <c:v>699.41384291882025</c:v>
                </c:pt>
                <c:pt idx="293">
                  <c:v>703.97091798796646</c:v>
                </c:pt>
                <c:pt idx="294">
                  <c:v>715.06649127783226</c:v>
                </c:pt>
                <c:pt idx="295">
                  <c:v>733.69104728355796</c:v>
                </c:pt>
                <c:pt idx="296">
                  <c:v>750.53248347368981</c:v>
                </c:pt>
                <c:pt idx="297">
                  <c:v>735.27619406229519</c:v>
                </c:pt>
                <c:pt idx="298">
                  <c:v>766.58130498706259</c:v>
                </c:pt>
                <c:pt idx="299">
                  <c:v>704.16913874916554</c:v>
                </c:pt>
                <c:pt idx="300">
                  <c:v>769.59693598018532</c:v>
                </c:pt>
                <c:pt idx="301">
                  <c:v>758.03650796206682</c:v>
                </c:pt>
                <c:pt idx="302">
                  <c:v>713.65254266329259</c:v>
                </c:pt>
                <c:pt idx="303">
                  <c:v>718.40057191293147</c:v>
                </c:pt>
                <c:pt idx="304">
                  <c:v>769.59693598018532</c:v>
                </c:pt>
                <c:pt idx="305">
                  <c:v>788.58917684091182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5C-4220-87D2-E8602E0494C1}"/>
            </c:ext>
          </c:extLst>
        </c:ser>
        <c:ser>
          <c:idx val="5"/>
          <c:order val="5"/>
          <c:spPr>
            <a:ln w="2540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numRef>
              <c:f>'Step #16'!$C$6:$C$311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#16'!$I$6:$I$311</c:f>
              <c:numCache>
                <c:formatCode>0.00</c:formatCode>
                <c:ptCount val="306"/>
                <c:pt idx="0">
                  <c:v>100</c:v>
                </c:pt>
                <c:pt idx="1">
                  <c:v>102.54013421424933</c:v>
                </c:pt>
                <c:pt idx="2">
                  <c:v>105.71063672076266</c:v>
                </c:pt>
                <c:pt idx="3">
                  <c:v>101.24838606384876</c:v>
                </c:pt>
                <c:pt idx="4">
                  <c:v>97.355318726319268</c:v>
                </c:pt>
                <c:pt idx="5">
                  <c:v>101.71787600998275</c:v>
                </c:pt>
                <c:pt idx="6">
                  <c:v>101.87038635938457</c:v>
                </c:pt>
                <c:pt idx="7">
                  <c:v>100.63151750818264</c:v>
                </c:pt>
                <c:pt idx="8">
                  <c:v>96.273314941120503</c:v>
                </c:pt>
                <c:pt idx="9">
                  <c:v>95.276694423198506</c:v>
                </c:pt>
                <c:pt idx="10">
                  <c:v>92.014867414458124</c:v>
                </c:pt>
                <c:pt idx="11">
                  <c:v>93.701883378273237</c:v>
                </c:pt>
                <c:pt idx="12">
                  <c:v>96.973097338619439</c:v>
                </c:pt>
                <c:pt idx="13">
                  <c:v>92.478791043682278</c:v>
                </c:pt>
                <c:pt idx="14">
                  <c:v>87.57758573815579</c:v>
                </c:pt>
                <c:pt idx="15">
                  <c:v>90.296078715061952</c:v>
                </c:pt>
                <c:pt idx="16">
                  <c:v>89.601311384974892</c:v>
                </c:pt>
                <c:pt idx="17">
                  <c:v>87.996420080551388</c:v>
                </c:pt>
                <c:pt idx="18">
                  <c:v>81.923073878456222</c:v>
                </c:pt>
                <c:pt idx="19">
                  <c:v>78.152379357950437</c:v>
                </c:pt>
                <c:pt idx="20">
                  <c:v>69.586147139930347</c:v>
                </c:pt>
                <c:pt idx="21">
                  <c:v>69.775651448492482</c:v>
                </c:pt>
                <c:pt idx="22">
                  <c:v>73.716564371030557</c:v>
                </c:pt>
                <c:pt idx="23">
                  <c:v>73.807892481185419</c:v>
                </c:pt>
                <c:pt idx="24">
                  <c:v>72.170380895507634</c:v>
                </c:pt>
                <c:pt idx="25">
                  <c:v>71.679728772548316</c:v>
                </c:pt>
                <c:pt idx="26">
                  <c:v>75.890070883813038</c:v>
                </c:pt>
                <c:pt idx="27">
                  <c:v>77.423485099975323</c:v>
                </c:pt>
                <c:pt idx="28">
                  <c:v>75.454626940680541</c:v>
                </c:pt>
                <c:pt idx="29">
                  <c:v>75.727312743464168</c:v>
                </c:pt>
                <c:pt idx="30">
                  <c:v>69.945758049448102</c:v>
                </c:pt>
                <c:pt idx="31">
                  <c:v>69.285422459391668</c:v>
                </c:pt>
                <c:pt idx="32">
                  <c:v>62.3409452547249</c:v>
                </c:pt>
                <c:pt idx="33">
                  <c:v>63.398060128832107</c:v>
                </c:pt>
                <c:pt idx="34">
                  <c:v>63.644094992132054</c:v>
                </c:pt>
                <c:pt idx="35">
                  <c:v>59.537929457887287</c:v>
                </c:pt>
                <c:pt idx="36">
                  <c:v>61.392806410574067</c:v>
                </c:pt>
                <c:pt idx="37">
                  <c:v>60.664940392762404</c:v>
                </c:pt>
                <c:pt idx="38">
                  <c:v>58.649255624178636</c:v>
                </c:pt>
                <c:pt idx="39">
                  <c:v>61.246958166651936</c:v>
                </c:pt>
                <c:pt idx="40">
                  <c:v>65.575727237587699</c:v>
                </c:pt>
                <c:pt idx="41">
                  <c:v>66.210495914952759</c:v>
                </c:pt>
                <c:pt idx="42">
                  <c:v>69.005972283268449</c:v>
                </c:pt>
                <c:pt idx="43">
                  <c:v>71.039313258667704</c:v>
                </c:pt>
                <c:pt idx="44">
                  <c:v>72.019448016380309</c:v>
                </c:pt>
                <c:pt idx="45">
                  <c:v>75.722874534869305</c:v>
                </c:pt>
                <c:pt idx="46">
                  <c:v>76.614608298045965</c:v>
                </c:pt>
                <c:pt idx="47">
                  <c:v>80.32419510049985</c:v>
                </c:pt>
                <c:pt idx="48">
                  <c:v>85.421897275712439</c:v>
                </c:pt>
                <c:pt idx="49">
                  <c:v>87.477160148090007</c:v>
                </c:pt>
                <c:pt idx="50">
                  <c:v>87.932457217828215</c:v>
                </c:pt>
                <c:pt idx="51">
                  <c:v>82.752287273499491</c:v>
                </c:pt>
                <c:pt idx="52">
                  <c:v>82.529620125432444</c:v>
                </c:pt>
                <c:pt idx="53">
                  <c:v>82.537494751673762</c:v>
                </c:pt>
                <c:pt idx="54">
                  <c:v>80.458475236122737</c:v>
                </c:pt>
                <c:pt idx="55">
                  <c:v>81.99258902382384</c:v>
                </c:pt>
                <c:pt idx="56">
                  <c:v>84.012756881523472</c:v>
                </c:pt>
                <c:pt idx="57">
                  <c:v>84.294263223523075</c:v>
                </c:pt>
                <c:pt idx="58">
                  <c:v>89.670376505041006</c:v>
                </c:pt>
                <c:pt idx="59">
                  <c:v>91.378872293430675</c:v>
                </c:pt>
                <c:pt idx="60">
                  <c:v>90.525177991318401</c:v>
                </c:pt>
                <c:pt idx="61">
                  <c:v>93.489817627995038</c:v>
                </c:pt>
                <c:pt idx="62">
                  <c:v>90.643121582236859</c:v>
                </c:pt>
                <c:pt idx="63">
                  <c:v>90.862348501447187</c:v>
                </c:pt>
                <c:pt idx="64">
                  <c:v>91.024993301899272</c:v>
                </c:pt>
                <c:pt idx="65">
                  <c:v>93.184470655707131</c:v>
                </c:pt>
                <c:pt idx="66">
                  <c:v>98.874199166379725</c:v>
                </c:pt>
                <c:pt idx="67">
                  <c:v>99.462323065402188</c:v>
                </c:pt>
                <c:pt idx="68">
                  <c:v>103.24530014801026</c:v>
                </c:pt>
                <c:pt idx="69">
                  <c:v>97.853594057840354</c:v>
                </c:pt>
                <c:pt idx="70">
                  <c:v>100.96893302849172</c:v>
                </c:pt>
                <c:pt idx="71">
                  <c:v>103.18229001287</c:v>
                </c:pt>
                <c:pt idx="72">
                  <c:v>113.88913829121506</c:v>
                </c:pt>
                <c:pt idx="73">
                  <c:v>114.02449758968685</c:v>
                </c:pt>
                <c:pt idx="74">
                  <c:v>117.53690109834375</c:v>
                </c:pt>
                <c:pt idx="75">
                  <c:v>123.75087948256305</c:v>
                </c:pt>
                <c:pt idx="76">
                  <c:v>116.01455968487733</c:v>
                </c:pt>
                <c:pt idx="77">
                  <c:v>117.32136887911165</c:v>
                </c:pt>
                <c:pt idx="78">
                  <c:v>118.22698829240453</c:v>
                </c:pt>
                <c:pt idx="79">
                  <c:v>120.99421928059442</c:v>
                </c:pt>
                <c:pt idx="80">
                  <c:v>122.3923726785421</c:v>
                </c:pt>
                <c:pt idx="81">
                  <c:v>128.56340357182899</c:v>
                </c:pt>
                <c:pt idx="82">
                  <c:v>136.91578007138759</c:v>
                </c:pt>
                <c:pt idx="83">
                  <c:v>145.19257783133912</c:v>
                </c:pt>
                <c:pt idx="84">
                  <c:v>148.2430262883386</c:v>
                </c:pt>
                <c:pt idx="85">
                  <c:v>145.97359717168416</c:v>
                </c:pt>
                <c:pt idx="86">
                  <c:v>150.73625236396086</c:v>
                </c:pt>
                <c:pt idx="87">
                  <c:v>155.33756740487337</c:v>
                </c:pt>
                <c:pt idx="88">
                  <c:v>163.68558475433511</c:v>
                </c:pt>
                <c:pt idx="89">
                  <c:v>169.50197320088566</c:v>
                </c:pt>
                <c:pt idx="90">
                  <c:v>173.35055716257773</c:v>
                </c:pt>
                <c:pt idx="91">
                  <c:v>176.97401948356315</c:v>
                </c:pt>
                <c:pt idx="92">
                  <c:v>199.17390100964204</c:v>
                </c:pt>
                <c:pt idx="93">
                  <c:v>222.18901150012181</c:v>
                </c:pt>
                <c:pt idx="94">
                  <c:v>203.96227637965595</c:v>
                </c:pt>
                <c:pt idx="95">
                  <c:v>193.68445256342426</c:v>
                </c:pt>
                <c:pt idx="96">
                  <c:v>174.57548263416427</c:v>
                </c:pt>
                <c:pt idx="97">
                  <c:v>171.55556210690162</c:v>
                </c:pt>
                <c:pt idx="98">
                  <c:v>169.33689330536873</c:v>
                </c:pt>
                <c:pt idx="99">
                  <c:v>185.35648541826077</c:v>
                </c:pt>
                <c:pt idx="100">
                  <c:v>184.72252525251781</c:v>
                </c:pt>
                <c:pt idx="101">
                  <c:v>162.96491367929838</c:v>
                </c:pt>
                <c:pt idx="102">
                  <c:v>165.03695225424229</c:v>
                </c:pt>
                <c:pt idx="103">
                  <c:v>154.66630955283955</c:v>
                </c:pt>
                <c:pt idx="104">
                  <c:v>132.14058430470033</c:v>
                </c:pt>
                <c:pt idx="105">
                  <c:v>100.47435302570585</c:v>
                </c:pt>
                <c:pt idx="106">
                  <c:v>98.590600743246981</c:v>
                </c:pt>
                <c:pt idx="107">
                  <c:v>106.20855430870427</c:v>
                </c:pt>
                <c:pt idx="108">
                  <c:v>95.869446436290431</c:v>
                </c:pt>
                <c:pt idx="109">
                  <c:v>88.275376500362512</c:v>
                </c:pt>
                <c:pt idx="110">
                  <c:v>97.998079229590445</c:v>
                </c:pt>
                <c:pt idx="111">
                  <c:v>111.62983928368685</c:v>
                </c:pt>
                <c:pt idx="112">
                  <c:v>131.8801037574016</c:v>
                </c:pt>
                <c:pt idx="113">
                  <c:v>129.80524738313974</c:v>
                </c:pt>
                <c:pt idx="114">
                  <c:v>146.28671708167025</c:v>
                </c:pt>
                <c:pt idx="115">
                  <c:v>142.04501895468454</c:v>
                </c:pt>
                <c:pt idx="116">
                  <c:v>148.6127033384204</c:v>
                </c:pt>
                <c:pt idx="117">
                  <c:v>146.74524319854387</c:v>
                </c:pt>
                <c:pt idx="118">
                  <c:v>154.09007644000769</c:v>
                </c:pt>
                <c:pt idx="119">
                  <c:v>152.78523713734847</c:v>
                </c:pt>
                <c:pt idx="120">
                  <c:v>143.71238797531083</c:v>
                </c:pt>
                <c:pt idx="121">
                  <c:v>147.27441837339728</c:v>
                </c:pt>
                <c:pt idx="122">
                  <c:v>156.04081278346024</c:v>
                </c:pt>
                <c:pt idx="123">
                  <c:v>154.59822380497491</c:v>
                </c:pt>
                <c:pt idx="124">
                  <c:v>144.17038852554691</c:v>
                </c:pt>
                <c:pt idx="125">
                  <c:v>143.74773218233287</c:v>
                </c:pt>
                <c:pt idx="126">
                  <c:v>156.74103656264904</c:v>
                </c:pt>
                <c:pt idx="127">
                  <c:v>152.29076722224124</c:v>
                </c:pt>
                <c:pt idx="128">
                  <c:v>167.81941866888957</c:v>
                </c:pt>
                <c:pt idx="129">
                  <c:v>174.9677975256914</c:v>
                </c:pt>
                <c:pt idx="130">
                  <c:v>171.52872304693801</c:v>
                </c:pt>
                <c:pt idx="131">
                  <c:v>175.47505753765506</c:v>
                </c:pt>
                <c:pt idx="132">
                  <c:v>178.1520837845593</c:v>
                </c:pt>
                <c:pt idx="133">
                  <c:v>176.31425510916702</c:v>
                </c:pt>
                <c:pt idx="134">
                  <c:v>179.87395510504695</c:v>
                </c:pt>
                <c:pt idx="135">
                  <c:v>187.17645188578007</c:v>
                </c:pt>
                <c:pt idx="136">
                  <c:v>184.52518044573421</c:v>
                </c:pt>
                <c:pt idx="137">
                  <c:v>178.25538505912672</c:v>
                </c:pt>
                <c:pt idx="138">
                  <c:v>182.4906349992321</c:v>
                </c:pt>
                <c:pt idx="139">
                  <c:v>164.51762785862215</c:v>
                </c:pt>
                <c:pt idx="140">
                  <c:v>138.15134359435962</c:v>
                </c:pt>
                <c:pt idx="141">
                  <c:v>155.45954449127444</c:v>
                </c:pt>
                <c:pt idx="142">
                  <c:v>152.91952365405297</c:v>
                </c:pt>
                <c:pt idx="143">
                  <c:v>144.9207814788852</c:v>
                </c:pt>
                <c:pt idx="144">
                  <c:v>162.72690766168881</c:v>
                </c:pt>
                <c:pt idx="145">
                  <c:v>171.52308155431172</c:v>
                </c:pt>
                <c:pt idx="146">
                  <c:v>166.43877550175941</c:v>
                </c:pt>
                <c:pt idx="147">
                  <c:v>166.98373410629506</c:v>
                </c:pt>
                <c:pt idx="148">
                  <c:v>148.9621407148845</c:v>
                </c:pt>
                <c:pt idx="149">
                  <c:v>153.7889245802067</c:v>
                </c:pt>
                <c:pt idx="150">
                  <c:v>161.28947069183954</c:v>
                </c:pt>
                <c:pt idx="151">
                  <c:v>161.6965834060305</c:v>
                </c:pt>
                <c:pt idx="152">
                  <c:v>168.78609006638499</c:v>
                </c:pt>
                <c:pt idx="153">
                  <c:v>171.92658637579189</c:v>
                </c:pt>
                <c:pt idx="154">
                  <c:v>175.43325837491415</c:v>
                </c:pt>
                <c:pt idx="155">
                  <c:v>182.46936018918842</c:v>
                </c:pt>
                <c:pt idx="156">
                  <c:v>189.17459126844616</c:v>
                </c:pt>
                <c:pt idx="157">
                  <c:v>184.69362328284606</c:v>
                </c:pt>
                <c:pt idx="158">
                  <c:v>183.62425033807608</c:v>
                </c:pt>
                <c:pt idx="159">
                  <c:v>190.28473151110703</c:v>
                </c:pt>
                <c:pt idx="160">
                  <c:v>182.5493410144862</c:v>
                </c:pt>
                <c:pt idx="161">
                  <c:v>171.69276868832034</c:v>
                </c:pt>
                <c:pt idx="162">
                  <c:v>182.89742984654177</c:v>
                </c:pt>
                <c:pt idx="163">
                  <c:v>178.27794316764874</c:v>
                </c:pt>
                <c:pt idx="164">
                  <c:v>191.12430816500773</c:v>
                </c:pt>
                <c:pt idx="165">
                  <c:v>195.96810670339673</c:v>
                </c:pt>
                <c:pt idx="166">
                  <c:v>200.59464365494267</c:v>
                </c:pt>
                <c:pt idx="167">
                  <c:v>198.05375686918757</c:v>
                </c:pt>
                <c:pt idx="168">
                  <c:v>184.76855527129254</c:v>
                </c:pt>
                <c:pt idx="169">
                  <c:v>192.48739089268861</c:v>
                </c:pt>
                <c:pt idx="170">
                  <c:v>192.76530859254675</c:v>
                </c:pt>
                <c:pt idx="171">
                  <c:v>195.05162197132216</c:v>
                </c:pt>
                <c:pt idx="172">
                  <c:v>201.77503856182909</c:v>
                </c:pt>
                <c:pt idx="173">
                  <c:v>199.61107754320346</c:v>
                </c:pt>
                <c:pt idx="174">
                  <c:v>209.45549137097851</c:v>
                </c:pt>
                <c:pt idx="175">
                  <c:v>208.09436620897395</c:v>
                </c:pt>
                <c:pt idx="176">
                  <c:v>198.01121178326161</c:v>
                </c:pt>
                <c:pt idx="177">
                  <c:v>202.56453746690306</c:v>
                </c:pt>
                <c:pt idx="178">
                  <c:v>205.20941534629728</c:v>
                </c:pt>
                <c:pt idx="179">
                  <c:v>200.27464039987552</c:v>
                </c:pt>
                <c:pt idx="180">
                  <c:v>204.49769945172429</c:v>
                </c:pt>
                <c:pt idx="181">
                  <c:v>211.18223840002051</c:v>
                </c:pt>
                <c:pt idx="182">
                  <c:v>212.84244996854505</c:v>
                </c:pt>
                <c:pt idx="183">
                  <c:v>229.52431494209549</c:v>
                </c:pt>
                <c:pt idx="184">
                  <c:v>222.53050233066742</c:v>
                </c:pt>
                <c:pt idx="185">
                  <c:v>213.59318114515912</c:v>
                </c:pt>
                <c:pt idx="186">
                  <c:v>206.80123623419536</c:v>
                </c:pt>
                <c:pt idx="187">
                  <c:v>184.48500617809469</c:v>
                </c:pt>
                <c:pt idx="188">
                  <c:v>178.83458952650167</c:v>
                </c:pt>
                <c:pt idx="189">
                  <c:v>193.76455952057</c:v>
                </c:pt>
                <c:pt idx="190">
                  <c:v>189.47492220327658</c:v>
                </c:pt>
                <c:pt idx="191">
                  <c:v>183.54919102438402</c:v>
                </c:pt>
                <c:pt idx="192">
                  <c:v>169.66773329504724</c:v>
                </c:pt>
                <c:pt idx="193">
                  <c:v>167.9876694382088</c:v>
                </c:pt>
                <c:pt idx="194">
                  <c:v>184.9890325536818</c:v>
                </c:pt>
                <c:pt idx="195">
                  <c:v>185.36262664623456</c:v>
                </c:pt>
                <c:pt idx="196">
                  <c:v>183.7541070202752</c:v>
                </c:pt>
                <c:pt idx="197">
                  <c:v>183.30663908414024</c:v>
                </c:pt>
                <c:pt idx="198">
                  <c:v>193.47695580997464</c:v>
                </c:pt>
                <c:pt idx="199">
                  <c:v>195.44905162255921</c:v>
                </c:pt>
                <c:pt idx="200">
                  <c:v>200.69786180025213</c:v>
                </c:pt>
                <c:pt idx="201">
                  <c:v>195.68527990755234</c:v>
                </c:pt>
                <c:pt idx="202">
                  <c:v>194.83220767530676</c:v>
                </c:pt>
                <c:pt idx="203">
                  <c:v>186.26420002282995</c:v>
                </c:pt>
                <c:pt idx="204">
                  <c:v>201.70584041155919</c:v>
                </c:pt>
                <c:pt idx="205">
                  <c:v>206.58406896083429</c:v>
                </c:pt>
                <c:pt idx="206">
                  <c:v>211.21860752242227</c:v>
                </c:pt>
                <c:pt idx="207">
                  <c:v>214.5132847344621</c:v>
                </c:pt>
                <c:pt idx="208">
                  <c:v>222.22637876148139</c:v>
                </c:pt>
                <c:pt idx="209">
                  <c:v>220.21973691127559</c:v>
                </c:pt>
                <c:pt idx="210">
                  <c:v>232.39717889132362</c:v>
                </c:pt>
                <c:pt idx="211">
                  <c:v>235.45200961958676</c:v>
                </c:pt>
                <c:pt idx="212">
                  <c:v>236.93012663902346</c:v>
                </c:pt>
                <c:pt idx="213">
                  <c:v>243.8635411270312</c:v>
                </c:pt>
                <c:pt idx="214">
                  <c:v>249.40096913870693</c:v>
                </c:pt>
                <c:pt idx="215">
                  <c:v>247.38904951625068</c:v>
                </c:pt>
                <c:pt idx="216">
                  <c:v>271.10445053668002</c:v>
                </c:pt>
                <c:pt idx="217">
                  <c:v>255.39814474110602</c:v>
                </c:pt>
                <c:pt idx="218">
                  <c:v>254.04172932257515</c:v>
                </c:pt>
                <c:pt idx="219">
                  <c:v>257.91371601788586</c:v>
                </c:pt>
                <c:pt idx="220">
                  <c:v>253.61444424005396</c:v>
                </c:pt>
                <c:pt idx="221">
                  <c:v>235.66645715429803</c:v>
                </c:pt>
                <c:pt idx="222">
                  <c:v>244.82359556622745</c:v>
                </c:pt>
                <c:pt idx="223">
                  <c:v>238.63090789769143</c:v>
                </c:pt>
                <c:pt idx="224">
                  <c:v>239.95488750939631</c:v>
                </c:pt>
                <c:pt idx="225">
                  <c:v>218.37762719544835</c:v>
                </c:pt>
                <c:pt idx="226">
                  <c:v>227.78265968144115</c:v>
                </c:pt>
                <c:pt idx="227">
                  <c:v>216.69834075667345</c:v>
                </c:pt>
                <c:pt idx="228">
                  <c:v>237.2237844578413</c:v>
                </c:pt>
                <c:pt idx="229">
                  <c:v>241.31263762688758</c:v>
                </c:pt>
                <c:pt idx="230">
                  <c:v>243.39482827937303</c:v>
                </c:pt>
                <c:pt idx="231">
                  <c:v>250.48388870077619</c:v>
                </c:pt>
                <c:pt idx="232">
                  <c:v>231.0537830365046</c:v>
                </c:pt>
                <c:pt idx="233">
                  <c:v>244.21247803342482</c:v>
                </c:pt>
                <c:pt idx="234">
                  <c:v>240.35666793833508</c:v>
                </c:pt>
                <c:pt idx="235">
                  <c:v>228.08863968200566</c:v>
                </c:pt>
                <c:pt idx="236">
                  <c:v>231.60912311249132</c:v>
                </c:pt>
                <c:pt idx="237">
                  <c:v>242.0410612160581</c:v>
                </c:pt>
                <c:pt idx="238">
                  <c:v>241.38106660346438</c:v>
                </c:pt>
                <c:pt idx="239">
                  <c:v>247.83007189110793</c:v>
                </c:pt>
                <c:pt idx="240">
                  <c:v>237.33309738508197</c:v>
                </c:pt>
                <c:pt idx="241">
                  <c:v>230.98826857291925</c:v>
                </c:pt>
                <c:pt idx="242">
                  <c:v>199.42249755705558</c:v>
                </c:pt>
                <c:pt idx="243">
                  <c:v>210.87391970306811</c:v>
                </c:pt>
                <c:pt idx="244">
                  <c:v>211.75778737307746</c:v>
                </c:pt>
                <c:pt idx="245">
                  <c:v>219.62738001785289</c:v>
                </c:pt>
                <c:pt idx="246">
                  <c:v>224.8155348667072</c:v>
                </c:pt>
                <c:pt idx="247">
                  <c:v>237.97896570987373</c:v>
                </c:pt>
                <c:pt idx="248">
                  <c:v>231.40387484129397</c:v>
                </c:pt>
                <c:pt idx="249">
                  <c:v>227.31551658892357</c:v>
                </c:pt>
                <c:pt idx="250">
                  <c:v>253.99798622528547</c:v>
                </c:pt>
                <c:pt idx="251">
                  <c:v>259.36684953004493</c:v>
                </c:pt>
                <c:pt idx="252">
                  <c:v>267.37275283606675</c:v>
                </c:pt>
                <c:pt idx="253">
                  <c:v>273.07774937583366</c:v>
                </c:pt>
                <c:pt idx="254">
                  <c:v>275.9414994343648</c:v>
                </c:pt>
                <c:pt idx="255">
                  <c:v>279.72319961887973</c:v>
                </c:pt>
                <c:pt idx="256">
                  <c:v>284.41578583852561</c:v>
                </c:pt>
                <c:pt idx="257">
                  <c:v>276.50382202082631</c:v>
                </c:pt>
                <c:pt idx="258">
                  <c:v>269.7698749412159</c:v>
                </c:pt>
                <c:pt idx="259">
                  <c:v>269.60410077912638</c:v>
                </c:pt>
                <c:pt idx="260">
                  <c:v>258.90768834067234</c:v>
                </c:pt>
                <c:pt idx="261">
                  <c:v>266.17613204597774</c:v>
                </c:pt>
                <c:pt idx="262">
                  <c:v>251.89378778059773</c:v>
                </c:pt>
                <c:pt idx="263">
                  <c:v>248.04081462928244</c:v>
                </c:pt>
                <c:pt idx="264">
                  <c:v>253.02133958474928</c:v>
                </c:pt>
                <c:pt idx="265">
                  <c:v>240.90249569591779</c:v>
                </c:pt>
                <c:pt idx="266">
                  <c:v>234.39589453106478</c:v>
                </c:pt>
                <c:pt idx="267">
                  <c:v>220.37944037764629</c:v>
                </c:pt>
                <c:pt idx="268">
                  <c:v>224.9910315249048</c:v>
                </c:pt>
                <c:pt idx="269">
                  <c:v>216.11791300008281</c:v>
                </c:pt>
                <c:pt idx="270">
                  <c:v>216.52540842374614</c:v>
                </c:pt>
                <c:pt idx="271">
                  <c:v>208.75856457876097</c:v>
                </c:pt>
                <c:pt idx="272">
                  <c:v>188.04466580486766</c:v>
                </c:pt>
                <c:pt idx="273">
                  <c:v>178.59023783788649</c:v>
                </c:pt>
                <c:pt idx="274">
                  <c:v>213.51564030561957</c:v>
                </c:pt>
                <c:pt idx="275">
                  <c:v>213.90476964474783</c:v>
                </c:pt>
                <c:pt idx="276">
                  <c:v>235.32035256856807</c:v>
                </c:pt>
                <c:pt idx="277">
                  <c:v>219.08151174453172</c:v>
                </c:pt>
                <c:pt idx="278">
                  <c:v>226.84701197769363</c:v>
                </c:pt>
                <c:pt idx="279">
                  <c:v>227.37823173486223</c:v>
                </c:pt>
                <c:pt idx="280">
                  <c:v>213.4376781351184</c:v>
                </c:pt>
                <c:pt idx="281">
                  <c:v>217.65361568008174</c:v>
                </c:pt>
                <c:pt idx="282">
                  <c:v>235.15247550639387</c:v>
                </c:pt>
                <c:pt idx="283">
                  <c:v>217.94928741536086</c:v>
                </c:pt>
                <c:pt idx="284">
                  <c:v>209.89827358483208</c:v>
                </c:pt>
                <c:pt idx="285">
                  <c:v>202.77436292818976</c:v>
                </c:pt>
                <c:pt idx="286">
                  <c:v>210.00360864483937</c:v>
                </c:pt>
                <c:pt idx="287">
                  <c:v>214.67695976688918</c:v>
                </c:pt>
                <c:pt idx="288">
                  <c:v>207.46477237103144</c:v>
                </c:pt>
                <c:pt idx="289">
                  <c:v>215.8257654363772</c:v>
                </c:pt>
                <c:pt idx="290">
                  <c:v>218.81449667151509</c:v>
                </c:pt>
                <c:pt idx="291">
                  <c:v>220.05939581116618</c:v>
                </c:pt>
                <c:pt idx="292">
                  <c:v>229.24516298221883</c:v>
                </c:pt>
                <c:pt idx="293">
                  <c:v>220.43312096092308</c:v>
                </c:pt>
                <c:pt idx="294">
                  <c:v>227.26408929551445</c:v>
                </c:pt>
                <c:pt idx="295">
                  <c:v>236.53446687663322</c:v>
                </c:pt>
                <c:pt idx="296">
                  <c:v>258.66623497336587</c:v>
                </c:pt>
                <c:pt idx="297">
                  <c:v>249.55817791101899</c:v>
                </c:pt>
                <c:pt idx="298">
                  <c:v>251.19946243957915</c:v>
                </c:pt>
                <c:pt idx="299">
                  <c:v>244.38468183718797</c:v>
                </c:pt>
                <c:pt idx="300">
                  <c:v>257.19592032396974</c:v>
                </c:pt>
                <c:pt idx="301">
                  <c:v>270.17901148727663</c:v>
                </c:pt>
                <c:pt idx="302">
                  <c:v>274.02350935161394</c:v>
                </c:pt>
                <c:pt idx="303">
                  <c:v>277.71610463792547</c:v>
                </c:pt>
                <c:pt idx="304">
                  <c:v>293.40528403938498</c:v>
                </c:pt>
                <c:pt idx="305">
                  <c:v>300.28516793277583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5C-4220-87D2-E8602E049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202783"/>
        <c:axId val="1632200863"/>
      </c:lineChart>
      <c:dateAx>
        <c:axId val="163220278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00863"/>
        <c:crosses val="autoZero"/>
        <c:auto val="1"/>
        <c:lblOffset val="100"/>
        <c:baseTimeUnit val="months"/>
        <c:majorUnit val="2"/>
        <c:majorTimeUnit val="years"/>
      </c:dateAx>
      <c:valAx>
        <c:axId val="1632200863"/>
        <c:scaling>
          <c:orientation val="minMax"/>
          <c:max val="800"/>
          <c:min val="5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solidFill>
            <a:schemeClr val="lt1"/>
          </a:solidFill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02783"/>
        <c:crosses val="autoZero"/>
        <c:crossBetween val="between"/>
        <c:majorUnit val="50"/>
      </c:valAx>
      <c:spPr>
        <a:solidFill>
          <a:schemeClr val="bg2">
            <a:lumMod val="75000"/>
          </a:schemeClr>
        </a:solidFill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Performance</a:t>
            </a:r>
            <a:r>
              <a:rPr lang="en-US" sz="2000" b="1" baseline="0">
                <a:solidFill>
                  <a:schemeClr val="tx1"/>
                </a:solidFill>
              </a:rPr>
              <a:t> of Stock Market Indexes - CBIs, priced in local </a:t>
            </a:r>
            <a:r>
              <a:rPr lang="en-US" sz="2000" b="1" u="sng" baseline="0">
                <a:solidFill>
                  <a:schemeClr val="tx1"/>
                </a:solidFill>
              </a:rPr>
              <a:t>currency</a:t>
            </a:r>
            <a:endParaRPr lang="en-US" sz="2000" b="1" u="sng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3346423007788231"/>
          <c:y val="1.6100495175556347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31004593001977E-2"/>
          <c:y val="7.0647597572957702E-2"/>
          <c:w val="0.8861756910783043"/>
          <c:h val="0.88516520434945634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'Step #5'!$D$5:$D$310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#5'!$F$5:$F$310</c:f>
              <c:numCache>
                <c:formatCode>#,##0.00_);\(#,##0.00\)</c:formatCode>
                <c:ptCount val="306"/>
                <c:pt idx="0">
                  <c:v>100</c:v>
                </c:pt>
                <c:pt idx="1">
                  <c:v>97.989185778007254</c:v>
                </c:pt>
                <c:pt idx="2">
                  <c:v>107.46668961461782</c:v>
                </c:pt>
                <c:pt idx="3">
                  <c:v>104.15716478063193</c:v>
                </c:pt>
                <c:pt idx="4">
                  <c:v>101.87456076187198</c:v>
                </c:pt>
                <c:pt idx="5">
                  <c:v>104.31278057455933</c:v>
                </c:pt>
                <c:pt idx="6">
                  <c:v>102.60817807610114</c:v>
                </c:pt>
                <c:pt idx="7">
                  <c:v>108.83639545056869</c:v>
                </c:pt>
                <c:pt idx="8">
                  <c:v>103.0155042095148</c:v>
                </c:pt>
                <c:pt idx="9">
                  <c:v>102.50562941927342</c:v>
                </c:pt>
                <c:pt idx="10">
                  <c:v>94.298151255683209</c:v>
                </c:pt>
                <c:pt idx="11">
                  <c:v>94.680378067495653</c:v>
                </c:pt>
                <c:pt idx="12">
                  <c:v>97.95978371556015</c:v>
                </c:pt>
                <c:pt idx="13">
                  <c:v>88.919008074810321</c:v>
                </c:pt>
                <c:pt idx="14">
                  <c:v>83.209988095750319</c:v>
                </c:pt>
                <c:pt idx="15">
                  <c:v>89.601709622362776</c:v>
                </c:pt>
                <c:pt idx="16">
                  <c:v>90.057800152030168</c:v>
                </c:pt>
                <c:pt idx="17">
                  <c:v>87.803163948768699</c:v>
                </c:pt>
                <c:pt idx="18">
                  <c:v>86.860146580038148</c:v>
                </c:pt>
                <c:pt idx="19">
                  <c:v>81.29168280194483</c:v>
                </c:pt>
                <c:pt idx="20">
                  <c:v>74.648250935846136</c:v>
                </c:pt>
                <c:pt idx="21">
                  <c:v>75.999311561464651</c:v>
                </c:pt>
                <c:pt idx="22">
                  <c:v>81.712634281370569</c:v>
                </c:pt>
                <c:pt idx="23">
                  <c:v>82.331511839708554</c:v>
                </c:pt>
                <c:pt idx="24">
                  <c:v>81.049295067624755</c:v>
                </c:pt>
                <c:pt idx="25">
                  <c:v>79.366206273396159</c:v>
                </c:pt>
                <c:pt idx="26">
                  <c:v>82.282030319980507</c:v>
                </c:pt>
                <c:pt idx="27">
                  <c:v>77.228461196448805</c:v>
                </c:pt>
                <c:pt idx="28">
                  <c:v>76.527114438564041</c:v>
                </c:pt>
                <c:pt idx="29">
                  <c:v>70.982315735123279</c:v>
                </c:pt>
                <c:pt idx="30">
                  <c:v>65.374410165942379</c:v>
                </c:pt>
                <c:pt idx="31">
                  <c:v>65.693530112014685</c:v>
                </c:pt>
                <c:pt idx="32">
                  <c:v>58.465642614345334</c:v>
                </c:pt>
                <c:pt idx="33">
                  <c:v>63.519928861351346</c:v>
                </c:pt>
                <c:pt idx="34">
                  <c:v>67.144988024037971</c:v>
                </c:pt>
                <c:pt idx="35">
                  <c:v>63.093957517605382</c:v>
                </c:pt>
                <c:pt idx="36">
                  <c:v>61.364255697546</c:v>
                </c:pt>
                <c:pt idx="37">
                  <c:v>60.320841042410677</c:v>
                </c:pt>
                <c:pt idx="38">
                  <c:v>60.824978844857505</c:v>
                </c:pt>
                <c:pt idx="39">
                  <c:v>65.754485607331873</c:v>
                </c:pt>
                <c:pt idx="40">
                  <c:v>69.101300861982423</c:v>
                </c:pt>
                <c:pt idx="41">
                  <c:v>69.883682572465318</c:v>
                </c:pt>
                <c:pt idx="42">
                  <c:v>71.017454785364947</c:v>
                </c:pt>
                <c:pt idx="43">
                  <c:v>72.286763334911001</c:v>
                </c:pt>
                <c:pt idx="44">
                  <c:v>71.423346671829961</c:v>
                </c:pt>
                <c:pt idx="45">
                  <c:v>75.348880570256583</c:v>
                </c:pt>
                <c:pt idx="46">
                  <c:v>75.88600605252212</c:v>
                </c:pt>
                <c:pt idx="47">
                  <c:v>79.738393356568139</c:v>
                </c:pt>
                <c:pt idx="48">
                  <c:v>81.115987550736492</c:v>
                </c:pt>
                <c:pt idx="49">
                  <c:v>82.10633506877214</c:v>
                </c:pt>
                <c:pt idx="50">
                  <c:v>80.763162801371138</c:v>
                </c:pt>
                <c:pt idx="51">
                  <c:v>79.407082311432376</c:v>
                </c:pt>
                <c:pt idx="52">
                  <c:v>80.3665935200723</c:v>
                </c:pt>
                <c:pt idx="53">
                  <c:v>81.812314444301009</c:v>
                </c:pt>
                <c:pt idx="54">
                  <c:v>79.006927412761925</c:v>
                </c:pt>
                <c:pt idx="55">
                  <c:v>79.187642528290525</c:v>
                </c:pt>
                <c:pt idx="56">
                  <c:v>79.929148200737203</c:v>
                </c:pt>
                <c:pt idx="57">
                  <c:v>81.049295067624755</c:v>
                </c:pt>
                <c:pt idx="58">
                  <c:v>84.177387662607742</c:v>
                </c:pt>
                <c:pt idx="59">
                  <c:v>86.909628099766223</c:v>
                </c:pt>
                <c:pt idx="60">
                  <c:v>84.711644650975998</c:v>
                </c:pt>
                <c:pt idx="61">
                  <c:v>86.312981369132132</c:v>
                </c:pt>
                <c:pt idx="62">
                  <c:v>84.662880254722253</c:v>
                </c:pt>
                <c:pt idx="63">
                  <c:v>82.960429126687032</c:v>
                </c:pt>
                <c:pt idx="64">
                  <c:v>85.445261965205162</c:v>
                </c:pt>
                <c:pt idx="65">
                  <c:v>85.433070866141719</c:v>
                </c:pt>
                <c:pt idx="66">
                  <c:v>88.505944953602111</c:v>
                </c:pt>
                <c:pt idx="67">
                  <c:v>87.512728941669167</c:v>
                </c:pt>
                <c:pt idx="68">
                  <c:v>88.120849647892356</c:v>
                </c:pt>
                <c:pt idx="69">
                  <c:v>86.557520473875201</c:v>
                </c:pt>
                <c:pt idx="70">
                  <c:v>89.603143869311424</c:v>
                </c:pt>
                <c:pt idx="71">
                  <c:v>89.517806175867349</c:v>
                </c:pt>
                <c:pt idx="72">
                  <c:v>91.797541700730022</c:v>
                </c:pt>
                <c:pt idx="73">
                  <c:v>91.839134862240584</c:v>
                </c:pt>
                <c:pt idx="74">
                  <c:v>92.85816731924902</c:v>
                </c:pt>
                <c:pt idx="75">
                  <c:v>93.986919667828388</c:v>
                </c:pt>
                <c:pt idx="76">
                  <c:v>91.081135349884534</c:v>
                </c:pt>
                <c:pt idx="77">
                  <c:v>91.089023708102062</c:v>
                </c:pt>
                <c:pt idx="78">
                  <c:v>91.552285472512665</c:v>
                </c:pt>
                <c:pt idx="79">
                  <c:v>93.499992828765258</c:v>
                </c:pt>
                <c:pt idx="80">
                  <c:v>95.796939317011592</c:v>
                </c:pt>
                <c:pt idx="81">
                  <c:v>98.815312020423676</c:v>
                </c:pt>
                <c:pt idx="82">
                  <c:v>100.44246518365532</c:v>
                </c:pt>
                <c:pt idx="83">
                  <c:v>101.7096223627784</c:v>
                </c:pt>
                <c:pt idx="84">
                  <c:v>103.13956657057213</c:v>
                </c:pt>
                <c:pt idx="85">
                  <c:v>100.88636461425928</c:v>
                </c:pt>
                <c:pt idx="86">
                  <c:v>101.89320597220429</c:v>
                </c:pt>
                <c:pt idx="87">
                  <c:v>106.30423246274543</c:v>
                </c:pt>
                <c:pt idx="88">
                  <c:v>109.7643532263385</c:v>
                </c:pt>
                <c:pt idx="89">
                  <c:v>107.80875751186838</c:v>
                </c:pt>
                <c:pt idx="90">
                  <c:v>104.36082784733875</c:v>
                </c:pt>
                <c:pt idx="91">
                  <c:v>105.70328299126544</c:v>
                </c:pt>
                <c:pt idx="92">
                  <c:v>109.48682644177674</c:v>
                </c:pt>
                <c:pt idx="93">
                  <c:v>111.10967686416247</c:v>
                </c:pt>
                <c:pt idx="94">
                  <c:v>106.21602627540409</c:v>
                </c:pt>
                <c:pt idx="95">
                  <c:v>105.29954247522338</c:v>
                </c:pt>
                <c:pt idx="96">
                  <c:v>98.859056552357188</c:v>
                </c:pt>
                <c:pt idx="97">
                  <c:v>95.422600863416676</c:v>
                </c:pt>
                <c:pt idx="98">
                  <c:v>94.853921948281055</c:v>
                </c:pt>
                <c:pt idx="99">
                  <c:v>99.363911478278325</c:v>
                </c:pt>
                <c:pt idx="100">
                  <c:v>100.42453709679732</c:v>
                </c:pt>
                <c:pt idx="101">
                  <c:v>91.791804712935473</c:v>
                </c:pt>
                <c:pt idx="102">
                  <c:v>90.886794888343886</c:v>
                </c:pt>
                <c:pt idx="103">
                  <c:v>91.994750656167966</c:v>
                </c:pt>
                <c:pt idx="104">
                  <c:v>83.642413550765156</c:v>
                </c:pt>
                <c:pt idx="105">
                  <c:v>69.471336574731438</c:v>
                </c:pt>
                <c:pt idx="106">
                  <c:v>64.271474262438517</c:v>
                </c:pt>
                <c:pt idx="107">
                  <c:v>64.774177817936689</c:v>
                </c:pt>
                <c:pt idx="108">
                  <c:v>59.225793497124336</c:v>
                </c:pt>
                <c:pt idx="109">
                  <c:v>52.715029473774798</c:v>
                </c:pt>
                <c:pt idx="110">
                  <c:v>57.217130645554548</c:v>
                </c:pt>
                <c:pt idx="111">
                  <c:v>62.591253962107189</c:v>
                </c:pt>
                <c:pt idx="112">
                  <c:v>65.913687018630867</c:v>
                </c:pt>
                <c:pt idx="113">
                  <c:v>65.926595241168627</c:v>
                </c:pt>
                <c:pt idx="114">
                  <c:v>70.81450884213244</c:v>
                </c:pt>
                <c:pt idx="115">
                  <c:v>73.191056036028286</c:v>
                </c:pt>
                <c:pt idx="116">
                  <c:v>75.805688223398292</c:v>
                </c:pt>
                <c:pt idx="117">
                  <c:v>74.307617285544225</c:v>
                </c:pt>
                <c:pt idx="118">
                  <c:v>78.570199216901173</c:v>
                </c:pt>
                <c:pt idx="119">
                  <c:v>79.966438621401821</c:v>
                </c:pt>
                <c:pt idx="120">
                  <c:v>77.009738536781256</c:v>
                </c:pt>
                <c:pt idx="121">
                  <c:v>79.205570615148517</c:v>
                </c:pt>
                <c:pt idx="122">
                  <c:v>83.862570457381352</c:v>
                </c:pt>
                <c:pt idx="123">
                  <c:v>85.100325574057351</c:v>
                </c:pt>
                <c:pt idx="124">
                  <c:v>78.124148415874245</c:v>
                </c:pt>
                <c:pt idx="125">
                  <c:v>73.914633621616971</c:v>
                </c:pt>
                <c:pt idx="126">
                  <c:v>78.99832193107008</c:v>
                </c:pt>
                <c:pt idx="127">
                  <c:v>75.249917530800445</c:v>
                </c:pt>
                <c:pt idx="128">
                  <c:v>81.838130889376544</c:v>
                </c:pt>
                <c:pt idx="129">
                  <c:v>84.854352222365648</c:v>
                </c:pt>
                <c:pt idx="130">
                  <c:v>84.660011760824972</c:v>
                </c:pt>
                <c:pt idx="131">
                  <c:v>90.188316624356389</c:v>
                </c:pt>
                <c:pt idx="132">
                  <c:v>92.23068427921919</c:v>
                </c:pt>
                <c:pt idx="133">
                  <c:v>95.178061758673607</c:v>
                </c:pt>
                <c:pt idx="134">
                  <c:v>95.078381595743139</c:v>
                </c:pt>
                <c:pt idx="135">
                  <c:v>97.787674081723381</c:v>
                </c:pt>
                <c:pt idx="136">
                  <c:v>96.467449765500618</c:v>
                </c:pt>
                <c:pt idx="137">
                  <c:v>94.706194512571187</c:v>
                </c:pt>
                <c:pt idx="138">
                  <c:v>92.672432339400189</c:v>
                </c:pt>
                <c:pt idx="139">
                  <c:v>87.409463161367128</c:v>
                </c:pt>
                <c:pt idx="140">
                  <c:v>81.136784131491765</c:v>
                </c:pt>
                <c:pt idx="141">
                  <c:v>89.877085036501583</c:v>
                </c:pt>
                <c:pt idx="142">
                  <c:v>89.422428753782825</c:v>
                </c:pt>
                <c:pt idx="143">
                  <c:v>90.185448130459093</c:v>
                </c:pt>
                <c:pt idx="144">
                  <c:v>94.116001893205976</c:v>
                </c:pt>
                <c:pt idx="145">
                  <c:v>97.936118640907594</c:v>
                </c:pt>
                <c:pt idx="146">
                  <c:v>101.00468998752206</c:v>
                </c:pt>
                <c:pt idx="147">
                  <c:v>100.24740759864035</c:v>
                </c:pt>
                <c:pt idx="148">
                  <c:v>93.966840210547446</c:v>
                </c:pt>
                <c:pt idx="149">
                  <c:v>97.683691177947026</c:v>
                </c:pt>
                <c:pt idx="150">
                  <c:v>98.914275059879813</c:v>
                </c:pt>
                <c:pt idx="151">
                  <c:v>100.8691536508756</c:v>
                </c:pt>
                <c:pt idx="152">
                  <c:v>103.31382757483183</c:v>
                </c:pt>
                <c:pt idx="153">
                  <c:v>101.26930854954605</c:v>
                </c:pt>
                <c:pt idx="154">
                  <c:v>101.55759218622262</c:v>
                </c:pt>
                <c:pt idx="155">
                  <c:v>102.27543278401676</c:v>
                </c:pt>
                <c:pt idx="156">
                  <c:v>107.4329848113248</c:v>
                </c:pt>
                <c:pt idx="157">
                  <c:v>108.62125840827275</c:v>
                </c:pt>
                <c:pt idx="158">
                  <c:v>112.53029846679001</c:v>
                </c:pt>
                <c:pt idx="159">
                  <c:v>114.56549488690962</c:v>
                </c:pt>
                <c:pt idx="160">
                  <c:v>116.94419345122844</c:v>
                </c:pt>
                <c:pt idx="161">
                  <c:v>115.19010943304218</c:v>
                </c:pt>
                <c:pt idx="162">
                  <c:v>120.88765543651306</c:v>
                </c:pt>
                <c:pt idx="163">
                  <c:v>117.10411198600174</c:v>
                </c:pt>
                <c:pt idx="164">
                  <c:v>120.58789782424736</c:v>
                </c:pt>
                <c:pt idx="165">
                  <c:v>125.96560675817162</c:v>
                </c:pt>
                <c:pt idx="166">
                  <c:v>129.49887411614532</c:v>
                </c:pt>
                <c:pt idx="167">
                  <c:v>132.55023449937607</c:v>
                </c:pt>
                <c:pt idx="168">
                  <c:v>127.83371340877471</c:v>
                </c:pt>
                <c:pt idx="169">
                  <c:v>133.34552443239679</c:v>
                </c:pt>
                <c:pt idx="170">
                  <c:v>134.26989659079501</c:v>
                </c:pt>
                <c:pt idx="171">
                  <c:v>135.10247694448029</c:v>
                </c:pt>
                <c:pt idx="172">
                  <c:v>137.94372014973538</c:v>
                </c:pt>
                <c:pt idx="173">
                  <c:v>140.57269480659181</c:v>
                </c:pt>
                <c:pt idx="174">
                  <c:v>138.45287781650245</c:v>
                </c:pt>
                <c:pt idx="175">
                  <c:v>143.66636547480744</c:v>
                </c:pt>
                <c:pt idx="176">
                  <c:v>141.43754571662149</c:v>
                </c:pt>
                <c:pt idx="177">
                  <c:v>144.71910273510892</c:v>
                </c:pt>
                <c:pt idx="178">
                  <c:v>148.26958105646631</c:v>
                </c:pt>
                <c:pt idx="179">
                  <c:v>147.64855212770536</c:v>
                </c:pt>
                <c:pt idx="180">
                  <c:v>143.06541600332744</c:v>
                </c:pt>
                <c:pt idx="181">
                  <c:v>150.91863517060366</c:v>
                </c:pt>
                <c:pt idx="182">
                  <c:v>148.29324613111885</c:v>
                </c:pt>
                <c:pt idx="183">
                  <c:v>149.55681769287037</c:v>
                </c:pt>
                <c:pt idx="184">
                  <c:v>151.12588385468209</c:v>
                </c:pt>
                <c:pt idx="185">
                  <c:v>147.95046111039397</c:v>
                </c:pt>
                <c:pt idx="186">
                  <c:v>150.87130502129858</c:v>
                </c:pt>
                <c:pt idx="187">
                  <c:v>141.42965735840397</c:v>
                </c:pt>
                <c:pt idx="188">
                  <c:v>137.68985843982617</c:v>
                </c:pt>
                <c:pt idx="189">
                  <c:v>149.11578675616369</c:v>
                </c:pt>
                <c:pt idx="190">
                  <c:v>149.19108472096724</c:v>
                </c:pt>
                <c:pt idx="191">
                  <c:v>146.57573541012292</c:v>
                </c:pt>
                <c:pt idx="192">
                  <c:v>139.13916498142649</c:v>
                </c:pt>
                <c:pt idx="193">
                  <c:v>138.56474907849633</c:v>
                </c:pt>
                <c:pt idx="194">
                  <c:v>147.7087904995482</c:v>
                </c:pt>
                <c:pt idx="195">
                  <c:v>148.10751115127005</c:v>
                </c:pt>
                <c:pt idx="196">
                  <c:v>150.3772069474922</c:v>
                </c:pt>
                <c:pt idx="197">
                  <c:v>150.51417753108731</c:v>
                </c:pt>
                <c:pt idx="198">
                  <c:v>155.87395837815353</c:v>
                </c:pt>
                <c:pt idx="199">
                  <c:v>155.68392065745877</c:v>
                </c:pt>
                <c:pt idx="200">
                  <c:v>155.49173156634109</c:v>
                </c:pt>
                <c:pt idx="201">
                  <c:v>152.47120749250607</c:v>
                </c:pt>
                <c:pt idx="202">
                  <c:v>157.68182665691376</c:v>
                </c:pt>
                <c:pt idx="203">
                  <c:v>160.55175480114167</c:v>
                </c:pt>
                <c:pt idx="204">
                  <c:v>163.42311719231816</c:v>
                </c:pt>
                <c:pt idx="205">
                  <c:v>169.50217288412716</c:v>
                </c:pt>
                <c:pt idx="206">
                  <c:v>169.43619752448976</c:v>
                </c:pt>
                <c:pt idx="207">
                  <c:v>170.97657874732869</c:v>
                </c:pt>
                <c:pt idx="208">
                  <c:v>172.95583953645141</c:v>
                </c:pt>
                <c:pt idx="209">
                  <c:v>173.78841989013668</c:v>
                </c:pt>
                <c:pt idx="210">
                  <c:v>177.15101186122226</c:v>
                </c:pt>
                <c:pt idx="211">
                  <c:v>177.24782353025543</c:v>
                </c:pt>
                <c:pt idx="212">
                  <c:v>180.66921962623525</c:v>
                </c:pt>
                <c:pt idx="213">
                  <c:v>184.67793984768298</c:v>
                </c:pt>
                <c:pt idx="214">
                  <c:v>189.86417681396381</c:v>
                </c:pt>
                <c:pt idx="215">
                  <c:v>191.7308492176183</c:v>
                </c:pt>
                <c:pt idx="216">
                  <c:v>202.50204380190181</c:v>
                </c:pt>
                <c:pt idx="217">
                  <c:v>194.61511983133255</c:v>
                </c:pt>
                <c:pt idx="218">
                  <c:v>189.38298696269521</c:v>
                </c:pt>
                <c:pt idx="219">
                  <c:v>189.89788161725687</c:v>
                </c:pt>
                <c:pt idx="220">
                  <c:v>194.0012621373148</c:v>
                </c:pt>
                <c:pt idx="221">
                  <c:v>194.94069388867374</c:v>
                </c:pt>
                <c:pt idx="222">
                  <c:v>201.96276694921332</c:v>
                </c:pt>
                <c:pt idx="223">
                  <c:v>208.07481032084104</c:v>
                </c:pt>
                <c:pt idx="224">
                  <c:v>208.9683461698435</c:v>
                </c:pt>
                <c:pt idx="225">
                  <c:v>194.4652410251997</c:v>
                </c:pt>
                <c:pt idx="226">
                  <c:v>197.93827001133056</c:v>
                </c:pt>
                <c:pt idx="227">
                  <c:v>179.77209815986114</c:v>
                </c:pt>
                <c:pt idx="228">
                  <c:v>193.91735869081936</c:v>
                </c:pt>
                <c:pt idx="229">
                  <c:v>199.6823143008763</c:v>
                </c:pt>
                <c:pt idx="230">
                  <c:v>203.2614775612065</c:v>
                </c:pt>
                <c:pt idx="231">
                  <c:v>211.2523844355521</c:v>
                </c:pt>
                <c:pt idx="232">
                  <c:v>197.35668287365718</c:v>
                </c:pt>
                <c:pt idx="233">
                  <c:v>210.96051518150398</c:v>
                </c:pt>
                <c:pt idx="234">
                  <c:v>213.73004603932705</c:v>
                </c:pt>
                <c:pt idx="235">
                  <c:v>209.86331626579465</c:v>
                </c:pt>
                <c:pt idx="236">
                  <c:v>213.46901309467464</c:v>
                </c:pt>
                <c:pt idx="237">
                  <c:v>217.83055806548771</c:v>
                </c:pt>
                <c:pt idx="238">
                  <c:v>225.24704903690318</c:v>
                </c:pt>
                <c:pt idx="239">
                  <c:v>231.68681783629506</c:v>
                </c:pt>
                <c:pt idx="240">
                  <c:v>231.30961088880281</c:v>
                </c:pt>
                <c:pt idx="241">
                  <c:v>211.85405103050644</c:v>
                </c:pt>
                <c:pt idx="242">
                  <c:v>185.34701604922336</c:v>
                </c:pt>
                <c:pt idx="243">
                  <c:v>208.85719203132393</c:v>
                </c:pt>
                <c:pt idx="244">
                  <c:v>218.31461641065357</c:v>
                </c:pt>
                <c:pt idx="245">
                  <c:v>222.32907361989587</c:v>
                </c:pt>
                <c:pt idx="246">
                  <c:v>234.57969393170112</c:v>
                </c:pt>
                <c:pt idx="247">
                  <c:v>251.01544683963684</c:v>
                </c:pt>
                <c:pt idx="248">
                  <c:v>241.16862441375156</c:v>
                </c:pt>
                <c:pt idx="249">
                  <c:v>234.49650760868005</c:v>
                </c:pt>
                <c:pt idx="250">
                  <c:v>259.71558883008481</c:v>
                </c:pt>
                <c:pt idx="251">
                  <c:v>269.35659681884027</c:v>
                </c:pt>
                <c:pt idx="252">
                  <c:v>266.3568693257605</c:v>
                </c:pt>
                <c:pt idx="253">
                  <c:v>273.30651291539374</c:v>
                </c:pt>
                <c:pt idx="254">
                  <c:v>284.90526798904233</c:v>
                </c:pt>
                <c:pt idx="255">
                  <c:v>299.84151571217529</c:v>
                </c:pt>
                <c:pt idx="256">
                  <c:v>301.48659696226491</c:v>
                </c:pt>
                <c:pt idx="257">
                  <c:v>308.18381308893765</c:v>
                </c:pt>
                <c:pt idx="258">
                  <c:v>315.19441217388811</c:v>
                </c:pt>
                <c:pt idx="259">
                  <c:v>324.33199948367115</c:v>
                </c:pt>
                <c:pt idx="260">
                  <c:v>308.90380505715473</c:v>
                </c:pt>
                <c:pt idx="261">
                  <c:v>330.26261061629589</c:v>
                </c:pt>
                <c:pt idx="262">
                  <c:v>327.51029072185645</c:v>
                </c:pt>
                <c:pt idx="263">
                  <c:v>341.79395608335847</c:v>
                </c:pt>
                <c:pt idx="264">
                  <c:v>323.82069044648108</c:v>
                </c:pt>
                <c:pt idx="265">
                  <c:v>313.66550492663822</c:v>
                </c:pt>
                <c:pt idx="266">
                  <c:v>324.8863359293203</c:v>
                </c:pt>
                <c:pt idx="267">
                  <c:v>296.31039972462457</c:v>
                </c:pt>
                <c:pt idx="268">
                  <c:v>296.3261764410596</c:v>
                </c:pt>
                <c:pt idx="269">
                  <c:v>271.4584857220716</c:v>
                </c:pt>
                <c:pt idx="270">
                  <c:v>296.1927914748361</c:v>
                </c:pt>
                <c:pt idx="271">
                  <c:v>283.6223340934842</c:v>
                </c:pt>
                <c:pt idx="272">
                  <c:v>257.13322719905915</c:v>
                </c:pt>
                <c:pt idx="273">
                  <c:v>277.66877500968116</c:v>
                </c:pt>
                <c:pt idx="274">
                  <c:v>292.59426588069937</c:v>
                </c:pt>
                <c:pt idx="275">
                  <c:v>275.33955796509042</c:v>
                </c:pt>
                <c:pt idx="276">
                  <c:v>292.34255554121307</c:v>
                </c:pt>
                <c:pt idx="277">
                  <c:v>284.70877615707877</c:v>
                </c:pt>
                <c:pt idx="278">
                  <c:v>294.68826642571321</c:v>
                </c:pt>
                <c:pt idx="279">
                  <c:v>299.00319837069543</c:v>
                </c:pt>
                <c:pt idx="280">
                  <c:v>299.74542116661644</c:v>
                </c:pt>
                <c:pt idx="281">
                  <c:v>319.1471967643389</c:v>
                </c:pt>
                <c:pt idx="282">
                  <c:v>329.08509387146279</c:v>
                </c:pt>
                <c:pt idx="283">
                  <c:v>323.25488002524276</c:v>
                </c:pt>
                <c:pt idx="284">
                  <c:v>307.50613140570545</c:v>
                </c:pt>
                <c:pt idx="285">
                  <c:v>300.74724266024123</c:v>
                </c:pt>
                <c:pt idx="286">
                  <c:v>327.56766059980208</c:v>
                </c:pt>
                <c:pt idx="287">
                  <c:v>342.05570615148514</c:v>
                </c:pt>
                <c:pt idx="288">
                  <c:v>347.49293633377795</c:v>
                </c:pt>
                <c:pt idx="289">
                  <c:v>365.46548484718102</c:v>
                </c:pt>
                <c:pt idx="290">
                  <c:v>376.80177272922856</c:v>
                </c:pt>
                <c:pt idx="291">
                  <c:v>361.12115083975158</c:v>
                </c:pt>
                <c:pt idx="292">
                  <c:v>374.87701332415418</c:v>
                </c:pt>
                <c:pt idx="293">
                  <c:v>391.58383890538266</c:v>
                </c:pt>
                <c:pt idx="294">
                  <c:v>396.01709622362779</c:v>
                </c:pt>
                <c:pt idx="295">
                  <c:v>405.0600232348005</c:v>
                </c:pt>
                <c:pt idx="296">
                  <c:v>413.24096782984094</c:v>
                </c:pt>
                <c:pt idx="297">
                  <c:v>409.15121265579506</c:v>
                </c:pt>
                <c:pt idx="298">
                  <c:v>432.59613040173252</c:v>
                </c:pt>
                <c:pt idx="299">
                  <c:v>421.78549402636145</c:v>
                </c:pt>
                <c:pt idx="300">
                  <c:v>433.18058603330314</c:v>
                </c:pt>
                <c:pt idx="301">
                  <c:v>427.01117278372988</c:v>
                </c:pt>
                <c:pt idx="302">
                  <c:v>402.43893693616172</c:v>
                </c:pt>
                <c:pt idx="303">
                  <c:v>399.37036558954719</c:v>
                </c:pt>
                <c:pt idx="304">
                  <c:v>423.94116719016671</c:v>
                </c:pt>
                <c:pt idx="305">
                  <c:v>430.29990103696053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7-4B75-9E3F-81D2B7A4D87E}"/>
            </c:ext>
          </c:extLst>
        </c:ser>
        <c:ser>
          <c:idx val="1"/>
          <c:order val="1"/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'Step #5'!$D$5:$D$310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#5'!$H$5:$H$310</c:f>
              <c:numCache>
                <c:formatCode>0.00</c:formatCode>
                <c:ptCount val="306"/>
                <c:pt idx="0" formatCode="#,##0.00_);\(#,##0.00\)">
                  <c:v>100</c:v>
                </c:pt>
                <c:pt idx="1">
                  <c:v>111.69911479198591</c:v>
                </c:pt>
                <c:pt idx="2">
                  <c:v>117.27873324735758</c:v>
                </c:pt>
                <c:pt idx="3">
                  <c:v>119.63027336260214</c:v>
                </c:pt>
                <c:pt idx="4">
                  <c:v>123.42395582404768</c:v>
                </c:pt>
                <c:pt idx="5">
                  <c:v>125.60975834591692</c:v>
                </c:pt>
                <c:pt idx="6">
                  <c:v>131.82690315029865</c:v>
                </c:pt>
                <c:pt idx="7">
                  <c:v>131.67446213059182</c:v>
                </c:pt>
                <c:pt idx="8">
                  <c:v>124.44070416483981</c:v>
                </c:pt>
                <c:pt idx="9">
                  <c:v>127.77139326273111</c:v>
                </c:pt>
                <c:pt idx="10">
                  <c:v>134.89362566472022</c:v>
                </c:pt>
                <c:pt idx="11">
                  <c:v>135.08020675230682</c:v>
                </c:pt>
                <c:pt idx="12">
                  <c:v>134.56743087934794</c:v>
                </c:pt>
                <c:pt idx="13">
                  <c:v>127.63413351099379</c:v>
                </c:pt>
                <c:pt idx="14">
                  <c:v>137.6403324288564</c:v>
                </c:pt>
                <c:pt idx="15">
                  <c:v>138.05786941538599</c:v>
                </c:pt>
                <c:pt idx="16">
                  <c:v>144.25156238160807</c:v>
                </c:pt>
                <c:pt idx="17">
                  <c:v>144.49729401025496</c:v>
                </c:pt>
                <c:pt idx="18">
                  <c:v>125.10239811890492</c:v>
                </c:pt>
                <c:pt idx="19">
                  <c:v>119.48805119057475</c:v>
                </c:pt>
                <c:pt idx="20">
                  <c:v>114.97527374888305</c:v>
                </c:pt>
                <c:pt idx="21">
                  <c:v>110.0438698722416</c:v>
                </c:pt>
                <c:pt idx="22">
                  <c:v>113.87599462510462</c:v>
                </c:pt>
                <c:pt idx="23">
                  <c:v>107.22959085648944</c:v>
                </c:pt>
                <c:pt idx="24">
                  <c:v>97.177068719487764</c:v>
                </c:pt>
                <c:pt idx="25">
                  <c:v>99.329256125661033</c:v>
                </c:pt>
                <c:pt idx="26">
                  <c:v>104.48913472367374</c:v>
                </c:pt>
                <c:pt idx="27">
                  <c:v>108.64836084351617</c:v>
                </c:pt>
                <c:pt idx="28">
                  <c:v>98.745019263712578</c:v>
                </c:pt>
                <c:pt idx="29">
                  <c:v>112.88328665784422</c:v>
                </c:pt>
                <c:pt idx="30">
                  <c:v>107.59591386497011</c:v>
                </c:pt>
                <c:pt idx="31">
                  <c:v>108.57468115304682</c:v>
                </c:pt>
                <c:pt idx="32">
                  <c:v>103.03721085965314</c:v>
                </c:pt>
                <c:pt idx="33">
                  <c:v>98.208401910125488</c:v>
                </c:pt>
                <c:pt idx="34">
                  <c:v>93.432238342144259</c:v>
                </c:pt>
                <c:pt idx="35">
                  <c:v>88.446693966977179</c:v>
                </c:pt>
                <c:pt idx="36">
                  <c:v>97.708008016182717</c:v>
                </c:pt>
                <c:pt idx="37">
                  <c:v>98.497394992866148</c:v>
                </c:pt>
                <c:pt idx="38">
                  <c:v>98.409186087841007</c:v>
                </c:pt>
                <c:pt idx="39">
                  <c:v>99.117068081623316</c:v>
                </c:pt>
                <c:pt idx="40">
                  <c:v>102.68821628953492</c:v>
                </c:pt>
                <c:pt idx="41">
                  <c:v>96.809576718454821</c:v>
                </c:pt>
                <c:pt idx="42">
                  <c:v>96.204878122011749</c:v>
                </c:pt>
                <c:pt idx="43">
                  <c:v>92.63751526364598</c:v>
                </c:pt>
                <c:pt idx="44">
                  <c:v>89.066040996454149</c:v>
                </c:pt>
                <c:pt idx="45">
                  <c:v>87.837502267138063</c:v>
                </c:pt>
                <c:pt idx="46">
                  <c:v>91.024609385738003</c:v>
                </c:pt>
                <c:pt idx="47">
                  <c:v>97.527486745204911</c:v>
                </c:pt>
                <c:pt idx="48">
                  <c:v>103.63076005282063</c:v>
                </c:pt>
                <c:pt idx="49">
                  <c:v>109.12510407154244</c:v>
                </c:pt>
                <c:pt idx="50">
                  <c:v>113.46101041238032</c:v>
                </c:pt>
                <c:pt idx="51">
                  <c:v>103.94724485146011</c:v>
                </c:pt>
                <c:pt idx="52">
                  <c:v>101.36215632397465</c:v>
                </c:pt>
                <c:pt idx="53">
                  <c:v>91.150799278331846</c:v>
                </c:pt>
                <c:pt idx="54">
                  <c:v>90.306500466084316</c:v>
                </c:pt>
                <c:pt idx="55">
                  <c:v>87.43092380402571</c:v>
                </c:pt>
                <c:pt idx="56">
                  <c:v>90.990405734669906</c:v>
                </c:pt>
                <c:pt idx="57">
                  <c:v>86.028575673754361</c:v>
                </c:pt>
                <c:pt idx="58">
                  <c:v>87.346818359928108</c:v>
                </c:pt>
                <c:pt idx="59">
                  <c:v>82.508044960620992</c:v>
                </c:pt>
                <c:pt idx="60">
                  <c:v>77.643346428334397</c:v>
                </c:pt>
                <c:pt idx="61">
                  <c:v>85.081801218017787</c:v>
                </c:pt>
                <c:pt idx="62">
                  <c:v>76.953635871333333</c:v>
                </c:pt>
                <c:pt idx="63">
                  <c:v>75.514547277132436</c:v>
                </c:pt>
                <c:pt idx="64">
                  <c:v>69.103592576002967</c:v>
                </c:pt>
                <c:pt idx="65">
                  <c:v>70.419552912361866</c:v>
                </c:pt>
                <c:pt idx="66">
                  <c:v>70.55603337916213</c:v>
                </c:pt>
                <c:pt idx="67">
                  <c:v>75.752461626392758</c:v>
                </c:pt>
                <c:pt idx="68">
                  <c:v>75.284450272405365</c:v>
                </c:pt>
                <c:pt idx="69">
                  <c:v>71.193432561795561</c:v>
                </c:pt>
                <c:pt idx="70">
                  <c:v>71.613235937196137</c:v>
                </c:pt>
                <c:pt idx="71">
                  <c:v>75.639043355283604</c:v>
                </c:pt>
                <c:pt idx="72">
                  <c:v>81.957558458937086</c:v>
                </c:pt>
                <c:pt idx="73">
                  <c:v>84.627531715457195</c:v>
                </c:pt>
                <c:pt idx="74">
                  <c:v>84.579649861297312</c:v>
                </c:pt>
                <c:pt idx="75">
                  <c:v>93.825790590431836</c:v>
                </c:pt>
                <c:pt idx="76">
                  <c:v>106.92529722215447</c:v>
                </c:pt>
                <c:pt idx="77">
                  <c:v>108.93904787099291</c:v>
                </c:pt>
                <c:pt idx="78">
                  <c:v>105.06425006911479</c:v>
                </c:pt>
                <c:pt idx="79">
                  <c:v>108.05480370245009</c:v>
                </c:pt>
                <c:pt idx="80">
                  <c:v>114.16465370066653</c:v>
                </c:pt>
                <c:pt idx="81">
                  <c:v>119.73919846516854</c:v>
                </c:pt>
                <c:pt idx="82">
                  <c:v>136.76177439539771</c:v>
                </c:pt>
                <c:pt idx="83">
                  <c:v>174.29833489154274</c:v>
                </c:pt>
                <c:pt idx="84">
                  <c:v>181.52055381155066</c:v>
                </c:pt>
                <c:pt idx="85">
                  <c:v>187.69242517086749</c:v>
                </c:pt>
                <c:pt idx="86">
                  <c:v>207.42600916233224</c:v>
                </c:pt>
                <c:pt idx="87">
                  <c:v>250.24622869803909</c:v>
                </c:pt>
                <c:pt idx="88">
                  <c:v>267.73042215846806</c:v>
                </c:pt>
                <c:pt idx="89">
                  <c:v>248.90622004024991</c:v>
                </c:pt>
                <c:pt idx="90">
                  <c:v>291.27303691551049</c:v>
                </c:pt>
                <c:pt idx="91">
                  <c:v>339.98928804384832</c:v>
                </c:pt>
                <c:pt idx="92">
                  <c:v>361.71412511499017</c:v>
                </c:pt>
                <c:pt idx="93">
                  <c:v>387.93335353263518</c:v>
                </c:pt>
                <c:pt idx="94">
                  <c:v>317.38029436134093</c:v>
                </c:pt>
                <c:pt idx="95">
                  <c:v>342.77351462199778</c:v>
                </c:pt>
                <c:pt idx="96">
                  <c:v>285.56363396756404</c:v>
                </c:pt>
                <c:pt idx="97">
                  <c:v>283.29326482804186</c:v>
                </c:pt>
                <c:pt idx="98">
                  <c:v>226.23581731056314</c:v>
                </c:pt>
                <c:pt idx="99">
                  <c:v>240.59370032050387</c:v>
                </c:pt>
                <c:pt idx="100">
                  <c:v>223.67171533946268</c:v>
                </c:pt>
                <c:pt idx="101">
                  <c:v>178.24810860796578</c:v>
                </c:pt>
                <c:pt idx="102">
                  <c:v>180.82883126357851</c:v>
                </c:pt>
                <c:pt idx="103">
                  <c:v>156.18069463418894</c:v>
                </c:pt>
                <c:pt idx="104">
                  <c:v>149.43247535369039</c:v>
                </c:pt>
                <c:pt idx="105">
                  <c:v>112.62471975937764</c:v>
                </c:pt>
                <c:pt idx="106">
                  <c:v>121.89965644153189</c:v>
                </c:pt>
                <c:pt idx="107">
                  <c:v>118.61945760689552</c:v>
                </c:pt>
                <c:pt idx="108">
                  <c:v>129.68475179013842</c:v>
                </c:pt>
                <c:pt idx="109">
                  <c:v>135.6909571523135</c:v>
                </c:pt>
                <c:pt idx="110">
                  <c:v>154.60701039778223</c:v>
                </c:pt>
                <c:pt idx="111">
                  <c:v>161.40547349153428</c:v>
                </c:pt>
                <c:pt idx="112">
                  <c:v>171.52672097690711</c:v>
                </c:pt>
                <c:pt idx="113">
                  <c:v>192.79270000216314</c:v>
                </c:pt>
                <c:pt idx="114">
                  <c:v>222.2846121254959</c:v>
                </c:pt>
                <c:pt idx="115">
                  <c:v>173.79481571451308</c:v>
                </c:pt>
                <c:pt idx="116">
                  <c:v>181.07045936615114</c:v>
                </c:pt>
                <c:pt idx="117">
                  <c:v>195.16963235030488</c:v>
                </c:pt>
                <c:pt idx="118">
                  <c:v>208.16334711044652</c:v>
                </c:pt>
                <c:pt idx="119">
                  <c:v>213.49481640793462</c:v>
                </c:pt>
                <c:pt idx="120">
                  <c:v>194.74253651740813</c:v>
                </c:pt>
                <c:pt idx="121">
                  <c:v>198.82405101694053</c:v>
                </c:pt>
                <c:pt idx="122">
                  <c:v>202.54795842108737</c:v>
                </c:pt>
                <c:pt idx="123">
                  <c:v>187.01086590043175</c:v>
                </c:pt>
                <c:pt idx="124">
                  <c:v>168.86978175281689</c:v>
                </c:pt>
                <c:pt idx="125">
                  <c:v>156.24592088765507</c:v>
                </c:pt>
                <c:pt idx="126">
                  <c:v>171.82463674839829</c:v>
                </c:pt>
                <c:pt idx="127">
                  <c:v>171.9090125513396</c:v>
                </c:pt>
                <c:pt idx="128">
                  <c:v>173.00737714561242</c:v>
                </c:pt>
                <c:pt idx="129">
                  <c:v>194.06129535835404</c:v>
                </c:pt>
                <c:pt idx="130">
                  <c:v>183.72550588289508</c:v>
                </c:pt>
                <c:pt idx="131">
                  <c:v>182.93696985252899</c:v>
                </c:pt>
                <c:pt idx="132">
                  <c:v>181.80453685175669</c:v>
                </c:pt>
                <c:pt idx="133">
                  <c:v>189.25464202291039</c:v>
                </c:pt>
                <c:pt idx="134">
                  <c:v>190.75680168713927</c:v>
                </c:pt>
                <c:pt idx="135">
                  <c:v>189.67529634462829</c:v>
                </c:pt>
                <c:pt idx="136">
                  <c:v>178.72816799893729</c:v>
                </c:pt>
                <c:pt idx="137">
                  <c:v>179.94015763997467</c:v>
                </c:pt>
                <c:pt idx="138">
                  <c:v>176.00875412294303</c:v>
                </c:pt>
                <c:pt idx="139">
                  <c:v>167.25375847457386</c:v>
                </c:pt>
                <c:pt idx="140">
                  <c:v>153.69535405747268</c:v>
                </c:pt>
                <c:pt idx="141">
                  <c:v>160.79836531375307</c:v>
                </c:pt>
                <c:pt idx="142">
                  <c:v>152.01424771823068</c:v>
                </c:pt>
                <c:pt idx="143">
                  <c:v>143.28477948218043</c:v>
                </c:pt>
                <c:pt idx="144">
                  <c:v>149.35600425701955</c:v>
                </c:pt>
                <c:pt idx="145">
                  <c:v>158.20794068445275</c:v>
                </c:pt>
                <c:pt idx="146">
                  <c:v>147.4131977231788</c:v>
                </c:pt>
                <c:pt idx="147">
                  <c:v>156.11209658248779</c:v>
                </c:pt>
                <c:pt idx="148">
                  <c:v>154.54323150875737</c:v>
                </c:pt>
                <c:pt idx="149">
                  <c:v>144.97943692328437</c:v>
                </c:pt>
                <c:pt idx="150">
                  <c:v>137.04489854138785</c:v>
                </c:pt>
                <c:pt idx="151">
                  <c:v>133.3893188300984</c:v>
                </c:pt>
                <c:pt idx="152">
                  <c:v>135.90704188162331</c:v>
                </c:pt>
                <c:pt idx="153">
                  <c:v>134.7807163848511</c:v>
                </c:pt>
                <c:pt idx="154">
                  <c:v>128.99810293303594</c:v>
                </c:pt>
                <c:pt idx="155">
                  <c:v>147.82621769746999</c:v>
                </c:pt>
                <c:pt idx="156">
                  <c:v>155.40240142549129</c:v>
                </c:pt>
                <c:pt idx="157">
                  <c:v>154.1106007462889</c:v>
                </c:pt>
                <c:pt idx="158">
                  <c:v>145.70850430120856</c:v>
                </c:pt>
                <c:pt idx="159">
                  <c:v>141.88380712011681</c:v>
                </c:pt>
                <c:pt idx="160">
                  <c:v>149.87619187109942</c:v>
                </c:pt>
                <c:pt idx="161">
                  <c:v>128.93876157726407</c:v>
                </c:pt>
                <c:pt idx="162">
                  <c:v>129.88944066617131</c:v>
                </c:pt>
                <c:pt idx="163">
                  <c:v>136.70268743752575</c:v>
                </c:pt>
                <c:pt idx="164">
                  <c:v>141.67227119463953</c:v>
                </c:pt>
                <c:pt idx="165">
                  <c:v>139.51910567577235</c:v>
                </c:pt>
                <c:pt idx="166">
                  <c:v>144.6585225392904</c:v>
                </c:pt>
                <c:pt idx="167">
                  <c:v>137.84900548219201</c:v>
                </c:pt>
                <c:pt idx="168">
                  <c:v>132.44866777415899</c:v>
                </c:pt>
                <c:pt idx="169">
                  <c:v>133.96130882730588</c:v>
                </c:pt>
                <c:pt idx="170">
                  <c:v>132.46319692356809</c:v>
                </c:pt>
                <c:pt idx="171">
                  <c:v>132.01055771740857</c:v>
                </c:pt>
                <c:pt idx="172">
                  <c:v>132.8479537797752</c:v>
                </c:pt>
                <c:pt idx="173">
                  <c:v>133.44175743598939</c:v>
                </c:pt>
                <c:pt idx="174">
                  <c:v>143.42452047663613</c:v>
                </c:pt>
                <c:pt idx="175">
                  <c:v>144.44328074325264</c:v>
                </c:pt>
                <c:pt idx="176">
                  <c:v>153.99835941563057</c:v>
                </c:pt>
                <c:pt idx="177">
                  <c:v>157.66663133456603</c:v>
                </c:pt>
                <c:pt idx="178">
                  <c:v>174.78334067671383</c:v>
                </c:pt>
                <c:pt idx="179">
                  <c:v>210.72856243880946</c:v>
                </c:pt>
                <c:pt idx="180">
                  <c:v>209.14458762819638</c:v>
                </c:pt>
                <c:pt idx="181">
                  <c:v>215.65534598053156</c:v>
                </c:pt>
                <c:pt idx="182">
                  <c:v>244.1632819454961</c:v>
                </c:pt>
                <c:pt idx="183">
                  <c:v>289.3591932405588</c:v>
                </c:pt>
                <c:pt idx="184">
                  <c:v>300.43995507670547</c:v>
                </c:pt>
                <c:pt idx="185">
                  <c:v>278.64694933582371</c:v>
                </c:pt>
                <c:pt idx="186">
                  <c:v>238.67969762243462</c:v>
                </c:pt>
                <c:pt idx="187">
                  <c:v>208.85944354333662</c:v>
                </c:pt>
                <c:pt idx="188">
                  <c:v>198.87863685837115</c:v>
                </c:pt>
                <c:pt idx="189">
                  <c:v>220.3627205518066</c:v>
                </c:pt>
                <c:pt idx="190">
                  <c:v>224.45679996231496</c:v>
                </c:pt>
                <c:pt idx="191">
                  <c:v>230.56605354240745</c:v>
                </c:pt>
                <c:pt idx="192">
                  <c:v>178.34563785725518</c:v>
                </c:pt>
                <c:pt idx="193">
                  <c:v>175.11298686959995</c:v>
                </c:pt>
                <c:pt idx="194">
                  <c:v>195.69517990989519</c:v>
                </c:pt>
                <c:pt idx="195">
                  <c:v>191.42213792857652</c:v>
                </c:pt>
                <c:pt idx="196">
                  <c:v>190.00793264117942</c:v>
                </c:pt>
                <c:pt idx="197">
                  <c:v>190.85418774396157</c:v>
                </c:pt>
                <c:pt idx="198">
                  <c:v>194.09413907186476</c:v>
                </c:pt>
                <c:pt idx="199">
                  <c:v>201.00958317996606</c:v>
                </c:pt>
                <c:pt idx="200">
                  <c:v>195.74650522367034</c:v>
                </c:pt>
                <c:pt idx="201">
                  <c:v>201.98684740316503</c:v>
                </c:pt>
                <c:pt idx="202">
                  <c:v>211.72901615436959</c:v>
                </c:pt>
                <c:pt idx="203">
                  <c:v>202.19173510695475</c:v>
                </c:pt>
                <c:pt idx="204">
                  <c:v>205.80927018234044</c:v>
                </c:pt>
                <c:pt idx="205">
                  <c:v>211.18823162637327</c:v>
                </c:pt>
                <c:pt idx="206">
                  <c:v>209.93617741056249</c:v>
                </c:pt>
                <c:pt idx="207">
                  <c:v>205.51558510330014</c:v>
                </c:pt>
                <c:pt idx="208">
                  <c:v>203.07388774039441</c:v>
                </c:pt>
                <c:pt idx="209">
                  <c:v>207.97611396944612</c:v>
                </c:pt>
                <c:pt idx="210">
                  <c:v>213.22700870933588</c:v>
                </c:pt>
                <c:pt idx="211">
                  <c:v>218.94571604060283</c:v>
                </c:pt>
                <c:pt idx="212">
                  <c:v>218.17262368915146</c:v>
                </c:pt>
                <c:pt idx="213">
                  <c:v>221.06506761601716</c:v>
                </c:pt>
                <c:pt idx="214">
                  <c:v>216.10388166061685</c:v>
                </c:pt>
                <c:pt idx="215">
                  <c:v>215.45138075414596</c:v>
                </c:pt>
                <c:pt idx="216">
                  <c:v>226.7648162125206</c:v>
                </c:pt>
                <c:pt idx="217">
                  <c:v>212.33970290604125</c:v>
                </c:pt>
                <c:pt idx="218">
                  <c:v>206.44321000956154</c:v>
                </c:pt>
                <c:pt idx="219">
                  <c:v>200.797267904405</c:v>
                </c:pt>
                <c:pt idx="220">
                  <c:v>201.65995281184107</c:v>
                </c:pt>
                <c:pt idx="221">
                  <c:v>185.4999107789757</c:v>
                </c:pt>
                <c:pt idx="222">
                  <c:v>187.38805199240042</c:v>
                </c:pt>
                <c:pt idx="223">
                  <c:v>177.54106961260226</c:v>
                </c:pt>
                <c:pt idx="224">
                  <c:v>183.80167476398134</c:v>
                </c:pt>
                <c:pt idx="225">
                  <c:v>169.56274488957484</c:v>
                </c:pt>
                <c:pt idx="226">
                  <c:v>168.61193055609905</c:v>
                </c:pt>
                <c:pt idx="227">
                  <c:v>162.46911756074712</c:v>
                </c:pt>
                <c:pt idx="228">
                  <c:v>168.37636220498857</c:v>
                </c:pt>
                <c:pt idx="229">
                  <c:v>191.59348204775713</c:v>
                </c:pt>
                <c:pt idx="230">
                  <c:v>201.3527167612323</c:v>
                </c:pt>
                <c:pt idx="231">
                  <c:v>200.54366329593506</c:v>
                </c:pt>
                <c:pt idx="232">
                  <c:v>188.84050869135672</c:v>
                </c:pt>
                <c:pt idx="233">
                  <c:v>194.0640946473074</c:v>
                </c:pt>
                <c:pt idx="234">
                  <c:v>191.04337724064322</c:v>
                </c:pt>
                <c:pt idx="235">
                  <c:v>188.02903769682285</c:v>
                </c:pt>
                <c:pt idx="236">
                  <c:v>189.26356464651423</c:v>
                </c:pt>
                <c:pt idx="237">
                  <c:v>190.81862428562951</c:v>
                </c:pt>
                <c:pt idx="238">
                  <c:v>187.10004497025227</c:v>
                </c:pt>
                <c:pt idx="239">
                  <c:v>198.70554315916465</c:v>
                </c:pt>
                <c:pt idx="240">
                  <c:v>193.91100939179196</c:v>
                </c:pt>
                <c:pt idx="241">
                  <c:v>187.64232455008113</c:v>
                </c:pt>
                <c:pt idx="242">
                  <c:v>179.17272744961835</c:v>
                </c:pt>
                <c:pt idx="243">
                  <c:v>186.324932745078</c:v>
                </c:pt>
                <c:pt idx="244">
                  <c:v>185.82128633652505</c:v>
                </c:pt>
                <c:pt idx="245">
                  <c:v>194.44169422544024</c:v>
                </c:pt>
                <c:pt idx="246">
                  <c:v>215.63606913438633</c:v>
                </c:pt>
                <c:pt idx="247">
                  <c:v>221.21724628992553</c:v>
                </c:pt>
                <c:pt idx="248">
                  <c:v>209.64549839613102</c:v>
                </c:pt>
                <c:pt idx="249">
                  <c:v>210.06771141801644</c:v>
                </c:pt>
                <c:pt idx="250">
                  <c:v>220.96200350230274</c:v>
                </c:pt>
                <c:pt idx="251">
                  <c:v>226.25902263357466</c:v>
                </c:pt>
                <c:pt idx="252">
                  <c:v>226.9104897269151</c:v>
                </c:pt>
                <c:pt idx="253">
                  <c:v>228.60501987134896</c:v>
                </c:pt>
                <c:pt idx="254">
                  <c:v>224.22910459102749</c:v>
                </c:pt>
                <c:pt idx="255">
                  <c:v>224.55159350583935</c:v>
                </c:pt>
                <c:pt idx="256">
                  <c:v>235.53662336011368</c:v>
                </c:pt>
                <c:pt idx="257">
                  <c:v>233.95485936822854</c:v>
                </c:pt>
                <c:pt idx="258">
                  <c:v>221.32683139380421</c:v>
                </c:pt>
                <c:pt idx="259">
                  <c:v>230.87602523363455</c:v>
                </c:pt>
                <c:pt idx="260">
                  <c:v>232.45452876301096</c:v>
                </c:pt>
                <c:pt idx="261">
                  <c:v>231.09753362193658</c:v>
                </c:pt>
                <c:pt idx="262">
                  <c:v>232.17569895780667</c:v>
                </c:pt>
                <c:pt idx="263">
                  <c:v>237.1196915891197</c:v>
                </c:pt>
                <c:pt idx="264">
                  <c:v>218.98675078017158</c:v>
                </c:pt>
                <c:pt idx="265">
                  <c:v>225.55810703800825</c:v>
                </c:pt>
                <c:pt idx="266">
                  <c:v>211.87012490398777</c:v>
                </c:pt>
                <c:pt idx="267">
                  <c:v>198.50593598704666</c:v>
                </c:pt>
                <c:pt idx="268">
                  <c:v>207.58542459330025</c:v>
                </c:pt>
                <c:pt idx="269">
                  <c:v>221.40891689903216</c:v>
                </c:pt>
                <c:pt idx="270">
                  <c:v>211.93788002241683</c:v>
                </c:pt>
                <c:pt idx="271">
                  <c:v>208.6088768562164</c:v>
                </c:pt>
                <c:pt idx="272">
                  <c:v>197.02904927209016</c:v>
                </c:pt>
                <c:pt idx="273">
                  <c:v>188.50069922093422</c:v>
                </c:pt>
                <c:pt idx="274">
                  <c:v>205.29943672565531</c:v>
                </c:pt>
                <c:pt idx="275">
                  <c:v>201.25512392875456</c:v>
                </c:pt>
                <c:pt idx="276">
                  <c:v>212.09618209612233</c:v>
                </c:pt>
                <c:pt idx="277">
                  <c:v>213.65580636972058</c:v>
                </c:pt>
                <c:pt idx="278">
                  <c:v>213.21606608171578</c:v>
                </c:pt>
                <c:pt idx="279">
                  <c:v>216.50010603148121</c:v>
                </c:pt>
                <c:pt idx="280">
                  <c:v>208.76654270715852</c:v>
                </c:pt>
                <c:pt idx="281">
                  <c:v>208.60367593382341</c:v>
                </c:pt>
                <c:pt idx="282">
                  <c:v>214.40042882743242</c:v>
                </c:pt>
                <c:pt idx="283">
                  <c:v>203.24990789493089</c:v>
                </c:pt>
                <c:pt idx="284">
                  <c:v>202.63721710018672</c:v>
                </c:pt>
                <c:pt idx="285">
                  <c:v>196.66299662245322</c:v>
                </c:pt>
                <c:pt idx="286">
                  <c:v>197.3732325622839</c:v>
                </c:pt>
                <c:pt idx="287">
                  <c:v>193.80722957632878</c:v>
                </c:pt>
                <c:pt idx="288">
                  <c:v>181.66473227411265</c:v>
                </c:pt>
                <c:pt idx="289">
                  <c:v>196.42846208447313</c:v>
                </c:pt>
                <c:pt idx="290">
                  <c:v>198.12202206411163</c:v>
                </c:pt>
                <c:pt idx="291">
                  <c:v>202.26912861588309</c:v>
                </c:pt>
                <c:pt idx="292">
                  <c:v>201.09570849778655</c:v>
                </c:pt>
                <c:pt idx="293">
                  <c:v>193.31654566911882</c:v>
                </c:pt>
                <c:pt idx="294">
                  <c:v>191.44982840708553</c:v>
                </c:pt>
                <c:pt idx="295">
                  <c:v>185.16089655443403</c:v>
                </c:pt>
                <c:pt idx="296">
                  <c:v>217.36180481317803</c:v>
                </c:pt>
                <c:pt idx="297">
                  <c:v>213.6697391661524</c:v>
                </c:pt>
                <c:pt idx="298">
                  <c:v>216.70766572755426</c:v>
                </c:pt>
                <c:pt idx="299">
                  <c:v>218.35632594365265</c:v>
                </c:pt>
                <c:pt idx="300">
                  <c:v>211.76596332880791</c:v>
                </c:pt>
                <c:pt idx="301">
                  <c:v>216.34550982833613</c:v>
                </c:pt>
                <c:pt idx="302">
                  <c:v>217.31288119798919</c:v>
                </c:pt>
                <c:pt idx="303">
                  <c:v>213.61807984519851</c:v>
                </c:pt>
                <c:pt idx="304">
                  <c:v>218.0777665624388</c:v>
                </c:pt>
                <c:pt idx="305">
                  <c:v>220.54492775447528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7-4B75-9E3F-81D2B7A4D87E}"/>
            </c:ext>
          </c:extLst>
        </c:ser>
        <c:ser>
          <c:idx val="2"/>
          <c:order val="2"/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'Step #5'!$D$5:$D$310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#5'!$J$5:$J$310</c:f>
              <c:numCache>
                <c:formatCode>0.00</c:formatCode>
                <c:ptCount val="306"/>
                <c:pt idx="0" formatCode="#,##0.00_);\(#,##0.00\)">
                  <c:v>100</c:v>
                </c:pt>
                <c:pt idx="1">
                  <c:v>111.83436268070579</c:v>
                </c:pt>
                <c:pt idx="2">
                  <c:v>111.17370864371476</c:v>
                </c:pt>
                <c:pt idx="3">
                  <c:v>108.47153241409531</c:v>
                </c:pt>
                <c:pt idx="4">
                  <c:v>104.00944789149074</c:v>
                </c:pt>
                <c:pt idx="5">
                  <c:v>100.91593806106825</c:v>
                </c:pt>
                <c:pt idx="6">
                  <c:v>105.1900347286817</c:v>
                </c:pt>
                <c:pt idx="7">
                  <c:v>105.57156784393271</c:v>
                </c:pt>
                <c:pt idx="8">
                  <c:v>99.45169435802768</c:v>
                </c:pt>
                <c:pt idx="9">
                  <c:v>103.53794604033023</c:v>
                </c:pt>
                <c:pt idx="10">
                  <c:v>93.222686913244885</c:v>
                </c:pt>
                <c:pt idx="11">
                  <c:v>94.119166872889224</c:v>
                </c:pt>
                <c:pt idx="12">
                  <c:v>99.40809935601942</c:v>
                </c:pt>
                <c:pt idx="13">
                  <c:v>90.822168426974599</c:v>
                </c:pt>
                <c:pt idx="14">
                  <c:v>85.288052422870109</c:v>
                </c:pt>
                <c:pt idx="15">
                  <c:v>91.645351925032998</c:v>
                </c:pt>
                <c:pt idx="16">
                  <c:v>89.578964219858022</c:v>
                </c:pt>
                <c:pt idx="17">
                  <c:v>88.629817369986228</c:v>
                </c:pt>
                <c:pt idx="18">
                  <c:v>85.745067835593559</c:v>
                </c:pt>
                <c:pt idx="19">
                  <c:v>75.899260454367209</c:v>
                </c:pt>
                <c:pt idx="20">
                  <c:v>63.025189306502938</c:v>
                </c:pt>
                <c:pt idx="21">
                  <c:v>66.696849108155646</c:v>
                </c:pt>
                <c:pt idx="22">
                  <c:v>72.998860150698064</c:v>
                </c:pt>
                <c:pt idx="23">
                  <c:v>75.488618760915699</c:v>
                </c:pt>
                <c:pt idx="24">
                  <c:v>74.720723707848478</c:v>
                </c:pt>
                <c:pt idx="25">
                  <c:v>73.718181370416374</c:v>
                </c:pt>
                <c:pt idx="26">
                  <c:v>78.95854002019766</c:v>
                </c:pt>
                <c:pt idx="27">
                  <c:v>73.749197184238213</c:v>
                </c:pt>
                <c:pt idx="28">
                  <c:v>70.488321960346482</c:v>
                </c:pt>
                <c:pt idx="29">
                  <c:v>64.113757331741454</c:v>
                </c:pt>
                <c:pt idx="30">
                  <c:v>54.130432441222077</c:v>
                </c:pt>
                <c:pt idx="31">
                  <c:v>54.317688100074115</c:v>
                </c:pt>
                <c:pt idx="32">
                  <c:v>40.508952971227487</c:v>
                </c:pt>
                <c:pt idx="33">
                  <c:v>46.123969407199219</c:v>
                </c:pt>
                <c:pt idx="34">
                  <c:v>48.573936748749816</c:v>
                </c:pt>
                <c:pt idx="35">
                  <c:v>42.317131510463035</c:v>
                </c:pt>
                <c:pt idx="36">
                  <c:v>40.198812666118023</c:v>
                </c:pt>
                <c:pt idx="37">
                  <c:v>37.261542695355026</c:v>
                </c:pt>
                <c:pt idx="38">
                  <c:v>35.459507318299529</c:v>
                </c:pt>
                <c:pt idx="39">
                  <c:v>43.039967183873138</c:v>
                </c:pt>
                <c:pt idx="40">
                  <c:v>43.634500105889607</c:v>
                </c:pt>
                <c:pt idx="41">
                  <c:v>47.114811162553174</c:v>
                </c:pt>
                <c:pt idx="42">
                  <c:v>51.024929150265805</c:v>
                </c:pt>
                <c:pt idx="43">
                  <c:v>50.976944643375774</c:v>
                </c:pt>
                <c:pt idx="44">
                  <c:v>47.644390869982104</c:v>
                </c:pt>
                <c:pt idx="45">
                  <c:v>53.484550552769917</c:v>
                </c:pt>
                <c:pt idx="46">
                  <c:v>54.800601224404744</c:v>
                </c:pt>
                <c:pt idx="47">
                  <c:v>58.007488079358971</c:v>
                </c:pt>
                <c:pt idx="48">
                  <c:v>59.374451983922953</c:v>
                </c:pt>
                <c:pt idx="49">
                  <c:v>58.782840634221081</c:v>
                </c:pt>
                <c:pt idx="50">
                  <c:v>56.420795478196808</c:v>
                </c:pt>
                <c:pt idx="51">
                  <c:v>58.300806130628033</c:v>
                </c:pt>
                <c:pt idx="52">
                  <c:v>57.367456489260526</c:v>
                </c:pt>
                <c:pt idx="53">
                  <c:v>59.288576304891969</c:v>
                </c:pt>
                <c:pt idx="54">
                  <c:v>56.990023569983272</c:v>
                </c:pt>
                <c:pt idx="55">
                  <c:v>55.37494743303516</c:v>
                </c:pt>
                <c:pt idx="56">
                  <c:v>56.950375185625731</c:v>
                </c:pt>
                <c:pt idx="57">
                  <c:v>57.93565953571089</c:v>
                </c:pt>
                <c:pt idx="58">
                  <c:v>60.360464931340985</c:v>
                </c:pt>
                <c:pt idx="59">
                  <c:v>62.263444569340287</c:v>
                </c:pt>
                <c:pt idx="60">
                  <c:v>62.245450830935958</c:v>
                </c:pt>
                <c:pt idx="61">
                  <c:v>63.644598449708781</c:v>
                </c:pt>
                <c:pt idx="62">
                  <c:v>63.61943293424067</c:v>
                </c:pt>
                <c:pt idx="63">
                  <c:v>61.221250278003026</c:v>
                </c:pt>
                <c:pt idx="64">
                  <c:v>65.25586369959116</c:v>
                </c:pt>
                <c:pt idx="65">
                  <c:v>67.094032992683111</c:v>
                </c:pt>
                <c:pt idx="66">
                  <c:v>71.486042628937881</c:v>
                </c:pt>
                <c:pt idx="67">
                  <c:v>70.654951602758302</c:v>
                </c:pt>
                <c:pt idx="68">
                  <c:v>73.791913580138186</c:v>
                </c:pt>
                <c:pt idx="69">
                  <c:v>72.108809077964878</c:v>
                </c:pt>
                <c:pt idx="70">
                  <c:v>75.975771366723393</c:v>
                </c:pt>
                <c:pt idx="71">
                  <c:v>79.119019375963504</c:v>
                </c:pt>
                <c:pt idx="72">
                  <c:v>83.008804211062255</c:v>
                </c:pt>
                <c:pt idx="73">
                  <c:v>84.791970798523451</c:v>
                </c:pt>
                <c:pt idx="74">
                  <c:v>87.338053607711203</c:v>
                </c:pt>
                <c:pt idx="75">
                  <c:v>87.920446644595401</c:v>
                </c:pt>
                <c:pt idx="76">
                  <c:v>83.282517721679625</c:v>
                </c:pt>
                <c:pt idx="77">
                  <c:v>83.142810836211098</c:v>
                </c:pt>
                <c:pt idx="78">
                  <c:v>83.123209865107</c:v>
                </c:pt>
                <c:pt idx="79">
                  <c:v>85.721366668515728</c:v>
                </c:pt>
                <c:pt idx="80">
                  <c:v>87.839106909673987</c:v>
                </c:pt>
                <c:pt idx="81">
                  <c:v>91.709869391484702</c:v>
                </c:pt>
                <c:pt idx="82">
                  <c:v>92.298991318201601</c:v>
                </c:pt>
                <c:pt idx="83">
                  <c:v>96.508277655537015</c:v>
                </c:pt>
                <c:pt idx="84">
                  <c:v>99.319880707860563</c:v>
                </c:pt>
                <c:pt idx="85">
                  <c:v>98.242141797687125</c:v>
                </c:pt>
                <c:pt idx="86">
                  <c:v>101.19125878975608</c:v>
                </c:pt>
                <c:pt idx="87">
                  <c:v>108.38653535580191</c:v>
                </c:pt>
                <c:pt idx="88">
                  <c:v>115.32330630790509</c:v>
                </c:pt>
                <c:pt idx="89">
                  <c:v>117.14143175729119</c:v>
                </c:pt>
                <c:pt idx="90">
                  <c:v>110.95061191802331</c:v>
                </c:pt>
                <c:pt idx="91">
                  <c:v>111.74102949987991</c:v>
                </c:pt>
                <c:pt idx="92">
                  <c:v>115.00833362531209</c:v>
                </c:pt>
                <c:pt idx="93">
                  <c:v>117.31552606985174</c:v>
                </c:pt>
                <c:pt idx="94">
                  <c:v>115.14014727547919</c:v>
                </c:pt>
                <c:pt idx="95">
                  <c:v>118.01918936656905</c:v>
                </c:pt>
                <c:pt idx="96">
                  <c:v>100.23626165615987</c:v>
                </c:pt>
                <c:pt idx="97">
                  <c:v>98.720372553309659</c:v>
                </c:pt>
                <c:pt idx="98">
                  <c:v>95.601997210340613</c:v>
                </c:pt>
                <c:pt idx="99">
                  <c:v>101.65632460028091</c:v>
                </c:pt>
                <c:pt idx="100">
                  <c:v>103.82102430299311</c:v>
                </c:pt>
                <c:pt idx="101">
                  <c:v>93.89548440491582</c:v>
                </c:pt>
                <c:pt idx="102">
                  <c:v>94.791385776002727</c:v>
                </c:pt>
                <c:pt idx="103">
                  <c:v>93.95370871504133</c:v>
                </c:pt>
                <c:pt idx="104">
                  <c:v>85.303703206775864</c:v>
                </c:pt>
                <c:pt idx="105">
                  <c:v>72.970480184459745</c:v>
                </c:pt>
                <c:pt idx="106">
                  <c:v>68.31060732131202</c:v>
                </c:pt>
                <c:pt idx="107">
                  <c:v>70.369830388518437</c:v>
                </c:pt>
                <c:pt idx="108">
                  <c:v>63.466996837180979</c:v>
                </c:pt>
                <c:pt idx="109">
                  <c:v>56.231200405135226</c:v>
                </c:pt>
                <c:pt idx="110">
                  <c:v>59.757153014190266</c:v>
                </c:pt>
                <c:pt idx="111">
                  <c:v>69.773686678883891</c:v>
                </c:pt>
                <c:pt idx="112">
                  <c:v>72.280703276448463</c:v>
                </c:pt>
                <c:pt idx="113">
                  <c:v>70.347007842178201</c:v>
                </c:pt>
                <c:pt idx="114">
                  <c:v>78.005442983127537</c:v>
                </c:pt>
                <c:pt idx="115">
                  <c:v>79.943381483051752</c:v>
                </c:pt>
                <c:pt idx="116">
                  <c:v>83.023583513325647</c:v>
                </c:pt>
                <c:pt idx="117">
                  <c:v>79.217038495045088</c:v>
                </c:pt>
                <c:pt idx="118">
                  <c:v>82.303676551325381</c:v>
                </c:pt>
                <c:pt idx="119">
                  <c:v>87.152994478759226</c:v>
                </c:pt>
                <c:pt idx="120">
                  <c:v>82.052635592902121</c:v>
                </c:pt>
                <c:pt idx="121">
                  <c:v>81.901513850086545</c:v>
                </c:pt>
                <c:pt idx="122">
                  <c:v>90.022086090150907</c:v>
                </c:pt>
                <c:pt idx="123">
                  <c:v>89.760958906815219</c:v>
                </c:pt>
                <c:pt idx="124">
                  <c:v>87.253935170155415</c:v>
                </c:pt>
                <c:pt idx="125">
                  <c:v>87.271343180907067</c:v>
                </c:pt>
                <c:pt idx="126">
                  <c:v>89.940460630498407</c:v>
                </c:pt>
                <c:pt idx="127">
                  <c:v>86.681785506054339</c:v>
                </c:pt>
                <c:pt idx="128">
                  <c:v>91.126162014985681</c:v>
                </c:pt>
                <c:pt idx="129">
                  <c:v>96.573380864270689</c:v>
                </c:pt>
                <c:pt idx="130">
                  <c:v>97.847886624569483</c:v>
                </c:pt>
                <c:pt idx="131">
                  <c:v>101.14971387842004</c:v>
                </c:pt>
                <c:pt idx="132">
                  <c:v>103.53853178261218</c:v>
                </c:pt>
                <c:pt idx="133">
                  <c:v>106.38890104363739</c:v>
                </c:pt>
                <c:pt idx="134">
                  <c:v>103.00939139286672</c:v>
                </c:pt>
                <c:pt idx="135">
                  <c:v>109.93124017302627</c:v>
                </c:pt>
                <c:pt idx="136">
                  <c:v>106.70153075710252</c:v>
                </c:pt>
                <c:pt idx="137">
                  <c:v>107.90918322091696</c:v>
                </c:pt>
                <c:pt idx="138">
                  <c:v>104.72774763542054</c:v>
                </c:pt>
                <c:pt idx="139">
                  <c:v>84.628269867521439</c:v>
                </c:pt>
                <c:pt idx="140">
                  <c:v>80.490665649235581</c:v>
                </c:pt>
                <c:pt idx="141">
                  <c:v>89.843462987205314</c:v>
                </c:pt>
                <c:pt idx="142">
                  <c:v>89.075425079087182</c:v>
                </c:pt>
                <c:pt idx="143">
                  <c:v>86.288694678405392</c:v>
                </c:pt>
                <c:pt idx="144">
                  <c:v>94.489292284517717</c:v>
                </c:pt>
                <c:pt idx="145">
                  <c:v>100.29960763804763</c:v>
                </c:pt>
                <c:pt idx="146">
                  <c:v>101.6272160220804</c:v>
                </c:pt>
                <c:pt idx="147">
                  <c:v>98.911431974761484</c:v>
                </c:pt>
                <c:pt idx="148">
                  <c:v>91.643451828506898</c:v>
                </c:pt>
                <c:pt idx="149">
                  <c:v>93.865640075657922</c:v>
                </c:pt>
                <c:pt idx="150">
                  <c:v>99.073375693546907</c:v>
                </c:pt>
                <c:pt idx="151">
                  <c:v>101.9777333235096</c:v>
                </c:pt>
                <c:pt idx="152">
                  <c:v>105.56717476950332</c:v>
                </c:pt>
                <c:pt idx="153">
                  <c:v>106.2178854658914</c:v>
                </c:pt>
                <c:pt idx="154">
                  <c:v>108.33723292512015</c:v>
                </c:pt>
                <c:pt idx="155">
                  <c:v>111.36388945905829</c:v>
                </c:pt>
                <c:pt idx="156">
                  <c:v>113.7581147743731</c:v>
                </c:pt>
                <c:pt idx="157">
                  <c:v>113.25560424848599</c:v>
                </c:pt>
                <c:pt idx="158">
                  <c:v>114.03987868279184</c:v>
                </c:pt>
                <c:pt idx="159">
                  <c:v>115.77198559809605</c:v>
                </c:pt>
                <c:pt idx="160">
                  <c:v>122.13762836188667</c:v>
                </c:pt>
                <c:pt idx="161">
                  <c:v>116.43776846057388</c:v>
                </c:pt>
                <c:pt idx="162">
                  <c:v>121.07159003379135</c:v>
                </c:pt>
                <c:pt idx="163">
                  <c:v>118.54335809332773</c:v>
                </c:pt>
                <c:pt idx="164">
                  <c:v>125.73000567301472</c:v>
                </c:pt>
                <c:pt idx="165">
                  <c:v>132.15986588570615</c:v>
                </c:pt>
                <c:pt idx="166">
                  <c:v>137.59289118963906</c:v>
                </c:pt>
                <c:pt idx="167">
                  <c:v>139.74135436616351</c:v>
                </c:pt>
                <c:pt idx="168">
                  <c:v>136.14723412100929</c:v>
                </c:pt>
                <c:pt idx="169">
                  <c:v>141.7882839699146</c:v>
                </c:pt>
                <c:pt idx="170">
                  <c:v>139.79621421674338</c:v>
                </c:pt>
                <c:pt idx="171">
                  <c:v>140.4884769635627</c:v>
                </c:pt>
                <c:pt idx="172">
                  <c:v>145.46300819893284</c:v>
                </c:pt>
                <c:pt idx="173">
                  <c:v>143.85087149666666</c:v>
                </c:pt>
                <c:pt idx="174">
                  <c:v>137.6247927632937</c:v>
                </c:pt>
                <c:pt idx="175">
                  <c:v>138.54189516983061</c:v>
                </c:pt>
                <c:pt idx="176">
                  <c:v>138.60231244030859</c:v>
                </c:pt>
                <c:pt idx="177">
                  <c:v>136.44552026571756</c:v>
                </c:pt>
                <c:pt idx="178">
                  <c:v>146.01277818929543</c:v>
                </c:pt>
                <c:pt idx="179">
                  <c:v>143.44826590819679</c:v>
                </c:pt>
                <c:pt idx="180">
                  <c:v>156.45035051317598</c:v>
                </c:pt>
                <c:pt idx="181">
                  <c:v>166.7982326721536</c:v>
                </c:pt>
                <c:pt idx="182">
                  <c:v>175.05661171578967</c:v>
                </c:pt>
                <c:pt idx="183">
                  <c:v>167.56948503104198</c:v>
                </c:pt>
                <c:pt idx="184">
                  <c:v>166.97612717776633</c:v>
                </c:pt>
                <c:pt idx="185">
                  <c:v>160.11717435316825</c:v>
                </c:pt>
                <c:pt idx="186">
                  <c:v>165.44253718570886</c:v>
                </c:pt>
                <c:pt idx="187">
                  <c:v>150.08865079748847</c:v>
                </c:pt>
                <c:pt idx="188">
                  <c:v>141.32541827346671</c:v>
                </c:pt>
                <c:pt idx="189">
                  <c:v>158.72987729599041</c:v>
                </c:pt>
                <c:pt idx="190">
                  <c:v>166.51399007865132</c:v>
                </c:pt>
                <c:pt idx="191">
                  <c:v>157.16264281088141</c:v>
                </c:pt>
                <c:pt idx="192">
                  <c:v>143.33943196686988</c:v>
                </c:pt>
                <c:pt idx="193">
                  <c:v>138.91099910567061</c:v>
                </c:pt>
                <c:pt idx="194">
                  <c:v>145.7883671239891</c:v>
                </c:pt>
                <c:pt idx="195">
                  <c:v>146.86303445307254</c:v>
                </c:pt>
                <c:pt idx="196">
                  <c:v>150.13663887392613</c:v>
                </c:pt>
                <c:pt idx="197">
                  <c:v>141.61287531773922</c:v>
                </c:pt>
                <c:pt idx="198">
                  <c:v>151.23032143183167</c:v>
                </c:pt>
                <c:pt idx="199">
                  <c:v>154.96357712762151</c:v>
                </c:pt>
                <c:pt idx="200">
                  <c:v>153.7687895767246</c:v>
                </c:pt>
                <c:pt idx="201">
                  <c:v>156.02155791882018</c:v>
                </c:pt>
                <c:pt idx="202">
                  <c:v>155.66006864727507</c:v>
                </c:pt>
                <c:pt idx="203">
                  <c:v>167.959790002332</c:v>
                </c:pt>
                <c:pt idx="204">
                  <c:v>168.75342917405405</c:v>
                </c:pt>
                <c:pt idx="205">
                  <c:v>173.1290594290702</c:v>
                </c:pt>
                <c:pt idx="206">
                  <c:v>180.12859062077916</c:v>
                </c:pt>
                <c:pt idx="207">
                  <c:v>181.959295272981</c:v>
                </c:pt>
                <c:pt idx="208">
                  <c:v>184.54940881768357</c:v>
                </c:pt>
                <c:pt idx="209">
                  <c:v>180.30779946600674</c:v>
                </c:pt>
                <c:pt idx="210">
                  <c:v>177.28143581052421</c:v>
                </c:pt>
                <c:pt idx="211">
                  <c:v>176.36841932177057</c:v>
                </c:pt>
                <c:pt idx="212">
                  <c:v>187.67716320551787</c:v>
                </c:pt>
                <c:pt idx="213">
                  <c:v>193.53926682853765</c:v>
                </c:pt>
                <c:pt idx="214">
                  <c:v>190.53163266251681</c:v>
                </c:pt>
                <c:pt idx="215">
                  <c:v>188.97594158235677</c:v>
                </c:pt>
                <c:pt idx="216">
                  <c:v>192.95278073477493</c:v>
                </c:pt>
                <c:pt idx="217">
                  <c:v>181.92769370224795</c:v>
                </c:pt>
                <c:pt idx="218">
                  <c:v>176.96662027580186</c:v>
                </c:pt>
                <c:pt idx="219">
                  <c:v>184.5062638420016</c:v>
                </c:pt>
                <c:pt idx="220">
                  <c:v>184.4006300439959</c:v>
                </c:pt>
                <c:pt idx="221">
                  <c:v>180.02808566288954</c:v>
                </c:pt>
                <c:pt idx="222">
                  <c:v>187.33541776012771</c:v>
                </c:pt>
                <c:pt idx="223">
                  <c:v>180.87745615220453</c:v>
                </c:pt>
                <c:pt idx="224">
                  <c:v>179.16101429899652</c:v>
                </c:pt>
                <c:pt idx="225">
                  <c:v>167.4689800731523</c:v>
                </c:pt>
                <c:pt idx="226">
                  <c:v>164.68547124770669</c:v>
                </c:pt>
                <c:pt idx="227">
                  <c:v>154.47012419713383</c:v>
                </c:pt>
                <c:pt idx="228">
                  <c:v>163.45455335032096</c:v>
                </c:pt>
                <c:pt idx="229">
                  <c:v>168.46567211223069</c:v>
                </c:pt>
                <c:pt idx="230">
                  <c:v>168.61782248455927</c:v>
                </c:pt>
                <c:pt idx="231">
                  <c:v>180.58517029999609</c:v>
                </c:pt>
                <c:pt idx="232">
                  <c:v>171.55538176423028</c:v>
                </c:pt>
                <c:pt idx="233">
                  <c:v>181.38568124586038</c:v>
                </c:pt>
                <c:pt idx="234">
                  <c:v>178.31704406707965</c:v>
                </c:pt>
                <c:pt idx="235">
                  <c:v>174.66323514878036</c:v>
                </c:pt>
                <c:pt idx="236">
                  <c:v>181.81403095298512</c:v>
                </c:pt>
                <c:pt idx="237">
                  <c:v>188.23204772854749</c:v>
                </c:pt>
                <c:pt idx="238">
                  <c:v>193.63888602659446</c:v>
                </c:pt>
                <c:pt idx="239">
                  <c:v>193.82365229172012</c:v>
                </c:pt>
                <c:pt idx="240">
                  <c:v>189.91704518815166</c:v>
                </c:pt>
                <c:pt idx="241">
                  <c:v>173.94741410456339</c:v>
                </c:pt>
                <c:pt idx="242">
                  <c:v>145.35431712728609</c:v>
                </c:pt>
                <c:pt idx="243">
                  <c:v>158.89811417110201</c:v>
                </c:pt>
                <c:pt idx="244">
                  <c:v>169.50742353096621</c:v>
                </c:pt>
                <c:pt idx="245">
                  <c:v>180.10020351544563</c:v>
                </c:pt>
                <c:pt idx="246">
                  <c:v>180.13576241247225</c:v>
                </c:pt>
                <c:pt idx="247">
                  <c:v>189.38176162159684</c:v>
                </c:pt>
                <c:pt idx="248">
                  <c:v>186.68047115181022</c:v>
                </c:pt>
                <c:pt idx="249">
                  <c:v>169.06314446892912</c:v>
                </c:pt>
                <c:pt idx="250">
                  <c:v>194.44028271766228</c:v>
                </c:pt>
                <c:pt idx="251">
                  <c:v>200.69606291061297</c:v>
                </c:pt>
                <c:pt idx="252">
                  <c:v>196.51339932729928</c:v>
                </c:pt>
                <c:pt idx="253">
                  <c:v>201.68368309073074</c:v>
                </c:pt>
                <c:pt idx="254">
                  <c:v>219.56140834498535</c:v>
                </c:pt>
                <c:pt idx="255">
                  <c:v>221.42767187958455</c:v>
                </c:pt>
                <c:pt idx="256">
                  <c:v>225.60023497442461</c:v>
                </c:pt>
                <c:pt idx="257">
                  <c:v>227.20814290385655</c:v>
                </c:pt>
                <c:pt idx="258">
                  <c:v>227.40343825186719</c:v>
                </c:pt>
                <c:pt idx="259">
                  <c:v>231.65617673615992</c:v>
                </c:pt>
                <c:pt idx="260">
                  <c:v>223.25311912943917</c:v>
                </c:pt>
                <c:pt idx="261">
                  <c:v>229.5156139340321</c:v>
                </c:pt>
                <c:pt idx="262">
                  <c:v>220.90423176478805</c:v>
                </c:pt>
                <c:pt idx="263">
                  <c:v>232.38428410473699</c:v>
                </c:pt>
                <c:pt idx="264">
                  <c:v>226.33272826370657</c:v>
                </c:pt>
                <c:pt idx="265">
                  <c:v>211.55449885418386</c:v>
                </c:pt>
                <c:pt idx="266">
                  <c:v>210.87760830563437</c:v>
                </c:pt>
                <c:pt idx="267">
                  <c:v>206.24202236647577</c:v>
                </c:pt>
                <c:pt idx="268">
                  <c:v>210.4913892374984</c:v>
                </c:pt>
                <c:pt idx="269">
                  <c:v>187.01751635149563</c:v>
                </c:pt>
                <c:pt idx="270">
                  <c:v>197.26212200367371</c:v>
                </c:pt>
                <c:pt idx="271">
                  <c:v>187.76639617574071</c:v>
                </c:pt>
                <c:pt idx="272">
                  <c:v>177.22453300836733</c:v>
                </c:pt>
                <c:pt idx="273">
                  <c:v>193.89285569642755</c:v>
                </c:pt>
                <c:pt idx="274">
                  <c:v>210.61852408850496</c:v>
                </c:pt>
                <c:pt idx="275">
                  <c:v>203.69228223391605</c:v>
                </c:pt>
                <c:pt idx="276">
                  <c:v>221.31589493402805</c:v>
                </c:pt>
                <c:pt idx="277">
                  <c:v>224.78113739414957</c:v>
                </c:pt>
                <c:pt idx="278">
                  <c:v>228.63888495426727</c:v>
                </c:pt>
                <c:pt idx="279">
                  <c:v>232.93316833526677</c:v>
                </c:pt>
                <c:pt idx="280">
                  <c:v>229.15353892020499</c:v>
                </c:pt>
                <c:pt idx="281">
                  <c:v>236.23237403435357</c:v>
                </c:pt>
                <c:pt idx="282">
                  <c:v>240.6055041577419</c:v>
                </c:pt>
                <c:pt idx="283">
                  <c:v>233.29451473713175</c:v>
                </c:pt>
                <c:pt idx="284">
                  <c:v>225.0947957371277</c:v>
                </c:pt>
                <c:pt idx="285">
                  <c:v>216.66480823436842</c:v>
                </c:pt>
                <c:pt idx="286">
                  <c:v>237.22027993920253</c:v>
                </c:pt>
                <c:pt idx="287">
                  <c:v>245.06466710803187</c:v>
                </c:pt>
                <c:pt idx="288">
                  <c:v>247.29006266685789</c:v>
                </c:pt>
                <c:pt idx="289">
                  <c:v>258.61942184377324</c:v>
                </c:pt>
                <c:pt idx="290">
                  <c:v>270.5320669565009</c:v>
                </c:pt>
                <c:pt idx="291">
                  <c:v>262.33497666498511</c:v>
                </c:pt>
                <c:pt idx="292">
                  <c:v>270.61178518053208</c:v>
                </c:pt>
                <c:pt idx="293">
                  <c:v>266.77173850962157</c:v>
                </c:pt>
                <c:pt idx="294">
                  <c:v>270.76847863606548</c:v>
                </c:pt>
                <c:pt idx="295">
                  <c:v>276.59488049237837</c:v>
                </c:pt>
                <c:pt idx="296">
                  <c:v>282.71006804002769</c:v>
                </c:pt>
                <c:pt idx="297">
                  <c:v>279.09091798073177</c:v>
                </c:pt>
                <c:pt idx="298">
                  <c:v>287.12108575138006</c:v>
                </c:pt>
                <c:pt idx="299">
                  <c:v>291.25666129627939</c:v>
                </c:pt>
                <c:pt idx="300">
                  <c:v>317.92454897059434</c:v>
                </c:pt>
                <c:pt idx="301">
                  <c:v>329.91148347894472</c:v>
                </c:pt>
                <c:pt idx="302">
                  <c:v>324.23620335081813</c:v>
                </c:pt>
                <c:pt idx="303">
                  <c:v>329.11492987400328</c:v>
                </c:pt>
                <c:pt idx="304">
                  <c:v>351.0661847526938</c:v>
                </c:pt>
                <c:pt idx="305">
                  <c:v>355.55709212876775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C7-4B75-9E3F-81D2B7A4D87E}"/>
            </c:ext>
          </c:extLst>
        </c:ser>
        <c:ser>
          <c:idx val="3"/>
          <c:order val="3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'Step #5'!$D$5:$D$310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#5'!$L$5:$L$310</c:f>
              <c:numCache>
                <c:formatCode>0.00</c:formatCode>
                <c:ptCount val="306"/>
                <c:pt idx="0" formatCode="#,##0.00_);\(#,##0.00\)">
                  <c:v>100</c:v>
                </c:pt>
                <c:pt idx="1">
                  <c:v>110.5399419884081</c:v>
                </c:pt>
                <c:pt idx="2">
                  <c:v>112.06643195953497</c:v>
                </c:pt>
                <c:pt idx="3">
                  <c:v>99.916045881490049</c:v>
                </c:pt>
                <c:pt idx="4">
                  <c:v>94.730481690328389</c:v>
                </c:pt>
                <c:pt idx="5">
                  <c:v>104.01382171174183</c:v>
                </c:pt>
                <c:pt idx="6">
                  <c:v>108.42526392123408</c:v>
                </c:pt>
                <c:pt idx="7">
                  <c:v>110.07684571493979</c:v>
                </c:pt>
                <c:pt idx="8">
                  <c:v>100.75095334103867</c:v>
                </c:pt>
                <c:pt idx="9">
                  <c:v>95.898879329207659</c:v>
                </c:pt>
                <c:pt idx="10">
                  <c:v>90.034017980890638</c:v>
                </c:pt>
                <c:pt idx="11">
                  <c:v>97.187741348778587</c:v>
                </c:pt>
                <c:pt idx="12">
                  <c:v>103.66982547848507</c:v>
                </c:pt>
                <c:pt idx="13">
                  <c:v>95.20696988041</c:v>
                </c:pt>
                <c:pt idx="14">
                  <c:v>82.1552951851573</c:v>
                </c:pt>
                <c:pt idx="15">
                  <c:v>86.181735485081489</c:v>
                </c:pt>
                <c:pt idx="16">
                  <c:v>84.819224201363014</c:v>
                </c:pt>
                <c:pt idx="17">
                  <c:v>83.970157773995709</c:v>
                </c:pt>
                <c:pt idx="18">
                  <c:v>79.297070201292456</c:v>
                </c:pt>
                <c:pt idx="19">
                  <c:v>71.402509733806468</c:v>
                </c:pt>
                <c:pt idx="20">
                  <c:v>64.064399150034461</c:v>
                </c:pt>
                <c:pt idx="21">
                  <c:v>64.85803058765471</c:v>
                </c:pt>
                <c:pt idx="22">
                  <c:v>72.61784195609826</c:v>
                </c:pt>
                <c:pt idx="23">
                  <c:v>73.377289419807781</c:v>
                </c:pt>
                <c:pt idx="24">
                  <c:v>69.051410880267895</c:v>
                </c:pt>
                <c:pt idx="25">
                  <c:v>67.48854268115511</c:v>
                </c:pt>
                <c:pt idx="26">
                  <c:v>71.031924570346789</c:v>
                </c:pt>
                <c:pt idx="27">
                  <c:v>74.023490301375361</c:v>
                </c:pt>
                <c:pt idx="28">
                  <c:v>72.763927029100103</c:v>
                </c:pt>
                <c:pt idx="29">
                  <c:v>68.235371563120424</c:v>
                </c:pt>
                <c:pt idx="30">
                  <c:v>66.103114244993719</c:v>
                </c:pt>
                <c:pt idx="31">
                  <c:v>64.664243880034959</c:v>
                </c:pt>
                <c:pt idx="32">
                  <c:v>58.40852088041656</c:v>
                </c:pt>
                <c:pt idx="33">
                  <c:v>60.784467084958017</c:v>
                </c:pt>
                <c:pt idx="34">
                  <c:v>64.831636560475459</c:v>
                </c:pt>
                <c:pt idx="35">
                  <c:v>60.012143261214625</c:v>
                </c:pt>
                <c:pt idx="36">
                  <c:v>59.610788123314506</c:v>
                </c:pt>
                <c:pt idx="37">
                  <c:v>58.733328317716406</c:v>
                </c:pt>
                <c:pt idx="38">
                  <c:v>55.590144702733944</c:v>
                </c:pt>
                <c:pt idx="39">
                  <c:v>56.123029849668029</c:v>
                </c:pt>
                <c:pt idx="40">
                  <c:v>61.081459575872508</c:v>
                </c:pt>
                <c:pt idx="41">
                  <c:v>61.659223357127061</c:v>
                </c:pt>
                <c:pt idx="42">
                  <c:v>65.249860483287023</c:v>
                </c:pt>
                <c:pt idx="43">
                  <c:v>70.23404292955928</c:v>
                </c:pt>
                <c:pt idx="44">
                  <c:v>72.299925380128713</c:v>
                </c:pt>
                <c:pt idx="45">
                  <c:v>78.482055707201923</c:v>
                </c:pt>
                <c:pt idx="46">
                  <c:v>79.302087455665131</c:v>
                </c:pt>
                <c:pt idx="47">
                  <c:v>80.966168370684798</c:v>
                </c:pt>
                <c:pt idx="48">
                  <c:v>85.55935712502172</c:v>
                </c:pt>
                <c:pt idx="49">
                  <c:v>89.535964398642477</c:v>
                </c:pt>
                <c:pt idx="50">
                  <c:v>81.646873873280668</c:v>
                </c:pt>
                <c:pt idx="51">
                  <c:v>76.890926164054136</c:v>
                </c:pt>
                <c:pt idx="52">
                  <c:v>78.534466516402347</c:v>
                </c:pt>
                <c:pt idx="53">
                  <c:v>79.097870143150857</c:v>
                </c:pt>
                <c:pt idx="54">
                  <c:v>78.790641950365497</c:v>
                </c:pt>
                <c:pt idx="55">
                  <c:v>82.732417665738538</c:v>
                </c:pt>
                <c:pt idx="56">
                  <c:v>84.469116725308751</c:v>
                </c:pt>
                <c:pt idx="57">
                  <c:v>84.048252144334171</c:v>
                </c:pt>
                <c:pt idx="58">
                  <c:v>90.521131691766769</c:v>
                </c:pt>
                <c:pt idx="59">
                  <c:v>91.616200720054238</c:v>
                </c:pt>
                <c:pt idx="60">
                  <c:v>88.342713125096623</c:v>
                </c:pt>
                <c:pt idx="61">
                  <c:v>91.392216186175801</c:v>
                </c:pt>
                <c:pt idx="62">
                  <c:v>87.024105954142158</c:v>
                </c:pt>
                <c:pt idx="63">
                  <c:v>89.548450952629054</c:v>
                </c:pt>
                <c:pt idx="64">
                  <c:v>89.278694982692656</c:v>
                </c:pt>
                <c:pt idx="65">
                  <c:v>91.428977942983508</c:v>
                </c:pt>
                <c:pt idx="66">
                  <c:v>95.806431088026869</c:v>
                </c:pt>
                <c:pt idx="67">
                  <c:v>95.951736536057723</c:v>
                </c:pt>
                <c:pt idx="68">
                  <c:v>99.331586135490696</c:v>
                </c:pt>
                <c:pt idx="69">
                  <c:v>92.622040603607587</c:v>
                </c:pt>
                <c:pt idx="70">
                  <c:v>96.167993992032564</c:v>
                </c:pt>
                <c:pt idx="71">
                  <c:v>95.777132340731185</c:v>
                </c:pt>
                <c:pt idx="72">
                  <c:v>101.42154888585762</c:v>
                </c:pt>
                <c:pt idx="73">
                  <c:v>102.48604285560468</c:v>
                </c:pt>
                <c:pt idx="74">
                  <c:v>101.7556929460653</c:v>
                </c:pt>
                <c:pt idx="75">
                  <c:v>107.26845374450204</c:v>
                </c:pt>
                <c:pt idx="76">
                  <c:v>102.09594824263233</c:v>
                </c:pt>
                <c:pt idx="77">
                  <c:v>104.73386676048059</c:v>
                </c:pt>
                <c:pt idx="78">
                  <c:v>109.26454104438019</c:v>
                </c:pt>
                <c:pt idx="79">
                  <c:v>111.97456214376147</c:v>
                </c:pt>
                <c:pt idx="80">
                  <c:v>112.94531897444107</c:v>
                </c:pt>
                <c:pt idx="81">
                  <c:v>117.97546147613123</c:v>
                </c:pt>
                <c:pt idx="82">
                  <c:v>122.07098646714363</c:v>
                </c:pt>
                <c:pt idx="83">
                  <c:v>128.53646587389204</c:v>
                </c:pt>
                <c:pt idx="84">
                  <c:v>129.44875095407423</c:v>
                </c:pt>
                <c:pt idx="85">
                  <c:v>126.51995747821083</c:v>
                </c:pt>
                <c:pt idx="86">
                  <c:v>127.48194983416434</c:v>
                </c:pt>
                <c:pt idx="87">
                  <c:v>130.81725402015996</c:v>
                </c:pt>
                <c:pt idx="88">
                  <c:v>132.84843694023925</c:v>
                </c:pt>
                <c:pt idx="89">
                  <c:v>140.17675821979009</c:v>
                </c:pt>
                <c:pt idx="90">
                  <c:v>149.2688138803255</c:v>
                </c:pt>
                <c:pt idx="91">
                  <c:v>154.4142148954129</c:v>
                </c:pt>
                <c:pt idx="92">
                  <c:v>174.74811249050083</c:v>
                </c:pt>
                <c:pt idx="93">
                  <c:v>201.85355453776793</c:v>
                </c:pt>
                <c:pt idx="94">
                  <c:v>184.41271349123076</c:v>
                </c:pt>
                <c:pt idx="95">
                  <c:v>179.06284996554317</c:v>
                </c:pt>
                <c:pt idx="96">
                  <c:v>151.01227805713211</c:v>
                </c:pt>
                <c:pt idx="97">
                  <c:v>156.65167107066037</c:v>
                </c:pt>
                <c:pt idx="98">
                  <c:v>147.10725781490311</c:v>
                </c:pt>
                <c:pt idx="99">
                  <c:v>165.81757718203065</c:v>
                </c:pt>
                <c:pt idx="100">
                  <c:v>157.9486374068548</c:v>
                </c:pt>
                <c:pt idx="101">
                  <c:v>142.29671760972832</c:v>
                </c:pt>
                <c:pt idx="102">
                  <c:v>146.34691126579241</c:v>
                </c:pt>
                <c:pt idx="103">
                  <c:v>136.88787934429126</c:v>
                </c:pt>
                <c:pt idx="104">
                  <c:v>115.99160924205181</c:v>
                </c:pt>
                <c:pt idx="105">
                  <c:v>89.932811555085607</c:v>
                </c:pt>
                <c:pt idx="106">
                  <c:v>89.414990745035112</c:v>
                </c:pt>
                <c:pt idx="107">
                  <c:v>92.629189249665771</c:v>
                </c:pt>
                <c:pt idx="108">
                  <c:v>85.487506031676546</c:v>
                </c:pt>
                <c:pt idx="109">
                  <c:v>82.483195974809888</c:v>
                </c:pt>
                <c:pt idx="110">
                  <c:v>87.404857654104774</c:v>
                </c:pt>
                <c:pt idx="111">
                  <c:v>99.926929167697907</c:v>
                </c:pt>
                <c:pt idx="112">
                  <c:v>116.98816908786146</c:v>
                </c:pt>
                <c:pt idx="113">
                  <c:v>118.32557524228736</c:v>
                </c:pt>
                <c:pt idx="114">
                  <c:v>132.4548025901409</c:v>
                </c:pt>
                <c:pt idx="115">
                  <c:v>126.98788238669188</c:v>
                </c:pt>
                <c:pt idx="116">
                  <c:v>134.91367180003354</c:v>
                </c:pt>
                <c:pt idx="117">
                  <c:v>140.04888741475054</c:v>
                </c:pt>
                <c:pt idx="118">
                  <c:v>140.49074523970995</c:v>
                </c:pt>
                <c:pt idx="119">
                  <c:v>140.81909242057401</c:v>
                </c:pt>
                <c:pt idx="120">
                  <c:v>129.54899542565019</c:v>
                </c:pt>
                <c:pt idx="121">
                  <c:v>132.68251548694352</c:v>
                </c:pt>
                <c:pt idx="122">
                  <c:v>136.74275622551849</c:v>
                </c:pt>
                <c:pt idx="123">
                  <c:v>135.90090131947539</c:v>
                </c:pt>
                <c:pt idx="124">
                  <c:v>127.25184776738652</c:v>
                </c:pt>
                <c:pt idx="125">
                  <c:v>129.59406268576879</c:v>
                </c:pt>
                <c:pt idx="126">
                  <c:v>135.39370602378122</c:v>
                </c:pt>
                <c:pt idx="127">
                  <c:v>132.21762104267282</c:v>
                </c:pt>
                <c:pt idx="128">
                  <c:v>143.94592280722441</c:v>
                </c:pt>
                <c:pt idx="129">
                  <c:v>148.69826790405887</c:v>
                </c:pt>
                <c:pt idx="130">
                  <c:v>148.12958295454612</c:v>
                </c:pt>
                <c:pt idx="131">
                  <c:v>148.30636884305864</c:v>
                </c:pt>
                <c:pt idx="132">
                  <c:v>150.95819483409957</c:v>
                </c:pt>
                <c:pt idx="133">
                  <c:v>150.25437097949711</c:v>
                </c:pt>
                <c:pt idx="134">
                  <c:v>151.47440609270771</c:v>
                </c:pt>
                <c:pt idx="135">
                  <c:v>152.71884844937341</c:v>
                </c:pt>
                <c:pt idx="136">
                  <c:v>152.4826980150641</c:v>
                </c:pt>
                <c:pt idx="137">
                  <c:v>144.20299732015059</c:v>
                </c:pt>
                <c:pt idx="138">
                  <c:v>144.47436912519308</c:v>
                </c:pt>
                <c:pt idx="139">
                  <c:v>132.20705840358252</c:v>
                </c:pt>
                <c:pt idx="140">
                  <c:v>113.26310351621483</c:v>
                </c:pt>
                <c:pt idx="141">
                  <c:v>127.89360354276317</c:v>
                </c:pt>
                <c:pt idx="142">
                  <c:v>115.8186711704555</c:v>
                </c:pt>
                <c:pt idx="143">
                  <c:v>118.68392534638646</c:v>
                </c:pt>
                <c:pt idx="144">
                  <c:v>131.27764676019925</c:v>
                </c:pt>
                <c:pt idx="145">
                  <c:v>139.58025832389197</c:v>
                </c:pt>
                <c:pt idx="146">
                  <c:v>132.34052489484017</c:v>
                </c:pt>
                <c:pt idx="147">
                  <c:v>135.80832733420073</c:v>
                </c:pt>
                <c:pt idx="148">
                  <c:v>119.94020036972353</c:v>
                </c:pt>
                <c:pt idx="149">
                  <c:v>125.16762531119905</c:v>
                </c:pt>
                <c:pt idx="150">
                  <c:v>127.45543006289117</c:v>
                </c:pt>
                <c:pt idx="151">
                  <c:v>125.43229486783305</c:v>
                </c:pt>
                <c:pt idx="152">
                  <c:v>134.17412359188398</c:v>
                </c:pt>
                <c:pt idx="153">
                  <c:v>139.33393506941607</c:v>
                </c:pt>
                <c:pt idx="154">
                  <c:v>141.83562068731155</c:v>
                </c:pt>
                <c:pt idx="155">
                  <c:v>145.86932908728599</c:v>
                </c:pt>
                <c:pt idx="156">
                  <c:v>152.77498133139611</c:v>
                </c:pt>
                <c:pt idx="157">
                  <c:v>148.20863927911364</c:v>
                </c:pt>
                <c:pt idx="158">
                  <c:v>143.56903778160728</c:v>
                </c:pt>
                <c:pt idx="159">
                  <c:v>146.3849619204868</c:v>
                </c:pt>
                <c:pt idx="160">
                  <c:v>144.16475805253441</c:v>
                </c:pt>
                <c:pt idx="161">
                  <c:v>133.93531993208427</c:v>
                </c:pt>
                <c:pt idx="162">
                  <c:v>140.89094351391918</c:v>
                </c:pt>
                <c:pt idx="163">
                  <c:v>139.91046654438628</c:v>
                </c:pt>
                <c:pt idx="164">
                  <c:v>147.1758898182398</c:v>
                </c:pt>
                <c:pt idx="165">
                  <c:v>149.40678206937642</c:v>
                </c:pt>
                <c:pt idx="166">
                  <c:v>153.75203802423317</c:v>
                </c:pt>
                <c:pt idx="167">
                  <c:v>150.05073838893014</c:v>
                </c:pt>
                <c:pt idx="168">
                  <c:v>141.86800020675622</c:v>
                </c:pt>
                <c:pt idx="169">
                  <c:v>147.02846555872719</c:v>
                </c:pt>
                <c:pt idx="170">
                  <c:v>142.61251536777797</c:v>
                </c:pt>
                <c:pt idx="171">
                  <c:v>142.5024878756445</c:v>
                </c:pt>
                <c:pt idx="172">
                  <c:v>148.60382030538835</c:v>
                </c:pt>
                <c:pt idx="173">
                  <c:v>149.30603460854843</c:v>
                </c:pt>
                <c:pt idx="174">
                  <c:v>159.38905443511362</c:v>
                </c:pt>
                <c:pt idx="175">
                  <c:v>159.29383979167588</c:v>
                </c:pt>
                <c:pt idx="176">
                  <c:v>147.64665658444756</c:v>
                </c:pt>
                <c:pt idx="177">
                  <c:v>154.50383385907068</c:v>
                </c:pt>
                <c:pt idx="178">
                  <c:v>154.43551621918786</c:v>
                </c:pt>
                <c:pt idx="179">
                  <c:v>151.97349079455282</c:v>
                </c:pt>
                <c:pt idx="180">
                  <c:v>157.78080461242837</c:v>
                </c:pt>
                <c:pt idx="181">
                  <c:v>159.81680360019297</c:v>
                </c:pt>
                <c:pt idx="182">
                  <c:v>160.31641642594491</c:v>
                </c:pt>
                <c:pt idx="183">
                  <c:v>181.12531841664227</c:v>
                </c:pt>
                <c:pt idx="184">
                  <c:v>176.56186851714884</c:v>
                </c:pt>
                <c:pt idx="185">
                  <c:v>169.00241406409958</c:v>
                </c:pt>
                <c:pt idx="186">
                  <c:v>158.61280106175869</c:v>
                </c:pt>
                <c:pt idx="187">
                  <c:v>139.51909561373103</c:v>
                </c:pt>
                <c:pt idx="188">
                  <c:v>134.21223711540625</c:v>
                </c:pt>
                <c:pt idx="189">
                  <c:v>145.76064707820336</c:v>
                </c:pt>
                <c:pt idx="190">
                  <c:v>141.61691118609548</c:v>
                </c:pt>
                <c:pt idx="191">
                  <c:v>141.08885468061229</c:v>
                </c:pt>
                <c:pt idx="192">
                  <c:v>126.72340144941782</c:v>
                </c:pt>
                <c:pt idx="193">
                  <c:v>123.04604380249098</c:v>
                </c:pt>
                <c:pt idx="194">
                  <c:v>133.76412972978983</c:v>
                </c:pt>
                <c:pt idx="195">
                  <c:v>135.63346535414632</c:v>
                </c:pt>
                <c:pt idx="196">
                  <c:v>134.0112954845028</c:v>
                </c:pt>
                <c:pt idx="197">
                  <c:v>133.87789186851117</c:v>
                </c:pt>
                <c:pt idx="198">
                  <c:v>140.94057534709708</c:v>
                </c:pt>
                <c:pt idx="199">
                  <c:v>147.92929519808155</c:v>
                </c:pt>
                <c:pt idx="200">
                  <c:v>149.99124809903947</c:v>
                </c:pt>
                <c:pt idx="201">
                  <c:v>147.6566910931929</c:v>
                </c:pt>
                <c:pt idx="202">
                  <c:v>146.72463878520841</c:v>
                </c:pt>
                <c:pt idx="203">
                  <c:v>141.64356927522812</c:v>
                </c:pt>
                <c:pt idx="204">
                  <c:v>150.40090245014858</c:v>
                </c:pt>
                <c:pt idx="205">
                  <c:v>152.84709649313285</c:v>
                </c:pt>
                <c:pt idx="206">
                  <c:v>155.23475591035361</c:v>
                </c:pt>
                <c:pt idx="207">
                  <c:v>158.47664361083756</c:v>
                </c:pt>
                <c:pt idx="208">
                  <c:v>165.20788656908297</c:v>
                </c:pt>
                <c:pt idx="209">
                  <c:v>165.87700460309344</c:v>
                </c:pt>
                <c:pt idx="210">
                  <c:v>175.91676790766979</c:v>
                </c:pt>
                <c:pt idx="211">
                  <c:v>180.07783155610434</c:v>
                </c:pt>
                <c:pt idx="212">
                  <c:v>177.39954866905629</c:v>
                </c:pt>
                <c:pt idx="213">
                  <c:v>181.84986516317431</c:v>
                </c:pt>
                <c:pt idx="214">
                  <c:v>187.84902920000778</c:v>
                </c:pt>
                <c:pt idx="215">
                  <c:v>192.62487617123244</c:v>
                </c:pt>
                <c:pt idx="216">
                  <c:v>211.73416150628489</c:v>
                </c:pt>
                <c:pt idx="217">
                  <c:v>198.58386445822603</c:v>
                </c:pt>
                <c:pt idx="218">
                  <c:v>193.74660328865258</c:v>
                </c:pt>
                <c:pt idx="219">
                  <c:v>198.35034211475241</c:v>
                </c:pt>
                <c:pt idx="220">
                  <c:v>196.16207765869692</c:v>
                </c:pt>
                <c:pt idx="221">
                  <c:v>186.41820656650833</c:v>
                </c:pt>
                <c:pt idx="222">
                  <c:v>184.02256229953244</c:v>
                </c:pt>
                <c:pt idx="223">
                  <c:v>179.5515103397193</c:v>
                </c:pt>
                <c:pt idx="224">
                  <c:v>178.90749114489952</c:v>
                </c:pt>
                <c:pt idx="225">
                  <c:v>160.82373746573296</c:v>
                </c:pt>
                <c:pt idx="226">
                  <c:v>170.65522816408961</c:v>
                </c:pt>
                <c:pt idx="227">
                  <c:v>166.39926423567118</c:v>
                </c:pt>
                <c:pt idx="228">
                  <c:v>179.8986565040548</c:v>
                </c:pt>
                <c:pt idx="229">
                  <c:v>184.34556528880441</c:v>
                </c:pt>
                <c:pt idx="230">
                  <c:v>187.03788139313906</c:v>
                </c:pt>
                <c:pt idx="231">
                  <c:v>191.20821249911353</c:v>
                </c:pt>
                <c:pt idx="232">
                  <c:v>173.1940590676146</c:v>
                </c:pt>
                <c:pt idx="233">
                  <c:v>183.76252018478561</c:v>
                </c:pt>
                <c:pt idx="234">
                  <c:v>178.83815496562349</c:v>
                </c:pt>
                <c:pt idx="235">
                  <c:v>165.62044564674667</c:v>
                </c:pt>
                <c:pt idx="236">
                  <c:v>167.98672829116089</c:v>
                </c:pt>
                <c:pt idx="237">
                  <c:v>173.23031155150665</c:v>
                </c:pt>
                <c:pt idx="238">
                  <c:v>169.62344694110854</c:v>
                </c:pt>
                <c:pt idx="239">
                  <c:v>181.49068513260377</c:v>
                </c:pt>
                <c:pt idx="240">
                  <c:v>169.40545418959738</c:v>
                </c:pt>
                <c:pt idx="241">
                  <c:v>168.22919116139317</c:v>
                </c:pt>
                <c:pt idx="242">
                  <c:v>151.96345628580747</c:v>
                </c:pt>
                <c:pt idx="243">
                  <c:v>158.65986767936698</c:v>
                </c:pt>
                <c:pt idx="244">
                  <c:v>147.83008183966439</c:v>
                </c:pt>
                <c:pt idx="245">
                  <c:v>157.26664300637228</c:v>
                </c:pt>
                <c:pt idx="246">
                  <c:v>158.34928836237739</c:v>
                </c:pt>
                <c:pt idx="247">
                  <c:v>162.09438522377982</c:v>
                </c:pt>
                <c:pt idx="248">
                  <c:v>151.03359195467269</c:v>
                </c:pt>
                <c:pt idx="249">
                  <c:v>155.20790920186101</c:v>
                </c:pt>
                <c:pt idx="250">
                  <c:v>169.59125604102383</c:v>
                </c:pt>
                <c:pt idx="251">
                  <c:v>175.31892253515903</c:v>
                </c:pt>
                <c:pt idx="252">
                  <c:v>182.09562256600856</c:v>
                </c:pt>
                <c:pt idx="253">
                  <c:v>186.57981494780898</c:v>
                </c:pt>
                <c:pt idx="254">
                  <c:v>182.70492336647072</c:v>
                </c:pt>
                <c:pt idx="255">
                  <c:v>184.93595393546681</c:v>
                </c:pt>
                <c:pt idx="256">
                  <c:v>187.68454124612185</c:v>
                </c:pt>
                <c:pt idx="257">
                  <c:v>185.59952659119784</c:v>
                </c:pt>
                <c:pt idx="258">
                  <c:v>167.14178003920321</c:v>
                </c:pt>
                <c:pt idx="259">
                  <c:v>166.61359778318794</c:v>
                </c:pt>
                <c:pt idx="260">
                  <c:v>158.22239837543438</c:v>
                </c:pt>
                <c:pt idx="261">
                  <c:v>163.38324095968707</c:v>
                </c:pt>
                <c:pt idx="262">
                  <c:v>151.13794831799456</c:v>
                </c:pt>
                <c:pt idx="263">
                  <c:v>150.63841093483609</c:v>
                </c:pt>
                <c:pt idx="264">
                  <c:v>153.24323318353476</c:v>
                </c:pt>
                <c:pt idx="265">
                  <c:v>146.23050846890806</c:v>
                </c:pt>
                <c:pt idx="266">
                  <c:v>141.6196775883524</c:v>
                </c:pt>
                <c:pt idx="267">
                  <c:v>135.77729329136869</c:v>
                </c:pt>
                <c:pt idx="268">
                  <c:v>137.87490767060763</c:v>
                </c:pt>
                <c:pt idx="269">
                  <c:v>140.73725711998401</c:v>
                </c:pt>
                <c:pt idx="270">
                  <c:v>129.77123838676678</c:v>
                </c:pt>
                <c:pt idx="271">
                  <c:v>128.46995897213901</c:v>
                </c:pt>
                <c:pt idx="272">
                  <c:v>110.88368044337517</c:v>
                </c:pt>
                <c:pt idx="273">
                  <c:v>94.557675652927855</c:v>
                </c:pt>
                <c:pt idx="274">
                  <c:v>119.73231757598927</c:v>
                </c:pt>
                <c:pt idx="275">
                  <c:v>127.35627957330189</c:v>
                </c:pt>
                <c:pt idx="276">
                  <c:v>140.62485303164087</c:v>
                </c:pt>
                <c:pt idx="277">
                  <c:v>127.38544000273806</c:v>
                </c:pt>
                <c:pt idx="278">
                  <c:v>131.33957652156559</c:v>
                </c:pt>
                <c:pt idx="279">
                  <c:v>128.08482503481335</c:v>
                </c:pt>
                <c:pt idx="280">
                  <c:v>117.39550971802701</c:v>
                </c:pt>
                <c:pt idx="281">
                  <c:v>121.78737960917874</c:v>
                </c:pt>
                <c:pt idx="282">
                  <c:v>129.27182674770222</c:v>
                </c:pt>
                <c:pt idx="283">
                  <c:v>118.34701488392183</c:v>
                </c:pt>
                <c:pt idx="284">
                  <c:v>114.66179812489558</c:v>
                </c:pt>
                <c:pt idx="285">
                  <c:v>110.17322979583398</c:v>
                </c:pt>
                <c:pt idx="286">
                  <c:v>109.725134977545</c:v>
                </c:pt>
                <c:pt idx="287">
                  <c:v>109.75416966288726</c:v>
                </c:pt>
                <c:pt idx="288">
                  <c:v>99.695670250105564</c:v>
                </c:pt>
                <c:pt idx="289">
                  <c:v>106.30361953725998</c:v>
                </c:pt>
                <c:pt idx="290">
                  <c:v>106.49663919367434</c:v>
                </c:pt>
                <c:pt idx="291">
                  <c:v>114.36158026030891</c:v>
                </c:pt>
                <c:pt idx="292">
                  <c:v>116.3997797922506</c:v>
                </c:pt>
                <c:pt idx="293">
                  <c:v>114.07559680613437</c:v>
                </c:pt>
                <c:pt idx="294">
                  <c:v>111.66765460453185</c:v>
                </c:pt>
                <c:pt idx="295">
                  <c:v>115.81687301252947</c:v>
                </c:pt>
                <c:pt idx="296">
                  <c:v>136.06243425174441</c:v>
                </c:pt>
                <c:pt idx="297">
                  <c:v>130.80662850580362</c:v>
                </c:pt>
                <c:pt idx="298">
                  <c:v>125.05269373502126</c:v>
                </c:pt>
                <c:pt idx="299">
                  <c:v>129.14956420264633</c:v>
                </c:pt>
                <c:pt idx="300">
                  <c:v>130.21289501860065</c:v>
                </c:pt>
                <c:pt idx="301">
                  <c:v>147.70035000143281</c:v>
                </c:pt>
                <c:pt idx="302">
                  <c:v>148.84801845828065</c:v>
                </c:pt>
                <c:pt idx="303">
                  <c:v>142.40874445291337</c:v>
                </c:pt>
                <c:pt idx="304">
                  <c:v>149.94372879367964</c:v>
                </c:pt>
                <c:pt idx="305">
                  <c:v>153.18064954772953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C7-4B75-9E3F-81D2B7A4D87E}"/>
            </c:ext>
          </c:extLst>
        </c:ser>
        <c:ser>
          <c:idx val="4"/>
          <c:order val="4"/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'Step #5'!$D$5:$D$310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#5'!$N$5:$N$310</c:f>
              <c:numCache>
                <c:formatCode>#,##0.00_);\(#,##0.00\)</c:formatCode>
                <c:ptCount val="306"/>
                <c:pt idx="0">
                  <c:v>100</c:v>
                </c:pt>
                <c:pt idx="1">
                  <c:v>102.14855053445132</c:v>
                </c:pt>
                <c:pt idx="2">
                  <c:v>104.0820541046221</c:v>
                </c:pt>
                <c:pt idx="3">
                  <c:v>91.985547052447686</c:v>
                </c:pt>
                <c:pt idx="4">
                  <c:v>83.585985699916321</c:v>
                </c:pt>
                <c:pt idx="5">
                  <c:v>89.1060327278214</c:v>
                </c:pt>
                <c:pt idx="6">
                  <c:v>80.489930053308683</c:v>
                </c:pt>
                <c:pt idx="7">
                  <c:v>86.292319943208028</c:v>
                </c:pt>
                <c:pt idx="8">
                  <c:v>80.591106288308112</c:v>
                </c:pt>
                <c:pt idx="9">
                  <c:v>74.410559988876372</c:v>
                </c:pt>
                <c:pt idx="10">
                  <c:v>74.967938870604982</c:v>
                </c:pt>
                <c:pt idx="11">
                  <c:v>70.55221411287171</c:v>
                </c:pt>
                <c:pt idx="12">
                  <c:v>70.848326014859126</c:v>
                </c:pt>
                <c:pt idx="13">
                  <c:v>65.935201430697106</c:v>
                </c:pt>
                <c:pt idx="14">
                  <c:v>66.52968425613922</c:v>
                </c:pt>
                <c:pt idx="15">
                  <c:v>71.312870054061818</c:v>
                </c:pt>
                <c:pt idx="16">
                  <c:v>67.872793226541432</c:v>
                </c:pt>
                <c:pt idx="17">
                  <c:v>66.372822117902231</c:v>
                </c:pt>
                <c:pt idx="18">
                  <c:v>60.700880796910297</c:v>
                </c:pt>
                <c:pt idx="19">
                  <c:v>54.829450780810404</c:v>
                </c:pt>
                <c:pt idx="20">
                  <c:v>50.024719308346896</c:v>
                </c:pt>
                <c:pt idx="21">
                  <c:v>53.052709398515127</c:v>
                </c:pt>
                <c:pt idx="22">
                  <c:v>54.747211357266089</c:v>
                </c:pt>
                <c:pt idx="23">
                  <c:v>53.954874119805154</c:v>
                </c:pt>
                <c:pt idx="24">
                  <c:v>51.166600329642478</c:v>
                </c:pt>
                <c:pt idx="25">
                  <c:v>54.186249027337198</c:v>
                </c:pt>
                <c:pt idx="26">
                  <c:v>56.423286287229935</c:v>
                </c:pt>
                <c:pt idx="27">
                  <c:v>58.816361041140752</c:v>
                </c:pt>
                <c:pt idx="28">
                  <c:v>60.204100703664984</c:v>
                </c:pt>
                <c:pt idx="29">
                  <c:v>54.36030373318922</c:v>
                </c:pt>
                <c:pt idx="30">
                  <c:v>50.553185692822211</c:v>
                </c:pt>
                <c:pt idx="31">
                  <c:v>49.229518311348379</c:v>
                </c:pt>
                <c:pt idx="32">
                  <c:v>48.021670824266749</c:v>
                </c:pt>
                <c:pt idx="33">
                  <c:v>44.220130372314927</c:v>
                </c:pt>
                <c:pt idx="34">
                  <c:v>47.163262170581319</c:v>
                </c:pt>
                <c:pt idx="35">
                  <c:v>43.905231594650168</c:v>
                </c:pt>
                <c:pt idx="36">
                  <c:v>42.68203075454926</c:v>
                </c:pt>
                <c:pt idx="37">
                  <c:v>42.800249611150377</c:v>
                </c:pt>
                <c:pt idx="38">
                  <c:v>40.802623784748441</c:v>
                </c:pt>
                <c:pt idx="39">
                  <c:v>40.079531594759096</c:v>
                </c:pt>
                <c:pt idx="40">
                  <c:v>43.114838522223415</c:v>
                </c:pt>
                <c:pt idx="41">
                  <c:v>46.485415410938216</c:v>
                </c:pt>
                <c:pt idx="42">
                  <c:v>48.942462490420183</c:v>
                </c:pt>
                <c:pt idx="43">
                  <c:v>52.936074854940173</c:v>
                </c:pt>
                <c:pt idx="44">
                  <c:v>52.298910492251636</c:v>
                </c:pt>
                <c:pt idx="45">
                  <c:v>54.041721551844944</c:v>
                </c:pt>
                <c:pt idx="46">
                  <c:v>51.692557801393455</c:v>
                </c:pt>
                <c:pt idx="47">
                  <c:v>54.640757405407022</c:v>
                </c:pt>
                <c:pt idx="48">
                  <c:v>55.188210581635978</c:v>
                </c:pt>
                <c:pt idx="49">
                  <c:v>56.510183694450454</c:v>
                </c:pt>
                <c:pt idx="50">
                  <c:v>59.956857660368676</c:v>
                </c:pt>
                <c:pt idx="51">
                  <c:v>60.194324933943086</c:v>
                </c:pt>
                <c:pt idx="52">
                  <c:v>57.505338189003375</c:v>
                </c:pt>
                <c:pt idx="53">
                  <c:v>60.691160002446097</c:v>
                </c:pt>
                <c:pt idx="54">
                  <c:v>57.962920237723246</c:v>
                </c:pt>
                <c:pt idx="55">
                  <c:v>56.714230422873122</c:v>
                </c:pt>
                <c:pt idx="56">
                  <c:v>55.392717112428144</c:v>
                </c:pt>
                <c:pt idx="57">
                  <c:v>55.125822569091</c:v>
                </c:pt>
                <c:pt idx="58">
                  <c:v>55.78002955849901</c:v>
                </c:pt>
                <c:pt idx="59">
                  <c:v>58.797014412732452</c:v>
                </c:pt>
                <c:pt idx="60">
                  <c:v>58.279248397677193</c:v>
                </c:pt>
                <c:pt idx="61">
                  <c:v>60.085876846986906</c:v>
                </c:pt>
                <c:pt idx="62">
                  <c:v>59.719190475835745</c:v>
                </c:pt>
                <c:pt idx="63">
                  <c:v>56.34119679946339</c:v>
                </c:pt>
                <c:pt idx="64">
                  <c:v>57.71117414660548</c:v>
                </c:pt>
                <c:pt idx="65">
                  <c:v>59.284483533584535</c:v>
                </c:pt>
                <c:pt idx="66">
                  <c:v>60.899604828251796</c:v>
                </c:pt>
                <c:pt idx="67">
                  <c:v>63.530146855737037</c:v>
                </c:pt>
                <c:pt idx="68">
                  <c:v>69.470362122056784</c:v>
                </c:pt>
                <c:pt idx="69">
                  <c:v>69.63515583069632</c:v>
                </c:pt>
                <c:pt idx="70">
                  <c:v>76.112483740479632</c:v>
                </c:pt>
                <c:pt idx="71">
                  <c:v>82.45485003338014</c:v>
                </c:pt>
                <c:pt idx="72">
                  <c:v>85.210218061136061</c:v>
                </c:pt>
                <c:pt idx="73">
                  <c:v>82.935921921675117</c:v>
                </c:pt>
                <c:pt idx="74">
                  <c:v>87.307690690609718</c:v>
                </c:pt>
                <c:pt idx="75">
                  <c:v>86.52247037948635</c:v>
                </c:pt>
                <c:pt idx="76">
                  <c:v>79.158486037287062</c:v>
                </c:pt>
                <c:pt idx="77">
                  <c:v>79.3521922431799</c:v>
                </c:pt>
                <c:pt idx="78">
                  <c:v>79.104644328251055</c:v>
                </c:pt>
                <c:pt idx="79">
                  <c:v>82.604955097287572</c:v>
                </c:pt>
                <c:pt idx="80">
                  <c:v>82.537504273954625</c:v>
                </c:pt>
                <c:pt idx="81">
                  <c:v>83.928572498462884</c:v>
                </c:pt>
                <c:pt idx="82">
                  <c:v>83.28853937615979</c:v>
                </c:pt>
                <c:pt idx="83">
                  <c:v>88.158112798634889</c:v>
                </c:pt>
                <c:pt idx="84">
                  <c:v>88.964623903200746</c:v>
                </c:pt>
                <c:pt idx="85">
                  <c:v>90.09411528649386</c:v>
                </c:pt>
                <c:pt idx="86">
                  <c:v>88.474495933846555</c:v>
                </c:pt>
                <c:pt idx="87">
                  <c:v>89.051576285678962</c:v>
                </c:pt>
                <c:pt idx="88">
                  <c:v>91.484263906263166</c:v>
                </c:pt>
                <c:pt idx="89">
                  <c:v>92.828242501105834</c:v>
                </c:pt>
                <c:pt idx="90">
                  <c:v>88.276131744277492</c:v>
                </c:pt>
                <c:pt idx="91">
                  <c:v>84.797056793425767</c:v>
                </c:pt>
                <c:pt idx="92">
                  <c:v>85.905567249868113</c:v>
                </c:pt>
                <c:pt idx="93">
                  <c:v>85.659613648119389</c:v>
                </c:pt>
                <c:pt idx="94">
                  <c:v>80.250313713900169</c:v>
                </c:pt>
                <c:pt idx="95">
                  <c:v>78.341944271665312</c:v>
                </c:pt>
                <c:pt idx="96">
                  <c:v>69.563351895319684</c:v>
                </c:pt>
                <c:pt idx="97">
                  <c:v>69.61734353501565</c:v>
                </c:pt>
                <c:pt idx="98">
                  <c:v>64.103034026339685</c:v>
                </c:pt>
                <c:pt idx="99">
                  <c:v>70.881286752523593</c:v>
                </c:pt>
                <c:pt idx="100">
                  <c:v>73.381580127177699</c:v>
                </c:pt>
                <c:pt idx="101">
                  <c:v>68.994817841878472</c:v>
                </c:pt>
                <c:pt idx="102">
                  <c:v>68.459649353213507</c:v>
                </c:pt>
                <c:pt idx="103">
                  <c:v>66.904152261915129</c:v>
                </c:pt>
                <c:pt idx="104">
                  <c:v>57.625556185896379</c:v>
                </c:pt>
                <c:pt idx="105">
                  <c:v>43.895150958413538</c:v>
                </c:pt>
                <c:pt idx="106">
                  <c:v>43.563974222913551</c:v>
                </c:pt>
                <c:pt idx="107">
                  <c:v>45.341330338315281</c:v>
                </c:pt>
                <c:pt idx="108">
                  <c:v>40.911836540588872</c:v>
                </c:pt>
                <c:pt idx="109">
                  <c:v>38.733553864742326</c:v>
                </c:pt>
                <c:pt idx="110">
                  <c:v>41.502838370789561</c:v>
                </c:pt>
                <c:pt idx="111">
                  <c:v>45.181144638171212</c:v>
                </c:pt>
                <c:pt idx="112">
                  <c:v>48.734117620093755</c:v>
                </c:pt>
                <c:pt idx="113">
                  <c:v>50.965167469500351</c:v>
                </c:pt>
                <c:pt idx="114">
                  <c:v>53.004040450782554</c:v>
                </c:pt>
                <c:pt idx="115">
                  <c:v>53.698525015151112</c:v>
                </c:pt>
                <c:pt idx="116">
                  <c:v>51.85970549202036</c:v>
                </c:pt>
                <c:pt idx="117">
                  <c:v>51.355653541700519</c:v>
                </c:pt>
                <c:pt idx="118">
                  <c:v>47.828524381340429</c:v>
                </c:pt>
                <c:pt idx="119">
                  <c:v>53.974425664366734</c:v>
                </c:pt>
                <c:pt idx="120">
                  <c:v>52.191387004993594</c:v>
                </c:pt>
                <c:pt idx="121">
                  <c:v>51.82285642940532</c:v>
                </c:pt>
                <c:pt idx="122">
                  <c:v>56.755942380199855</c:v>
                </c:pt>
                <c:pt idx="123">
                  <c:v>56.589409422679402</c:v>
                </c:pt>
                <c:pt idx="124">
                  <c:v>49.994117542511184</c:v>
                </c:pt>
                <c:pt idx="125">
                  <c:v>48.018342262282708</c:v>
                </c:pt>
                <c:pt idx="126">
                  <c:v>48.809859855601708</c:v>
                </c:pt>
                <c:pt idx="127">
                  <c:v>45.159648933693241</c:v>
                </c:pt>
                <c:pt idx="128">
                  <c:v>47.950326686141821</c:v>
                </c:pt>
                <c:pt idx="129">
                  <c:v>47.096171194138584</c:v>
                </c:pt>
                <c:pt idx="130">
                  <c:v>50.855644847068206</c:v>
                </c:pt>
                <c:pt idx="131">
                  <c:v>52.349423639303559</c:v>
                </c:pt>
                <c:pt idx="132">
                  <c:v>52.395483713714782</c:v>
                </c:pt>
                <c:pt idx="133">
                  <c:v>54.37181875179202</c:v>
                </c:pt>
                <c:pt idx="134">
                  <c:v>49.924512653267172</c:v>
                </c:pt>
                <c:pt idx="135">
                  <c:v>50.408863123247663</c:v>
                </c:pt>
                <c:pt idx="136">
                  <c:v>49.610438524939106</c:v>
                </c:pt>
                <c:pt idx="137">
                  <c:v>50.236647626873591</c:v>
                </c:pt>
                <c:pt idx="138">
                  <c:v>50.323345118017812</c:v>
                </c:pt>
                <c:pt idx="139">
                  <c:v>45.830798594341452</c:v>
                </c:pt>
                <c:pt idx="140">
                  <c:v>44.526222955059708</c:v>
                </c:pt>
                <c:pt idx="141">
                  <c:v>46.000655113768978</c:v>
                </c:pt>
                <c:pt idx="142">
                  <c:v>43.166531160307521</c:v>
                </c:pt>
                <c:pt idx="143">
                  <c:v>43.27267024038013</c:v>
                </c:pt>
                <c:pt idx="144">
                  <c:v>45.049361647494663</c:v>
                </c:pt>
                <c:pt idx="145">
                  <c:v>49.761463188467729</c:v>
                </c:pt>
                <c:pt idx="146">
                  <c:v>51.605500458241217</c:v>
                </c:pt>
                <c:pt idx="147">
                  <c:v>48.725876183099501</c:v>
                </c:pt>
                <c:pt idx="148">
                  <c:v>43.719866786348618</c:v>
                </c:pt>
                <c:pt idx="149">
                  <c:v>46.094774397765519</c:v>
                </c:pt>
                <c:pt idx="150">
                  <c:v>44.499454533799089</c:v>
                </c:pt>
                <c:pt idx="151">
                  <c:v>45.240768841540067</c:v>
                </c:pt>
                <c:pt idx="152">
                  <c:v>45.39558186942223</c:v>
                </c:pt>
                <c:pt idx="153">
                  <c:v>45.693078173477289</c:v>
                </c:pt>
                <c:pt idx="154">
                  <c:v>48.3426569678969</c:v>
                </c:pt>
                <c:pt idx="155">
                  <c:v>53.200305549698243</c:v>
                </c:pt>
                <c:pt idx="156">
                  <c:v>57.005279514072548</c:v>
                </c:pt>
                <c:pt idx="157">
                  <c:v>59.158333106580876</c:v>
                </c:pt>
                <c:pt idx="158">
                  <c:v>63.449851592109098</c:v>
                </c:pt>
                <c:pt idx="159">
                  <c:v>70.936917690738994</c:v>
                </c:pt>
                <c:pt idx="160">
                  <c:v>70.495148797407907</c:v>
                </c:pt>
                <c:pt idx="161">
                  <c:v>69.997599040319187</c:v>
                </c:pt>
                <c:pt idx="162">
                  <c:v>69.951538965907972</c:v>
                </c:pt>
                <c:pt idx="163">
                  <c:v>68.52132267717279</c:v>
                </c:pt>
                <c:pt idx="164">
                  <c:v>73.981690521333505</c:v>
                </c:pt>
                <c:pt idx="165">
                  <c:v>73.327333596147724</c:v>
                </c:pt>
                <c:pt idx="166">
                  <c:v>80.15410033420946</c:v>
                </c:pt>
                <c:pt idx="167">
                  <c:v>83.375436783380309</c:v>
                </c:pt>
                <c:pt idx="168">
                  <c:v>76.329374909197284</c:v>
                </c:pt>
                <c:pt idx="169">
                  <c:v>75.953422550992244</c:v>
                </c:pt>
                <c:pt idx="170">
                  <c:v>75.885661861067575</c:v>
                </c:pt>
                <c:pt idx="171">
                  <c:v>73.205376355491595</c:v>
                </c:pt>
                <c:pt idx="172">
                  <c:v>74.885389580468967</c:v>
                </c:pt>
                <c:pt idx="173">
                  <c:v>77.596381802319087</c:v>
                </c:pt>
                <c:pt idx="174">
                  <c:v>79.943756328708929</c:v>
                </c:pt>
                <c:pt idx="175">
                  <c:v>78.939750664132276</c:v>
                </c:pt>
                <c:pt idx="176">
                  <c:v>82.772612565464698</c:v>
                </c:pt>
                <c:pt idx="177">
                  <c:v>84.00211068776126</c:v>
                </c:pt>
                <c:pt idx="178">
                  <c:v>89.35577468880588</c:v>
                </c:pt>
                <c:pt idx="179">
                  <c:v>89.309304792323701</c:v>
                </c:pt>
                <c:pt idx="180">
                  <c:v>90.45374970671908</c:v>
                </c:pt>
                <c:pt idx="181">
                  <c:v>96.20383222031009</c:v>
                </c:pt>
                <c:pt idx="182">
                  <c:v>98.29726659929095</c:v>
                </c:pt>
                <c:pt idx="183">
                  <c:v>99.899233592189319</c:v>
                </c:pt>
                <c:pt idx="184">
                  <c:v>105.23780412650783</c:v>
                </c:pt>
                <c:pt idx="185">
                  <c:v>103.56213901861496</c:v>
                </c:pt>
                <c:pt idx="186">
                  <c:v>105.35085521676476</c:v>
                </c:pt>
                <c:pt idx="187">
                  <c:v>96.677437340648964</c:v>
                </c:pt>
                <c:pt idx="188">
                  <c:v>88.988833431438508</c:v>
                </c:pt>
                <c:pt idx="189">
                  <c:v>97.663220887473997</c:v>
                </c:pt>
                <c:pt idx="190">
                  <c:v>101.06333000150774</c:v>
                </c:pt>
                <c:pt idx="191">
                  <c:v>97.410460236214973</c:v>
                </c:pt>
                <c:pt idx="192">
                  <c:v>89.654915281221776</c:v>
                </c:pt>
                <c:pt idx="193">
                  <c:v>82.021527488078789</c:v>
                </c:pt>
                <c:pt idx="194">
                  <c:v>85.767287071155209</c:v>
                </c:pt>
                <c:pt idx="195">
                  <c:v>85.293282123781509</c:v>
                </c:pt>
                <c:pt idx="196">
                  <c:v>88.204942542007302</c:v>
                </c:pt>
                <c:pt idx="197">
                  <c:v>79.71422562561402</c:v>
                </c:pt>
                <c:pt idx="198">
                  <c:v>84.797976393046966</c:v>
                </c:pt>
                <c:pt idx="199">
                  <c:v>86.426102069058672</c:v>
                </c:pt>
                <c:pt idx="200">
                  <c:v>84.186760807477086</c:v>
                </c:pt>
                <c:pt idx="201">
                  <c:v>89.177521801647146</c:v>
                </c:pt>
                <c:pt idx="202">
                  <c:v>93.698885862056727</c:v>
                </c:pt>
                <c:pt idx="203">
                  <c:v>97.823251661998896</c:v>
                </c:pt>
                <c:pt idx="204">
                  <c:v>97.449503344885642</c:v>
                </c:pt>
                <c:pt idx="205">
                  <c:v>97.84690142727014</c:v>
                </c:pt>
                <c:pt idx="206">
                  <c:v>96.773545764783449</c:v>
                </c:pt>
                <c:pt idx="207">
                  <c:v>98.244809292322628</c:v>
                </c:pt>
                <c:pt idx="208">
                  <c:v>100.56741453774372</c:v>
                </c:pt>
                <c:pt idx="209">
                  <c:v>102.52680690458074</c:v>
                </c:pt>
                <c:pt idx="210">
                  <c:v>101.97280656513468</c:v>
                </c:pt>
                <c:pt idx="211">
                  <c:v>100.54525411986077</c:v>
                </c:pt>
                <c:pt idx="212">
                  <c:v>104.17908212837779</c:v>
                </c:pt>
                <c:pt idx="213">
                  <c:v>112.65070730257898</c:v>
                </c:pt>
                <c:pt idx="214">
                  <c:v>116.30148797737235</c:v>
                </c:pt>
                <c:pt idx="215">
                  <c:v>116.50608946356679</c:v>
                </c:pt>
                <c:pt idx="216">
                  <c:v>118.21210144596137</c:v>
                </c:pt>
                <c:pt idx="217">
                  <c:v>112.94053192252468</c:v>
                </c:pt>
                <c:pt idx="218">
                  <c:v>109.79852115706205</c:v>
                </c:pt>
                <c:pt idx="219">
                  <c:v>114.98574716622407</c:v>
                </c:pt>
                <c:pt idx="220">
                  <c:v>113.62416618681321</c:v>
                </c:pt>
                <c:pt idx="221">
                  <c:v>114.14970883641627</c:v>
                </c:pt>
                <c:pt idx="222">
                  <c:v>115.42511709222848</c:v>
                </c:pt>
                <c:pt idx="223">
                  <c:v>117.0189476036888</c:v>
                </c:pt>
                <c:pt idx="224">
                  <c:v>123.44119933814628</c:v>
                </c:pt>
                <c:pt idx="225">
                  <c:v>112.18422910361383</c:v>
                </c:pt>
                <c:pt idx="226">
                  <c:v>114.38794577383409</c:v>
                </c:pt>
                <c:pt idx="227">
                  <c:v>102.43130821347575</c:v>
                </c:pt>
                <c:pt idx="228">
                  <c:v>106.3142784398661</c:v>
                </c:pt>
                <c:pt idx="229">
                  <c:v>109.44467423124668</c:v>
                </c:pt>
                <c:pt idx="230">
                  <c:v>108.52680130500632</c:v>
                </c:pt>
                <c:pt idx="231">
                  <c:v>113.91542018904811</c:v>
                </c:pt>
                <c:pt idx="232">
                  <c:v>105.43247990720262</c:v>
                </c:pt>
                <c:pt idx="233">
                  <c:v>108.88560608605344</c:v>
                </c:pt>
                <c:pt idx="234">
                  <c:v>110.14258231811938</c:v>
                </c:pt>
                <c:pt idx="235">
                  <c:v>105.96053147464777</c:v>
                </c:pt>
                <c:pt idx="236">
                  <c:v>111.34173356591421</c:v>
                </c:pt>
                <c:pt idx="237">
                  <c:v>117.33568058563677</c:v>
                </c:pt>
                <c:pt idx="238">
                  <c:v>119.21324834595963</c:v>
                </c:pt>
                <c:pt idx="239">
                  <c:v>121.0695153280394</c:v>
                </c:pt>
                <c:pt idx="240">
                  <c:v>118.75914479500157</c:v>
                </c:pt>
                <c:pt idx="241">
                  <c:v>108.20515045308898</c:v>
                </c:pt>
                <c:pt idx="242">
                  <c:v>96.813208606637573</c:v>
                </c:pt>
                <c:pt idx="243">
                  <c:v>103.34698209358348</c:v>
                </c:pt>
                <c:pt idx="244">
                  <c:v>111.96636334978172</c:v>
                </c:pt>
                <c:pt idx="245">
                  <c:v>114.06593507502652</c:v>
                </c:pt>
                <c:pt idx="246">
                  <c:v>111.10713505195436</c:v>
                </c:pt>
                <c:pt idx="247">
                  <c:v>118.42433963107976</c:v>
                </c:pt>
                <c:pt idx="248">
                  <c:v>118.65647920749605</c:v>
                </c:pt>
                <c:pt idx="249">
                  <c:v>117.59203968020917</c:v>
                </c:pt>
                <c:pt idx="250">
                  <c:v>135.28160717692367</c:v>
                </c:pt>
                <c:pt idx="251">
                  <c:v>140.45338986238772</c:v>
                </c:pt>
                <c:pt idx="252">
                  <c:v>141.57531451712774</c:v>
                </c:pt>
                <c:pt idx="253">
                  <c:v>148.24184057978769</c:v>
                </c:pt>
                <c:pt idx="254">
                  <c:v>149.33085946700317</c:v>
                </c:pt>
                <c:pt idx="255">
                  <c:v>147.45688014983975</c:v>
                </c:pt>
                <c:pt idx="256">
                  <c:v>147.6997151007169</c:v>
                </c:pt>
                <c:pt idx="257">
                  <c:v>147.34888687029385</c:v>
                </c:pt>
                <c:pt idx="258">
                  <c:v>139.63157537998333</c:v>
                </c:pt>
                <c:pt idx="259">
                  <c:v>143.75625104651721</c:v>
                </c:pt>
                <c:pt idx="260">
                  <c:v>150.73241315485987</c:v>
                </c:pt>
                <c:pt idx="261">
                  <c:v>147.86660290505057</c:v>
                </c:pt>
                <c:pt idx="262">
                  <c:v>142.38581389700562</c:v>
                </c:pt>
                <c:pt idx="263">
                  <c:v>147.34981647006899</c:v>
                </c:pt>
                <c:pt idx="264">
                  <c:v>138.19035885027253</c:v>
                </c:pt>
                <c:pt idx="265">
                  <c:v>135.75859083442734</c:v>
                </c:pt>
                <c:pt idx="266">
                  <c:v>142.38412462842325</c:v>
                </c:pt>
                <c:pt idx="267">
                  <c:v>137.40180997716513</c:v>
                </c:pt>
                <c:pt idx="268">
                  <c:v>139.61218376623572</c:v>
                </c:pt>
                <c:pt idx="269">
                  <c:v>135.0739270200022</c:v>
                </c:pt>
                <c:pt idx="270">
                  <c:v>142.28284843794455</c:v>
                </c:pt>
                <c:pt idx="271">
                  <c:v>143.76643663831007</c:v>
                </c:pt>
                <c:pt idx="272">
                  <c:v>132.74109620264366</c:v>
                </c:pt>
                <c:pt idx="273">
                  <c:v>141.18672262454544</c:v>
                </c:pt>
                <c:pt idx="274">
                  <c:v>143.13930793163661</c:v>
                </c:pt>
                <c:pt idx="275">
                  <c:v>133.54606796928712</c:v>
                </c:pt>
                <c:pt idx="276">
                  <c:v>139.85429902845016</c:v>
                </c:pt>
                <c:pt idx="277">
                  <c:v>140.46050678360754</c:v>
                </c:pt>
                <c:pt idx="278">
                  <c:v>143.51029744476847</c:v>
                </c:pt>
                <c:pt idx="279">
                  <c:v>147.68108316089427</c:v>
                </c:pt>
                <c:pt idx="280">
                  <c:v>158.07756564116028</c:v>
                </c:pt>
                <c:pt idx="281">
                  <c:v>169.8544009865191</c:v>
                </c:pt>
                <c:pt idx="282">
                  <c:v>169.76831822336356</c:v>
                </c:pt>
                <c:pt idx="283">
                  <c:v>166.93880227327978</c:v>
                </c:pt>
                <c:pt idx="284">
                  <c:v>163.04047868875233</c:v>
                </c:pt>
                <c:pt idx="285">
                  <c:v>157.92898991502128</c:v>
                </c:pt>
                <c:pt idx="286">
                  <c:v>171.37874155421002</c:v>
                </c:pt>
                <c:pt idx="287">
                  <c:v>171.26247185248445</c:v>
                </c:pt>
                <c:pt idx="288">
                  <c:v>185.70762288252396</c:v>
                </c:pt>
                <c:pt idx="289">
                  <c:v>200.44418784049452</c:v>
                </c:pt>
                <c:pt idx="290">
                  <c:v>206.6021638999724</c:v>
                </c:pt>
                <c:pt idx="291">
                  <c:v>196.55195162193249</c:v>
                </c:pt>
                <c:pt idx="292">
                  <c:v>196.9728295539737</c:v>
                </c:pt>
                <c:pt idx="293">
                  <c:v>202.57772487362669</c:v>
                </c:pt>
                <c:pt idx="294">
                  <c:v>200.11475035899323</c:v>
                </c:pt>
                <c:pt idx="295">
                  <c:v>197.79091564735924</c:v>
                </c:pt>
                <c:pt idx="296">
                  <c:v>194.06414784587787</c:v>
                </c:pt>
                <c:pt idx="297">
                  <c:v>200.00947589816636</c:v>
                </c:pt>
                <c:pt idx="298">
                  <c:v>195.54052916458051</c:v>
                </c:pt>
                <c:pt idx="299">
                  <c:v>204.17171531590094</c:v>
                </c:pt>
                <c:pt idx="300">
                  <c:v>202.52352831777745</c:v>
                </c:pt>
                <c:pt idx="301">
                  <c:v>190.15389942067665</c:v>
                </c:pt>
                <c:pt idx="302">
                  <c:v>182.28304435395927</c:v>
                </c:pt>
                <c:pt idx="303">
                  <c:v>184.47253717677609</c:v>
                </c:pt>
                <c:pt idx="304">
                  <c:v>194.29726700236779</c:v>
                </c:pt>
                <c:pt idx="305">
                  <c:v>193.15348180130042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C7-4B75-9E3F-81D2B7A4D87E}"/>
            </c:ext>
          </c:extLst>
        </c:ser>
        <c:ser>
          <c:idx val="5"/>
          <c:order val="5"/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'Step #5'!$D$5:$D$310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#5'!$P$5:$P$310</c:f>
              <c:numCache>
                <c:formatCode>0.00</c:formatCode>
                <c:ptCount val="306"/>
                <c:pt idx="0" formatCode="#,##0.00_);\(#,##0.00\)">
                  <c:v>100</c:v>
                </c:pt>
                <c:pt idx="1">
                  <c:v>95.077746849160349</c:v>
                </c:pt>
                <c:pt idx="2">
                  <c:v>95.619835189763066</c:v>
                </c:pt>
                <c:pt idx="3">
                  <c:v>97.033111486467959</c:v>
                </c:pt>
                <c:pt idx="4">
                  <c:v>80.488996074851187</c:v>
                </c:pt>
                <c:pt idx="5">
                  <c:v>91.377313364267238</c:v>
                </c:pt>
                <c:pt idx="6">
                  <c:v>91.970960342576774</c:v>
                </c:pt>
                <c:pt idx="7">
                  <c:v>96.300464160233929</c:v>
                </c:pt>
                <c:pt idx="8">
                  <c:v>89.541672033687021</c:v>
                </c:pt>
                <c:pt idx="9">
                  <c:v>88.622953768107294</c:v>
                </c:pt>
                <c:pt idx="10">
                  <c:v>87.532953468418469</c:v>
                </c:pt>
                <c:pt idx="11">
                  <c:v>86.394081951401446</c:v>
                </c:pt>
                <c:pt idx="12">
                  <c:v>89.2843056973811</c:v>
                </c:pt>
                <c:pt idx="13">
                  <c:v>87.316390707814563</c:v>
                </c:pt>
                <c:pt idx="14">
                  <c:v>75.066355759400466</c:v>
                </c:pt>
                <c:pt idx="15">
                  <c:v>77.242317045381213</c:v>
                </c:pt>
                <c:pt idx="16">
                  <c:v>74.297847241316077</c:v>
                </c:pt>
                <c:pt idx="17">
                  <c:v>77.411803789236188</c:v>
                </c:pt>
                <c:pt idx="18">
                  <c:v>74.700486366593395</c:v>
                </c:pt>
                <c:pt idx="19">
                  <c:v>72.597161519935753</c:v>
                </c:pt>
                <c:pt idx="20">
                  <c:v>59.164320706025563</c:v>
                </c:pt>
                <c:pt idx="21">
                  <c:v>61.330413589960905</c:v>
                </c:pt>
                <c:pt idx="22">
                  <c:v>66.293919139066105</c:v>
                </c:pt>
                <c:pt idx="23">
                  <c:v>72.798032304848292</c:v>
                </c:pt>
                <c:pt idx="24">
                  <c:v>80.119536191210713</c:v>
                </c:pt>
                <c:pt idx="25">
                  <c:v>76.922177201632465</c:v>
                </c:pt>
                <c:pt idx="26">
                  <c:v>80.85172926955353</c:v>
                </c:pt>
                <c:pt idx="27">
                  <c:v>77.361137281653882</c:v>
                </c:pt>
                <c:pt idx="28">
                  <c:v>74.960988945841478</c:v>
                </c:pt>
                <c:pt idx="29">
                  <c:v>69.63161395909178</c:v>
                </c:pt>
                <c:pt idx="30">
                  <c:v>67.630968550451925</c:v>
                </c:pt>
                <c:pt idx="31">
                  <c:v>66.740498082987585</c:v>
                </c:pt>
                <c:pt idx="32">
                  <c:v>60.633643821235154</c:v>
                </c:pt>
                <c:pt idx="33">
                  <c:v>65.613733520993662</c:v>
                </c:pt>
                <c:pt idx="34">
                  <c:v>62.392614869260441</c:v>
                </c:pt>
                <c:pt idx="35">
                  <c:v>60.128325213102649</c:v>
                </c:pt>
                <c:pt idx="36">
                  <c:v>57.904833662481771</c:v>
                </c:pt>
                <c:pt idx="37">
                  <c:v>57.116145032745571</c:v>
                </c:pt>
                <c:pt idx="38">
                  <c:v>56.845774051452089</c:v>
                </c:pt>
                <c:pt idx="39">
                  <c:v>57.451528029622146</c:v>
                </c:pt>
                <c:pt idx="40">
                  <c:v>60.485678141720022</c:v>
                </c:pt>
                <c:pt idx="41">
                  <c:v>64.919651172646525</c:v>
                </c:pt>
                <c:pt idx="42">
                  <c:v>69.895707029173238</c:v>
                </c:pt>
                <c:pt idx="43">
                  <c:v>71.706242229907886</c:v>
                </c:pt>
                <c:pt idx="44">
                  <c:v>73.120864994303375</c:v>
                </c:pt>
                <c:pt idx="45">
                  <c:v>77.286705641751496</c:v>
                </c:pt>
                <c:pt idx="46">
                  <c:v>76.851336052563468</c:v>
                </c:pt>
                <c:pt idx="47">
                  <c:v>79.116523353848308</c:v>
                </c:pt>
                <c:pt idx="48">
                  <c:v>82.875690987949923</c:v>
                </c:pt>
                <c:pt idx="49">
                  <c:v>84.681294745163143</c:v>
                </c:pt>
                <c:pt idx="50">
                  <c:v>83.349176777298752</c:v>
                </c:pt>
                <c:pt idx="51">
                  <c:v>82.591872098945302</c:v>
                </c:pt>
                <c:pt idx="52">
                  <c:v>80.198899274634542</c:v>
                </c:pt>
                <c:pt idx="53">
                  <c:v>82.411176000356861</c:v>
                </c:pt>
                <c:pt idx="54">
                  <c:v>84.819392022632869</c:v>
                </c:pt>
                <c:pt idx="55">
                  <c:v>86.01341271302752</c:v>
                </c:pt>
                <c:pt idx="56">
                  <c:v>88.99061840633108</c:v>
                </c:pt>
                <c:pt idx="57">
                  <c:v>88.809024662615585</c:v>
                </c:pt>
                <c:pt idx="58">
                  <c:v>90.915042399816954</c:v>
                </c:pt>
                <c:pt idx="59">
                  <c:v>92.640379958314185</c:v>
                </c:pt>
                <c:pt idx="60">
                  <c:v>93.993581108285127</c:v>
                </c:pt>
                <c:pt idx="61">
                  <c:v>95.028421294266096</c:v>
                </c:pt>
                <c:pt idx="62">
                  <c:v>96.01619097850066</c:v>
                </c:pt>
                <c:pt idx="63">
                  <c:v>95.290724589095973</c:v>
                </c:pt>
                <c:pt idx="64">
                  <c:v>96.928188025307378</c:v>
                </c:pt>
                <c:pt idx="65">
                  <c:v>99.209959432408127</c:v>
                </c:pt>
                <c:pt idx="66">
                  <c:v>105.48272093234978</c:v>
                </c:pt>
                <c:pt idx="67">
                  <c:v>102.02440511563222</c:v>
                </c:pt>
                <c:pt idx="68">
                  <c:v>103.35652308349661</c:v>
                </c:pt>
                <c:pt idx="69">
                  <c:v>99.39424606666735</c:v>
                </c:pt>
                <c:pt idx="70">
                  <c:v>103.13727290251407</c:v>
                </c:pt>
                <c:pt idx="71">
                  <c:v>105.24867090580041</c:v>
                </c:pt>
                <c:pt idx="72">
                  <c:v>108.15144495920157</c:v>
                </c:pt>
                <c:pt idx="73">
                  <c:v>111.28467854831874</c:v>
                </c:pt>
                <c:pt idx="74">
                  <c:v>113.59111273286662</c:v>
                </c:pt>
                <c:pt idx="75">
                  <c:v>117.05749623604777</c:v>
                </c:pt>
                <c:pt idx="76">
                  <c:v>106.88658311973791</c:v>
                </c:pt>
                <c:pt idx="77">
                  <c:v>109.19659689962637</c:v>
                </c:pt>
                <c:pt idx="78">
                  <c:v>109.64676633438124</c:v>
                </c:pt>
                <c:pt idx="79">
                  <c:v>111.30395558951579</c:v>
                </c:pt>
                <c:pt idx="80">
                  <c:v>115.18105679993064</c:v>
                </c:pt>
                <c:pt idx="81">
                  <c:v>121.13949660444186</c:v>
                </c:pt>
                <c:pt idx="82">
                  <c:v>127.27236006649458</c:v>
                </c:pt>
                <c:pt idx="83">
                  <c:v>133.87691407247945</c:v>
                </c:pt>
                <c:pt idx="84">
                  <c:v>140.14204576819085</c:v>
                </c:pt>
                <c:pt idx="85">
                  <c:v>139.18206958934303</c:v>
                </c:pt>
                <c:pt idx="86">
                  <c:v>144.88046110733478</c:v>
                </c:pt>
                <c:pt idx="87">
                  <c:v>150.71156963671132</c:v>
                </c:pt>
                <c:pt idx="88">
                  <c:v>157.43000149511718</c:v>
                </c:pt>
                <c:pt idx="89">
                  <c:v>159.0921276639383</c:v>
                </c:pt>
                <c:pt idx="90">
                  <c:v>159.06791370905469</c:v>
                </c:pt>
                <c:pt idx="91">
                  <c:v>152.12932312904641</c:v>
                </c:pt>
                <c:pt idx="92">
                  <c:v>166.17778627833465</c:v>
                </c:pt>
                <c:pt idx="93">
                  <c:v>170.63776303939636</c:v>
                </c:pt>
                <c:pt idx="94">
                  <c:v>157.88465906583249</c:v>
                </c:pt>
                <c:pt idx="95">
                  <c:v>156.13734615026675</c:v>
                </c:pt>
                <c:pt idx="96">
                  <c:v>133.69397390591081</c:v>
                </c:pt>
                <c:pt idx="97">
                  <c:v>135.69820433521892</c:v>
                </c:pt>
                <c:pt idx="98">
                  <c:v>134.8422650024097</c:v>
                </c:pt>
                <c:pt idx="99">
                  <c:v>141.13878069434122</c:v>
                </c:pt>
                <c:pt idx="100">
                  <c:v>143.14884568246296</c:v>
                </c:pt>
                <c:pt idx="101">
                  <c:v>132.16008755284426</c:v>
                </c:pt>
                <c:pt idx="102">
                  <c:v>131.35793998539185</c:v>
                </c:pt>
                <c:pt idx="103">
                  <c:v>122.85228381068016</c:v>
                </c:pt>
                <c:pt idx="104">
                  <c:v>105.76743195147895</c:v>
                </c:pt>
                <c:pt idx="105">
                  <c:v>80.447294854022118</c:v>
                </c:pt>
                <c:pt idx="106">
                  <c:v>77.683964500943844</c:v>
                </c:pt>
                <c:pt idx="107">
                  <c:v>78.983806342463552</c:v>
                </c:pt>
                <c:pt idx="108">
                  <c:v>78.307205745059377</c:v>
                </c:pt>
                <c:pt idx="109">
                  <c:v>71.509854110790684</c:v>
                </c:pt>
                <c:pt idx="110">
                  <c:v>76.223163364926492</c:v>
                </c:pt>
                <c:pt idx="111">
                  <c:v>86.100400130516533</c:v>
                </c:pt>
                <c:pt idx="112">
                  <c:v>104.42993918769471</c:v>
                </c:pt>
                <c:pt idx="113">
                  <c:v>104.61197081364351</c:v>
                </c:pt>
                <c:pt idx="114">
                  <c:v>119.23166223177439</c:v>
                </c:pt>
                <c:pt idx="115">
                  <c:v>116.25893915942875</c:v>
                </c:pt>
                <c:pt idx="116">
                  <c:v>119.83114376889755</c:v>
                </c:pt>
                <c:pt idx="117">
                  <c:v>118.869821212034</c:v>
                </c:pt>
                <c:pt idx="118">
                  <c:v>122.50121426343992</c:v>
                </c:pt>
                <c:pt idx="119">
                  <c:v>129.92180709698673</c:v>
                </c:pt>
                <c:pt idx="120">
                  <c:v>123.09441246402338</c:v>
                </c:pt>
                <c:pt idx="121">
                  <c:v>123.34146704588547</c:v>
                </c:pt>
                <c:pt idx="122">
                  <c:v>129.46625192598179</c:v>
                </c:pt>
                <c:pt idx="123">
                  <c:v>133.37383953232717</c:v>
                </c:pt>
                <c:pt idx="124">
                  <c:v>123.41948375129354</c:v>
                </c:pt>
                <c:pt idx="125">
                  <c:v>127.13695020940349</c:v>
                </c:pt>
                <c:pt idx="126">
                  <c:v>133.9607543515335</c:v>
                </c:pt>
                <c:pt idx="127">
                  <c:v>132.28518570032892</c:v>
                </c:pt>
                <c:pt idx="128">
                  <c:v>138.88972876598359</c:v>
                </c:pt>
                <c:pt idx="129">
                  <c:v>140.90697473577208</c:v>
                </c:pt>
                <c:pt idx="130">
                  <c:v>141.00022912414286</c:v>
                </c:pt>
                <c:pt idx="131">
                  <c:v>143.03316164429503</c:v>
                </c:pt>
                <c:pt idx="132">
                  <c:v>142.57043643195354</c:v>
                </c:pt>
                <c:pt idx="133">
                  <c:v>134.98349852282158</c:v>
                </c:pt>
                <c:pt idx="134">
                  <c:v>139.25830198966463</c:v>
                </c:pt>
                <c:pt idx="135">
                  <c:v>142.25702327714293</c:v>
                </c:pt>
                <c:pt idx="136">
                  <c:v>141.68310216259394</c:v>
                </c:pt>
                <c:pt idx="137">
                  <c:v>139.91247289243427</c:v>
                </c:pt>
                <c:pt idx="138">
                  <c:v>142.99818715724152</c:v>
                </c:pt>
                <c:pt idx="139">
                  <c:v>129.36761180136094</c:v>
                </c:pt>
                <c:pt idx="140">
                  <c:v>119.94726568929879</c:v>
                </c:pt>
                <c:pt idx="141">
                  <c:v>128.04535676537682</c:v>
                </c:pt>
                <c:pt idx="142">
                  <c:v>121.17132942322553</c:v>
                </c:pt>
                <c:pt idx="143">
                  <c:v>118.6555079895754</c:v>
                </c:pt>
                <c:pt idx="144">
                  <c:v>130.32847459533073</c:v>
                </c:pt>
                <c:pt idx="145">
                  <c:v>134.24592517839383</c:v>
                </c:pt>
                <c:pt idx="146">
                  <c:v>134.98125445484138</c:v>
                </c:pt>
                <c:pt idx="147">
                  <c:v>133.55139396264576</c:v>
                </c:pt>
                <c:pt idx="148">
                  <c:v>124.31353923942616</c:v>
                </c:pt>
                <c:pt idx="149">
                  <c:v>129.06226633301392</c:v>
                </c:pt>
                <c:pt idx="150">
                  <c:v>136.1443344565769</c:v>
                </c:pt>
                <c:pt idx="151">
                  <c:v>135.65381573884864</c:v>
                </c:pt>
                <c:pt idx="152">
                  <c:v>137.21775060561242</c:v>
                </c:pt>
                <c:pt idx="153">
                  <c:v>136.23267381192156</c:v>
                </c:pt>
                <c:pt idx="154">
                  <c:v>137.64863205883998</c:v>
                </c:pt>
                <c:pt idx="155">
                  <c:v>142.00369625423392</c:v>
                </c:pt>
                <c:pt idx="156">
                  <c:v>147.18599769159303</c:v>
                </c:pt>
                <c:pt idx="157">
                  <c:v>146.61611584560353</c:v>
                </c:pt>
                <c:pt idx="158">
                  <c:v>148.32666996902927</c:v>
                </c:pt>
                <c:pt idx="159">
                  <c:v>151.02049465556149</c:v>
                </c:pt>
                <c:pt idx="160">
                  <c:v>148.47328918085381</c:v>
                </c:pt>
                <c:pt idx="161">
                  <c:v>141.25759546044881</c:v>
                </c:pt>
                <c:pt idx="162">
                  <c:v>144.46302213649065</c:v>
                </c:pt>
                <c:pt idx="163">
                  <c:v>135.80984905998994</c:v>
                </c:pt>
                <c:pt idx="164">
                  <c:v>142.03911956385096</c:v>
                </c:pt>
                <c:pt idx="165">
                  <c:v>143.95815235092167</c:v>
                </c:pt>
                <c:pt idx="166">
                  <c:v>142.41934002449875</c:v>
                </c:pt>
                <c:pt idx="167">
                  <c:v>142.01938280459757</c:v>
                </c:pt>
                <c:pt idx="168">
                  <c:v>135.73273004454634</c:v>
                </c:pt>
                <c:pt idx="169">
                  <c:v>139.47934737122645</c:v>
                </c:pt>
                <c:pt idx="170">
                  <c:v>142.9694960067277</c:v>
                </c:pt>
                <c:pt idx="171">
                  <c:v>146.38116821876451</c:v>
                </c:pt>
                <c:pt idx="172">
                  <c:v>147.77741158709</c:v>
                </c:pt>
                <c:pt idx="173">
                  <c:v>145.97583620294347</c:v>
                </c:pt>
                <c:pt idx="174">
                  <c:v>151.28414437324454</c:v>
                </c:pt>
                <c:pt idx="175">
                  <c:v>149.17813210620824</c:v>
                </c:pt>
                <c:pt idx="176">
                  <c:v>146.92056366882349</c:v>
                </c:pt>
                <c:pt idx="177">
                  <c:v>146.80891894405249</c:v>
                </c:pt>
                <c:pt idx="178">
                  <c:v>150.22777213775606</c:v>
                </c:pt>
                <c:pt idx="179">
                  <c:v>150.88463593106945</c:v>
                </c:pt>
                <c:pt idx="180">
                  <c:v>152.05265289132893</c:v>
                </c:pt>
                <c:pt idx="181">
                  <c:v>152.57546419073458</c:v>
                </c:pt>
                <c:pt idx="182">
                  <c:v>154.55503188743302</c:v>
                </c:pt>
                <c:pt idx="183">
                  <c:v>156.36556161800254</c:v>
                </c:pt>
                <c:pt idx="184">
                  <c:v>152.09346193719603</c:v>
                </c:pt>
                <c:pt idx="185">
                  <c:v>148.74051844904002</c:v>
                </c:pt>
                <c:pt idx="186">
                  <c:v>143.59183413555107</c:v>
                </c:pt>
                <c:pt idx="187">
                  <c:v>130.98982652460455</c:v>
                </c:pt>
                <c:pt idx="188">
                  <c:v>125.13629933059856</c:v>
                </c:pt>
                <c:pt idx="189">
                  <c:v>134.43827945427924</c:v>
                </c:pt>
                <c:pt idx="190">
                  <c:v>128.05297558443948</c:v>
                </c:pt>
                <c:pt idx="191">
                  <c:v>129.2541717863358</c:v>
                </c:pt>
                <c:pt idx="192">
                  <c:v>117.88251129069319</c:v>
                </c:pt>
                <c:pt idx="193">
                  <c:v>119.55942640958833</c:v>
                </c:pt>
                <c:pt idx="194">
                  <c:v>127.37861905501553</c:v>
                </c:pt>
                <c:pt idx="195">
                  <c:v>127.27191128876846</c:v>
                </c:pt>
                <c:pt idx="196">
                  <c:v>125.14392913482884</c:v>
                </c:pt>
                <c:pt idx="197">
                  <c:v>127.37996552270612</c:v>
                </c:pt>
                <c:pt idx="198">
                  <c:v>128.62465267584565</c:v>
                </c:pt>
                <c:pt idx="199">
                  <c:v>126.46797941622962</c:v>
                </c:pt>
                <c:pt idx="200">
                  <c:v>128.65962720773661</c:v>
                </c:pt>
                <c:pt idx="201">
                  <c:v>126.1666732612795</c:v>
                </c:pt>
                <c:pt idx="202">
                  <c:v>130.26032086664037</c:v>
                </c:pt>
                <c:pt idx="203">
                  <c:v>129.16584341615876</c:v>
                </c:pt>
                <c:pt idx="204">
                  <c:v>136.61065020458918</c:v>
                </c:pt>
                <c:pt idx="205">
                  <c:v>138.84400464225294</c:v>
                </c:pt>
                <c:pt idx="206">
                  <c:v>142.36374202855762</c:v>
                </c:pt>
                <c:pt idx="207">
                  <c:v>142.37853093379425</c:v>
                </c:pt>
                <c:pt idx="208">
                  <c:v>143.96488451002492</c:v>
                </c:pt>
                <c:pt idx="209">
                  <c:v>144.66703454483562</c:v>
                </c:pt>
                <c:pt idx="210">
                  <c:v>149.28708398527294</c:v>
                </c:pt>
                <c:pt idx="211">
                  <c:v>146.94388002341745</c:v>
                </c:pt>
                <c:pt idx="212">
                  <c:v>144.37244965349595</c:v>
                </c:pt>
                <c:pt idx="213">
                  <c:v>151.28504197353416</c:v>
                </c:pt>
                <c:pt idx="214">
                  <c:v>153.95107315467962</c:v>
                </c:pt>
                <c:pt idx="215">
                  <c:v>152.57814614094812</c:v>
                </c:pt>
                <c:pt idx="216">
                  <c:v>158.45498968954809</c:v>
                </c:pt>
                <c:pt idx="217">
                  <c:v>157.73534691862679</c:v>
                </c:pt>
                <c:pt idx="218">
                  <c:v>153.70132568227376</c:v>
                </c:pt>
                <c:pt idx="219">
                  <c:v>162.03929035854716</c:v>
                </c:pt>
                <c:pt idx="220">
                  <c:v>153.71073979159053</c:v>
                </c:pt>
                <c:pt idx="221">
                  <c:v>146.56006907193625</c:v>
                </c:pt>
                <c:pt idx="222">
                  <c:v>148.8535096415016</c:v>
                </c:pt>
                <c:pt idx="223">
                  <c:v>144.08414809869601</c:v>
                </c:pt>
                <c:pt idx="224">
                  <c:v>146.03771753542435</c:v>
                </c:pt>
                <c:pt idx="225">
                  <c:v>135.35520247444228</c:v>
                </c:pt>
                <c:pt idx="226">
                  <c:v>139.78559043986309</c:v>
                </c:pt>
                <c:pt idx="227">
                  <c:v>137.59527817571646</c:v>
                </c:pt>
                <c:pt idx="228">
                  <c:v>143.0389852627784</c:v>
                </c:pt>
                <c:pt idx="229">
                  <c:v>144.04872478907896</c:v>
                </c:pt>
                <c:pt idx="230">
                  <c:v>144.05724129810608</c:v>
                </c:pt>
                <c:pt idx="231">
                  <c:v>152.45618966173328</c:v>
                </c:pt>
                <c:pt idx="232">
                  <c:v>139.79231170347353</c:v>
                </c:pt>
                <c:pt idx="233">
                  <c:v>148.9324239023619</c:v>
                </c:pt>
                <c:pt idx="234">
                  <c:v>147.99711054579865</c:v>
                </c:pt>
                <c:pt idx="235">
                  <c:v>139.28833956303163</c:v>
                </c:pt>
                <c:pt idx="236">
                  <c:v>139.89229825094759</c:v>
                </c:pt>
                <c:pt idx="237">
                  <c:v>144.81947741998098</c:v>
                </c:pt>
                <c:pt idx="238">
                  <c:v>143.20712558378023</c:v>
                </c:pt>
                <c:pt idx="239">
                  <c:v>144.50338235979424</c:v>
                </c:pt>
                <c:pt idx="240">
                  <c:v>141.40511231740038</c:v>
                </c:pt>
                <c:pt idx="241">
                  <c:v>135.00905890055833</c:v>
                </c:pt>
                <c:pt idx="242">
                  <c:v>111.25194808440801</c:v>
                </c:pt>
                <c:pt idx="243">
                  <c:v>117.66369899194393</c:v>
                </c:pt>
                <c:pt idx="244">
                  <c:v>112.57554958808269</c:v>
                </c:pt>
                <c:pt idx="245">
                  <c:v>116.12487572519083</c:v>
                </c:pt>
                <c:pt idx="246">
                  <c:v>113.43060221609508</c:v>
                </c:pt>
                <c:pt idx="247">
                  <c:v>113.55121227245675</c:v>
                </c:pt>
                <c:pt idx="248">
                  <c:v>110.59687953651134</c:v>
                </c:pt>
                <c:pt idx="249">
                  <c:v>108.67873345423746</c:v>
                </c:pt>
                <c:pt idx="250">
                  <c:v>125.81155346031214</c:v>
                </c:pt>
                <c:pt idx="251">
                  <c:v>127.50910298358771</c:v>
                </c:pt>
                <c:pt idx="252">
                  <c:v>130.14150610053281</c:v>
                </c:pt>
                <c:pt idx="253">
                  <c:v>132.22734368124497</c:v>
                </c:pt>
                <c:pt idx="254">
                  <c:v>141.92567959366323</c:v>
                </c:pt>
                <c:pt idx="255">
                  <c:v>144.29892112888575</c:v>
                </c:pt>
                <c:pt idx="256">
                  <c:v>141.8781492841857</c:v>
                </c:pt>
                <c:pt idx="257">
                  <c:v>140.36174472689947</c:v>
                </c:pt>
                <c:pt idx="258">
                  <c:v>141.99741287285678</c:v>
                </c:pt>
                <c:pt idx="259">
                  <c:v>136.98055891079318</c:v>
                </c:pt>
                <c:pt idx="260">
                  <c:v>138.39965882598145</c:v>
                </c:pt>
                <c:pt idx="261">
                  <c:v>143.39768461424896</c:v>
                </c:pt>
                <c:pt idx="262">
                  <c:v>136.36359557788964</c:v>
                </c:pt>
                <c:pt idx="263">
                  <c:v>140.05774572624304</c:v>
                </c:pt>
                <c:pt idx="264">
                  <c:v>145.70323213883739</c:v>
                </c:pt>
                <c:pt idx="265">
                  <c:v>145.37367271560677</c:v>
                </c:pt>
                <c:pt idx="266">
                  <c:v>152.82924008104456</c:v>
                </c:pt>
                <c:pt idx="267">
                  <c:v>150.51472722486545</c:v>
                </c:pt>
                <c:pt idx="268">
                  <c:v>144.93650788100206</c:v>
                </c:pt>
                <c:pt idx="269">
                  <c:v>139.09508764201914</c:v>
                </c:pt>
                <c:pt idx="270">
                  <c:v>143.99806379649917</c:v>
                </c:pt>
                <c:pt idx="271">
                  <c:v>144.45136395919366</c:v>
                </c:pt>
                <c:pt idx="272">
                  <c:v>140.35188179501921</c:v>
                </c:pt>
                <c:pt idx="273">
                  <c:v>138.68707367598455</c:v>
                </c:pt>
                <c:pt idx="274">
                  <c:v>147.53707817916347</c:v>
                </c:pt>
                <c:pt idx="275">
                  <c:v>145.78079997684452</c:v>
                </c:pt>
                <c:pt idx="276">
                  <c:v>150.90795228566341</c:v>
                </c:pt>
                <c:pt idx="277">
                  <c:v>146.28790289006349</c:v>
                </c:pt>
                <c:pt idx="278">
                  <c:v>146.12066016935131</c:v>
                </c:pt>
                <c:pt idx="279">
                  <c:v>146.64122744561419</c:v>
                </c:pt>
                <c:pt idx="280">
                  <c:v>141.63244112517674</c:v>
                </c:pt>
                <c:pt idx="281">
                  <c:v>143.7447257884225</c:v>
                </c:pt>
                <c:pt idx="282">
                  <c:v>151.28055383757373</c:v>
                </c:pt>
                <c:pt idx="283">
                  <c:v>144.97282883574616</c:v>
                </c:pt>
                <c:pt idx="284">
                  <c:v>144.26035610616142</c:v>
                </c:pt>
                <c:pt idx="285">
                  <c:v>137.54954311165559</c:v>
                </c:pt>
                <c:pt idx="286">
                  <c:v>137.78493956105814</c:v>
                </c:pt>
                <c:pt idx="287">
                  <c:v>145.28534434542973</c:v>
                </c:pt>
                <c:pt idx="288">
                  <c:v>141.37283072089059</c:v>
                </c:pt>
                <c:pt idx="289">
                  <c:v>140.87244907128206</c:v>
                </c:pt>
                <c:pt idx="290">
                  <c:v>144.55628746519167</c:v>
                </c:pt>
                <c:pt idx="291">
                  <c:v>147.63571830378436</c:v>
                </c:pt>
                <c:pt idx="292">
                  <c:v>149.60408758607952</c:v>
                </c:pt>
                <c:pt idx="293">
                  <c:v>149.43415201966101</c:v>
                </c:pt>
                <c:pt idx="294">
                  <c:v>154.95542694473008</c:v>
                </c:pt>
                <c:pt idx="295">
                  <c:v>154.37209172086435</c:v>
                </c:pt>
                <c:pt idx="296">
                  <c:v>160.75515147788647</c:v>
                </c:pt>
                <c:pt idx="297">
                  <c:v>159.57098824920701</c:v>
                </c:pt>
                <c:pt idx="298">
                  <c:v>167.66011399369438</c:v>
                </c:pt>
                <c:pt idx="299">
                  <c:v>169.82621234779484</c:v>
                </c:pt>
                <c:pt idx="300">
                  <c:v>172.88501972233729</c:v>
                </c:pt>
                <c:pt idx="301">
                  <c:v>174.67313074343994</c:v>
                </c:pt>
                <c:pt idx="302">
                  <c:v>178.1135050463208</c:v>
                </c:pt>
                <c:pt idx="303">
                  <c:v>171.83985688641971</c:v>
                </c:pt>
                <c:pt idx="304">
                  <c:v>174.62426495143941</c:v>
                </c:pt>
                <c:pt idx="305">
                  <c:v>176.40341068578883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C7-4B75-9E3F-81D2B7A4D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897520"/>
        <c:axId val="1205889840"/>
      </c:lineChart>
      <c:dateAx>
        <c:axId val="12058975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5889840"/>
        <c:crosses val="autoZero"/>
        <c:auto val="1"/>
        <c:lblOffset val="100"/>
        <c:baseTimeUnit val="months"/>
        <c:majorUnit val="2"/>
        <c:majorTimeUnit val="years"/>
      </c:dateAx>
      <c:valAx>
        <c:axId val="1205889840"/>
        <c:scaling>
          <c:orientation val="minMax"/>
          <c:max val="450"/>
          <c:min val="25"/>
        </c:scaling>
        <c:delete val="0"/>
        <c:axPos val="l"/>
        <c:majorGridlines>
          <c:spPr>
            <a:ln w="1905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_);\(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5897520"/>
        <c:crosses val="autoZero"/>
        <c:crossBetween val="between"/>
        <c:majorUnit val="25"/>
        <c:minorUnit val="10"/>
      </c:valAx>
      <c:spPr>
        <a:solidFill>
          <a:schemeClr val="bg2">
            <a:lumMod val="75000"/>
          </a:schemeClr>
        </a:solidFill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Foreign Currency Index aganist the Reporting Currency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67693101299873E-2"/>
          <c:y val="7.3571060107055303E-2"/>
          <c:w val="0.8906840848980464"/>
          <c:h val="0.88191419519578684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'Step #6'!$C$4:$C$309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#6'!$E$4:$E$309</c:f>
              <c:numCache>
                <c:formatCode>0.00</c:formatCode>
                <c:ptCount val="306"/>
                <c:pt idx="0">
                  <c:v>100</c:v>
                </c:pt>
                <c:pt idx="1">
                  <c:v>99.971013792603685</c:v>
                </c:pt>
                <c:pt idx="2">
                  <c:v>99.985506896301857</c:v>
                </c:pt>
                <c:pt idx="3">
                  <c:v>99.985506896301857</c:v>
                </c:pt>
                <c:pt idx="4">
                  <c:v>100.00120775864151</c:v>
                </c:pt>
                <c:pt idx="5">
                  <c:v>99.96739051667916</c:v>
                </c:pt>
                <c:pt idx="6">
                  <c:v>99.985506896301857</c:v>
                </c:pt>
                <c:pt idx="7">
                  <c:v>99.987922413584869</c:v>
                </c:pt>
                <c:pt idx="8">
                  <c:v>99.98671465494337</c:v>
                </c:pt>
                <c:pt idx="9">
                  <c:v>99.990337930867895</c:v>
                </c:pt>
                <c:pt idx="10">
                  <c:v>99.969806033962186</c:v>
                </c:pt>
                <c:pt idx="11">
                  <c:v>99.972221551245198</c:v>
                </c:pt>
                <c:pt idx="12">
                  <c:v>99.977052585811265</c:v>
                </c:pt>
                <c:pt idx="13">
                  <c:v>99.968598275320659</c:v>
                </c:pt>
                <c:pt idx="14">
                  <c:v>99.975844827169738</c:v>
                </c:pt>
                <c:pt idx="15">
                  <c:v>99.973429309886711</c:v>
                </c:pt>
                <c:pt idx="16">
                  <c:v>99.971013792603685</c:v>
                </c:pt>
                <c:pt idx="17">
                  <c:v>99.97463706852821</c:v>
                </c:pt>
                <c:pt idx="18">
                  <c:v>99.966182758037618</c:v>
                </c:pt>
                <c:pt idx="19">
                  <c:v>99.964974999396119</c:v>
                </c:pt>
                <c:pt idx="20">
                  <c:v>99.963767240754606</c:v>
                </c:pt>
                <c:pt idx="21">
                  <c:v>99.963767240754606</c:v>
                </c:pt>
                <c:pt idx="22">
                  <c:v>99.964974999396119</c:v>
                </c:pt>
                <c:pt idx="23">
                  <c:v>99.966182758037618</c:v>
                </c:pt>
                <c:pt idx="24">
                  <c:v>99.96135172347158</c:v>
                </c:pt>
                <c:pt idx="25">
                  <c:v>99.96135172347158</c:v>
                </c:pt>
                <c:pt idx="26">
                  <c:v>99.96135172347158</c:v>
                </c:pt>
                <c:pt idx="27">
                  <c:v>99.978260344452778</c:v>
                </c:pt>
                <c:pt idx="28">
                  <c:v>99.969806033962186</c:v>
                </c:pt>
                <c:pt idx="29">
                  <c:v>99.962559482113107</c:v>
                </c:pt>
                <c:pt idx="30">
                  <c:v>99.966182758037618</c:v>
                </c:pt>
                <c:pt idx="31">
                  <c:v>99.963767240754606</c:v>
                </c:pt>
                <c:pt idx="32">
                  <c:v>99.966182758037618</c:v>
                </c:pt>
                <c:pt idx="33">
                  <c:v>99.971013792603685</c:v>
                </c:pt>
                <c:pt idx="34">
                  <c:v>99.968598275320659</c:v>
                </c:pt>
                <c:pt idx="35">
                  <c:v>99.969806033962186</c:v>
                </c:pt>
                <c:pt idx="36">
                  <c:v>100.00241551728301</c:v>
                </c:pt>
                <c:pt idx="37">
                  <c:v>99.963767240754606</c:v>
                </c:pt>
                <c:pt idx="38">
                  <c:v>99.972221551245198</c:v>
                </c:pt>
                <c:pt idx="39">
                  <c:v>99.969806033962186</c:v>
                </c:pt>
                <c:pt idx="40">
                  <c:v>99.96739051667916</c:v>
                </c:pt>
                <c:pt idx="41">
                  <c:v>99.963767240754606</c:v>
                </c:pt>
                <c:pt idx="42">
                  <c:v>99.972221551245198</c:v>
                </c:pt>
                <c:pt idx="43">
                  <c:v>99.968598275320659</c:v>
                </c:pt>
                <c:pt idx="44">
                  <c:v>99.96739051667916</c:v>
                </c:pt>
                <c:pt idx="45">
                  <c:v>99.96739051667916</c:v>
                </c:pt>
                <c:pt idx="46">
                  <c:v>99.96135172347158</c:v>
                </c:pt>
                <c:pt idx="47">
                  <c:v>99.968598275320659</c:v>
                </c:pt>
                <c:pt idx="48">
                  <c:v>99.964974999396119</c:v>
                </c:pt>
                <c:pt idx="49">
                  <c:v>99.966182758037618</c:v>
                </c:pt>
                <c:pt idx="50">
                  <c:v>99.963767240754606</c:v>
                </c:pt>
                <c:pt idx="51">
                  <c:v>99.964974999396119</c:v>
                </c:pt>
                <c:pt idx="52">
                  <c:v>99.96739051667916</c:v>
                </c:pt>
                <c:pt idx="53">
                  <c:v>99.962559482113107</c:v>
                </c:pt>
                <c:pt idx="54">
                  <c:v>99.962559482113107</c:v>
                </c:pt>
                <c:pt idx="55">
                  <c:v>99.966182758037618</c:v>
                </c:pt>
                <c:pt idx="56">
                  <c:v>99.96135172347158</c:v>
                </c:pt>
                <c:pt idx="57">
                  <c:v>99.96135172347158</c:v>
                </c:pt>
                <c:pt idx="58">
                  <c:v>99.960143964830067</c:v>
                </c:pt>
                <c:pt idx="59">
                  <c:v>99.960143964830067</c:v>
                </c:pt>
                <c:pt idx="60">
                  <c:v>99.960143964830067</c:v>
                </c:pt>
                <c:pt idx="61">
                  <c:v>99.960143964830067</c:v>
                </c:pt>
                <c:pt idx="62">
                  <c:v>99.960143964830067</c:v>
                </c:pt>
                <c:pt idx="63">
                  <c:v>99.960143964830067</c:v>
                </c:pt>
                <c:pt idx="64">
                  <c:v>99.960143964830067</c:v>
                </c:pt>
                <c:pt idx="65">
                  <c:v>99.960143964830067</c:v>
                </c:pt>
                <c:pt idx="66">
                  <c:v>99.960143964830067</c:v>
                </c:pt>
                <c:pt idx="67">
                  <c:v>97.884006860069078</c:v>
                </c:pt>
                <c:pt idx="68">
                  <c:v>97.766854271842334</c:v>
                </c:pt>
                <c:pt idx="69">
                  <c:v>97.731829271238439</c:v>
                </c:pt>
                <c:pt idx="70">
                  <c:v>97.659363752747652</c:v>
                </c:pt>
                <c:pt idx="71">
                  <c:v>97.584482716973852</c:v>
                </c:pt>
                <c:pt idx="72">
                  <c:v>97.468537887388578</c:v>
                </c:pt>
                <c:pt idx="73">
                  <c:v>97.364670644218464</c:v>
                </c:pt>
                <c:pt idx="74">
                  <c:v>97.091717191236498</c:v>
                </c:pt>
                <c:pt idx="75">
                  <c:v>96.87432063576415</c:v>
                </c:pt>
                <c:pt idx="76">
                  <c:v>96.819971496896073</c:v>
                </c:pt>
                <c:pt idx="77">
                  <c:v>96.842918911084809</c:v>
                </c:pt>
                <c:pt idx="78">
                  <c:v>96.528901664291411</c:v>
                </c:pt>
                <c:pt idx="79">
                  <c:v>96.294596487837865</c:v>
                </c:pt>
                <c:pt idx="80">
                  <c:v>96.056668035459793</c:v>
                </c:pt>
                <c:pt idx="81">
                  <c:v>95.461243025193838</c:v>
                </c:pt>
                <c:pt idx="82">
                  <c:v>95.067513708060588</c:v>
                </c:pt>
                <c:pt idx="83">
                  <c:v>94.627889562549811</c:v>
                </c:pt>
                <c:pt idx="84">
                  <c:v>94.266769728737415</c:v>
                </c:pt>
                <c:pt idx="85">
                  <c:v>93.691876615377197</c:v>
                </c:pt>
                <c:pt idx="86">
                  <c:v>93.52279040556536</c:v>
                </c:pt>
                <c:pt idx="87">
                  <c:v>93.354911954395021</c:v>
                </c:pt>
                <c:pt idx="88">
                  <c:v>93.075919708205518</c:v>
                </c:pt>
                <c:pt idx="89">
                  <c:v>92.373004178844894</c:v>
                </c:pt>
                <c:pt idx="90">
                  <c:v>91.856083480277306</c:v>
                </c:pt>
                <c:pt idx="91">
                  <c:v>91.391096403294767</c:v>
                </c:pt>
                <c:pt idx="92">
                  <c:v>91.139882605860052</c:v>
                </c:pt>
                <c:pt idx="93">
                  <c:v>90.772723978840062</c:v>
                </c:pt>
                <c:pt idx="94">
                  <c:v>90.077055001328532</c:v>
                </c:pt>
                <c:pt idx="95">
                  <c:v>89.386217058383053</c:v>
                </c:pt>
                <c:pt idx="96">
                  <c:v>88.101161863813132</c:v>
                </c:pt>
                <c:pt idx="97">
                  <c:v>86.77141959950724</c:v>
                </c:pt>
                <c:pt idx="98">
                  <c:v>85.793135099881653</c:v>
                </c:pt>
                <c:pt idx="99">
                  <c:v>84.683204908331106</c:v>
                </c:pt>
                <c:pt idx="100">
                  <c:v>84.393342834367985</c:v>
                </c:pt>
                <c:pt idx="101">
                  <c:v>83.727867822894268</c:v>
                </c:pt>
                <c:pt idx="102">
                  <c:v>82.861904876929401</c:v>
                </c:pt>
                <c:pt idx="103">
                  <c:v>82.638469528249473</c:v>
                </c:pt>
                <c:pt idx="104">
                  <c:v>82.387255730814758</c:v>
                </c:pt>
                <c:pt idx="105">
                  <c:v>82.713350564023287</c:v>
                </c:pt>
                <c:pt idx="106">
                  <c:v>82.578081596173831</c:v>
                </c:pt>
                <c:pt idx="107">
                  <c:v>83.144520399043458</c:v>
                </c:pt>
                <c:pt idx="108">
                  <c:v>82.399333317229889</c:v>
                </c:pt>
                <c:pt idx="109">
                  <c:v>82.695234184400604</c:v>
                </c:pt>
                <c:pt idx="110">
                  <c:v>82.65658590787217</c:v>
                </c:pt>
                <c:pt idx="111">
                  <c:v>82.537017802362385</c:v>
                </c:pt>
                <c:pt idx="112">
                  <c:v>82.344984178361784</c:v>
                </c:pt>
                <c:pt idx="113">
                  <c:v>82.446435904248887</c:v>
                </c:pt>
                <c:pt idx="114">
                  <c:v>82.527355733230266</c:v>
                </c:pt>
                <c:pt idx="115">
                  <c:v>82.499577284475464</c:v>
                </c:pt>
                <c:pt idx="116">
                  <c:v>82.483876422135808</c:v>
                </c:pt>
                <c:pt idx="117">
                  <c:v>82.441604869682834</c:v>
                </c:pt>
                <c:pt idx="118">
                  <c:v>82.451266938814953</c:v>
                </c:pt>
                <c:pt idx="119">
                  <c:v>82.45368245609798</c:v>
                </c:pt>
                <c:pt idx="120">
                  <c:v>82.457305732022519</c:v>
                </c:pt>
                <c:pt idx="121">
                  <c:v>82.441604869682834</c:v>
                </c:pt>
                <c:pt idx="122">
                  <c:v>82.445228145607388</c:v>
                </c:pt>
                <c:pt idx="123">
                  <c:v>82.445228145607388</c:v>
                </c:pt>
                <c:pt idx="124">
                  <c:v>82.423488490060151</c:v>
                </c:pt>
                <c:pt idx="125">
                  <c:v>82.459721249305545</c:v>
                </c:pt>
                <c:pt idx="126">
                  <c:v>81.894490205077417</c:v>
                </c:pt>
                <c:pt idx="127">
                  <c:v>81.813570376096038</c:v>
                </c:pt>
                <c:pt idx="128">
                  <c:v>82.250779004323789</c:v>
                </c:pt>
                <c:pt idx="129">
                  <c:v>80.793014324017491</c:v>
                </c:pt>
                <c:pt idx="130">
                  <c:v>80.806299669074136</c:v>
                </c:pt>
                <c:pt idx="131">
                  <c:v>80.472958284016528</c:v>
                </c:pt>
                <c:pt idx="132">
                  <c:v>79.58525568250441</c:v>
                </c:pt>
                <c:pt idx="133">
                  <c:v>79.635981545447962</c:v>
                </c:pt>
                <c:pt idx="134">
                  <c:v>79.349742747409351</c:v>
                </c:pt>
                <c:pt idx="135">
                  <c:v>79.080412570351939</c:v>
                </c:pt>
                <c:pt idx="136">
                  <c:v>78.407691007029158</c:v>
                </c:pt>
                <c:pt idx="137">
                  <c:v>78.23860479721732</c:v>
                </c:pt>
                <c:pt idx="138">
                  <c:v>78.075557380613063</c:v>
                </c:pt>
                <c:pt idx="139">
                  <c:v>77.703567719027035</c:v>
                </c:pt>
                <c:pt idx="140">
                  <c:v>77.069494432232659</c:v>
                </c:pt>
                <c:pt idx="141">
                  <c:v>76.988574603251294</c:v>
                </c:pt>
                <c:pt idx="142">
                  <c:v>76.74943839223171</c:v>
                </c:pt>
                <c:pt idx="143">
                  <c:v>76.879876325515113</c:v>
                </c:pt>
                <c:pt idx="144">
                  <c:v>76.016328896833258</c:v>
                </c:pt>
                <c:pt idx="145">
                  <c:v>76.180584072079043</c:v>
                </c:pt>
                <c:pt idx="146">
                  <c:v>76.090002173965559</c:v>
                </c:pt>
                <c:pt idx="147">
                  <c:v>76.06343148385227</c:v>
                </c:pt>
                <c:pt idx="148">
                  <c:v>76.196284934418713</c:v>
                </c:pt>
                <c:pt idx="149">
                  <c:v>76.924563395251099</c:v>
                </c:pt>
                <c:pt idx="150">
                  <c:v>76.676972873740908</c:v>
                </c:pt>
                <c:pt idx="151">
                  <c:v>76.910070291552941</c:v>
                </c:pt>
                <c:pt idx="152">
                  <c:v>76.650402183627619</c:v>
                </c:pt>
                <c:pt idx="153">
                  <c:v>75.895553032681946</c:v>
                </c:pt>
                <c:pt idx="154">
                  <c:v>75.355684919925608</c:v>
                </c:pt>
                <c:pt idx="155">
                  <c:v>75.215584917510085</c:v>
                </c:pt>
                <c:pt idx="156">
                  <c:v>75.2445711249064</c:v>
                </c:pt>
                <c:pt idx="157">
                  <c:v>75.201091813811928</c:v>
                </c:pt>
                <c:pt idx="158">
                  <c:v>75.153989226792916</c:v>
                </c:pt>
                <c:pt idx="159">
                  <c:v>74.975240947848974</c:v>
                </c:pt>
                <c:pt idx="160">
                  <c:v>74.454696973356846</c:v>
                </c:pt>
                <c:pt idx="161">
                  <c:v>74.050097828449964</c:v>
                </c:pt>
                <c:pt idx="162">
                  <c:v>74.065798690789649</c:v>
                </c:pt>
                <c:pt idx="163">
                  <c:v>74.038020242034847</c:v>
                </c:pt>
                <c:pt idx="164">
                  <c:v>73.919659895166561</c:v>
                </c:pt>
                <c:pt idx="165">
                  <c:v>73.914828860600494</c:v>
                </c:pt>
                <c:pt idx="166">
                  <c:v>73.664822821807292</c:v>
                </c:pt>
                <c:pt idx="167">
                  <c:v>73.585110751467425</c:v>
                </c:pt>
                <c:pt idx="168">
                  <c:v>73.074228846107388</c:v>
                </c:pt>
                <c:pt idx="169">
                  <c:v>73.190173675692648</c:v>
                </c:pt>
                <c:pt idx="170">
                  <c:v>74.228846107393892</c:v>
                </c:pt>
                <c:pt idx="171">
                  <c:v>74.958332326867804</c:v>
                </c:pt>
                <c:pt idx="172">
                  <c:v>75.594821130945206</c:v>
                </c:pt>
                <c:pt idx="173">
                  <c:v>75.449890093963617</c:v>
                </c:pt>
                <c:pt idx="174">
                  <c:v>74.874996980603399</c:v>
                </c:pt>
                <c:pt idx="175">
                  <c:v>74.631029735017748</c:v>
                </c:pt>
                <c:pt idx="176">
                  <c:v>74.253001280224169</c:v>
                </c:pt>
                <c:pt idx="177">
                  <c:v>74.132225416072856</c:v>
                </c:pt>
                <c:pt idx="178">
                  <c:v>73.888258170487205</c:v>
                </c:pt>
                <c:pt idx="179">
                  <c:v>74.295272832677128</c:v>
                </c:pt>
                <c:pt idx="180">
                  <c:v>74.936592671320568</c:v>
                </c:pt>
                <c:pt idx="181">
                  <c:v>75.598444406869731</c:v>
                </c:pt>
                <c:pt idx="182">
                  <c:v>75.750621995700385</c:v>
                </c:pt>
                <c:pt idx="183">
                  <c:v>74.852049566414664</c:v>
                </c:pt>
                <c:pt idx="184">
                  <c:v>74.902775429358201</c:v>
                </c:pt>
                <c:pt idx="185">
                  <c:v>74.862919394188268</c:v>
                </c:pt>
                <c:pt idx="186">
                  <c:v>74.890697842943069</c:v>
                </c:pt>
                <c:pt idx="187">
                  <c:v>74.986110775622606</c:v>
                </c:pt>
                <c:pt idx="188">
                  <c:v>76.849682359477285</c:v>
                </c:pt>
                <c:pt idx="189">
                  <c:v>76.763931495929853</c:v>
                </c:pt>
                <c:pt idx="190">
                  <c:v>76.306190970796393</c:v>
                </c:pt>
                <c:pt idx="191">
                  <c:v>77.155245295780091</c:v>
                </c:pt>
                <c:pt idx="192">
                  <c:v>78.912534119181629</c:v>
                </c:pt>
                <c:pt idx="193">
                  <c:v>79.443947921447375</c:v>
                </c:pt>
                <c:pt idx="194">
                  <c:v>79.108191019106741</c:v>
                </c:pt>
                <c:pt idx="195">
                  <c:v>78.233773762651268</c:v>
                </c:pt>
                <c:pt idx="196">
                  <c:v>78.187878934273769</c:v>
                </c:pt>
                <c:pt idx="197">
                  <c:v>79.407715162201981</c:v>
                </c:pt>
                <c:pt idx="198">
                  <c:v>80.372714316770939</c:v>
                </c:pt>
                <c:pt idx="199">
                  <c:v>80.220536727940299</c:v>
                </c:pt>
                <c:pt idx="200">
                  <c:v>80.573202251262103</c:v>
                </c:pt>
                <c:pt idx="201">
                  <c:v>80.53938500929975</c:v>
                </c:pt>
                <c:pt idx="202">
                  <c:v>81.680716925529609</c:v>
                </c:pt>
                <c:pt idx="203">
                  <c:v>83.1300272953453</c:v>
                </c:pt>
                <c:pt idx="204">
                  <c:v>84.029807483272535</c:v>
                </c:pt>
                <c:pt idx="205">
                  <c:v>83.055146259571487</c:v>
                </c:pt>
                <c:pt idx="206">
                  <c:v>83.086547984250842</c:v>
                </c:pt>
                <c:pt idx="207">
                  <c:v>83.132442812628327</c:v>
                </c:pt>
                <c:pt idx="208">
                  <c:v>83.214570400251205</c:v>
                </c:pt>
                <c:pt idx="209">
                  <c:v>82.162612623493331</c:v>
                </c:pt>
                <c:pt idx="210">
                  <c:v>82.108263484625226</c:v>
                </c:pt>
                <c:pt idx="211">
                  <c:v>81.125147950433586</c:v>
                </c:pt>
                <c:pt idx="212">
                  <c:v>79.170994468465423</c:v>
                </c:pt>
                <c:pt idx="213">
                  <c:v>80.355805695789755</c:v>
                </c:pt>
                <c:pt idx="214">
                  <c:v>79.733809995410525</c:v>
                </c:pt>
                <c:pt idx="215">
                  <c:v>79.877533273750572</c:v>
                </c:pt>
                <c:pt idx="216">
                  <c:v>78.395613420614012</c:v>
                </c:pt>
                <c:pt idx="217">
                  <c:v>76.051353897437139</c:v>
                </c:pt>
                <c:pt idx="218">
                  <c:v>76.771178047778932</c:v>
                </c:pt>
                <c:pt idx="219">
                  <c:v>75.829126307398724</c:v>
                </c:pt>
                <c:pt idx="220">
                  <c:v>76.481315973815782</c:v>
                </c:pt>
                <c:pt idx="221">
                  <c:v>77.513949612309474</c:v>
                </c:pt>
                <c:pt idx="222">
                  <c:v>80.47537380129954</c:v>
                </c:pt>
                <c:pt idx="223">
                  <c:v>82.313582453682471</c:v>
                </c:pt>
                <c:pt idx="224">
                  <c:v>82.489915215343373</c:v>
                </c:pt>
                <c:pt idx="225">
                  <c:v>82.948863499118346</c:v>
                </c:pt>
                <c:pt idx="226">
                  <c:v>83.582936785912693</c:v>
                </c:pt>
                <c:pt idx="227">
                  <c:v>83.091379018816895</c:v>
                </c:pt>
                <c:pt idx="228">
                  <c:v>82.848619531872757</c:v>
                </c:pt>
                <c:pt idx="229">
                  <c:v>81.434334162660932</c:v>
                </c:pt>
                <c:pt idx="230">
                  <c:v>80.977801396168985</c:v>
                </c:pt>
                <c:pt idx="231">
                  <c:v>81.043020362810708</c:v>
                </c:pt>
                <c:pt idx="232">
                  <c:v>81.305103988019042</c:v>
                </c:pt>
                <c:pt idx="233">
                  <c:v>83.367955747723371</c:v>
                </c:pt>
                <c:pt idx="234">
                  <c:v>82.715766081306313</c:v>
                </c:pt>
                <c:pt idx="235">
                  <c:v>83.301529022440164</c:v>
                </c:pt>
                <c:pt idx="236">
                  <c:v>86.700161839657966</c:v>
                </c:pt>
                <c:pt idx="237">
                  <c:v>86.322133384864372</c:v>
                </c:pt>
                <c:pt idx="238">
                  <c:v>84.987560085992413</c:v>
                </c:pt>
                <c:pt idx="239">
                  <c:v>85.002053189690571</c:v>
                </c:pt>
                <c:pt idx="240">
                  <c:v>84.081741104857613</c:v>
                </c:pt>
                <c:pt idx="241">
                  <c:v>84.794318703350328</c:v>
                </c:pt>
                <c:pt idx="242">
                  <c:v>84.053962656102811</c:v>
                </c:pt>
                <c:pt idx="243">
                  <c:v>85.737578202372049</c:v>
                </c:pt>
                <c:pt idx="244">
                  <c:v>85.294330780936733</c:v>
                </c:pt>
                <c:pt idx="245">
                  <c:v>86.068504070146616</c:v>
                </c:pt>
                <c:pt idx="246">
                  <c:v>85.392159230899296</c:v>
                </c:pt>
                <c:pt idx="247">
                  <c:v>84.30034541897146</c:v>
                </c:pt>
                <c:pt idx="248">
                  <c:v>82.456097973381006</c:v>
                </c:pt>
                <c:pt idx="249">
                  <c:v>82.004396241455098</c:v>
                </c:pt>
                <c:pt idx="250">
                  <c:v>80.797845358583544</c:v>
                </c:pt>
                <c:pt idx="251">
                  <c:v>79.355781540616917</c:v>
                </c:pt>
                <c:pt idx="252">
                  <c:v>78.022416000386485</c:v>
                </c:pt>
                <c:pt idx="253">
                  <c:v>78.104543588009363</c:v>
                </c:pt>
                <c:pt idx="254">
                  <c:v>78.079180656537602</c:v>
                </c:pt>
                <c:pt idx="255">
                  <c:v>79.283316022126144</c:v>
                </c:pt>
                <c:pt idx="256">
                  <c:v>78.201164279330413</c:v>
                </c:pt>
                <c:pt idx="257">
                  <c:v>77.050170293968449</c:v>
                </c:pt>
                <c:pt idx="258">
                  <c:v>78.116621174424509</c:v>
                </c:pt>
                <c:pt idx="259">
                  <c:v>78.045363414575235</c:v>
                </c:pt>
                <c:pt idx="260">
                  <c:v>78.004299620763788</c:v>
                </c:pt>
                <c:pt idx="261">
                  <c:v>77.820720307253794</c:v>
                </c:pt>
                <c:pt idx="262">
                  <c:v>77.262735814874745</c:v>
                </c:pt>
                <c:pt idx="263">
                  <c:v>76.862967704533929</c:v>
                </c:pt>
                <c:pt idx="264">
                  <c:v>76.753061668156235</c:v>
                </c:pt>
                <c:pt idx="265">
                  <c:v>76.825527186647022</c:v>
                </c:pt>
                <c:pt idx="266">
                  <c:v>76.228894417739568</c:v>
                </c:pt>
                <c:pt idx="267">
                  <c:v>76.843643566269719</c:v>
                </c:pt>
                <c:pt idx="268">
                  <c:v>79.807483272542811</c:v>
                </c:pt>
                <c:pt idx="269">
                  <c:v>80.74832725428152</c:v>
                </c:pt>
                <c:pt idx="270">
                  <c:v>80.919828981376369</c:v>
                </c:pt>
                <c:pt idx="271">
                  <c:v>81.733858305756186</c:v>
                </c:pt>
                <c:pt idx="272">
                  <c:v>83.415058334742383</c:v>
                </c:pt>
                <c:pt idx="273">
                  <c:v>85.875262687504531</c:v>
                </c:pt>
                <c:pt idx="274">
                  <c:v>87.840285997246298</c:v>
                </c:pt>
                <c:pt idx="275">
                  <c:v>85.055194569917148</c:v>
                </c:pt>
                <c:pt idx="276">
                  <c:v>83.498393681006789</c:v>
                </c:pt>
                <c:pt idx="277">
                  <c:v>81.410178989830669</c:v>
                </c:pt>
                <c:pt idx="278">
                  <c:v>82.919877291722017</c:v>
                </c:pt>
                <c:pt idx="279">
                  <c:v>83.064808328703606</c:v>
                </c:pt>
                <c:pt idx="280">
                  <c:v>83.533418681610669</c:v>
                </c:pt>
                <c:pt idx="281">
                  <c:v>85.671151477088827</c:v>
                </c:pt>
                <c:pt idx="282">
                  <c:v>87.441725645546995</c:v>
                </c:pt>
                <c:pt idx="283">
                  <c:v>86.686876494601321</c:v>
                </c:pt>
                <c:pt idx="284">
                  <c:v>87.690523925698699</c:v>
                </c:pt>
                <c:pt idx="285">
                  <c:v>88.118070484794316</c:v>
                </c:pt>
                <c:pt idx="286">
                  <c:v>88.377738592719638</c:v>
                </c:pt>
                <c:pt idx="287">
                  <c:v>86.217058383052731</c:v>
                </c:pt>
                <c:pt idx="288">
                  <c:v>86.265368728713256</c:v>
                </c:pt>
                <c:pt idx="289">
                  <c:v>86.715862701997636</c:v>
                </c:pt>
                <c:pt idx="290">
                  <c:v>86.910311843281235</c:v>
                </c:pt>
                <c:pt idx="291">
                  <c:v>87.330611850527788</c:v>
                </c:pt>
                <c:pt idx="292">
                  <c:v>87.447764438754561</c:v>
                </c:pt>
                <c:pt idx="293">
                  <c:v>87.465880818377258</c:v>
                </c:pt>
                <c:pt idx="294">
                  <c:v>87.783521341095195</c:v>
                </c:pt>
                <c:pt idx="295">
                  <c:v>87.491243749849033</c:v>
                </c:pt>
                <c:pt idx="296">
                  <c:v>86.003285103504908</c:v>
                </c:pt>
                <c:pt idx="297">
                  <c:v>84.754462668180395</c:v>
                </c:pt>
                <c:pt idx="298">
                  <c:v>86.009323896712488</c:v>
                </c:pt>
                <c:pt idx="299">
                  <c:v>87.820961858982102</c:v>
                </c:pt>
                <c:pt idx="300">
                  <c:v>88.159134278605762</c:v>
                </c:pt>
                <c:pt idx="301">
                  <c:v>87.468296335660284</c:v>
                </c:pt>
                <c:pt idx="302">
                  <c:v>87.976762723737295</c:v>
                </c:pt>
                <c:pt idx="303">
                  <c:v>87.800429962076393</c:v>
                </c:pt>
                <c:pt idx="304">
                  <c:v>87.811299789849997</c:v>
                </c:pt>
                <c:pt idx="305">
                  <c:v>86.947752361168142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4-4207-9A26-E960C9CF35BE}"/>
            </c:ext>
          </c:extLst>
        </c:ser>
        <c:ser>
          <c:idx val="1"/>
          <c:order val="1"/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'Step #6'!$C$4:$C$309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#6'!$G$4:$G$309</c:f>
              <c:numCache>
                <c:formatCode>#,##0.00</c:formatCode>
                <c:ptCount val="306"/>
                <c:pt idx="0">
                  <c:v>100</c:v>
                </c:pt>
                <c:pt idx="1">
                  <c:v>95.824716888232388</c:v>
                </c:pt>
                <c:pt idx="2">
                  <c:v>95.519448547513534</c:v>
                </c:pt>
                <c:pt idx="3">
                  <c:v>94.140817331363849</c:v>
                </c:pt>
                <c:pt idx="4">
                  <c:v>89.807976366322009</c:v>
                </c:pt>
                <c:pt idx="5">
                  <c:v>91.64943377646479</c:v>
                </c:pt>
                <c:pt idx="6">
                  <c:v>93.806006893156081</c:v>
                </c:pt>
                <c:pt idx="7">
                  <c:v>90.871491875923184</c:v>
                </c:pt>
                <c:pt idx="8">
                  <c:v>88.557360905957651</c:v>
                </c:pt>
                <c:pt idx="9">
                  <c:v>86.715903495814871</c:v>
                </c:pt>
                <c:pt idx="10">
                  <c:v>84.529788281634666</c:v>
                </c:pt>
                <c:pt idx="11">
                  <c:v>86.312161496799604</c:v>
                </c:pt>
                <c:pt idx="12">
                  <c:v>93.205317577548001</c:v>
                </c:pt>
                <c:pt idx="13">
                  <c:v>92.40768094534711</c:v>
                </c:pt>
                <c:pt idx="14">
                  <c:v>91.491875923190548</c:v>
                </c:pt>
                <c:pt idx="15">
                  <c:v>86.893156080748383</c:v>
                </c:pt>
                <c:pt idx="16">
                  <c:v>88.005908419497786</c:v>
                </c:pt>
                <c:pt idx="17">
                  <c:v>83.229935992122094</c:v>
                </c:pt>
                <c:pt idx="18">
                  <c:v>83.259478089611022</c:v>
                </c:pt>
                <c:pt idx="19">
                  <c:v>86.587887740029529</c:v>
                </c:pt>
                <c:pt idx="20">
                  <c:v>87.326440177252579</c:v>
                </c:pt>
                <c:pt idx="21">
                  <c:v>90.192023633677991</c:v>
                </c:pt>
                <c:pt idx="22">
                  <c:v>89.059576563269317</c:v>
                </c:pt>
                <c:pt idx="23">
                  <c:v>87.612013786312161</c:v>
                </c:pt>
                <c:pt idx="24">
                  <c:v>88.93156080748399</c:v>
                </c:pt>
                <c:pt idx="25">
                  <c:v>84.815361890694234</c:v>
                </c:pt>
                <c:pt idx="26">
                  <c:v>85.199409158050216</c:v>
                </c:pt>
                <c:pt idx="27">
                  <c:v>86.715903495814871</c:v>
                </c:pt>
                <c:pt idx="28">
                  <c:v>89.236829148202844</c:v>
                </c:pt>
                <c:pt idx="29">
                  <c:v>92.466765140324952</c:v>
                </c:pt>
                <c:pt idx="30">
                  <c:v>97.419990152634156</c:v>
                </c:pt>
                <c:pt idx="31">
                  <c:v>97.311669128508115</c:v>
                </c:pt>
                <c:pt idx="32">
                  <c:v>98.069916297390449</c:v>
                </c:pt>
                <c:pt idx="33">
                  <c:v>97.085179714426388</c:v>
                </c:pt>
                <c:pt idx="34">
                  <c:v>98.188084687346119</c:v>
                </c:pt>
                <c:pt idx="35">
                  <c:v>97.754800590841953</c:v>
                </c:pt>
                <c:pt idx="36">
                  <c:v>102.02855736090595</c:v>
                </c:pt>
                <c:pt idx="37">
                  <c:v>105.96750369276218</c:v>
                </c:pt>
                <c:pt idx="38">
                  <c:v>106.69620876415557</c:v>
                </c:pt>
                <c:pt idx="39">
                  <c:v>107.37567700640078</c:v>
                </c:pt>
                <c:pt idx="40">
                  <c:v>110.66469719350071</c:v>
                </c:pt>
                <c:pt idx="41">
                  <c:v>115.64746430329886</c:v>
                </c:pt>
                <c:pt idx="42">
                  <c:v>114.03249630723779</c:v>
                </c:pt>
                <c:pt idx="43">
                  <c:v>110.8025603151157</c:v>
                </c:pt>
                <c:pt idx="44">
                  <c:v>107.06056129985228</c:v>
                </c:pt>
                <c:pt idx="45">
                  <c:v>115.29295913343181</c:v>
                </c:pt>
                <c:pt idx="46">
                  <c:v>112.79172821270309</c:v>
                </c:pt>
                <c:pt idx="47">
                  <c:v>117.73510585918265</c:v>
                </c:pt>
                <c:pt idx="48">
                  <c:v>123.99803052683407</c:v>
                </c:pt>
                <c:pt idx="49">
                  <c:v>122.36336779911372</c:v>
                </c:pt>
                <c:pt idx="50">
                  <c:v>122.41260462826193</c:v>
                </c:pt>
                <c:pt idx="51">
                  <c:v>121.69374692269817</c:v>
                </c:pt>
                <c:pt idx="52">
                  <c:v>117.5480059084195</c:v>
                </c:pt>
                <c:pt idx="53">
                  <c:v>120.23633677991137</c:v>
                </c:pt>
                <c:pt idx="54">
                  <c:v>119.72427375677006</c:v>
                </c:pt>
                <c:pt idx="55">
                  <c:v>118.50320039389463</c:v>
                </c:pt>
                <c:pt idx="56">
                  <c:v>119.9310684391925</c:v>
                </c:pt>
                <c:pt idx="57">
                  <c:v>122.10733628754306</c:v>
                </c:pt>
                <c:pt idx="58">
                  <c:v>125.46528803545051</c:v>
                </c:pt>
                <c:pt idx="59">
                  <c:v>131.04874446085671</c:v>
                </c:pt>
                <c:pt idx="60">
                  <c:v>132.70310192023632</c:v>
                </c:pt>
                <c:pt idx="61">
                  <c:v>128.18316100443133</c:v>
                </c:pt>
                <c:pt idx="62">
                  <c:v>129.87690792712948</c:v>
                </c:pt>
                <c:pt idx="63">
                  <c:v>126.99162973904481</c:v>
                </c:pt>
                <c:pt idx="64">
                  <c:v>126.60758247168881</c:v>
                </c:pt>
                <c:pt idx="65">
                  <c:v>120.45297882816345</c:v>
                </c:pt>
                <c:pt idx="66">
                  <c:v>117.74495322501231</c:v>
                </c:pt>
                <c:pt idx="67">
                  <c:v>120.08862629246676</c:v>
                </c:pt>
                <c:pt idx="68">
                  <c:v>122.57016248153619</c:v>
                </c:pt>
                <c:pt idx="69">
                  <c:v>117.32151649433776</c:v>
                </c:pt>
                <c:pt idx="70">
                  <c:v>118.14869522402756</c:v>
                </c:pt>
                <c:pt idx="71">
                  <c:v>115.23387493845394</c:v>
                </c:pt>
                <c:pt idx="72">
                  <c:v>117.97144263909402</c:v>
                </c:pt>
                <c:pt idx="73">
                  <c:v>119.07434761201378</c:v>
                </c:pt>
                <c:pt idx="74">
                  <c:v>117.17380600689313</c:v>
                </c:pt>
                <c:pt idx="75">
                  <c:v>119.38946331856226</c:v>
                </c:pt>
                <c:pt idx="76">
                  <c:v>124.14574101427867</c:v>
                </c:pt>
                <c:pt idx="77">
                  <c:v>126.28261939931068</c:v>
                </c:pt>
                <c:pt idx="78">
                  <c:v>125.97735105859182</c:v>
                </c:pt>
                <c:pt idx="79">
                  <c:v>125.82964057114721</c:v>
                </c:pt>
                <c:pt idx="80">
                  <c:v>126.37124569177745</c:v>
                </c:pt>
                <c:pt idx="81">
                  <c:v>125.49483013293943</c:v>
                </c:pt>
                <c:pt idx="82">
                  <c:v>125.76070901033971</c:v>
                </c:pt>
                <c:pt idx="83">
                  <c:v>131.12752338749382</c:v>
                </c:pt>
                <c:pt idx="84">
                  <c:v>130.8321024126046</c:v>
                </c:pt>
                <c:pt idx="85">
                  <c:v>128.22255046774987</c:v>
                </c:pt>
                <c:pt idx="86">
                  <c:v>129.71935007385522</c:v>
                </c:pt>
                <c:pt idx="87">
                  <c:v>131.69867060561299</c:v>
                </c:pt>
                <c:pt idx="88">
                  <c:v>133.92417528311177</c:v>
                </c:pt>
                <c:pt idx="89">
                  <c:v>132.34859675036927</c:v>
                </c:pt>
                <c:pt idx="90">
                  <c:v>134.19005416051206</c:v>
                </c:pt>
                <c:pt idx="91">
                  <c:v>134.7316592811423</c:v>
                </c:pt>
                <c:pt idx="92">
                  <c:v>134.32791728212703</c:v>
                </c:pt>
                <c:pt idx="93">
                  <c:v>140.11816838995568</c:v>
                </c:pt>
                <c:pt idx="94">
                  <c:v>142.14672575086163</c:v>
                </c:pt>
                <c:pt idx="95">
                  <c:v>144.33284096504184</c:v>
                </c:pt>
                <c:pt idx="96">
                  <c:v>145.13047759724273</c:v>
                </c:pt>
                <c:pt idx="97">
                  <c:v>146.24322993599213</c:v>
                </c:pt>
                <c:pt idx="98">
                  <c:v>149.6307237813885</c:v>
                </c:pt>
                <c:pt idx="99">
                  <c:v>153.76661742983754</c:v>
                </c:pt>
                <c:pt idx="100">
                  <c:v>152.22058099458394</c:v>
                </c:pt>
                <c:pt idx="101">
                  <c:v>153.12653865091085</c:v>
                </c:pt>
                <c:pt idx="102">
                  <c:v>155.37173806006891</c:v>
                </c:pt>
                <c:pt idx="103">
                  <c:v>153.29394387001477</c:v>
                </c:pt>
                <c:pt idx="104">
                  <c:v>143.00344657804035</c:v>
                </c:pt>
                <c:pt idx="105">
                  <c:v>138.43426883308715</c:v>
                </c:pt>
                <c:pt idx="106">
                  <c:v>125.24864598719843</c:v>
                </c:pt>
                <c:pt idx="107">
                  <c:v>124.41161989167897</c:v>
                </c:pt>
                <c:pt idx="108">
                  <c:v>137.33136386016739</c:v>
                </c:pt>
                <c:pt idx="109">
                  <c:v>126.12506154603642</c:v>
                </c:pt>
                <c:pt idx="110">
                  <c:v>123.87986213687839</c:v>
                </c:pt>
                <c:pt idx="111">
                  <c:v>130.21171836533728</c:v>
                </c:pt>
                <c:pt idx="112">
                  <c:v>130.64500246184144</c:v>
                </c:pt>
                <c:pt idx="113">
                  <c:v>139.75381585425896</c:v>
                </c:pt>
                <c:pt idx="114">
                  <c:v>139.69473165928116</c:v>
                </c:pt>
                <c:pt idx="115">
                  <c:v>141.95962580009848</c:v>
                </c:pt>
                <c:pt idx="116">
                  <c:v>140.17725258493351</c:v>
                </c:pt>
                <c:pt idx="117">
                  <c:v>143.10192023633675</c:v>
                </c:pt>
                <c:pt idx="118">
                  <c:v>146.01674052191035</c:v>
                </c:pt>
                <c:pt idx="119">
                  <c:v>148.69522402757264</c:v>
                </c:pt>
                <c:pt idx="120">
                  <c:v>141.98916789758738</c:v>
                </c:pt>
                <c:pt idx="121">
                  <c:v>136.9177744953225</c:v>
                </c:pt>
                <c:pt idx="122">
                  <c:v>133.09699655342195</c:v>
                </c:pt>
                <c:pt idx="123">
                  <c:v>133.6189069423929</c:v>
                </c:pt>
                <c:pt idx="124">
                  <c:v>129.81782373215165</c:v>
                </c:pt>
                <c:pt idx="125">
                  <c:v>120.78778926637123</c:v>
                </c:pt>
                <c:pt idx="126">
                  <c:v>122.73756770064006</c:v>
                </c:pt>
                <c:pt idx="127">
                  <c:v>129.72919743968487</c:v>
                </c:pt>
                <c:pt idx="128">
                  <c:v>126.17429837518463</c:v>
                </c:pt>
                <c:pt idx="129">
                  <c:v>135.44066962087641</c:v>
                </c:pt>
                <c:pt idx="130">
                  <c:v>136.73067454455935</c:v>
                </c:pt>
                <c:pt idx="131">
                  <c:v>129.48301329394386</c:v>
                </c:pt>
                <c:pt idx="132">
                  <c:v>131.66912850812406</c:v>
                </c:pt>
                <c:pt idx="133">
                  <c:v>135.82471688823239</c:v>
                </c:pt>
                <c:pt idx="134">
                  <c:v>136.02166420482519</c:v>
                </c:pt>
                <c:pt idx="135">
                  <c:v>139.98030526834071</c:v>
                </c:pt>
                <c:pt idx="136">
                  <c:v>146.43032988675529</c:v>
                </c:pt>
                <c:pt idx="137">
                  <c:v>142.10733628754309</c:v>
                </c:pt>
                <c:pt idx="138">
                  <c:v>142.86558345642541</c:v>
                </c:pt>
                <c:pt idx="139">
                  <c:v>139.85228951255536</c:v>
                </c:pt>
                <c:pt idx="140">
                  <c:v>140.64992614475628</c:v>
                </c:pt>
                <c:pt idx="141">
                  <c:v>130.78286558345641</c:v>
                </c:pt>
                <c:pt idx="142">
                  <c:v>134.67257508616444</c:v>
                </c:pt>
                <c:pt idx="143">
                  <c:v>132.81142294436236</c:v>
                </c:pt>
                <c:pt idx="144">
                  <c:v>128.61644510093549</c:v>
                </c:pt>
                <c:pt idx="145">
                  <c:v>129.77843426883308</c:v>
                </c:pt>
                <c:pt idx="146">
                  <c:v>131.16691285081242</c:v>
                </c:pt>
                <c:pt idx="147">
                  <c:v>131.21614967996061</c:v>
                </c:pt>
                <c:pt idx="148">
                  <c:v>130.24126046282618</c:v>
                </c:pt>
                <c:pt idx="149">
                  <c:v>122.30428360413588</c:v>
                </c:pt>
                <c:pt idx="150">
                  <c:v>123.91925160019694</c:v>
                </c:pt>
                <c:pt idx="151">
                  <c:v>121.11275233874939</c:v>
                </c:pt>
                <c:pt idx="152">
                  <c:v>123.74199901526339</c:v>
                </c:pt>
                <c:pt idx="153">
                  <c:v>127.03101920236337</c:v>
                </c:pt>
                <c:pt idx="154">
                  <c:v>127.39537173806006</c:v>
                </c:pt>
                <c:pt idx="155">
                  <c:v>128.66568193008371</c:v>
                </c:pt>
                <c:pt idx="156">
                  <c:v>129.93599212210731</c:v>
                </c:pt>
                <c:pt idx="157">
                  <c:v>134.8301329394387</c:v>
                </c:pt>
                <c:pt idx="158">
                  <c:v>127.89758739537172</c:v>
                </c:pt>
                <c:pt idx="159">
                  <c:v>126.60758247168881</c:v>
                </c:pt>
                <c:pt idx="160">
                  <c:v>129.90645002461841</c:v>
                </c:pt>
                <c:pt idx="161">
                  <c:v>128.98079763663219</c:v>
                </c:pt>
                <c:pt idx="162">
                  <c:v>128.60659773510585</c:v>
                </c:pt>
                <c:pt idx="163">
                  <c:v>130.15263417035942</c:v>
                </c:pt>
                <c:pt idx="164">
                  <c:v>129.63072378138847</c:v>
                </c:pt>
                <c:pt idx="165">
                  <c:v>133.27424913835549</c:v>
                </c:pt>
                <c:pt idx="166">
                  <c:v>132.82127031019201</c:v>
                </c:pt>
                <c:pt idx="167">
                  <c:v>133.451501723289</c:v>
                </c:pt>
                <c:pt idx="168">
                  <c:v>134.61349089118659</c:v>
                </c:pt>
                <c:pt idx="169">
                  <c:v>133.16592811422944</c:v>
                </c:pt>
                <c:pt idx="170">
                  <c:v>135.52929591334316</c:v>
                </c:pt>
                <c:pt idx="171">
                  <c:v>135.93303791235846</c:v>
                </c:pt>
                <c:pt idx="172">
                  <c:v>136.55342195962578</c:v>
                </c:pt>
                <c:pt idx="173">
                  <c:v>133.98325947808959</c:v>
                </c:pt>
                <c:pt idx="174">
                  <c:v>134.72181191531266</c:v>
                </c:pt>
                <c:pt idx="175">
                  <c:v>132.3092072870507</c:v>
                </c:pt>
                <c:pt idx="176">
                  <c:v>129.23682914820284</c:v>
                </c:pt>
                <c:pt idx="177">
                  <c:v>124.25406203840473</c:v>
                </c:pt>
                <c:pt idx="178">
                  <c:v>122.9640571147218</c:v>
                </c:pt>
                <c:pt idx="179">
                  <c:v>122.99359921221074</c:v>
                </c:pt>
                <c:pt idx="180">
                  <c:v>118.31610044313146</c:v>
                </c:pt>
                <c:pt idx="181">
                  <c:v>111.63958641063513</c:v>
                </c:pt>
                <c:pt idx="182">
                  <c:v>110.19202363367799</c:v>
                </c:pt>
                <c:pt idx="183">
                  <c:v>106.03643525356968</c:v>
                </c:pt>
                <c:pt idx="184">
                  <c:v>110.23141309699653</c:v>
                </c:pt>
                <c:pt idx="185">
                  <c:v>107.46430329886753</c:v>
                </c:pt>
                <c:pt idx="186">
                  <c:v>109.1482028557361</c:v>
                </c:pt>
                <c:pt idx="187">
                  <c:v>107.94682422451993</c:v>
                </c:pt>
                <c:pt idx="188">
                  <c:v>110.91088133924177</c:v>
                </c:pt>
                <c:pt idx="189">
                  <c:v>110.2904972919744</c:v>
                </c:pt>
                <c:pt idx="190">
                  <c:v>108.57705563761692</c:v>
                </c:pt>
                <c:pt idx="191">
                  <c:v>104.57902511078285</c:v>
                </c:pt>
                <c:pt idx="192">
                  <c:v>106.38109305760707</c:v>
                </c:pt>
                <c:pt idx="193">
                  <c:v>107.21811915312654</c:v>
                </c:pt>
                <c:pt idx="194">
                  <c:v>106.81437715411126</c:v>
                </c:pt>
                <c:pt idx="195">
                  <c:v>112.1122599704579</c:v>
                </c:pt>
                <c:pt idx="196">
                  <c:v>113.4022648941408</c:v>
                </c:pt>
                <c:pt idx="197">
                  <c:v>109.94583948793696</c:v>
                </c:pt>
                <c:pt idx="198">
                  <c:v>109.74889217134415</c:v>
                </c:pt>
                <c:pt idx="199">
                  <c:v>110.05416051206301</c:v>
                </c:pt>
                <c:pt idx="200">
                  <c:v>110.23141309699653</c:v>
                </c:pt>
                <c:pt idx="201">
                  <c:v>110.3889709502708</c:v>
                </c:pt>
                <c:pt idx="202">
                  <c:v>108.73461349089119</c:v>
                </c:pt>
                <c:pt idx="203">
                  <c:v>104.71688823239782</c:v>
                </c:pt>
                <c:pt idx="204">
                  <c:v>102.57016248153619</c:v>
                </c:pt>
                <c:pt idx="205">
                  <c:v>105.93796159527326</c:v>
                </c:pt>
                <c:pt idx="206">
                  <c:v>104.02757262432299</c:v>
                </c:pt>
                <c:pt idx="207">
                  <c:v>104.92368291482026</c:v>
                </c:pt>
                <c:pt idx="208">
                  <c:v>107.45445593303791</c:v>
                </c:pt>
                <c:pt idx="209">
                  <c:v>110.42836041358935</c:v>
                </c:pt>
                <c:pt idx="210">
                  <c:v>111.93500738552437</c:v>
                </c:pt>
                <c:pt idx="211">
                  <c:v>116.18906942392908</c:v>
                </c:pt>
                <c:pt idx="212">
                  <c:v>116.96701132447069</c:v>
                </c:pt>
                <c:pt idx="213">
                  <c:v>115.65731166912852</c:v>
                </c:pt>
                <c:pt idx="214">
                  <c:v>114.40669620876413</c:v>
                </c:pt>
                <c:pt idx="215">
                  <c:v>117.28212703101919</c:v>
                </c:pt>
                <c:pt idx="216">
                  <c:v>118.66075824716889</c:v>
                </c:pt>
                <c:pt idx="217">
                  <c:v>122.91482028557358</c:v>
                </c:pt>
                <c:pt idx="218">
                  <c:v>120.29542097488921</c:v>
                </c:pt>
                <c:pt idx="219">
                  <c:v>121.00443131462333</c:v>
                </c:pt>
                <c:pt idx="220">
                  <c:v>118.16838995568683</c:v>
                </c:pt>
                <c:pt idx="221">
                  <c:v>115.00738552437222</c:v>
                </c:pt>
                <c:pt idx="222">
                  <c:v>114.75135401280157</c:v>
                </c:pt>
                <c:pt idx="223">
                  <c:v>114.8793697685869</c:v>
                </c:pt>
                <c:pt idx="224">
                  <c:v>114.19005416051205</c:v>
                </c:pt>
                <c:pt idx="225">
                  <c:v>113.90448055145248</c:v>
                </c:pt>
                <c:pt idx="226">
                  <c:v>112.22058099458394</c:v>
                </c:pt>
                <c:pt idx="227">
                  <c:v>111.82668636139832</c:v>
                </c:pt>
                <c:pt idx="228">
                  <c:v>111.83653372722794</c:v>
                </c:pt>
                <c:pt idx="229">
                  <c:v>112.9886755292959</c:v>
                </c:pt>
                <c:pt idx="230">
                  <c:v>112.02363367799113</c:v>
                </c:pt>
                <c:pt idx="231">
                  <c:v>110.3889709502708</c:v>
                </c:pt>
                <c:pt idx="232">
                  <c:v>110.74347612013786</c:v>
                </c:pt>
                <c:pt idx="233">
                  <c:v>109.78828163466272</c:v>
                </c:pt>
                <c:pt idx="234">
                  <c:v>111.34416543574592</c:v>
                </c:pt>
                <c:pt idx="235">
                  <c:v>108.931560807484</c:v>
                </c:pt>
                <c:pt idx="236">
                  <c:v>108.00590841949777</c:v>
                </c:pt>
                <c:pt idx="237">
                  <c:v>107.65140324963072</c:v>
                </c:pt>
                <c:pt idx="238">
                  <c:v>109.98522895125554</c:v>
                </c:pt>
                <c:pt idx="239">
                  <c:v>109.0595765632693</c:v>
                </c:pt>
                <c:pt idx="240">
                  <c:v>109.95568685376662</c:v>
                </c:pt>
                <c:pt idx="241">
                  <c:v>108.94140817331363</c:v>
                </c:pt>
                <c:pt idx="242">
                  <c:v>109.82767109798128</c:v>
                </c:pt>
                <c:pt idx="243">
                  <c:v>107.67109798129</c:v>
                </c:pt>
                <c:pt idx="244">
                  <c:v>108.30132939438701</c:v>
                </c:pt>
                <c:pt idx="245">
                  <c:v>109.53225012309207</c:v>
                </c:pt>
                <c:pt idx="246">
                  <c:v>110.87149187592318</c:v>
                </c:pt>
                <c:pt idx="247">
                  <c:v>115.7065484982767</c:v>
                </c:pt>
                <c:pt idx="248">
                  <c:v>117.66617429837518</c:v>
                </c:pt>
                <c:pt idx="249">
                  <c:v>115.72624322993599</c:v>
                </c:pt>
                <c:pt idx="250">
                  <c:v>114.5642540620384</c:v>
                </c:pt>
                <c:pt idx="251">
                  <c:v>118.55243722304283</c:v>
                </c:pt>
                <c:pt idx="252">
                  <c:v>120.66962087641555</c:v>
                </c:pt>
                <c:pt idx="253">
                  <c:v>118.8577055637617</c:v>
                </c:pt>
                <c:pt idx="254">
                  <c:v>118.70014771048744</c:v>
                </c:pt>
                <c:pt idx="255">
                  <c:v>115.9231905465288</c:v>
                </c:pt>
                <c:pt idx="256">
                  <c:v>118.74938453963564</c:v>
                </c:pt>
                <c:pt idx="257">
                  <c:v>120.54160512063021</c:v>
                </c:pt>
                <c:pt idx="258">
                  <c:v>116.76021664204823</c:v>
                </c:pt>
                <c:pt idx="259">
                  <c:v>116.9177744953225</c:v>
                </c:pt>
                <c:pt idx="260">
                  <c:v>116.69128508124076</c:v>
                </c:pt>
                <c:pt idx="261">
                  <c:v>114.20974889217132</c:v>
                </c:pt>
                <c:pt idx="262">
                  <c:v>114.14081733136385</c:v>
                </c:pt>
                <c:pt idx="263">
                  <c:v>111.50172328902019</c:v>
                </c:pt>
                <c:pt idx="264">
                  <c:v>111.17676021664205</c:v>
                </c:pt>
                <c:pt idx="265">
                  <c:v>110.67454455933037</c:v>
                </c:pt>
                <c:pt idx="266">
                  <c:v>109.33530280649926</c:v>
                </c:pt>
                <c:pt idx="267">
                  <c:v>108.74446085672082</c:v>
                </c:pt>
                <c:pt idx="268">
                  <c:v>103.60413589364845</c:v>
                </c:pt>
                <c:pt idx="269">
                  <c:v>104.83505662235351</c:v>
                </c:pt>
                <c:pt idx="270">
                  <c:v>102.50123092072869</c:v>
                </c:pt>
                <c:pt idx="271">
                  <c:v>101.13244707040865</c:v>
                </c:pt>
                <c:pt idx="272">
                  <c:v>97.981290004923665</c:v>
                </c:pt>
                <c:pt idx="273">
                  <c:v>96.592811422944351</c:v>
                </c:pt>
                <c:pt idx="274">
                  <c:v>97.203348104382073</c:v>
                </c:pt>
                <c:pt idx="275">
                  <c:v>103.37764647956671</c:v>
                </c:pt>
                <c:pt idx="276">
                  <c:v>103.97833579517479</c:v>
                </c:pt>
                <c:pt idx="277">
                  <c:v>107.50369276218609</c:v>
                </c:pt>
                <c:pt idx="278">
                  <c:v>105.11078286558345</c:v>
                </c:pt>
                <c:pt idx="279">
                  <c:v>107.24766125061545</c:v>
                </c:pt>
                <c:pt idx="280">
                  <c:v>108.02560315115706</c:v>
                </c:pt>
                <c:pt idx="281">
                  <c:v>105.87887740029541</c:v>
                </c:pt>
                <c:pt idx="282">
                  <c:v>107.52338749384541</c:v>
                </c:pt>
                <c:pt idx="283">
                  <c:v>108.03545051698669</c:v>
                </c:pt>
                <c:pt idx="284">
                  <c:v>106.22353520433283</c:v>
                </c:pt>
                <c:pt idx="285">
                  <c:v>103.39734121122599</c:v>
                </c:pt>
                <c:pt idx="286">
                  <c:v>103.77154111275233</c:v>
                </c:pt>
                <c:pt idx="287">
                  <c:v>107.11964549483012</c:v>
                </c:pt>
                <c:pt idx="288">
                  <c:v>107.89758739537172</c:v>
                </c:pt>
                <c:pt idx="289">
                  <c:v>106.9916297390448</c:v>
                </c:pt>
                <c:pt idx="290">
                  <c:v>106.66666666666664</c:v>
                </c:pt>
                <c:pt idx="291">
                  <c:v>105.69177744953224</c:v>
                </c:pt>
                <c:pt idx="292">
                  <c:v>105.1698670605613</c:v>
                </c:pt>
                <c:pt idx="293">
                  <c:v>107.23781388478582</c:v>
                </c:pt>
                <c:pt idx="294">
                  <c:v>105.64254062038403</c:v>
                </c:pt>
                <c:pt idx="295">
                  <c:v>106.2432299359921</c:v>
                </c:pt>
                <c:pt idx="296">
                  <c:v>108.74446085672082</c:v>
                </c:pt>
                <c:pt idx="297">
                  <c:v>108.9807976366322</c:v>
                </c:pt>
                <c:pt idx="298">
                  <c:v>106.82422451994091</c:v>
                </c:pt>
                <c:pt idx="299">
                  <c:v>103.23978335795174</c:v>
                </c:pt>
                <c:pt idx="300">
                  <c:v>101.04382077794189</c:v>
                </c:pt>
                <c:pt idx="301">
                  <c:v>101.20137863121614</c:v>
                </c:pt>
                <c:pt idx="302">
                  <c:v>103.35795174790744</c:v>
                </c:pt>
                <c:pt idx="303">
                  <c:v>106.35155096011817</c:v>
                </c:pt>
                <c:pt idx="304">
                  <c:v>111.068439192516</c:v>
                </c:pt>
                <c:pt idx="305">
                  <c:v>111.73806006893156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4-4207-9A26-E960C9CF35B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'Step #6'!$C$4:$C$309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#6'!$I$4:$I$309</c:f>
              <c:numCache>
                <c:formatCode>0.000</c:formatCode>
                <c:ptCount val="306"/>
                <c:pt idx="0" formatCode="0.00">
                  <c:v>100</c:v>
                </c:pt>
                <c:pt idx="1">
                  <c:v>100.05400887288627</c:v>
                </c:pt>
                <c:pt idx="2">
                  <c:v>100.07586960714974</c:v>
                </c:pt>
                <c:pt idx="3">
                  <c:v>100.13245033112584</c:v>
                </c:pt>
                <c:pt idx="4">
                  <c:v>100.16074069311387</c:v>
                </c:pt>
                <c:pt idx="5">
                  <c:v>100.1993184594612</c:v>
                </c:pt>
                <c:pt idx="6">
                  <c:v>100.25075548125764</c:v>
                </c:pt>
                <c:pt idx="7">
                  <c:v>100.29319102423968</c:v>
                </c:pt>
                <c:pt idx="8">
                  <c:v>100.2957628753295</c:v>
                </c:pt>
                <c:pt idx="9">
                  <c:v>100.26361473670673</c:v>
                </c:pt>
                <c:pt idx="10">
                  <c:v>100.26361473670673</c:v>
                </c:pt>
                <c:pt idx="11">
                  <c:v>100.30347842859896</c:v>
                </c:pt>
                <c:pt idx="12">
                  <c:v>100.30219250305406</c:v>
                </c:pt>
                <c:pt idx="13">
                  <c:v>100.28933324760496</c:v>
                </c:pt>
                <c:pt idx="14">
                  <c:v>100.30219250305406</c:v>
                </c:pt>
                <c:pt idx="15">
                  <c:v>100.28033176879059</c:v>
                </c:pt>
                <c:pt idx="16">
                  <c:v>100.29319102423968</c:v>
                </c:pt>
                <c:pt idx="17">
                  <c:v>100.30219250305406</c:v>
                </c:pt>
                <c:pt idx="18">
                  <c:v>100.30219250305406</c:v>
                </c:pt>
                <c:pt idx="19">
                  <c:v>100.29962065196425</c:v>
                </c:pt>
                <c:pt idx="20">
                  <c:v>100.29962065196425</c:v>
                </c:pt>
                <c:pt idx="21">
                  <c:v>100.29190509869478</c:v>
                </c:pt>
                <c:pt idx="22">
                  <c:v>100.30605027968879</c:v>
                </c:pt>
                <c:pt idx="23">
                  <c:v>100.28933324760496</c:v>
                </c:pt>
                <c:pt idx="24">
                  <c:v>100.27647399215584</c:v>
                </c:pt>
                <c:pt idx="25">
                  <c:v>100.29962065196425</c:v>
                </c:pt>
                <c:pt idx="26">
                  <c:v>100.29962065196425</c:v>
                </c:pt>
                <c:pt idx="27">
                  <c:v>100.29704880087442</c:v>
                </c:pt>
                <c:pt idx="28">
                  <c:v>100.29061917314988</c:v>
                </c:pt>
                <c:pt idx="29">
                  <c:v>100.30219250305406</c:v>
                </c:pt>
                <c:pt idx="30">
                  <c:v>100.30862213077863</c:v>
                </c:pt>
                <c:pt idx="31">
                  <c:v>100.30219250305406</c:v>
                </c:pt>
                <c:pt idx="32">
                  <c:v>100.30219250305406</c:v>
                </c:pt>
                <c:pt idx="33">
                  <c:v>100.2957628753295</c:v>
                </c:pt>
                <c:pt idx="34">
                  <c:v>100.29962065196425</c:v>
                </c:pt>
                <c:pt idx="35">
                  <c:v>100.28676139651513</c:v>
                </c:pt>
                <c:pt idx="36">
                  <c:v>100.28676139651513</c:v>
                </c:pt>
                <c:pt idx="37">
                  <c:v>100.30219250305406</c:v>
                </c:pt>
                <c:pt idx="38">
                  <c:v>100.28547547097023</c:v>
                </c:pt>
                <c:pt idx="39">
                  <c:v>100.2957628753295</c:v>
                </c:pt>
                <c:pt idx="40">
                  <c:v>100.29319102423968</c:v>
                </c:pt>
                <c:pt idx="41">
                  <c:v>100.28933324760496</c:v>
                </c:pt>
                <c:pt idx="42">
                  <c:v>100.28161769433549</c:v>
                </c:pt>
                <c:pt idx="43">
                  <c:v>100.29319102423968</c:v>
                </c:pt>
                <c:pt idx="44">
                  <c:v>100.2957628753295</c:v>
                </c:pt>
                <c:pt idx="45">
                  <c:v>99.524207548382932</c:v>
                </c:pt>
                <c:pt idx="46">
                  <c:v>99.881694849868182</c:v>
                </c:pt>
                <c:pt idx="47">
                  <c:v>99.877837073233451</c:v>
                </c:pt>
                <c:pt idx="48">
                  <c:v>99.845688934610678</c:v>
                </c:pt>
                <c:pt idx="49">
                  <c:v>100.00257185108981</c:v>
                </c:pt>
                <c:pt idx="50">
                  <c:v>100.09901626695815</c:v>
                </c:pt>
                <c:pt idx="51">
                  <c:v>100.15173921429947</c:v>
                </c:pt>
                <c:pt idx="52">
                  <c:v>100.30219250305406</c:v>
                </c:pt>
                <c:pt idx="53">
                  <c:v>100.26361473670673</c:v>
                </c:pt>
                <c:pt idx="54">
                  <c:v>100.30219250305406</c:v>
                </c:pt>
                <c:pt idx="55">
                  <c:v>100.30219250305406</c:v>
                </c:pt>
                <c:pt idx="56">
                  <c:v>100.30219250305406</c:v>
                </c:pt>
                <c:pt idx="57">
                  <c:v>100.26490066225166</c:v>
                </c:pt>
                <c:pt idx="58">
                  <c:v>100.04243554298205</c:v>
                </c:pt>
                <c:pt idx="59">
                  <c:v>99.969137786922118</c:v>
                </c:pt>
                <c:pt idx="60">
                  <c:v>100.01285925544909</c:v>
                </c:pt>
                <c:pt idx="61">
                  <c:v>100.30090657750917</c:v>
                </c:pt>
                <c:pt idx="62">
                  <c:v>100.29447694978461</c:v>
                </c:pt>
                <c:pt idx="63">
                  <c:v>100.28804732206005</c:v>
                </c:pt>
                <c:pt idx="64">
                  <c:v>100.25461325789236</c:v>
                </c:pt>
                <c:pt idx="65">
                  <c:v>100.09901626695815</c:v>
                </c:pt>
                <c:pt idx="66">
                  <c:v>99.939561499389171</c:v>
                </c:pt>
                <c:pt idx="67">
                  <c:v>99.944705201568823</c:v>
                </c:pt>
                <c:pt idx="68">
                  <c:v>99.907413360766412</c:v>
                </c:pt>
                <c:pt idx="69">
                  <c:v>99.754388220921996</c:v>
                </c:pt>
                <c:pt idx="70">
                  <c:v>99.677232688227349</c:v>
                </c:pt>
                <c:pt idx="71">
                  <c:v>99.720954156754331</c:v>
                </c:pt>
                <c:pt idx="72">
                  <c:v>99.70423712467047</c:v>
                </c:pt>
                <c:pt idx="73">
                  <c:v>99.747958593197453</c:v>
                </c:pt>
                <c:pt idx="74">
                  <c:v>99.754388220921996</c:v>
                </c:pt>
                <c:pt idx="75">
                  <c:v>99.785250433999877</c:v>
                </c:pt>
                <c:pt idx="76">
                  <c:v>99.693949720311196</c:v>
                </c:pt>
                <c:pt idx="77">
                  <c:v>99.759531923101648</c:v>
                </c:pt>
                <c:pt idx="78">
                  <c:v>99.877837073233451</c:v>
                </c:pt>
                <c:pt idx="79">
                  <c:v>99.945991127113743</c:v>
                </c:pt>
                <c:pt idx="80">
                  <c:v>100.01928888317366</c:v>
                </c:pt>
                <c:pt idx="81">
                  <c:v>100.18774512955699</c:v>
                </c:pt>
                <c:pt idx="82">
                  <c:v>100</c:v>
                </c:pt>
                <c:pt idx="83">
                  <c:v>99.978139265736516</c:v>
                </c:pt>
                <c:pt idx="84">
                  <c:v>100.04114961743716</c:v>
                </c:pt>
                <c:pt idx="85">
                  <c:v>100.35491545039541</c:v>
                </c:pt>
                <c:pt idx="86">
                  <c:v>100.45521764289846</c:v>
                </c:pt>
                <c:pt idx="87">
                  <c:v>100.50151096251527</c:v>
                </c:pt>
                <c:pt idx="88">
                  <c:v>100.5876679740243</c:v>
                </c:pt>
                <c:pt idx="89">
                  <c:v>100.43850061081463</c:v>
                </c:pt>
                <c:pt idx="90">
                  <c:v>100.51437021796437</c:v>
                </c:pt>
                <c:pt idx="91">
                  <c:v>100.66868128335369</c:v>
                </c:pt>
                <c:pt idx="92">
                  <c:v>100.26104288561693</c:v>
                </c:pt>
                <c:pt idx="93">
                  <c:v>99.908699286311318</c:v>
                </c:pt>
                <c:pt idx="94">
                  <c:v>99.75310229537709</c:v>
                </c:pt>
                <c:pt idx="95">
                  <c:v>100.14659551211984</c:v>
                </c:pt>
                <c:pt idx="96">
                  <c:v>100.43978653635955</c:v>
                </c:pt>
                <c:pt idx="97">
                  <c:v>100.26490066225166</c:v>
                </c:pt>
                <c:pt idx="98">
                  <c:v>100.09773034141323</c:v>
                </c:pt>
                <c:pt idx="99">
                  <c:v>100.13245033112584</c:v>
                </c:pt>
                <c:pt idx="100">
                  <c:v>100.2134636404552</c:v>
                </c:pt>
                <c:pt idx="101">
                  <c:v>100.34977174821577</c:v>
                </c:pt>
                <c:pt idx="102">
                  <c:v>100.29190509869478</c:v>
                </c:pt>
                <c:pt idx="103">
                  <c:v>100.36134507811998</c:v>
                </c:pt>
                <c:pt idx="104">
                  <c:v>100.3883495145631</c:v>
                </c:pt>
                <c:pt idx="105">
                  <c:v>99.876551147688545</c:v>
                </c:pt>
                <c:pt idx="106">
                  <c:v>99.655371953963851</c:v>
                </c:pt>
                <c:pt idx="107">
                  <c:v>99.672088986047697</c:v>
                </c:pt>
                <c:pt idx="108">
                  <c:v>99.664373432778248</c:v>
                </c:pt>
                <c:pt idx="109">
                  <c:v>99.71581045457468</c:v>
                </c:pt>
                <c:pt idx="110">
                  <c:v>99.75310229537709</c:v>
                </c:pt>
                <c:pt idx="111">
                  <c:v>99.660515656143502</c:v>
                </c:pt>
                <c:pt idx="112">
                  <c:v>99.659229730598597</c:v>
                </c:pt>
                <c:pt idx="113">
                  <c:v>99.679804539317161</c:v>
                </c:pt>
                <c:pt idx="114">
                  <c:v>99.659229730598597</c:v>
                </c:pt>
                <c:pt idx="115">
                  <c:v>99.659229730598597</c:v>
                </c:pt>
                <c:pt idx="116">
                  <c:v>99.668231209412966</c:v>
                </c:pt>
                <c:pt idx="117">
                  <c:v>99.659229730598597</c:v>
                </c:pt>
                <c:pt idx="118">
                  <c:v>99.660515656143502</c:v>
                </c:pt>
                <c:pt idx="119">
                  <c:v>99.652800102874039</c:v>
                </c:pt>
                <c:pt idx="120">
                  <c:v>99.729955635568686</c:v>
                </c:pt>
                <c:pt idx="121">
                  <c:v>99.871407445508893</c:v>
                </c:pt>
                <c:pt idx="122">
                  <c:v>99.848260785700504</c:v>
                </c:pt>
                <c:pt idx="123">
                  <c:v>99.879122998778371</c:v>
                </c:pt>
                <c:pt idx="124">
                  <c:v>99.821256349257368</c:v>
                </c:pt>
                <c:pt idx="125">
                  <c:v>100.18903105510191</c:v>
                </c:pt>
                <c:pt idx="126">
                  <c:v>100.24175400244326</c:v>
                </c:pt>
                <c:pt idx="127">
                  <c:v>99.836687455796309</c:v>
                </c:pt>
                <c:pt idx="128">
                  <c:v>99.965280010287387</c:v>
                </c:pt>
                <c:pt idx="129">
                  <c:v>99.75310229537709</c:v>
                </c:pt>
                <c:pt idx="130">
                  <c:v>99.678518613772255</c:v>
                </c:pt>
                <c:pt idx="131">
                  <c:v>99.871407445508893</c:v>
                </c:pt>
                <c:pt idx="132">
                  <c:v>99.894554105317297</c:v>
                </c:pt>
                <c:pt idx="133">
                  <c:v>100.19031698064683</c:v>
                </c:pt>
                <c:pt idx="134">
                  <c:v>100.15688291647913</c:v>
                </c:pt>
                <c:pt idx="135">
                  <c:v>100.02443258535332</c:v>
                </c:pt>
                <c:pt idx="136">
                  <c:v>99.854690413425061</c:v>
                </c:pt>
                <c:pt idx="137">
                  <c:v>100.00257185108981</c:v>
                </c:pt>
                <c:pt idx="138">
                  <c:v>100.0475792451617</c:v>
                </c:pt>
                <c:pt idx="139">
                  <c:v>100.18131550183244</c:v>
                </c:pt>
                <c:pt idx="140">
                  <c:v>100.08358516041922</c:v>
                </c:pt>
                <c:pt idx="141">
                  <c:v>100.1530251398444</c:v>
                </c:pt>
                <c:pt idx="142">
                  <c:v>99.938275573844265</c:v>
                </c:pt>
                <c:pt idx="143">
                  <c:v>99.909985211856224</c:v>
                </c:pt>
                <c:pt idx="144">
                  <c:v>99.877837073233451</c:v>
                </c:pt>
                <c:pt idx="145">
                  <c:v>99.726097858933969</c:v>
                </c:pt>
                <c:pt idx="146">
                  <c:v>99.724811933389049</c:v>
                </c:pt>
                <c:pt idx="147">
                  <c:v>99.86497781778435</c:v>
                </c:pt>
                <c:pt idx="148">
                  <c:v>99.765961550826205</c:v>
                </c:pt>
                <c:pt idx="149">
                  <c:v>99.791680061724421</c:v>
                </c:pt>
                <c:pt idx="150">
                  <c:v>99.759531923101648</c:v>
                </c:pt>
                <c:pt idx="151">
                  <c:v>99.724811933389049</c:v>
                </c:pt>
                <c:pt idx="152">
                  <c:v>99.741528965472895</c:v>
                </c:pt>
                <c:pt idx="153">
                  <c:v>99.714524529029759</c:v>
                </c:pt>
                <c:pt idx="154">
                  <c:v>99.659229730598597</c:v>
                </c:pt>
                <c:pt idx="155">
                  <c:v>99.659229730598597</c:v>
                </c:pt>
                <c:pt idx="156">
                  <c:v>99.668231209412966</c:v>
                </c:pt>
                <c:pt idx="157">
                  <c:v>99.738957114383069</c:v>
                </c:pt>
                <c:pt idx="158">
                  <c:v>99.724811933389049</c:v>
                </c:pt>
                <c:pt idx="159">
                  <c:v>99.832829679161563</c:v>
                </c:pt>
                <c:pt idx="160">
                  <c:v>99.791680061724421</c:v>
                </c:pt>
                <c:pt idx="161">
                  <c:v>99.821256349257368</c:v>
                </c:pt>
                <c:pt idx="162">
                  <c:v>99.72866971002378</c:v>
                </c:pt>
                <c:pt idx="163">
                  <c:v>99.735099337748338</c:v>
                </c:pt>
                <c:pt idx="164">
                  <c:v>99.719668231209397</c:v>
                </c:pt>
                <c:pt idx="165">
                  <c:v>99.70423712467047</c:v>
                </c:pt>
                <c:pt idx="166">
                  <c:v>99.69009194367645</c:v>
                </c:pt>
                <c:pt idx="167">
                  <c:v>99.681090464862081</c:v>
                </c:pt>
                <c:pt idx="168">
                  <c:v>99.702951199125565</c:v>
                </c:pt>
                <c:pt idx="169">
                  <c:v>99.845688934610678</c:v>
                </c:pt>
                <c:pt idx="170">
                  <c:v>99.787822285089689</c:v>
                </c:pt>
                <c:pt idx="171">
                  <c:v>99.746672667652533</c:v>
                </c:pt>
                <c:pt idx="172">
                  <c:v>99.695235645856101</c:v>
                </c:pt>
                <c:pt idx="173">
                  <c:v>99.706808975760296</c:v>
                </c:pt>
                <c:pt idx="174">
                  <c:v>99.659229730598597</c:v>
                </c:pt>
                <c:pt idx="175">
                  <c:v>99.654086028418959</c:v>
                </c:pt>
                <c:pt idx="176">
                  <c:v>99.661801581688422</c:v>
                </c:pt>
                <c:pt idx="177">
                  <c:v>99.845688934610678</c:v>
                </c:pt>
                <c:pt idx="178">
                  <c:v>99.717096380119585</c:v>
                </c:pt>
                <c:pt idx="179">
                  <c:v>99.710666752395028</c:v>
                </c:pt>
                <c:pt idx="180">
                  <c:v>99.740243039927989</c:v>
                </c:pt>
                <c:pt idx="181">
                  <c:v>99.697807496945927</c:v>
                </c:pt>
                <c:pt idx="182">
                  <c:v>99.717096380119585</c:v>
                </c:pt>
                <c:pt idx="183">
                  <c:v>99.69009194367645</c:v>
                </c:pt>
                <c:pt idx="184">
                  <c:v>99.670803060502791</c:v>
                </c:pt>
                <c:pt idx="185">
                  <c:v>99.745386742107627</c:v>
                </c:pt>
                <c:pt idx="186">
                  <c:v>99.69009194367645</c:v>
                </c:pt>
                <c:pt idx="187">
                  <c:v>99.699093422490833</c:v>
                </c:pt>
                <c:pt idx="188">
                  <c:v>99.659229730598597</c:v>
                </c:pt>
                <c:pt idx="189">
                  <c:v>99.659229730598597</c:v>
                </c:pt>
                <c:pt idx="190">
                  <c:v>99.657943805053691</c:v>
                </c:pt>
                <c:pt idx="191">
                  <c:v>99.682376390406986</c:v>
                </c:pt>
                <c:pt idx="192">
                  <c:v>99.66565935832314</c:v>
                </c:pt>
                <c:pt idx="193">
                  <c:v>99.966565935832307</c:v>
                </c:pt>
                <c:pt idx="194">
                  <c:v>99.927988169484976</c:v>
                </c:pt>
                <c:pt idx="195">
                  <c:v>99.706808975760296</c:v>
                </c:pt>
                <c:pt idx="196">
                  <c:v>99.77624895518548</c:v>
                </c:pt>
                <c:pt idx="197">
                  <c:v>99.927988169484976</c:v>
                </c:pt>
                <c:pt idx="198">
                  <c:v>99.763389699736379</c:v>
                </c:pt>
                <c:pt idx="199">
                  <c:v>99.799395614993898</c:v>
                </c:pt>
                <c:pt idx="200">
                  <c:v>99.749244518742358</c:v>
                </c:pt>
                <c:pt idx="201">
                  <c:v>99.732527486658512</c:v>
                </c:pt>
                <c:pt idx="202">
                  <c:v>99.718382305664505</c:v>
                </c:pt>
                <c:pt idx="203">
                  <c:v>99.740243039927989</c:v>
                </c:pt>
                <c:pt idx="204">
                  <c:v>99.737671188838164</c:v>
                </c:pt>
                <c:pt idx="205">
                  <c:v>99.778820806275306</c:v>
                </c:pt>
                <c:pt idx="206">
                  <c:v>99.828971902526845</c:v>
                </c:pt>
                <c:pt idx="207">
                  <c:v>99.926702243940085</c:v>
                </c:pt>
                <c:pt idx="208">
                  <c:v>100.01285925544909</c:v>
                </c:pt>
                <c:pt idx="209">
                  <c:v>100.19288883173665</c:v>
                </c:pt>
                <c:pt idx="210">
                  <c:v>100.43078505754517</c:v>
                </c:pt>
                <c:pt idx="211">
                  <c:v>100.45778949398829</c:v>
                </c:pt>
                <c:pt idx="212">
                  <c:v>100.61210055937759</c:v>
                </c:pt>
                <c:pt idx="213">
                  <c:v>100.42821320645534</c:v>
                </c:pt>
                <c:pt idx="214">
                  <c:v>100.317623609593</c:v>
                </c:pt>
                <c:pt idx="215">
                  <c:v>100.45393171735356</c:v>
                </c:pt>
                <c:pt idx="216">
                  <c:v>100.50922651578473</c:v>
                </c:pt>
                <c:pt idx="217">
                  <c:v>100.58252427184465</c:v>
                </c:pt>
                <c:pt idx="218">
                  <c:v>100.65582202790458</c:v>
                </c:pt>
                <c:pt idx="219">
                  <c:v>100.92586639233588</c:v>
                </c:pt>
                <c:pt idx="220">
                  <c:v>100.92972416897061</c:v>
                </c:pt>
                <c:pt idx="221">
                  <c:v>100.88600270044364</c:v>
                </c:pt>
                <c:pt idx="222">
                  <c:v>100.88214492380891</c:v>
                </c:pt>
                <c:pt idx="223">
                  <c:v>100.92715231788078</c:v>
                </c:pt>
                <c:pt idx="224">
                  <c:v>100.92715231788078</c:v>
                </c:pt>
                <c:pt idx="225">
                  <c:v>100.6365331447309</c:v>
                </c:pt>
                <c:pt idx="226">
                  <c:v>100.77155532694657</c:v>
                </c:pt>
                <c:pt idx="227">
                  <c:v>100.49636726033562</c:v>
                </c:pt>
                <c:pt idx="228">
                  <c:v>100.75226644377291</c:v>
                </c:pt>
                <c:pt idx="229">
                  <c:v>100.90400565807238</c:v>
                </c:pt>
                <c:pt idx="230">
                  <c:v>100.92072269015624</c:v>
                </c:pt>
                <c:pt idx="231">
                  <c:v>100.93872564778499</c:v>
                </c:pt>
                <c:pt idx="232">
                  <c:v>100.87828714717418</c:v>
                </c:pt>
                <c:pt idx="233">
                  <c:v>100.79984568893461</c:v>
                </c:pt>
                <c:pt idx="234">
                  <c:v>100.46550504725778</c:v>
                </c:pt>
                <c:pt idx="235">
                  <c:v>100.64424869800037</c:v>
                </c:pt>
                <c:pt idx="236">
                  <c:v>100.84871085964122</c:v>
                </c:pt>
                <c:pt idx="237">
                  <c:v>100.84871085964122</c:v>
                </c:pt>
                <c:pt idx="238">
                  <c:v>100.77155532694657</c:v>
                </c:pt>
                <c:pt idx="239">
                  <c:v>100.66739535780877</c:v>
                </c:pt>
                <c:pt idx="240">
                  <c:v>100.15945476756896</c:v>
                </c:pt>
                <c:pt idx="241">
                  <c:v>99.88812447759274</c:v>
                </c:pt>
                <c:pt idx="242">
                  <c:v>100.0707259049701</c:v>
                </c:pt>
                <c:pt idx="243">
                  <c:v>99.695235645856101</c:v>
                </c:pt>
                <c:pt idx="244">
                  <c:v>99.681090464862081</c:v>
                </c:pt>
                <c:pt idx="245">
                  <c:v>99.677232688227349</c:v>
                </c:pt>
                <c:pt idx="246">
                  <c:v>99.663087507233328</c:v>
                </c:pt>
                <c:pt idx="247">
                  <c:v>99.663087507233328</c:v>
                </c:pt>
                <c:pt idx="248">
                  <c:v>99.657943805053691</c:v>
                </c:pt>
                <c:pt idx="249">
                  <c:v>99.660515656143502</c:v>
                </c:pt>
                <c:pt idx="250">
                  <c:v>99.66565935832314</c:v>
                </c:pt>
                <c:pt idx="251">
                  <c:v>99.683662315951906</c:v>
                </c:pt>
                <c:pt idx="252">
                  <c:v>99.706808975760296</c:v>
                </c:pt>
                <c:pt idx="253">
                  <c:v>99.693949720311196</c:v>
                </c:pt>
                <c:pt idx="254">
                  <c:v>99.742814891017801</c:v>
                </c:pt>
                <c:pt idx="255">
                  <c:v>99.99871407445508</c:v>
                </c:pt>
                <c:pt idx="256">
                  <c:v>99.867549668874162</c:v>
                </c:pt>
                <c:pt idx="257">
                  <c:v>99.780106731820226</c:v>
                </c:pt>
                <c:pt idx="258">
                  <c:v>99.859834115604713</c:v>
                </c:pt>
                <c:pt idx="259">
                  <c:v>99.961422233652669</c:v>
                </c:pt>
                <c:pt idx="260">
                  <c:v>99.99871407445508</c:v>
                </c:pt>
                <c:pt idx="261">
                  <c:v>100.10673182022759</c:v>
                </c:pt>
                <c:pt idx="262">
                  <c:v>100.07972738378447</c:v>
                </c:pt>
                <c:pt idx="263">
                  <c:v>100.19160290619173</c:v>
                </c:pt>
                <c:pt idx="264">
                  <c:v>100.25847103452709</c:v>
                </c:pt>
                <c:pt idx="265">
                  <c:v>100.22375104481449</c:v>
                </c:pt>
                <c:pt idx="266">
                  <c:v>100.52208577123385</c:v>
                </c:pt>
                <c:pt idx="267">
                  <c:v>100.7406931138687</c:v>
                </c:pt>
                <c:pt idx="268">
                  <c:v>100.91557898797659</c:v>
                </c:pt>
                <c:pt idx="269">
                  <c:v>100.91300713688678</c:v>
                </c:pt>
                <c:pt idx="270">
                  <c:v>100.89500417925801</c:v>
                </c:pt>
                <c:pt idx="271">
                  <c:v>100.94386934996461</c:v>
                </c:pt>
                <c:pt idx="272">
                  <c:v>100.92072269015624</c:v>
                </c:pt>
                <c:pt idx="273">
                  <c:v>100.94386934996461</c:v>
                </c:pt>
                <c:pt idx="274">
                  <c:v>100.9400115733299</c:v>
                </c:pt>
                <c:pt idx="275">
                  <c:v>100.01671703208383</c:v>
                </c:pt>
                <c:pt idx="276">
                  <c:v>100.45521764289846</c:v>
                </c:pt>
                <c:pt idx="277">
                  <c:v>100.83199382755737</c:v>
                </c:pt>
                <c:pt idx="278">
                  <c:v>100.93615379669517</c:v>
                </c:pt>
                <c:pt idx="279">
                  <c:v>100.94386934996461</c:v>
                </c:pt>
                <c:pt idx="280">
                  <c:v>100.94386934996461</c:v>
                </c:pt>
                <c:pt idx="281">
                  <c:v>100.70725904970101</c:v>
                </c:pt>
                <c:pt idx="282">
                  <c:v>100.73554941168905</c:v>
                </c:pt>
                <c:pt idx="283">
                  <c:v>100.22375104481449</c:v>
                </c:pt>
                <c:pt idx="284">
                  <c:v>100.88986047707837</c:v>
                </c:pt>
                <c:pt idx="285">
                  <c:v>100.71883237960522</c:v>
                </c:pt>
                <c:pt idx="286">
                  <c:v>100.59924130392849</c:v>
                </c:pt>
                <c:pt idx="287">
                  <c:v>100.49122355815598</c:v>
                </c:pt>
                <c:pt idx="288">
                  <c:v>100.49508133479073</c:v>
                </c:pt>
                <c:pt idx="289">
                  <c:v>100.54909020767697</c:v>
                </c:pt>
                <c:pt idx="290">
                  <c:v>100.67382498553332</c:v>
                </c:pt>
                <c:pt idx="291">
                  <c:v>100.635247219186</c:v>
                </c:pt>
                <c:pt idx="292">
                  <c:v>100.60309908056324</c:v>
                </c:pt>
                <c:pt idx="293">
                  <c:v>100.55680576094643</c:v>
                </c:pt>
                <c:pt idx="294">
                  <c:v>100.45264579180866</c:v>
                </c:pt>
                <c:pt idx="295">
                  <c:v>100.49893911142544</c:v>
                </c:pt>
                <c:pt idx="296">
                  <c:v>100.28418954542533</c:v>
                </c:pt>
                <c:pt idx="297">
                  <c:v>99.965280010287387</c:v>
                </c:pt>
                <c:pt idx="298">
                  <c:v>100.00128592554492</c:v>
                </c:pt>
                <c:pt idx="299">
                  <c:v>100.05786664952099</c:v>
                </c:pt>
                <c:pt idx="300">
                  <c:v>100.00385777663472</c:v>
                </c:pt>
                <c:pt idx="301">
                  <c:v>100.20960586382049</c:v>
                </c:pt>
                <c:pt idx="302">
                  <c:v>99.993570372275443</c:v>
                </c:pt>
                <c:pt idx="303">
                  <c:v>100.04886517070662</c:v>
                </c:pt>
                <c:pt idx="304">
                  <c:v>99.744100816562707</c:v>
                </c:pt>
                <c:pt idx="305">
                  <c:v>100.82813605092265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4-4207-9A26-E960C9CF35BE}"/>
            </c:ext>
          </c:extLst>
        </c:ser>
        <c:ser>
          <c:idx val="3"/>
          <c:order val="3"/>
          <c:spPr>
            <a:ln w="25400" cap="rnd">
              <a:solidFill>
                <a:srgbClr val="00FFFF"/>
              </a:solidFill>
              <a:round/>
            </a:ln>
            <a:effectLst/>
          </c:spPr>
          <c:marker>
            <c:symbol val="none"/>
          </c:marker>
          <c:cat>
            <c:numRef>
              <c:f>'Step #6'!$C$4:$C$309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#6'!$K$4:$K$309</c:f>
              <c:numCache>
                <c:formatCode>#,##0.00</c:formatCode>
                <c:ptCount val="306"/>
                <c:pt idx="0">
                  <c:v>100</c:v>
                </c:pt>
                <c:pt idx="1">
                  <c:v>105.87020648967551</c:v>
                </c:pt>
                <c:pt idx="2">
                  <c:v>105.30973451327432</c:v>
                </c:pt>
                <c:pt idx="3">
                  <c:v>103.06784660766961</c:v>
                </c:pt>
                <c:pt idx="4">
                  <c:v>107.06981317600786</c:v>
                </c:pt>
                <c:pt idx="5">
                  <c:v>106.92232055063913</c:v>
                </c:pt>
                <c:pt idx="6">
                  <c:v>103.87413962635202</c:v>
                </c:pt>
                <c:pt idx="7">
                  <c:v>107.64011799410029</c:v>
                </c:pt>
                <c:pt idx="8">
                  <c:v>104.0117994100295</c:v>
                </c:pt>
                <c:pt idx="9">
                  <c:v>106.99115044247787</c:v>
                </c:pt>
                <c:pt idx="10">
                  <c:v>106.66666666666667</c:v>
                </c:pt>
                <c:pt idx="11">
                  <c:v>109.2920353982301</c:v>
                </c:pt>
                <c:pt idx="12">
                  <c:v>112.81219272369715</c:v>
                </c:pt>
                <c:pt idx="13">
                  <c:v>113.40216322517207</c:v>
                </c:pt>
                <c:pt idx="14">
                  <c:v>115.36873156342182</c:v>
                </c:pt>
                <c:pt idx="15">
                  <c:v>124.63126843657817</c:v>
                </c:pt>
                <c:pt idx="16">
                  <c:v>119.88200589970501</c:v>
                </c:pt>
                <c:pt idx="17">
                  <c:v>117.1386430678466</c:v>
                </c:pt>
                <c:pt idx="18">
                  <c:v>122.14355948869222</c:v>
                </c:pt>
                <c:pt idx="19">
                  <c:v>122.7826941986234</c:v>
                </c:pt>
                <c:pt idx="20">
                  <c:v>117.49262536873155</c:v>
                </c:pt>
                <c:pt idx="21">
                  <c:v>118.25958702064896</c:v>
                </c:pt>
                <c:pt idx="22">
                  <c:v>119.83284169124877</c:v>
                </c:pt>
                <c:pt idx="23">
                  <c:v>121.82890855457227</c:v>
                </c:pt>
                <c:pt idx="24">
                  <c:v>129.81317600786628</c:v>
                </c:pt>
                <c:pt idx="25">
                  <c:v>131.53392330383483</c:v>
                </c:pt>
                <c:pt idx="26">
                  <c:v>131.12094395280235</c:v>
                </c:pt>
                <c:pt idx="27">
                  <c:v>131.09144542772859</c:v>
                </c:pt>
                <c:pt idx="28">
                  <c:v>125.31956735496559</c:v>
                </c:pt>
                <c:pt idx="29">
                  <c:v>121.62241887905606</c:v>
                </c:pt>
                <c:pt idx="30">
                  <c:v>118.03343166175024</c:v>
                </c:pt>
                <c:pt idx="31">
                  <c:v>116.99115044247787</c:v>
                </c:pt>
                <c:pt idx="32">
                  <c:v>115.16224188790561</c:v>
                </c:pt>
                <c:pt idx="33">
                  <c:v>120.67846607669617</c:v>
                </c:pt>
                <c:pt idx="34">
                  <c:v>120.11799410029498</c:v>
                </c:pt>
                <c:pt idx="35">
                  <c:v>122.52704031465093</c:v>
                </c:pt>
                <c:pt idx="36">
                  <c:v>117.85644051130777</c:v>
                </c:pt>
                <c:pt idx="37">
                  <c:v>118.45624385447393</c:v>
                </c:pt>
                <c:pt idx="38">
                  <c:v>115.95870206489676</c:v>
                </c:pt>
                <c:pt idx="39">
                  <c:v>116.27335299901671</c:v>
                </c:pt>
                <c:pt idx="40">
                  <c:v>116.57817109144544</c:v>
                </c:pt>
                <c:pt idx="41">
                  <c:v>116.53883972468041</c:v>
                </c:pt>
                <c:pt idx="42">
                  <c:v>117.45329400196655</c:v>
                </c:pt>
                <c:pt idx="43">
                  <c:v>117.99410029498524</c:v>
                </c:pt>
                <c:pt idx="44">
                  <c:v>114.20845624385447</c:v>
                </c:pt>
                <c:pt idx="45">
                  <c:v>108.76106194690264</c:v>
                </c:pt>
                <c:pt idx="46">
                  <c:v>109.34119960668633</c:v>
                </c:pt>
                <c:pt idx="47">
                  <c:v>107.77777777777777</c:v>
                </c:pt>
                <c:pt idx="48">
                  <c:v>105.16224188790559</c:v>
                </c:pt>
                <c:pt idx="49">
                  <c:v>103.82497541789577</c:v>
                </c:pt>
                <c:pt idx="50">
                  <c:v>107.10914454277287</c:v>
                </c:pt>
                <c:pt idx="51">
                  <c:v>101.96656833824976</c:v>
                </c:pt>
                <c:pt idx="52">
                  <c:v>108.49557522123894</c:v>
                </c:pt>
                <c:pt idx="53">
                  <c:v>108.60373647984267</c:v>
                </c:pt>
                <c:pt idx="54">
                  <c:v>106.43067846607667</c:v>
                </c:pt>
                <c:pt idx="55">
                  <c:v>109.22320550639135</c:v>
                </c:pt>
                <c:pt idx="56">
                  <c:v>107.78761061946902</c:v>
                </c:pt>
                <c:pt idx="57">
                  <c:v>108.60373647984267</c:v>
                </c:pt>
                <c:pt idx="58">
                  <c:v>104.63126843657817</c:v>
                </c:pt>
                <c:pt idx="59">
                  <c:v>101.06194690265487</c:v>
                </c:pt>
                <c:pt idx="60">
                  <c:v>101.11111111111111</c:v>
                </c:pt>
                <c:pt idx="61">
                  <c:v>102.19272369714847</c:v>
                </c:pt>
                <c:pt idx="62">
                  <c:v>102.62536873156343</c:v>
                </c:pt>
                <c:pt idx="63">
                  <c:v>105.77187807276303</c:v>
                </c:pt>
                <c:pt idx="64">
                  <c:v>103.31366764995083</c:v>
                </c:pt>
                <c:pt idx="65">
                  <c:v>106.60766961651917</c:v>
                </c:pt>
                <c:pt idx="66">
                  <c:v>109.81317600786629</c:v>
                </c:pt>
                <c:pt idx="67">
                  <c:v>110.24582104228122</c:v>
                </c:pt>
                <c:pt idx="68">
                  <c:v>108.31858407079646</c:v>
                </c:pt>
                <c:pt idx="69">
                  <c:v>112.26155358898721</c:v>
                </c:pt>
                <c:pt idx="70">
                  <c:v>114.6804326450344</c:v>
                </c:pt>
                <c:pt idx="71">
                  <c:v>118.60373647984268</c:v>
                </c:pt>
                <c:pt idx="72">
                  <c:v>114.3952802359882</c:v>
                </c:pt>
                <c:pt idx="73">
                  <c:v>115.88003933136675</c:v>
                </c:pt>
                <c:pt idx="74">
                  <c:v>114.23795476892822</c:v>
                </c:pt>
                <c:pt idx="75">
                  <c:v>115.850540806293</c:v>
                </c:pt>
                <c:pt idx="76">
                  <c:v>111.17010816125861</c:v>
                </c:pt>
                <c:pt idx="77">
                  <c:v>110.55063913470993</c:v>
                </c:pt>
                <c:pt idx="78">
                  <c:v>112.99901671583088</c:v>
                </c:pt>
                <c:pt idx="79">
                  <c:v>113.03834808259585</c:v>
                </c:pt>
                <c:pt idx="80">
                  <c:v>115.25073746312684</c:v>
                </c:pt>
                <c:pt idx="81">
                  <c:v>115.69321533923302</c:v>
                </c:pt>
                <c:pt idx="82">
                  <c:v>115.05408062930186</c:v>
                </c:pt>
                <c:pt idx="83">
                  <c:v>113.40216322517207</c:v>
                </c:pt>
                <c:pt idx="84">
                  <c:v>116.84365781710915</c:v>
                </c:pt>
                <c:pt idx="85">
                  <c:v>118.65290068829893</c:v>
                </c:pt>
                <c:pt idx="86">
                  <c:v>115.56538839724679</c:v>
                </c:pt>
                <c:pt idx="87">
                  <c:v>115.72271386430677</c:v>
                </c:pt>
                <c:pt idx="88">
                  <c:v>117.76794493608654</c:v>
                </c:pt>
                <c:pt idx="89">
                  <c:v>120.05899705014748</c:v>
                </c:pt>
                <c:pt idx="90">
                  <c:v>120.27531956735496</c:v>
                </c:pt>
                <c:pt idx="91">
                  <c:v>116.72566371681414</c:v>
                </c:pt>
                <c:pt idx="92">
                  <c:v>113.89380530973452</c:v>
                </c:pt>
                <c:pt idx="93">
                  <c:v>113.97246804326451</c:v>
                </c:pt>
                <c:pt idx="94">
                  <c:v>112.94985250737464</c:v>
                </c:pt>
                <c:pt idx="95">
                  <c:v>108.59390363815142</c:v>
                </c:pt>
                <c:pt idx="96">
                  <c:v>107.866273352999</c:v>
                </c:pt>
                <c:pt idx="97">
                  <c:v>104.52310717797444</c:v>
                </c:pt>
                <c:pt idx="98">
                  <c:v>101.83874139626352</c:v>
                </c:pt>
                <c:pt idx="99">
                  <c:v>100.06882989183875</c:v>
                </c:pt>
                <c:pt idx="100">
                  <c:v>102.30088495575222</c:v>
                </c:pt>
                <c:pt idx="101">
                  <c:v>102.66470009832842</c:v>
                </c:pt>
                <c:pt idx="102">
                  <c:v>103.96263520157325</c:v>
                </c:pt>
                <c:pt idx="103">
                  <c:v>105.79154375614553</c:v>
                </c:pt>
                <c:pt idx="104">
                  <c:v>107.03048180924286</c:v>
                </c:pt>
                <c:pt idx="105">
                  <c:v>104.28711897738448</c:v>
                </c:pt>
                <c:pt idx="106">
                  <c:v>97.295968534906592</c:v>
                </c:pt>
                <c:pt idx="107">
                  <c:v>92.143559488692233</c:v>
                </c:pt>
                <c:pt idx="108">
                  <c:v>89.596853490658802</c:v>
                </c:pt>
                <c:pt idx="109">
                  <c:v>88.357915437561445</c:v>
                </c:pt>
                <c:pt idx="110">
                  <c:v>95.545722713864308</c:v>
                </c:pt>
                <c:pt idx="111">
                  <c:v>97.276302851524093</c:v>
                </c:pt>
                <c:pt idx="112">
                  <c:v>97.581120943952797</c:v>
                </c:pt>
                <c:pt idx="113">
                  <c:v>94.916420845624387</c:v>
                </c:pt>
                <c:pt idx="114">
                  <c:v>94.798426745329394</c:v>
                </c:pt>
                <c:pt idx="115">
                  <c:v>93.638151425762047</c:v>
                </c:pt>
                <c:pt idx="116">
                  <c:v>91.533923303834811</c:v>
                </c:pt>
                <c:pt idx="117">
                  <c:v>88.230088495575217</c:v>
                </c:pt>
                <c:pt idx="118">
                  <c:v>89.046214355948877</c:v>
                </c:pt>
                <c:pt idx="119">
                  <c:v>85.172074729596858</c:v>
                </c:pt>
                <c:pt idx="120">
                  <c:v>91.002949852507371</c:v>
                </c:pt>
                <c:pt idx="121">
                  <c:v>89.282202556538834</c:v>
                </c:pt>
                <c:pt idx="122">
                  <c:v>87.787610619469021</c:v>
                </c:pt>
                <c:pt idx="123">
                  <c:v>92.261553588987212</c:v>
                </c:pt>
                <c:pt idx="124">
                  <c:v>93.097345132743371</c:v>
                </c:pt>
                <c:pt idx="125">
                  <c:v>89.6361848574238</c:v>
                </c:pt>
                <c:pt idx="126">
                  <c:v>85.958702064896755</c:v>
                </c:pt>
                <c:pt idx="127">
                  <c:v>84.975417895771869</c:v>
                </c:pt>
                <c:pt idx="128">
                  <c:v>83.067846607669622</c:v>
                </c:pt>
                <c:pt idx="129">
                  <c:v>81.907571288102261</c:v>
                </c:pt>
                <c:pt idx="130">
                  <c:v>79.252704031465086</c:v>
                </c:pt>
                <c:pt idx="131">
                  <c:v>82.595870206489678</c:v>
                </c:pt>
                <c:pt idx="132">
                  <c:v>80.196656833824974</c:v>
                </c:pt>
                <c:pt idx="133">
                  <c:v>80.117994100294993</c:v>
                </c:pt>
                <c:pt idx="134">
                  <c:v>80.491642084562429</c:v>
                </c:pt>
                <c:pt idx="135">
                  <c:v>82.645034414945911</c:v>
                </c:pt>
                <c:pt idx="136">
                  <c:v>79.872173058013757</c:v>
                </c:pt>
                <c:pt idx="137">
                  <c:v>79.469026548672559</c:v>
                </c:pt>
                <c:pt idx="138">
                  <c:v>79.45919370698131</c:v>
                </c:pt>
                <c:pt idx="139">
                  <c:v>75.585054080629305</c:v>
                </c:pt>
                <c:pt idx="140">
                  <c:v>75.526057030481809</c:v>
                </c:pt>
                <c:pt idx="141">
                  <c:v>75.378564405113067</c:v>
                </c:pt>
                <c:pt idx="142">
                  <c:v>76.971484759095375</c:v>
                </c:pt>
                <c:pt idx="143">
                  <c:v>76.302851524090457</c:v>
                </c:pt>
                <c:pt idx="144">
                  <c:v>75.388397246804331</c:v>
                </c:pt>
                <c:pt idx="145">
                  <c:v>74.837758112094392</c:v>
                </c:pt>
                <c:pt idx="146">
                  <c:v>79.803343166175026</c:v>
                </c:pt>
                <c:pt idx="147">
                  <c:v>80.786627335299897</c:v>
                </c:pt>
                <c:pt idx="148">
                  <c:v>78.829891838741389</c:v>
                </c:pt>
                <c:pt idx="149">
                  <c:v>76.902654867256629</c:v>
                </c:pt>
                <c:pt idx="150">
                  <c:v>78.092428711897739</c:v>
                </c:pt>
                <c:pt idx="151">
                  <c:v>76.882989183874145</c:v>
                </c:pt>
                <c:pt idx="152">
                  <c:v>77.040314650934121</c:v>
                </c:pt>
                <c:pt idx="153">
                  <c:v>76.696165191740405</c:v>
                </c:pt>
                <c:pt idx="154">
                  <c:v>78.800393313667655</c:v>
                </c:pt>
                <c:pt idx="155">
                  <c:v>80.865290068829893</c:v>
                </c:pt>
                <c:pt idx="156">
                  <c:v>85.644051130776788</c:v>
                </c:pt>
                <c:pt idx="157">
                  <c:v>90.993117010816121</c:v>
                </c:pt>
                <c:pt idx="158">
                  <c:v>91.819075712881016</c:v>
                </c:pt>
                <c:pt idx="159">
                  <c:v>91.740412979351021</c:v>
                </c:pt>
                <c:pt idx="160">
                  <c:v>95.653883972468051</c:v>
                </c:pt>
                <c:pt idx="161">
                  <c:v>97.522123893805315</c:v>
                </c:pt>
                <c:pt idx="162">
                  <c:v>97.954768928220261</c:v>
                </c:pt>
                <c:pt idx="163">
                  <c:v>97.640117994100279</c:v>
                </c:pt>
                <c:pt idx="164">
                  <c:v>97.767944936086536</c:v>
                </c:pt>
                <c:pt idx="165">
                  <c:v>96.4110127826942</c:v>
                </c:pt>
                <c:pt idx="166">
                  <c:v>97.128810226155366</c:v>
                </c:pt>
                <c:pt idx="167">
                  <c:v>101.31760078662735</c:v>
                </c:pt>
                <c:pt idx="168">
                  <c:v>103.08751229105211</c:v>
                </c:pt>
                <c:pt idx="169">
                  <c:v>99.419862340216312</c:v>
                </c:pt>
                <c:pt idx="170">
                  <c:v>99.665683382497534</c:v>
                </c:pt>
                <c:pt idx="171">
                  <c:v>101.78957718780728</c:v>
                </c:pt>
                <c:pt idx="172">
                  <c:v>100.58997050147491</c:v>
                </c:pt>
                <c:pt idx="173">
                  <c:v>100.58997050147491</c:v>
                </c:pt>
                <c:pt idx="174">
                  <c:v>99.813176007866275</c:v>
                </c:pt>
                <c:pt idx="175">
                  <c:v>100.73746312684366</c:v>
                </c:pt>
                <c:pt idx="176">
                  <c:v>103.34316617502456</c:v>
                </c:pt>
                <c:pt idx="177">
                  <c:v>107.47295968534907</c:v>
                </c:pt>
                <c:pt idx="178">
                  <c:v>112.015732546706</c:v>
                </c:pt>
                <c:pt idx="179">
                  <c:v>116.16519174041298</c:v>
                </c:pt>
                <c:pt idx="180">
                  <c:v>118.19075712881022</c:v>
                </c:pt>
                <c:pt idx="181">
                  <c:v>115.36873156342182</c:v>
                </c:pt>
                <c:pt idx="182">
                  <c:v>118.05309734513274</c:v>
                </c:pt>
                <c:pt idx="183">
                  <c:v>117.62045231071781</c:v>
                </c:pt>
                <c:pt idx="184">
                  <c:v>118.20058997050147</c:v>
                </c:pt>
                <c:pt idx="185">
                  <c:v>122.55653883972468</c:v>
                </c:pt>
                <c:pt idx="186">
                  <c:v>120.96361848574237</c:v>
                </c:pt>
                <c:pt idx="187">
                  <c:v>121.90757128810226</c:v>
                </c:pt>
                <c:pt idx="188">
                  <c:v>117.93510324483776</c:v>
                </c:pt>
                <c:pt idx="189">
                  <c:v>117.58112094395278</c:v>
                </c:pt>
                <c:pt idx="190">
                  <c:v>118.68239921337266</c:v>
                </c:pt>
                <c:pt idx="191">
                  <c:v>120.8259587020649</c:v>
                </c:pt>
                <c:pt idx="192">
                  <c:v>117.30580137659783</c:v>
                </c:pt>
                <c:pt idx="193">
                  <c:v>119.03638151425761</c:v>
                </c:pt>
                <c:pt idx="194">
                  <c:v>112.0353982300885</c:v>
                </c:pt>
                <c:pt idx="195">
                  <c:v>110.18682399213372</c:v>
                </c:pt>
                <c:pt idx="196">
                  <c:v>104.70009832841691</c:v>
                </c:pt>
                <c:pt idx="197">
                  <c:v>107.71878072763027</c:v>
                </c:pt>
                <c:pt idx="198">
                  <c:v>100.83579154375614</c:v>
                </c:pt>
                <c:pt idx="199">
                  <c:v>100.55063913470994</c:v>
                </c:pt>
                <c:pt idx="200">
                  <c:v>101.4945919370698</c:v>
                </c:pt>
                <c:pt idx="201">
                  <c:v>99.842674532940023</c:v>
                </c:pt>
                <c:pt idx="202">
                  <c:v>102.8416912487709</c:v>
                </c:pt>
                <c:pt idx="203">
                  <c:v>112.42871189773844</c:v>
                </c:pt>
                <c:pt idx="204">
                  <c:v>115.71288102261555</c:v>
                </c:pt>
                <c:pt idx="205">
                  <c:v>111.39626352015732</c:v>
                </c:pt>
                <c:pt idx="206">
                  <c:v>111.76007866273352</c:v>
                </c:pt>
                <c:pt idx="207">
                  <c:v>109.10521140609634</c:v>
                </c:pt>
                <c:pt idx="208">
                  <c:v>109.91150442477876</c:v>
                </c:pt>
                <c:pt idx="209">
                  <c:v>109.38053097345133</c:v>
                </c:pt>
                <c:pt idx="210">
                  <c:v>111.42576204523107</c:v>
                </c:pt>
                <c:pt idx="211">
                  <c:v>108.48574237954769</c:v>
                </c:pt>
                <c:pt idx="212">
                  <c:v>108.24975417895773</c:v>
                </c:pt>
                <c:pt idx="213">
                  <c:v>110.71779744346115</c:v>
                </c:pt>
                <c:pt idx="214">
                  <c:v>112.13372664700098</c:v>
                </c:pt>
                <c:pt idx="215">
                  <c:v>110.00983284169124</c:v>
                </c:pt>
                <c:pt idx="216">
                  <c:v>110.30481809242872</c:v>
                </c:pt>
                <c:pt idx="217">
                  <c:v>107.66961651917404</c:v>
                </c:pt>
                <c:pt idx="218">
                  <c:v>105.1229105211406</c:v>
                </c:pt>
                <c:pt idx="219">
                  <c:v>104.21828908554571</c:v>
                </c:pt>
                <c:pt idx="220">
                  <c:v>107.85644051130777</c:v>
                </c:pt>
                <c:pt idx="221">
                  <c:v>107.65978367748279</c:v>
                </c:pt>
                <c:pt idx="222">
                  <c:v>108.87905604719764</c:v>
                </c:pt>
                <c:pt idx="223">
                  <c:v>109.85250737463126</c:v>
                </c:pt>
                <c:pt idx="224">
                  <c:v>109.12487708947887</c:v>
                </c:pt>
                <c:pt idx="225">
                  <c:v>112.05506391347097</c:v>
                </c:pt>
                <c:pt idx="226">
                  <c:v>110.90462143559489</c:v>
                </c:pt>
                <c:pt idx="227">
                  <c:v>111.64208456243854</c:v>
                </c:pt>
                <c:pt idx="228">
                  <c:v>107.39429695181909</c:v>
                </c:pt>
                <c:pt idx="229">
                  <c:v>107.71878072763027</c:v>
                </c:pt>
                <c:pt idx="230">
                  <c:v>110.0196656833825</c:v>
                </c:pt>
                <c:pt idx="231">
                  <c:v>109.42969518190758</c:v>
                </c:pt>
                <c:pt idx="232">
                  <c:v>109.32153392330383</c:v>
                </c:pt>
                <c:pt idx="233">
                  <c:v>106.84365781710913</c:v>
                </c:pt>
                <c:pt idx="234">
                  <c:v>106.60766961651917</c:v>
                </c:pt>
                <c:pt idx="235">
                  <c:v>106.4700098328417</c:v>
                </c:pt>
                <c:pt idx="236">
                  <c:v>104.11012782694198</c:v>
                </c:pt>
                <c:pt idx="237">
                  <c:v>105.89970501474926</c:v>
                </c:pt>
                <c:pt idx="238">
                  <c:v>106.35201573254669</c:v>
                </c:pt>
                <c:pt idx="239">
                  <c:v>107.26647000983284</c:v>
                </c:pt>
                <c:pt idx="240">
                  <c:v>106.61750245821042</c:v>
                </c:pt>
                <c:pt idx="241">
                  <c:v>106.7748279252704</c:v>
                </c:pt>
                <c:pt idx="242">
                  <c:v>106.21435594886921</c:v>
                </c:pt>
                <c:pt idx="243">
                  <c:v>105.26057030481807</c:v>
                </c:pt>
                <c:pt idx="244">
                  <c:v>104.97541789577187</c:v>
                </c:pt>
                <c:pt idx="245">
                  <c:v>105.76204523107178</c:v>
                </c:pt>
                <c:pt idx="246">
                  <c:v>105.70304818092428</c:v>
                </c:pt>
                <c:pt idx="247">
                  <c:v>104.3362831858407</c:v>
                </c:pt>
                <c:pt idx="248">
                  <c:v>104.22812192723696</c:v>
                </c:pt>
                <c:pt idx="249">
                  <c:v>103.76597836774827</c:v>
                </c:pt>
                <c:pt idx="250">
                  <c:v>103.04818092428711</c:v>
                </c:pt>
                <c:pt idx="251">
                  <c:v>102.65486725663717</c:v>
                </c:pt>
                <c:pt idx="252">
                  <c:v>101.46509341199605</c:v>
                </c:pt>
                <c:pt idx="253">
                  <c:v>103.21533923303834</c:v>
                </c:pt>
                <c:pt idx="254">
                  <c:v>104.89675516224189</c:v>
                </c:pt>
                <c:pt idx="255">
                  <c:v>108.76106194690264</c:v>
                </c:pt>
                <c:pt idx="256">
                  <c:v>107.25663716814158</c:v>
                </c:pt>
                <c:pt idx="257">
                  <c:v>107.6007866273353</c:v>
                </c:pt>
                <c:pt idx="258">
                  <c:v>109.69518190757128</c:v>
                </c:pt>
                <c:pt idx="259">
                  <c:v>107.39429695181909</c:v>
                </c:pt>
                <c:pt idx="260">
                  <c:v>108.19075712881023</c:v>
                </c:pt>
                <c:pt idx="261">
                  <c:v>109.11504424778759</c:v>
                </c:pt>
                <c:pt idx="262">
                  <c:v>112.28121927236971</c:v>
                </c:pt>
                <c:pt idx="263">
                  <c:v>110.93411996066862</c:v>
                </c:pt>
                <c:pt idx="264">
                  <c:v>113.34316617502458</c:v>
                </c:pt>
                <c:pt idx="265">
                  <c:v>112.85152409046214</c:v>
                </c:pt>
                <c:pt idx="266">
                  <c:v>112.94985250737464</c:v>
                </c:pt>
                <c:pt idx="267">
                  <c:v>120.55063913470991</c:v>
                </c:pt>
                <c:pt idx="268">
                  <c:v>128.00393313667649</c:v>
                </c:pt>
                <c:pt idx="269">
                  <c:v>127.91543756145526</c:v>
                </c:pt>
                <c:pt idx="270">
                  <c:v>132.83185840707966</c:v>
                </c:pt>
                <c:pt idx="271">
                  <c:v>129.59685349065882</c:v>
                </c:pt>
                <c:pt idx="272">
                  <c:v>137.59095378564405</c:v>
                </c:pt>
                <c:pt idx="273">
                  <c:v>142.08456243854474</c:v>
                </c:pt>
                <c:pt idx="274">
                  <c:v>145.63421828908557</c:v>
                </c:pt>
                <c:pt idx="275">
                  <c:v>133.28416912487711</c:v>
                </c:pt>
                <c:pt idx="276">
                  <c:v>128.64306784660769</c:v>
                </c:pt>
                <c:pt idx="277">
                  <c:v>127.10914454277287</c:v>
                </c:pt>
                <c:pt idx="278">
                  <c:v>133.5496558505408</c:v>
                </c:pt>
                <c:pt idx="279">
                  <c:v>130.13765978367749</c:v>
                </c:pt>
                <c:pt idx="280">
                  <c:v>135.05408062930186</c:v>
                </c:pt>
                <c:pt idx="281">
                  <c:v>136.42084562438546</c:v>
                </c:pt>
                <c:pt idx="282">
                  <c:v>142.08456243854474</c:v>
                </c:pt>
                <c:pt idx="283">
                  <c:v>140.94395280235986</c:v>
                </c:pt>
                <c:pt idx="284">
                  <c:v>143.75614552605703</c:v>
                </c:pt>
                <c:pt idx="285">
                  <c:v>147.29596853490659</c:v>
                </c:pt>
                <c:pt idx="286">
                  <c:v>148.43657817109147</c:v>
                </c:pt>
                <c:pt idx="287">
                  <c:v>144.54277286135692</c:v>
                </c:pt>
                <c:pt idx="288">
                  <c:v>139.51819075712879</c:v>
                </c:pt>
                <c:pt idx="289">
                  <c:v>143.73647984267453</c:v>
                </c:pt>
                <c:pt idx="290">
                  <c:v>147.68928220255651</c:v>
                </c:pt>
                <c:pt idx="291">
                  <c:v>149.18387413962634</c:v>
                </c:pt>
                <c:pt idx="292">
                  <c:v>155.01474926253687</c:v>
                </c:pt>
                <c:pt idx="293">
                  <c:v>153.43166175024581</c:v>
                </c:pt>
                <c:pt idx="294">
                  <c:v>158.84955752212392</c:v>
                </c:pt>
                <c:pt idx="295">
                  <c:v>147.55162241887905</c:v>
                </c:pt>
                <c:pt idx="296">
                  <c:v>143.38249754178958</c:v>
                </c:pt>
                <c:pt idx="297">
                  <c:v>141.25860373647981</c:v>
                </c:pt>
                <c:pt idx="298">
                  <c:v>150.38348082595869</c:v>
                </c:pt>
                <c:pt idx="299">
                  <c:v>146.76499508357915</c:v>
                </c:pt>
                <c:pt idx="300">
                  <c:v>155.01474926253687</c:v>
                </c:pt>
                <c:pt idx="301">
                  <c:v>152.09439528023597</c:v>
                </c:pt>
                <c:pt idx="302">
                  <c:v>147.64995083579154</c:v>
                </c:pt>
                <c:pt idx="303">
                  <c:v>146.90265486725664</c:v>
                </c:pt>
                <c:pt idx="304">
                  <c:v>143.0481809242871</c:v>
                </c:pt>
                <c:pt idx="305">
                  <c:v>141.76991150442478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4-4207-9A26-E960C9CF35BE}"/>
            </c:ext>
          </c:extLst>
        </c:ser>
        <c:ser>
          <c:idx val="4"/>
          <c:order val="4"/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cat>
            <c:numRef>
              <c:f>'Step #6'!$C$4:$C$309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#6'!$M$4:$M$309</c:f>
              <c:numCache>
                <c:formatCode>0.00</c:formatCode>
                <c:ptCount val="306"/>
                <c:pt idx="0">
                  <c:v>100</c:v>
                </c:pt>
                <c:pt idx="1">
                  <c:v>102.57803538006401</c:v>
                </c:pt>
                <c:pt idx="2">
                  <c:v>103.73724566805529</c:v>
                </c:pt>
                <c:pt idx="3">
                  <c:v>103.6829076858057</c:v>
                </c:pt>
                <c:pt idx="4">
                  <c:v>103.18179073839279</c:v>
                </c:pt>
                <c:pt idx="5">
                  <c:v>104.57042806254904</c:v>
                </c:pt>
                <c:pt idx="6">
                  <c:v>104.61269093763205</c:v>
                </c:pt>
                <c:pt idx="7">
                  <c:v>104.57042806254904</c:v>
                </c:pt>
                <c:pt idx="8">
                  <c:v>103.90629716838737</c:v>
                </c:pt>
                <c:pt idx="9">
                  <c:v>105.17418342087785</c:v>
                </c:pt>
                <c:pt idx="10">
                  <c:v>105.33719736762663</c:v>
                </c:pt>
                <c:pt idx="11">
                  <c:v>105.59681217170802</c:v>
                </c:pt>
                <c:pt idx="12">
                  <c:v>104.87230574171346</c:v>
                </c:pt>
                <c:pt idx="13">
                  <c:v>104.87230574171346</c:v>
                </c:pt>
                <c:pt idx="14">
                  <c:v>105.46398599287568</c:v>
                </c:pt>
                <c:pt idx="15">
                  <c:v>109.62386041176116</c:v>
                </c:pt>
                <c:pt idx="16">
                  <c:v>109.49103423292881</c:v>
                </c:pt>
                <c:pt idx="17">
                  <c:v>109.52122200084527</c:v>
                </c:pt>
                <c:pt idx="18">
                  <c:v>110.04648916259131</c:v>
                </c:pt>
                <c:pt idx="19">
                  <c:v>109.00802994626576</c:v>
                </c:pt>
                <c:pt idx="20">
                  <c:v>105.47606110004226</c:v>
                </c:pt>
                <c:pt idx="21">
                  <c:v>106.82847310269878</c:v>
                </c:pt>
                <c:pt idx="22">
                  <c:v>110.42081748475516</c:v>
                </c:pt>
                <c:pt idx="23">
                  <c:v>110.9702348608344</c:v>
                </c:pt>
                <c:pt idx="24">
                  <c:v>111.84568013041117</c:v>
                </c:pt>
                <c:pt idx="25">
                  <c:v>110.78910825333574</c:v>
                </c:pt>
                <c:pt idx="26">
                  <c:v>110.57175632433736</c:v>
                </c:pt>
                <c:pt idx="27">
                  <c:v>111.50153957616374</c:v>
                </c:pt>
                <c:pt idx="28">
                  <c:v>109.11066835718167</c:v>
                </c:pt>
                <c:pt idx="29">
                  <c:v>107.80051922960816</c:v>
                </c:pt>
                <c:pt idx="30">
                  <c:v>106.82847310269878</c:v>
                </c:pt>
                <c:pt idx="31">
                  <c:v>105.76586367204008</c:v>
                </c:pt>
                <c:pt idx="32">
                  <c:v>105.41568556420937</c:v>
                </c:pt>
                <c:pt idx="33">
                  <c:v>107.99372094427338</c:v>
                </c:pt>
                <c:pt idx="34">
                  <c:v>106.44206967336834</c:v>
                </c:pt>
                <c:pt idx="35">
                  <c:v>107.00356215661412</c:v>
                </c:pt>
                <c:pt idx="36">
                  <c:v>105.34323492120991</c:v>
                </c:pt>
                <c:pt idx="37">
                  <c:v>105.19229608162772</c:v>
                </c:pt>
                <c:pt idx="38">
                  <c:v>104.84211797379702</c:v>
                </c:pt>
                <c:pt idx="39">
                  <c:v>106.94922417436455</c:v>
                </c:pt>
                <c:pt idx="40">
                  <c:v>106.84054820986535</c:v>
                </c:pt>
                <c:pt idx="41">
                  <c:v>104.37722634788382</c:v>
                </c:pt>
                <c:pt idx="42">
                  <c:v>106.03151602970475</c:v>
                </c:pt>
                <c:pt idx="43">
                  <c:v>106.29113083378614</c:v>
                </c:pt>
                <c:pt idx="44">
                  <c:v>105.9590653867053</c:v>
                </c:pt>
                <c:pt idx="45">
                  <c:v>104.32892591921753</c:v>
                </c:pt>
                <c:pt idx="46">
                  <c:v>105.39757290345952</c:v>
                </c:pt>
                <c:pt idx="47">
                  <c:v>104.10553643663587</c:v>
                </c:pt>
                <c:pt idx="48">
                  <c:v>102.7712370947292</c:v>
                </c:pt>
                <c:pt idx="49">
                  <c:v>102.28823280806616</c:v>
                </c:pt>
                <c:pt idx="50">
                  <c:v>102.92821348789469</c:v>
                </c:pt>
                <c:pt idx="51">
                  <c:v>100.94789591257623</c:v>
                </c:pt>
                <c:pt idx="52">
                  <c:v>102.80746241622893</c:v>
                </c:pt>
                <c:pt idx="53">
                  <c:v>102.83161263056209</c:v>
                </c:pt>
                <c:pt idx="54">
                  <c:v>103.57423172130653</c:v>
                </c:pt>
                <c:pt idx="55">
                  <c:v>103.64668236430596</c:v>
                </c:pt>
                <c:pt idx="56">
                  <c:v>103.03085189881058</c:v>
                </c:pt>
                <c:pt idx="57">
                  <c:v>101.509388395822</c:v>
                </c:pt>
                <c:pt idx="58">
                  <c:v>100.67620600132825</c:v>
                </c:pt>
                <c:pt idx="59">
                  <c:v>98.46042383626154</c:v>
                </c:pt>
                <c:pt idx="60">
                  <c:v>98.955503230091153</c:v>
                </c:pt>
                <c:pt idx="61">
                  <c:v>99.118517176839944</c:v>
                </c:pt>
                <c:pt idx="62">
                  <c:v>97.935156674515483</c:v>
                </c:pt>
                <c:pt idx="63">
                  <c:v>100.1509388395822</c:v>
                </c:pt>
                <c:pt idx="64">
                  <c:v>98.85890237275855</c:v>
                </c:pt>
                <c:pt idx="65">
                  <c:v>101.08072209140855</c:v>
                </c:pt>
                <c:pt idx="66">
                  <c:v>102.1191813077341</c:v>
                </c:pt>
                <c:pt idx="67">
                  <c:v>100.23546458974822</c:v>
                </c:pt>
                <c:pt idx="68">
                  <c:v>101.25581114532392</c:v>
                </c:pt>
                <c:pt idx="69">
                  <c:v>102.34860834389904</c:v>
                </c:pt>
                <c:pt idx="70">
                  <c:v>102.34257079031576</c:v>
                </c:pt>
                <c:pt idx="71">
                  <c:v>102.0708808790678</c:v>
                </c:pt>
                <c:pt idx="72">
                  <c:v>99.746422749501889</c:v>
                </c:pt>
                <c:pt idx="73">
                  <c:v>98.321560103845911</c:v>
                </c:pt>
                <c:pt idx="74">
                  <c:v>97.723842299100411</c:v>
                </c:pt>
                <c:pt idx="75">
                  <c:v>97.542715691601757</c:v>
                </c:pt>
                <c:pt idx="76">
                  <c:v>95.314858419368463</c:v>
                </c:pt>
                <c:pt idx="77">
                  <c:v>95.483909919700523</c:v>
                </c:pt>
                <c:pt idx="78">
                  <c:v>95.689186741532325</c:v>
                </c:pt>
                <c:pt idx="79">
                  <c:v>95.453722151784092</c:v>
                </c:pt>
                <c:pt idx="80">
                  <c:v>94.916379882871453</c:v>
                </c:pt>
                <c:pt idx="81">
                  <c:v>95.64088631286603</c:v>
                </c:pt>
                <c:pt idx="82">
                  <c:v>94.197911006460174</c:v>
                </c:pt>
                <c:pt idx="83">
                  <c:v>92.960212521886135</c:v>
                </c:pt>
                <c:pt idx="84">
                  <c:v>92.471170681639805</c:v>
                </c:pt>
                <c:pt idx="85">
                  <c:v>92.628147074805284</c:v>
                </c:pt>
                <c:pt idx="86">
                  <c:v>92.175330556058682</c:v>
                </c:pt>
                <c:pt idx="87">
                  <c:v>91.819114894644684</c:v>
                </c:pt>
                <c:pt idx="88">
                  <c:v>91.831190001811251</c:v>
                </c:pt>
                <c:pt idx="89">
                  <c:v>92.447020467306643</c:v>
                </c:pt>
                <c:pt idx="90">
                  <c:v>91.951941073477016</c:v>
                </c:pt>
                <c:pt idx="91">
                  <c:v>91.770814465978376</c:v>
                </c:pt>
                <c:pt idx="92">
                  <c:v>92.024391716476472</c:v>
                </c:pt>
                <c:pt idx="93">
                  <c:v>89.084103121415197</c:v>
                </c:pt>
                <c:pt idx="94">
                  <c:v>87.538489404093454</c:v>
                </c:pt>
                <c:pt idx="95">
                  <c:v>87.447926100344134</c:v>
                </c:pt>
                <c:pt idx="96">
                  <c:v>86.789832759765744</c:v>
                </c:pt>
                <c:pt idx="97">
                  <c:v>85.346857453359888</c:v>
                </c:pt>
                <c:pt idx="98">
                  <c:v>84.006520557869948</c:v>
                </c:pt>
                <c:pt idx="99">
                  <c:v>83.209563484875929</c:v>
                </c:pt>
                <c:pt idx="100">
                  <c:v>82.140916500633949</c:v>
                </c:pt>
                <c:pt idx="101">
                  <c:v>82.297892893799428</c:v>
                </c:pt>
                <c:pt idx="102">
                  <c:v>82.213367143633391</c:v>
                </c:pt>
                <c:pt idx="103">
                  <c:v>82.865422930628512</c:v>
                </c:pt>
                <c:pt idx="104">
                  <c:v>86.385316669685437</c:v>
                </c:pt>
                <c:pt idx="105">
                  <c:v>86.735494777516152</c:v>
                </c:pt>
                <c:pt idx="106">
                  <c:v>89.307492603996863</c:v>
                </c:pt>
                <c:pt idx="107">
                  <c:v>92.434945360140063</c:v>
                </c:pt>
                <c:pt idx="108">
                  <c:v>87.623015154259491</c:v>
                </c:pt>
                <c:pt idx="109">
                  <c:v>91.438749018897539</c:v>
                </c:pt>
                <c:pt idx="110">
                  <c:v>93.974521523878522</c:v>
                </c:pt>
                <c:pt idx="111">
                  <c:v>91.86137776972771</c:v>
                </c:pt>
                <c:pt idx="112">
                  <c:v>89.416168568496047</c:v>
                </c:pt>
                <c:pt idx="113">
                  <c:v>87.049447563847124</c:v>
                </c:pt>
                <c:pt idx="114">
                  <c:v>87.121898206846581</c:v>
                </c:pt>
                <c:pt idx="115">
                  <c:v>86.475879973434758</c:v>
                </c:pt>
                <c:pt idx="116">
                  <c:v>87.182273742679456</c:v>
                </c:pt>
                <c:pt idx="117">
                  <c:v>85.383082774859616</c:v>
                </c:pt>
                <c:pt idx="118">
                  <c:v>84.314435790617637</c:v>
                </c:pt>
                <c:pt idx="119">
                  <c:v>83.294089235041952</c:v>
                </c:pt>
                <c:pt idx="120">
                  <c:v>84.350661112117365</c:v>
                </c:pt>
                <c:pt idx="121">
                  <c:v>85.262331703193851</c:v>
                </c:pt>
                <c:pt idx="122">
                  <c:v>84.881965827446706</c:v>
                </c:pt>
                <c:pt idx="123">
                  <c:v>84.314435790617637</c:v>
                </c:pt>
                <c:pt idx="124">
                  <c:v>82.817122501962189</c:v>
                </c:pt>
                <c:pt idx="125">
                  <c:v>85.069129988528644</c:v>
                </c:pt>
                <c:pt idx="126">
                  <c:v>84.223872486868316</c:v>
                </c:pt>
                <c:pt idx="127">
                  <c:v>81.543198695888421</c:v>
                </c:pt>
                <c:pt idx="128">
                  <c:v>81.313771659723471</c:v>
                </c:pt>
                <c:pt idx="129">
                  <c:v>79.194590351989376</c:v>
                </c:pt>
                <c:pt idx="130">
                  <c:v>77.98104208174847</c:v>
                </c:pt>
                <c:pt idx="131">
                  <c:v>79.031576405240585</c:v>
                </c:pt>
                <c:pt idx="132">
                  <c:v>77.534263116585151</c:v>
                </c:pt>
                <c:pt idx="133">
                  <c:v>76.749381150757713</c:v>
                </c:pt>
                <c:pt idx="134">
                  <c:v>76.719193382841269</c:v>
                </c:pt>
                <c:pt idx="135">
                  <c:v>76.109400470929174</c:v>
                </c:pt>
                <c:pt idx="136">
                  <c:v>73.79097989494656</c:v>
                </c:pt>
                <c:pt idx="137">
                  <c:v>74.322284610275915</c:v>
                </c:pt>
                <c:pt idx="138">
                  <c:v>74.044557145444656</c:v>
                </c:pt>
                <c:pt idx="139">
                  <c:v>72.752520678621025</c:v>
                </c:pt>
                <c:pt idx="140">
                  <c:v>72.589506731872234</c:v>
                </c:pt>
                <c:pt idx="141">
                  <c:v>79.116102155406622</c:v>
                </c:pt>
                <c:pt idx="142">
                  <c:v>77.17200990158787</c:v>
                </c:pt>
                <c:pt idx="143">
                  <c:v>77.419549598502684</c:v>
                </c:pt>
                <c:pt idx="144">
                  <c:v>77.425587152085967</c:v>
                </c:pt>
                <c:pt idx="145">
                  <c:v>75.596208416349683</c:v>
                </c:pt>
                <c:pt idx="146">
                  <c:v>75.312443397935155</c:v>
                </c:pt>
                <c:pt idx="147">
                  <c:v>75.704884380848881</c:v>
                </c:pt>
                <c:pt idx="148">
                  <c:v>74.593974521523876</c:v>
                </c:pt>
                <c:pt idx="149">
                  <c:v>77.993117188915051</c:v>
                </c:pt>
                <c:pt idx="150">
                  <c:v>76.507879007426197</c:v>
                </c:pt>
                <c:pt idx="151">
                  <c:v>75.10112902252007</c:v>
                </c:pt>
                <c:pt idx="152">
                  <c:v>75.294330737185291</c:v>
                </c:pt>
                <c:pt idx="153">
                  <c:v>74.177383324276988</c:v>
                </c:pt>
                <c:pt idx="154">
                  <c:v>73.664191269697511</c:v>
                </c:pt>
                <c:pt idx="155">
                  <c:v>73.567590412364908</c:v>
                </c:pt>
                <c:pt idx="156">
                  <c:v>73.676266376864092</c:v>
                </c:pt>
                <c:pt idx="157">
                  <c:v>74.823401557688825</c:v>
                </c:pt>
                <c:pt idx="158">
                  <c:v>74.841514218438689</c:v>
                </c:pt>
                <c:pt idx="159">
                  <c:v>74.87170198635512</c:v>
                </c:pt>
                <c:pt idx="160">
                  <c:v>74.449073235524963</c:v>
                </c:pt>
                <c:pt idx="161">
                  <c:v>75.475457344683932</c:v>
                </c:pt>
                <c:pt idx="162">
                  <c:v>76.278451971261234</c:v>
                </c:pt>
                <c:pt idx="163">
                  <c:v>77.00295840125581</c:v>
                </c:pt>
                <c:pt idx="164">
                  <c:v>77.14182213367144</c:v>
                </c:pt>
                <c:pt idx="165">
                  <c:v>75.590170862766399</c:v>
                </c:pt>
                <c:pt idx="166">
                  <c:v>75.070941254603625</c:v>
                </c:pt>
                <c:pt idx="167">
                  <c:v>75.831673006097915</c:v>
                </c:pt>
                <c:pt idx="168">
                  <c:v>76.471653685926455</c:v>
                </c:pt>
                <c:pt idx="169">
                  <c:v>77.008995954839094</c:v>
                </c:pt>
                <c:pt idx="170">
                  <c:v>76.731268490007835</c:v>
                </c:pt>
                <c:pt idx="171">
                  <c:v>76.006762060013273</c:v>
                </c:pt>
                <c:pt idx="172">
                  <c:v>75.620358630682844</c:v>
                </c:pt>
                <c:pt idx="173">
                  <c:v>75.855823220431077</c:v>
                </c:pt>
                <c:pt idx="174">
                  <c:v>75.191692326269404</c:v>
                </c:pt>
                <c:pt idx="175">
                  <c:v>75.282255630018696</c:v>
                </c:pt>
                <c:pt idx="176">
                  <c:v>75.698846827265584</c:v>
                </c:pt>
                <c:pt idx="177">
                  <c:v>76.845982008090303</c:v>
                </c:pt>
                <c:pt idx="178">
                  <c:v>77.938779206665458</c:v>
                </c:pt>
                <c:pt idx="179">
                  <c:v>78.790074261909069</c:v>
                </c:pt>
                <c:pt idx="180">
                  <c:v>80.317575318480948</c:v>
                </c:pt>
                <c:pt idx="181">
                  <c:v>81.585461570971432</c:v>
                </c:pt>
                <c:pt idx="182">
                  <c:v>82.412606411881896</c:v>
                </c:pt>
                <c:pt idx="183">
                  <c:v>82.316005554549292</c:v>
                </c:pt>
                <c:pt idx="184">
                  <c:v>80.257199782648058</c:v>
                </c:pt>
                <c:pt idx="185">
                  <c:v>81.778663285636654</c:v>
                </c:pt>
                <c:pt idx="186">
                  <c:v>81.60961178530458</c:v>
                </c:pt>
                <c:pt idx="187">
                  <c:v>83.167300609792903</c:v>
                </c:pt>
                <c:pt idx="188">
                  <c:v>85.28044436394373</c:v>
                </c:pt>
                <c:pt idx="189">
                  <c:v>86.27060315160297</c:v>
                </c:pt>
                <c:pt idx="190">
                  <c:v>84.580088148282314</c:v>
                </c:pt>
                <c:pt idx="191">
                  <c:v>84.954416470446176</c:v>
                </c:pt>
                <c:pt idx="192">
                  <c:v>86.11966431202076</c:v>
                </c:pt>
                <c:pt idx="193">
                  <c:v>85.96872547243855</c:v>
                </c:pt>
                <c:pt idx="194">
                  <c:v>84.598200809032178</c:v>
                </c:pt>
                <c:pt idx="195">
                  <c:v>81.398297409889508</c:v>
                </c:pt>
                <c:pt idx="196">
                  <c:v>81.030006641308944</c:v>
                </c:pt>
                <c:pt idx="197">
                  <c:v>83.197488377709334</c:v>
                </c:pt>
                <c:pt idx="198">
                  <c:v>81.217170802390854</c:v>
                </c:pt>
                <c:pt idx="199">
                  <c:v>80.885105355310017</c:v>
                </c:pt>
                <c:pt idx="200">
                  <c:v>82.068465857634479</c:v>
                </c:pt>
                <c:pt idx="201">
                  <c:v>82.460906840548205</c:v>
                </c:pt>
                <c:pt idx="202">
                  <c:v>83.843506611121171</c:v>
                </c:pt>
                <c:pt idx="203">
                  <c:v>86.155889633520502</c:v>
                </c:pt>
                <c:pt idx="204">
                  <c:v>87.532451850510157</c:v>
                </c:pt>
                <c:pt idx="205">
                  <c:v>85.437420757109223</c:v>
                </c:pt>
                <c:pt idx="206">
                  <c:v>85.057054881362077</c:v>
                </c:pt>
                <c:pt idx="207">
                  <c:v>84.374811326450512</c:v>
                </c:pt>
                <c:pt idx="208">
                  <c:v>84.272172915534611</c:v>
                </c:pt>
                <c:pt idx="209">
                  <c:v>83.674455110789097</c:v>
                </c:pt>
                <c:pt idx="210">
                  <c:v>83.469178288957309</c:v>
                </c:pt>
                <c:pt idx="211">
                  <c:v>81.983940107468456</c:v>
                </c:pt>
                <c:pt idx="212">
                  <c:v>81.899414357302419</c:v>
                </c:pt>
                <c:pt idx="213">
                  <c:v>82.17110426855038</c:v>
                </c:pt>
                <c:pt idx="214">
                  <c:v>82.159029161383799</c:v>
                </c:pt>
                <c:pt idx="215">
                  <c:v>81.205095695224287</c:v>
                </c:pt>
                <c:pt idx="216">
                  <c:v>80.245124675481478</c:v>
                </c:pt>
                <c:pt idx="217">
                  <c:v>79.073839280323611</c:v>
                </c:pt>
                <c:pt idx="218">
                  <c:v>79.967397210650233</c:v>
                </c:pt>
                <c:pt idx="219">
                  <c:v>79.236853227072388</c:v>
                </c:pt>
                <c:pt idx="220">
                  <c:v>80.46247660447986</c:v>
                </c:pt>
                <c:pt idx="221">
                  <c:v>80.776429390810847</c:v>
                </c:pt>
                <c:pt idx="222">
                  <c:v>82.75070941254603</c:v>
                </c:pt>
                <c:pt idx="223">
                  <c:v>82.225442250799972</c:v>
                </c:pt>
                <c:pt idx="224">
                  <c:v>82.847310269878648</c:v>
                </c:pt>
                <c:pt idx="225">
                  <c:v>82.811084948378905</c:v>
                </c:pt>
                <c:pt idx="226">
                  <c:v>83.106925073960028</c:v>
                </c:pt>
                <c:pt idx="227">
                  <c:v>82.509207269214514</c:v>
                </c:pt>
                <c:pt idx="228">
                  <c:v>82.424681519048477</c:v>
                </c:pt>
                <c:pt idx="229">
                  <c:v>81.506973374388707</c:v>
                </c:pt>
                <c:pt idx="230">
                  <c:v>81.802813499969801</c:v>
                </c:pt>
                <c:pt idx="231">
                  <c:v>81.790738392803235</c:v>
                </c:pt>
                <c:pt idx="232">
                  <c:v>82.026202982551467</c:v>
                </c:pt>
                <c:pt idx="233">
                  <c:v>83.034474430960572</c:v>
                </c:pt>
                <c:pt idx="234">
                  <c:v>81.905451910885702</c:v>
                </c:pt>
                <c:pt idx="235">
                  <c:v>82.835235162712067</c:v>
                </c:pt>
                <c:pt idx="236">
                  <c:v>83.958220129203639</c:v>
                </c:pt>
                <c:pt idx="237">
                  <c:v>83.626154682122802</c:v>
                </c:pt>
                <c:pt idx="238">
                  <c:v>81.911489464468985</c:v>
                </c:pt>
                <c:pt idx="239">
                  <c:v>82.448831733381624</c:v>
                </c:pt>
                <c:pt idx="240">
                  <c:v>81.356034534806483</c:v>
                </c:pt>
                <c:pt idx="241">
                  <c:v>82.648071001630129</c:v>
                </c:pt>
                <c:pt idx="242">
                  <c:v>83.879731932620899</c:v>
                </c:pt>
                <c:pt idx="243">
                  <c:v>86.614743705850401</c:v>
                </c:pt>
                <c:pt idx="244">
                  <c:v>85.509871400108665</c:v>
                </c:pt>
                <c:pt idx="245">
                  <c:v>84.978566684779324</c:v>
                </c:pt>
                <c:pt idx="246">
                  <c:v>84.139346736702279</c:v>
                </c:pt>
                <c:pt idx="247">
                  <c:v>83.100887520376745</c:v>
                </c:pt>
                <c:pt idx="248">
                  <c:v>82.098653625550909</c:v>
                </c:pt>
                <c:pt idx="249">
                  <c:v>82.273742679466281</c:v>
                </c:pt>
                <c:pt idx="250">
                  <c:v>82.442794179798341</c:v>
                </c:pt>
                <c:pt idx="251">
                  <c:v>80.800579605143994</c:v>
                </c:pt>
                <c:pt idx="252">
                  <c:v>79.762120388818445</c:v>
                </c:pt>
                <c:pt idx="253">
                  <c:v>80.456439050896563</c:v>
                </c:pt>
                <c:pt idx="254">
                  <c:v>80.214936907565047</c:v>
                </c:pt>
                <c:pt idx="255">
                  <c:v>81.162832820141276</c:v>
                </c:pt>
                <c:pt idx="256">
                  <c:v>80.275312443397922</c:v>
                </c:pt>
                <c:pt idx="257">
                  <c:v>79.786270603151593</c:v>
                </c:pt>
                <c:pt idx="258">
                  <c:v>81.392259856306225</c:v>
                </c:pt>
                <c:pt idx="259">
                  <c:v>81.68206242830405</c:v>
                </c:pt>
                <c:pt idx="260">
                  <c:v>81.1024572843084</c:v>
                </c:pt>
                <c:pt idx="261">
                  <c:v>81.796775946386518</c:v>
                </c:pt>
                <c:pt idx="262">
                  <c:v>81.380184749139644</c:v>
                </c:pt>
                <c:pt idx="263">
                  <c:v>82.297892893799428</c:v>
                </c:pt>
                <c:pt idx="264">
                  <c:v>81.706212642637198</c:v>
                </c:pt>
                <c:pt idx="265">
                  <c:v>81.470748052888965</c:v>
                </c:pt>
                <c:pt idx="266">
                  <c:v>81.989977661051739</c:v>
                </c:pt>
                <c:pt idx="267">
                  <c:v>81.917527018052283</c:v>
                </c:pt>
                <c:pt idx="268">
                  <c:v>83.656342450039233</c:v>
                </c:pt>
                <c:pt idx="269">
                  <c:v>83.028436877377274</c:v>
                </c:pt>
                <c:pt idx="270">
                  <c:v>84.368773772867229</c:v>
                </c:pt>
                <c:pt idx="271">
                  <c:v>83.08277485962688</c:v>
                </c:pt>
                <c:pt idx="272">
                  <c:v>84.646501237698473</c:v>
                </c:pt>
                <c:pt idx="273">
                  <c:v>86.427579544768449</c:v>
                </c:pt>
                <c:pt idx="274">
                  <c:v>85.431383203525925</c:v>
                </c:pt>
                <c:pt idx="275">
                  <c:v>81.796775946386518</c:v>
                </c:pt>
                <c:pt idx="276">
                  <c:v>81.186983034474423</c:v>
                </c:pt>
                <c:pt idx="277">
                  <c:v>79.206665459155943</c:v>
                </c:pt>
                <c:pt idx="278">
                  <c:v>80.993781319809202</c:v>
                </c:pt>
                <c:pt idx="279">
                  <c:v>80.160598925315469</c:v>
                </c:pt>
                <c:pt idx="280">
                  <c:v>80.673790979894946</c:v>
                </c:pt>
                <c:pt idx="281">
                  <c:v>81.3499969812232</c:v>
                </c:pt>
                <c:pt idx="282">
                  <c:v>81.488860713638829</c:v>
                </c:pt>
                <c:pt idx="283">
                  <c:v>80.673790979894946</c:v>
                </c:pt>
                <c:pt idx="284">
                  <c:v>81.76055062488679</c:v>
                </c:pt>
                <c:pt idx="285">
                  <c:v>82.883535591378362</c:v>
                </c:pt>
                <c:pt idx="286">
                  <c:v>82.744671858962747</c:v>
                </c:pt>
                <c:pt idx="287">
                  <c:v>80.559077461812464</c:v>
                </c:pt>
                <c:pt idx="288">
                  <c:v>80.076073175149432</c:v>
                </c:pt>
                <c:pt idx="289">
                  <c:v>80.697941194228093</c:v>
                </c:pt>
                <c:pt idx="290">
                  <c:v>81.144720159391412</c:v>
                </c:pt>
                <c:pt idx="291">
                  <c:v>81.585461570971432</c:v>
                </c:pt>
                <c:pt idx="292">
                  <c:v>82.309968000966009</c:v>
                </c:pt>
                <c:pt idx="293">
                  <c:v>81.301696552556905</c:v>
                </c:pt>
                <c:pt idx="294">
                  <c:v>81.965827446718578</c:v>
                </c:pt>
                <c:pt idx="295">
                  <c:v>80.685866087061527</c:v>
                </c:pt>
                <c:pt idx="296">
                  <c:v>79.013463744490736</c:v>
                </c:pt>
                <c:pt idx="297">
                  <c:v>77.769727706333384</c:v>
                </c:pt>
                <c:pt idx="298">
                  <c:v>79.949284549900383</c:v>
                </c:pt>
                <c:pt idx="299">
                  <c:v>81.271508784640474</c:v>
                </c:pt>
                <c:pt idx="300">
                  <c:v>82.66014610879671</c:v>
                </c:pt>
                <c:pt idx="301">
                  <c:v>82.328080661715859</c:v>
                </c:pt>
                <c:pt idx="302">
                  <c:v>81.150757712974695</c:v>
                </c:pt>
                <c:pt idx="303">
                  <c:v>81.096419730725103</c:v>
                </c:pt>
                <c:pt idx="304">
                  <c:v>79.206665459155943</c:v>
                </c:pt>
                <c:pt idx="305">
                  <c:v>77.878403670832569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4-4207-9A26-E960C9CF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557071"/>
        <c:axId val="2054557551"/>
      </c:lineChart>
      <c:dateAx>
        <c:axId val="2054557071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57551"/>
        <c:crosses val="autoZero"/>
        <c:auto val="1"/>
        <c:lblOffset val="100"/>
        <c:baseTimeUnit val="months"/>
        <c:majorUnit val="2"/>
        <c:majorTimeUnit val="years"/>
      </c:dateAx>
      <c:valAx>
        <c:axId val="2054557551"/>
        <c:scaling>
          <c:orientation val="minMax"/>
          <c:max val="180"/>
          <c:min val="25"/>
        </c:scaling>
        <c:delete val="0"/>
        <c:axPos val="l"/>
        <c:majorGridlines>
          <c:spPr>
            <a:ln w="2857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57071"/>
        <c:crosses val="autoZero"/>
        <c:crossBetween val="between"/>
        <c:majorUnit val="25"/>
        <c:minorUnit val="5"/>
      </c:valAx>
      <c:spPr>
        <a:solidFill>
          <a:schemeClr val="bg2">
            <a:lumMod val="75000"/>
          </a:schemeClr>
        </a:solidFill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Performance of Stock Market ETF</a:t>
            </a:r>
            <a:r>
              <a:rPr lang="en-US" sz="1600" b="1" baseline="0">
                <a:solidFill>
                  <a:schemeClr val="tx1"/>
                </a:solidFill>
              </a:rPr>
              <a:t> Funds (CBIs, priced in RC)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73858876677763E-2"/>
          <c:y val="6.1031522466879928E-2"/>
          <c:w val="0.90363112499159315"/>
          <c:h val="0.8959950794519362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'Step #7'!$C$4:$C$309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#7'!$E$4:$E$309</c:f>
              <c:numCache>
                <c:formatCode>0.00</c:formatCode>
                <c:ptCount val="306"/>
                <c:pt idx="0" formatCode="General">
                  <c:v>100</c:v>
                </c:pt>
                <c:pt idx="1">
                  <c:v>92.812388971342472</c:v>
                </c:pt>
                <c:pt idx="2">
                  <c:v>100.13225088941769</c:v>
                </c:pt>
                <c:pt idx="3">
                  <c:v>98.562411780163373</c:v>
                </c:pt>
                <c:pt idx="4">
                  <c:v>96.541453123012815</c:v>
                </c:pt>
                <c:pt idx="5">
                  <c:v>95.832671678800764</c:v>
                </c:pt>
                <c:pt idx="6">
                  <c:v>96.458948125879289</c:v>
                </c:pt>
                <c:pt idx="7">
                  <c:v>103.4660848033935</c:v>
                </c:pt>
                <c:pt idx="8">
                  <c:v>98.19831556324695</c:v>
                </c:pt>
                <c:pt idx="9">
                  <c:v>100.8884740493736</c:v>
                </c:pt>
                <c:pt idx="10">
                  <c:v>96.403722115298507</c:v>
                </c:pt>
                <c:pt idx="11">
                  <c:v>98.722710767837057</c:v>
                </c:pt>
                <c:pt idx="12">
                  <c:v>100.58093675941906</c:v>
                </c:pt>
                <c:pt idx="13">
                  <c:v>97.292658895121932</c:v>
                </c:pt>
                <c:pt idx="14">
                  <c:v>92.001612576135557</c:v>
                </c:pt>
                <c:pt idx="15">
                  <c:v>99.649687780920218</c:v>
                </c:pt>
                <c:pt idx="16">
                  <c:v>101.45883117983901</c:v>
                </c:pt>
                <c:pt idx="17">
                  <c:v>98.042605977236093</c:v>
                </c:pt>
                <c:pt idx="18">
                  <c:v>97.947956279900509</c:v>
                </c:pt>
                <c:pt idx="19">
                  <c:v>93.245199870416528</c:v>
                </c:pt>
                <c:pt idx="20">
                  <c:v>82.574556733051026</c:v>
                </c:pt>
                <c:pt idx="21">
                  <c:v>84.945225901768083</c:v>
                </c:pt>
                <c:pt idx="22">
                  <c:v>92.454455123761363</c:v>
                </c:pt>
                <c:pt idx="23">
                  <c:v>93.718664719113704</c:v>
                </c:pt>
                <c:pt idx="24">
                  <c:v>93.391233178386017</c:v>
                </c:pt>
                <c:pt idx="25">
                  <c:v>95.227993530807211</c:v>
                </c:pt>
                <c:pt idx="26">
                  <c:v>97.818068000561155</c:v>
                </c:pt>
                <c:pt idx="27">
                  <c:v>93.979543618590981</c:v>
                </c:pt>
                <c:pt idx="28">
                  <c:v>93.833865649704109</c:v>
                </c:pt>
                <c:pt idx="29">
                  <c:v>87.596894058463633</c:v>
                </c:pt>
                <c:pt idx="30">
                  <c:v>82.654182693972771</c:v>
                </c:pt>
                <c:pt idx="31">
                  <c:v>82.196881825323501</c:v>
                </c:pt>
                <c:pt idx="32">
                  <c:v>72.292523471449314</c:v>
                </c:pt>
                <c:pt idx="33">
                  <c:v>79.852016591145002</c:v>
                </c:pt>
                <c:pt idx="34">
                  <c:v>84.869803997015097</c:v>
                </c:pt>
                <c:pt idx="35">
                  <c:v>79.916358233659011</c:v>
                </c:pt>
                <c:pt idx="36">
                  <c:v>77.555177408090728</c:v>
                </c:pt>
                <c:pt idx="37">
                  <c:v>76.138789507566514</c:v>
                </c:pt>
                <c:pt idx="38">
                  <c:v>76.868788643223937</c:v>
                </c:pt>
                <c:pt idx="39">
                  <c:v>81.824844964373796</c:v>
                </c:pt>
                <c:pt idx="40">
                  <c:v>85.774467294993556</c:v>
                </c:pt>
                <c:pt idx="41">
                  <c:v>86.939946321056823</c:v>
                </c:pt>
                <c:pt idx="42">
                  <c:v>89.651902096154728</c:v>
                </c:pt>
                <c:pt idx="43">
                  <c:v>91.662156360851483</c:v>
                </c:pt>
                <c:pt idx="44">
                  <c:v>90.539990800034261</c:v>
                </c:pt>
                <c:pt idx="45">
                  <c:v>95.496751482210129</c:v>
                </c:pt>
                <c:pt idx="46">
                  <c:v>95.666305078880455</c:v>
                </c:pt>
                <c:pt idx="47">
                  <c:v>102.32512891188649</c:v>
                </c:pt>
                <c:pt idx="48">
                  <c:v>102.97143700751681</c:v>
                </c:pt>
                <c:pt idx="49">
                  <c:v>104.00933666863546</c:v>
                </c:pt>
                <c:pt idx="50">
                  <c:v>102.15667291816031</c:v>
                </c:pt>
                <c:pt idx="51">
                  <c:v>100.72841037513685</c:v>
                </c:pt>
                <c:pt idx="52">
                  <c:v>100.61822841167805</c:v>
                </c:pt>
                <c:pt idx="53">
                  <c:v>103.33875022759469</c:v>
                </c:pt>
                <c:pt idx="54">
                  <c:v>100.58611207574704</c:v>
                </c:pt>
                <c:pt idx="55">
                  <c:v>100.80880702704673</c:v>
                </c:pt>
                <c:pt idx="56">
                  <c:v>100.09250029070684</c:v>
                </c:pt>
                <c:pt idx="57">
                  <c:v>99.712987095458487</c:v>
                </c:pt>
                <c:pt idx="58">
                  <c:v>103.72647570386395</c:v>
                </c:pt>
                <c:pt idx="59">
                  <c:v>107.45273346642388</c:v>
                </c:pt>
                <c:pt idx="60">
                  <c:v>104.90568503208024</c:v>
                </c:pt>
                <c:pt idx="61">
                  <c:v>107.90958265961702</c:v>
                </c:pt>
                <c:pt idx="62">
                  <c:v>105.42722646901559</c:v>
                </c:pt>
                <c:pt idx="63">
                  <c:v>102.46626011980044</c:v>
                </c:pt>
                <c:pt idx="64">
                  <c:v>105.30812154637061</c:v>
                </c:pt>
                <c:pt idx="65">
                  <c:v>103.74646471172579</c:v>
                </c:pt>
                <c:pt idx="66">
                  <c:v>107.78023607496807</c:v>
                </c:pt>
                <c:pt idx="67">
                  <c:v>106.1152229458207</c:v>
                </c:pt>
                <c:pt idx="68">
                  <c:v>107.29872319087042</c:v>
                </c:pt>
                <c:pt idx="69">
                  <c:v>105.58675476570116</c:v>
                </c:pt>
                <c:pt idx="70">
                  <c:v>110.1140889561545</c:v>
                </c:pt>
                <c:pt idx="71">
                  <c:v>109.10433530895021</c:v>
                </c:pt>
                <c:pt idx="72">
                  <c:v>110.69928346742594</c:v>
                </c:pt>
                <c:pt idx="73">
                  <c:v>112.49002819828824</c:v>
                </c:pt>
                <c:pt idx="74">
                  <c:v>114.14258392884085</c:v>
                </c:pt>
                <c:pt idx="75">
                  <c:v>117.03635170931761</c:v>
                </c:pt>
                <c:pt idx="76">
                  <c:v>114.94928734851835</c:v>
                </c:pt>
                <c:pt idx="77">
                  <c:v>115.29965958042099</c:v>
                </c:pt>
                <c:pt idx="78">
                  <c:v>115.58496685736583</c:v>
                </c:pt>
                <c:pt idx="79">
                  <c:v>117.71809579755312</c:v>
                </c:pt>
                <c:pt idx="80">
                  <c:v>121.01118100481712</c:v>
                </c:pt>
                <c:pt idx="81">
                  <c:v>125.37174429843833</c:v>
                </c:pt>
                <c:pt idx="82">
                  <c:v>127.13693304247751</c:v>
                </c:pt>
                <c:pt idx="83">
                  <c:v>129.68694579441271</c:v>
                </c:pt>
                <c:pt idx="84">
                  <c:v>131.94502143176351</c:v>
                </c:pt>
                <c:pt idx="85">
                  <c:v>128.28503361847268</c:v>
                </c:pt>
                <c:pt idx="86">
                  <c:v>129.49078756580425</c:v>
                </c:pt>
                <c:pt idx="87">
                  <c:v>137.22088766513968</c:v>
                </c:pt>
                <c:pt idx="88">
                  <c:v>143.24110399525736</c:v>
                </c:pt>
                <c:pt idx="89">
                  <c:v>141.41552497930309</c:v>
                </c:pt>
                <c:pt idx="90">
                  <c:v>139.44993762693599</c:v>
                </c:pt>
                <c:pt idx="91">
                  <c:v>140.91298549722225</c:v>
                </c:pt>
                <c:pt idx="92">
                  <c:v>147.05775212401568</c:v>
                </c:pt>
                <c:pt idx="93">
                  <c:v>147.35371167701555</c:v>
                </c:pt>
                <c:pt idx="94">
                  <c:v>142.4310256439372</c:v>
                </c:pt>
                <c:pt idx="95">
                  <c:v>141.12756608315937</c:v>
                </c:pt>
                <c:pt idx="96">
                  <c:v>134.47905655925862</c:v>
                </c:pt>
                <c:pt idx="97">
                  <c:v>131.43884327747654</c:v>
                </c:pt>
                <c:pt idx="98">
                  <c:v>131.03546708872315</c:v>
                </c:pt>
                <c:pt idx="99">
                  <c:v>137.56911522826803</c:v>
                </c:pt>
                <c:pt idx="100">
                  <c:v>135.52534222272746</c:v>
                </c:pt>
                <c:pt idx="101">
                  <c:v>122.17675162939948</c:v>
                </c:pt>
                <c:pt idx="102">
                  <c:v>122.75208982416099</c:v>
                </c:pt>
                <c:pt idx="103">
                  <c:v>124.82184206485425</c:v>
                </c:pt>
                <c:pt idx="104">
                  <c:v>117.40540056340356</c:v>
                </c:pt>
                <c:pt idx="105">
                  <c:v>101.61356476783622</c:v>
                </c:pt>
                <c:pt idx="106">
                  <c:v>96.129209250041697</c:v>
                </c:pt>
                <c:pt idx="107">
                  <c:v>95.711681090090607</c:v>
                </c:pt>
                <c:pt idx="108">
                  <c:v>87.845898315441644</c:v>
                </c:pt>
                <c:pt idx="109">
                  <c:v>77.755425984361509</c:v>
                </c:pt>
                <c:pt idx="110">
                  <c:v>83.745116318353553</c:v>
                </c:pt>
                <c:pt idx="111">
                  <c:v>90.398668498658111</c:v>
                </c:pt>
                <c:pt idx="112">
                  <c:v>94.672413768325015</c:v>
                </c:pt>
                <c:pt idx="113">
                  <c:v>94.140711212911114</c:v>
                </c:pt>
                <c:pt idx="114">
                  <c:v>102.27380057622102</c:v>
                </c:pt>
                <c:pt idx="115">
                  <c:v>106.19817961841038</c:v>
                </c:pt>
                <c:pt idx="116">
                  <c:v>108.85935506967243</c:v>
                </c:pt>
                <c:pt idx="117">
                  <c:v>109.02019733132138</c:v>
                </c:pt>
                <c:pt idx="118">
                  <c:v>116.45238588162967</c:v>
                </c:pt>
                <c:pt idx="119">
                  <c:v>117.38612223370697</c:v>
                </c:pt>
                <c:pt idx="120">
                  <c:v>113.85626275104687</c:v>
                </c:pt>
                <c:pt idx="121">
                  <c:v>116.97020336497899</c:v>
                </c:pt>
                <c:pt idx="122">
                  <c:v>123.29646298161927</c:v>
                </c:pt>
                <c:pt idx="123">
                  <c:v>125.22816993692069</c:v>
                </c:pt>
                <c:pt idx="124">
                  <c:v>115.50664854426817</c:v>
                </c:pt>
                <c:pt idx="125">
                  <c:v>111.66996244981881</c:v>
                </c:pt>
                <c:pt idx="126">
                  <c:v>119.8519227816272</c:v>
                </c:pt>
                <c:pt idx="127">
                  <c:v>114.80372308813796</c:v>
                </c:pt>
                <c:pt idx="128">
                  <c:v>124.09982937248965</c:v>
                </c:pt>
                <c:pt idx="129">
                  <c:v>128.24057201316853</c:v>
                </c:pt>
                <c:pt idx="130">
                  <c:v>127.03351673515209</c:v>
                </c:pt>
                <c:pt idx="131">
                  <c:v>133.75982814601707</c:v>
                </c:pt>
                <c:pt idx="132">
                  <c:v>137.8044555130551</c:v>
                </c:pt>
                <c:pt idx="133">
                  <c:v>142.10249807955017</c:v>
                </c:pt>
                <c:pt idx="134">
                  <c:v>143.46414165136116</c:v>
                </c:pt>
                <c:pt idx="135">
                  <c:v>149.60566758572094</c:v>
                </c:pt>
                <c:pt idx="136">
                  <c:v>146.77184156027275</c:v>
                </c:pt>
                <c:pt idx="137">
                  <c:v>145.29656370840459</c:v>
                </c:pt>
                <c:pt idx="138">
                  <c:v>142.3763113216354</c:v>
                </c:pt>
                <c:pt idx="139">
                  <c:v>136.41077456955369</c:v>
                </c:pt>
                <c:pt idx="140">
                  <c:v>128.64169614178036</c:v>
                </c:pt>
                <c:pt idx="141">
                  <c:v>141.19486098827124</c:v>
                </c:pt>
                <c:pt idx="142">
                  <c:v>142.4290989164669</c:v>
                </c:pt>
                <c:pt idx="143">
                  <c:v>144.7462998185986</c:v>
                </c:pt>
                <c:pt idx="144">
                  <c:v>150.20940605925151</c:v>
                </c:pt>
                <c:pt idx="145">
                  <c:v>154.25014206851347</c:v>
                </c:pt>
                <c:pt idx="146">
                  <c:v>157.65025856603688</c:v>
                </c:pt>
                <c:pt idx="147">
                  <c:v>157.95447146146276</c:v>
                </c:pt>
                <c:pt idx="148">
                  <c:v>148.41774534319842</c:v>
                </c:pt>
                <c:pt idx="149">
                  <c:v>154.64574659670836</c:v>
                </c:pt>
                <c:pt idx="150">
                  <c:v>156.41086269364618</c:v>
                </c:pt>
                <c:pt idx="151">
                  <c:v>158.10281842168138</c:v>
                </c:pt>
                <c:pt idx="152">
                  <c:v>162.35960533104011</c:v>
                </c:pt>
                <c:pt idx="153">
                  <c:v>158.50860301977261</c:v>
                </c:pt>
                <c:pt idx="154">
                  <c:v>158.12016844462286</c:v>
                </c:pt>
                <c:pt idx="155">
                  <c:v>159.11300479292413</c:v>
                </c:pt>
                <c:pt idx="156">
                  <c:v>169.17846283187151</c:v>
                </c:pt>
                <c:pt idx="157">
                  <c:v>171.64756566433303</c:v>
                </c:pt>
                <c:pt idx="158">
                  <c:v>178.26962848477683</c:v>
                </c:pt>
                <c:pt idx="159">
                  <c:v>181.95996857286397</c:v>
                </c:pt>
                <c:pt idx="160">
                  <c:v>185.92671193012754</c:v>
                </c:pt>
                <c:pt idx="161">
                  <c:v>183.30488909780371</c:v>
                </c:pt>
                <c:pt idx="162">
                  <c:v>191.46066646671869</c:v>
                </c:pt>
                <c:pt idx="163">
                  <c:v>183.06022155691869</c:v>
                </c:pt>
                <c:pt idx="164">
                  <c:v>187.43559538350414</c:v>
                </c:pt>
                <c:pt idx="165">
                  <c:v>193.13627185909823</c:v>
                </c:pt>
                <c:pt idx="166">
                  <c:v>200.11136958563722</c:v>
                </c:pt>
                <c:pt idx="167">
                  <c:v>206.41300183492365</c:v>
                </c:pt>
                <c:pt idx="168">
                  <c:v>196.01379827457134</c:v>
                </c:pt>
                <c:pt idx="169">
                  <c:v>204.01971099056362</c:v>
                </c:pt>
                <c:pt idx="170">
                  <c:v>206.10233124390271</c:v>
                </c:pt>
                <c:pt idx="171">
                  <c:v>207.97982766875717</c:v>
                </c:pt>
                <c:pt idx="172">
                  <c:v>210.00943133096706</c:v>
                </c:pt>
                <c:pt idx="173">
                  <c:v>211.75877668977515</c:v>
                </c:pt>
                <c:pt idx="174">
                  <c:v>208.88227365086004</c:v>
                </c:pt>
                <c:pt idx="175">
                  <c:v>216.17846524817725</c:v>
                </c:pt>
                <c:pt idx="176">
                  <c:v>215.53553050490476</c:v>
                </c:pt>
                <c:pt idx="177">
                  <c:v>220.34645055185814</c:v>
                </c:pt>
                <c:pt idx="178">
                  <c:v>226.25358693088754</c:v>
                </c:pt>
                <c:pt idx="179">
                  <c:v>226.54664217911863</c:v>
                </c:pt>
                <c:pt idx="180">
                  <c:v>218.82885576346015</c:v>
                </c:pt>
                <c:pt idx="181">
                  <c:v>231.45841219557846</c:v>
                </c:pt>
                <c:pt idx="182">
                  <c:v>227.46583489736486</c:v>
                </c:pt>
                <c:pt idx="183">
                  <c:v>228.63012945981939</c:v>
                </c:pt>
                <c:pt idx="184">
                  <c:v>231.25726658553464</c:v>
                </c:pt>
                <c:pt idx="185">
                  <c:v>226.2486469279965</c:v>
                </c:pt>
                <c:pt idx="186">
                  <c:v>227.95878338278416</c:v>
                </c:pt>
                <c:pt idx="187">
                  <c:v>213.32357788048006</c:v>
                </c:pt>
                <c:pt idx="188">
                  <c:v>210.69824903587428</c:v>
                </c:pt>
                <c:pt idx="189">
                  <c:v>229.11943769374764</c:v>
                </c:pt>
                <c:pt idx="190">
                  <c:v>230.18767699538412</c:v>
                </c:pt>
                <c:pt idx="191">
                  <c:v>226.7106777546569</c:v>
                </c:pt>
                <c:pt idx="192">
                  <c:v>214.67598105685769</c:v>
                </c:pt>
                <c:pt idx="193">
                  <c:v>215.55974883749244</c:v>
                </c:pt>
                <c:pt idx="194">
                  <c:v>231.68589711771205</c:v>
                </c:pt>
                <c:pt idx="195">
                  <c:v>233.43234922674503</c:v>
                </c:pt>
                <c:pt idx="196">
                  <c:v>233.68065386055144</c:v>
                </c:pt>
                <c:pt idx="197">
                  <c:v>236.28439230249637</c:v>
                </c:pt>
                <c:pt idx="198">
                  <c:v>243.54323223473179</c:v>
                </c:pt>
                <c:pt idx="199">
                  <c:v>243.46966125177806</c:v>
                </c:pt>
                <c:pt idx="200">
                  <c:v>242.78896580865754</c:v>
                </c:pt>
                <c:pt idx="201">
                  <c:v>241.11871103322008</c:v>
                </c:pt>
                <c:pt idx="202">
                  <c:v>254.98675840753197</c:v>
                </c:pt>
                <c:pt idx="203">
                  <c:v>263.86939055604421</c:v>
                </c:pt>
                <c:pt idx="204">
                  <c:v>265.58266031189834</c:v>
                </c:pt>
                <c:pt idx="205">
                  <c:v>278.73547960139672</c:v>
                </c:pt>
                <c:pt idx="206">
                  <c:v>277.29085408843912</c:v>
                </c:pt>
                <c:pt idx="207">
                  <c:v>281.52147066918297</c:v>
                </c:pt>
                <c:pt idx="208">
                  <c:v>283.01062885526125</c:v>
                </c:pt>
                <c:pt idx="209">
                  <c:v>288.22386381157452</c:v>
                </c:pt>
                <c:pt idx="210">
                  <c:v>296.14971152546741</c:v>
                </c:pt>
                <c:pt idx="211">
                  <c:v>297.58503505088402</c:v>
                </c:pt>
                <c:pt idx="212">
                  <c:v>304.15289049945056</c:v>
                </c:pt>
                <c:pt idx="213">
                  <c:v>318.13928158112816</c:v>
                </c:pt>
                <c:pt idx="214">
                  <c:v>330.94224506485739</c:v>
                </c:pt>
                <c:pt idx="215">
                  <c:v>337.93781506041057</c:v>
                </c:pt>
                <c:pt idx="216">
                  <c:v>357.9625321311417</c:v>
                </c:pt>
                <c:pt idx="217">
                  <c:v>342.76242276882709</c:v>
                </c:pt>
                <c:pt idx="218">
                  <c:v>331.55375519894636</c:v>
                </c:pt>
                <c:pt idx="219">
                  <c:v>332.35202523772938</c:v>
                </c:pt>
                <c:pt idx="220">
                  <c:v>336.16454195742028</c:v>
                </c:pt>
                <c:pt idx="221">
                  <c:v>335.11117162228607</c:v>
                </c:pt>
                <c:pt idx="222">
                  <c:v>351.42954729121783</c:v>
                </c:pt>
                <c:pt idx="223">
                  <c:v>359.73910751867339</c:v>
                </c:pt>
                <c:pt idx="224">
                  <c:v>366.80933188656104</c:v>
                </c:pt>
                <c:pt idx="225">
                  <c:v>349.19672599729108</c:v>
                </c:pt>
                <c:pt idx="226">
                  <c:v>355.41925660821335</c:v>
                </c:pt>
                <c:pt idx="227">
                  <c:v>325.15745430090658</c:v>
                </c:pt>
                <c:pt idx="228">
                  <c:v>349.6906141571734</c:v>
                </c:pt>
                <c:pt idx="229">
                  <c:v>362.7560768865967</c:v>
                </c:pt>
                <c:pt idx="230">
                  <c:v>363.54058661681518</c:v>
                </c:pt>
                <c:pt idx="231">
                  <c:v>373.67494095567355</c:v>
                </c:pt>
                <c:pt idx="232">
                  <c:v>349.18173700514313</c:v>
                </c:pt>
                <c:pt idx="233">
                  <c:v>374.91434946234273</c:v>
                </c:pt>
                <c:pt idx="234">
                  <c:v>379.58157196356319</c:v>
                </c:pt>
                <c:pt idx="235">
                  <c:v>373.68193087025026</c:v>
                </c:pt>
                <c:pt idx="236">
                  <c:v>381.83029823482866</c:v>
                </c:pt>
                <c:pt idx="237">
                  <c:v>384.59113129556425</c:v>
                </c:pt>
                <c:pt idx="238">
                  <c:v>399.73408160268855</c:v>
                </c:pt>
                <c:pt idx="239">
                  <c:v>406.38938678913411</c:v>
                </c:pt>
                <c:pt idx="240">
                  <c:v>403.79866165403769</c:v>
                </c:pt>
                <c:pt idx="241">
                  <c:v>364.13643340414166</c:v>
                </c:pt>
                <c:pt idx="242">
                  <c:v>314.46210009409219</c:v>
                </c:pt>
                <c:pt idx="243">
                  <c:v>349.91959308273886</c:v>
                </c:pt>
                <c:pt idx="244">
                  <c:v>366.04817346156852</c:v>
                </c:pt>
                <c:pt idx="245">
                  <c:v>371.92716382668351</c:v>
                </c:pt>
                <c:pt idx="246">
                  <c:v>382.37464770301472</c:v>
                </c:pt>
                <c:pt idx="247">
                  <c:v>411.52755675906184</c:v>
                </c:pt>
                <c:pt idx="248">
                  <c:v>402.58783504389095</c:v>
                </c:pt>
                <c:pt idx="249">
                  <c:v>385.45983901623447</c:v>
                </c:pt>
                <c:pt idx="250">
                  <c:v>431.53268280170369</c:v>
                </c:pt>
                <c:pt idx="251">
                  <c:v>445.85786837832921</c:v>
                </c:pt>
                <c:pt idx="252">
                  <c:v>437.98727668142863</c:v>
                </c:pt>
                <c:pt idx="253">
                  <c:v>452.25689196338436</c:v>
                </c:pt>
                <c:pt idx="254">
                  <c:v>483.47422633245492</c:v>
                </c:pt>
                <c:pt idx="255">
                  <c:v>497.31456041689086</c:v>
                </c:pt>
                <c:pt idx="256">
                  <c:v>507.31208709894713</c:v>
                </c:pt>
                <c:pt idx="257">
                  <c:v>507.34375175942199</c:v>
                </c:pt>
                <c:pt idx="258">
                  <c:v>514.75556595637443</c:v>
                </c:pt>
                <c:pt idx="259">
                  <c:v>521.6039197596341</c:v>
                </c:pt>
                <c:pt idx="260">
                  <c:v>499.44168807479355</c:v>
                </c:pt>
                <c:pt idx="261">
                  <c:v>530.00095657281042</c:v>
                </c:pt>
                <c:pt idx="262">
                  <c:v>510.45046240748604</c:v>
                </c:pt>
                <c:pt idx="263">
                  <c:v>538.76264235258736</c:v>
                </c:pt>
                <c:pt idx="264">
                  <c:v>521.57268940248252</c:v>
                </c:pt>
                <c:pt idx="265">
                  <c:v>504.50616703612195</c:v>
                </c:pt>
                <c:pt idx="266">
                  <c:v>516.42179513482677</c:v>
                </c:pt>
                <c:pt idx="267">
                  <c:v>492.00028281832402</c:v>
                </c:pt>
                <c:pt idx="268">
                  <c:v>492.94106751851598</c:v>
                </c:pt>
                <c:pt idx="269">
                  <c:v>460.6266482107232</c:v>
                </c:pt>
                <c:pt idx="270">
                  <c:v>492.94935718449267</c:v>
                </c:pt>
                <c:pt idx="271">
                  <c:v>473.63391587411962</c:v>
                </c:pt>
                <c:pt idx="272">
                  <c:v>431.9266843558147</c:v>
                </c:pt>
                <c:pt idx="273">
                  <c:v>493.55171062524346</c:v>
                </c:pt>
                <c:pt idx="274">
                  <c:v>522.09855492123233</c:v>
                </c:pt>
                <c:pt idx="275">
                  <c:v>500.760089249175</c:v>
                </c:pt>
                <c:pt idx="276">
                  <c:v>516.28159412566697</c:v>
                </c:pt>
                <c:pt idx="277">
                  <c:v>495.10005250964076</c:v>
                </c:pt>
                <c:pt idx="278">
                  <c:v>505.09868784963493</c:v>
                </c:pt>
                <c:pt idx="279">
                  <c:v>519.24790951253942</c:v>
                </c:pt>
                <c:pt idx="280">
                  <c:v>501.9962665391194</c:v>
                </c:pt>
                <c:pt idx="281">
                  <c:v>524.96081596971533</c:v>
                </c:pt>
                <c:pt idx="282">
                  <c:v>544.07851029095934</c:v>
                </c:pt>
                <c:pt idx="283">
                  <c:v>532.60965712763368</c:v>
                </c:pt>
                <c:pt idx="284">
                  <c:v>513.67597633479613</c:v>
                </c:pt>
                <c:pt idx="285">
                  <c:v>508.16120379152807</c:v>
                </c:pt>
                <c:pt idx="286">
                  <c:v>553.86252872146588</c:v>
                </c:pt>
                <c:pt idx="287">
                  <c:v>580.99053406690268</c:v>
                </c:pt>
                <c:pt idx="288">
                  <c:v>589.24264307147769</c:v>
                </c:pt>
                <c:pt idx="289">
                  <c:v>602.84185353014607</c:v>
                </c:pt>
                <c:pt idx="290">
                  <c:v>615.88652023716884</c:v>
                </c:pt>
                <c:pt idx="291">
                  <c:v>586.89554946643</c:v>
                </c:pt>
                <c:pt idx="292">
                  <c:v>601.80062789521401</c:v>
                </c:pt>
                <c:pt idx="293">
                  <c:v>608.29618842295486</c:v>
                </c:pt>
                <c:pt idx="294">
                  <c:v>636.71430205537126</c:v>
                </c:pt>
                <c:pt idx="295">
                  <c:v>649.05713932992307</c:v>
                </c:pt>
                <c:pt idx="296">
                  <c:v>660.36497019313128</c:v>
                </c:pt>
                <c:pt idx="297">
                  <c:v>653.79533173201219</c:v>
                </c:pt>
                <c:pt idx="298">
                  <c:v>704.78654852373904</c:v>
                </c:pt>
                <c:pt idx="299">
                  <c:v>666.68659145027959</c:v>
                </c:pt>
                <c:pt idx="300">
                  <c:v>699.867139506645</c:v>
                </c:pt>
                <c:pt idx="301">
                  <c:v>689.09491203233563</c:v>
                </c:pt>
                <c:pt idx="302">
                  <c:v>661.01421733779614</c:v>
                </c:pt>
                <c:pt idx="303">
                  <c:v>640.92026600020426</c:v>
                </c:pt>
                <c:pt idx="304">
                  <c:v>667.29279992525562</c:v>
                </c:pt>
                <c:pt idx="305">
                  <c:v>676.53403553810915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B-4F7D-A1B5-74811A560F37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'Step #7'!$C$4:$C$309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#7'!$G$4:$G$309</c:f>
              <c:numCache>
                <c:formatCode>0.00</c:formatCode>
                <c:ptCount val="306"/>
                <c:pt idx="0">
                  <c:v>100</c:v>
                </c:pt>
                <c:pt idx="1">
                  <c:v>98.477369274215505</c:v>
                </c:pt>
                <c:pt idx="2">
                  <c:v>107.7474224749982</c:v>
                </c:pt>
                <c:pt idx="3">
                  <c:v>104.22751898366316</c:v>
                </c:pt>
                <c:pt idx="4">
                  <c:v>102.58878887159885</c:v>
                </c:pt>
                <c:pt idx="5">
                  <c:v>104.36220843474746</c:v>
                </c:pt>
                <c:pt idx="6">
                  <c:v>102.96538145637993</c:v>
                </c:pt>
                <c:pt idx="7">
                  <c:v>109.6931626697877</c:v>
                </c:pt>
                <c:pt idx="8">
                  <c:v>103.41534988168597</c:v>
                </c:pt>
                <c:pt idx="9">
                  <c:v>103.1902066735739</c:v>
                </c:pt>
                <c:pt idx="10">
                  <c:v>95.486677093912135</c:v>
                </c:pt>
                <c:pt idx="11">
                  <c:v>94.697212769008772</c:v>
                </c:pt>
                <c:pt idx="12">
                  <c:v>99.210767966334629</c:v>
                </c:pt>
                <c:pt idx="13">
                  <c:v>89.747247737861102</c:v>
                </c:pt>
                <c:pt idx="14">
                  <c:v>84.490624443727341</c:v>
                </c:pt>
                <c:pt idx="15">
                  <c:v>91.956424238584844</c:v>
                </c:pt>
                <c:pt idx="16">
                  <c:v>91.440959832808062</c:v>
                </c:pt>
                <c:pt idx="17">
                  <c:v>89.008807423775394</c:v>
                </c:pt>
                <c:pt idx="18">
                  <c:v>88.351891185582687</c:v>
                </c:pt>
                <c:pt idx="19">
                  <c:v>83.109695883634643</c:v>
                </c:pt>
                <c:pt idx="20">
                  <c:v>76.040155622500038</c:v>
                </c:pt>
                <c:pt idx="21">
                  <c:v>77.319334982210222</c:v>
                </c:pt>
                <c:pt idx="22">
                  <c:v>83.348500297321507</c:v>
                </c:pt>
                <c:pt idx="23">
                  <c:v>83.531179313973624</c:v>
                </c:pt>
                <c:pt idx="24">
                  <c:v>82.997218436463911</c:v>
                </c:pt>
                <c:pt idx="25">
                  <c:v>81.508586803480654</c:v>
                </c:pt>
                <c:pt idx="26">
                  <c:v>83.979848712550634</c:v>
                </c:pt>
                <c:pt idx="27">
                  <c:v>79.322535684839337</c:v>
                </c:pt>
                <c:pt idx="28">
                  <c:v>78.8518335751004</c:v>
                </c:pt>
                <c:pt idx="29">
                  <c:v>72.77725194007725</c:v>
                </c:pt>
                <c:pt idx="30">
                  <c:v>67.275621154100008</c:v>
                </c:pt>
                <c:pt idx="31">
                  <c:v>67.73315144854223</c:v>
                </c:pt>
                <c:pt idx="32">
                  <c:v>60.360644776427463</c:v>
                </c:pt>
                <c:pt idx="33">
                  <c:v>65.620170583408921</c:v>
                </c:pt>
                <c:pt idx="34">
                  <c:v>69.667686410166468</c:v>
                </c:pt>
                <c:pt idx="35">
                  <c:v>65.405187297891118</c:v>
                </c:pt>
                <c:pt idx="36">
                  <c:v>64.110053138537666</c:v>
                </c:pt>
                <c:pt idx="37">
                  <c:v>63.245961306729782</c:v>
                </c:pt>
                <c:pt idx="38">
                  <c:v>63.126751924166435</c:v>
                </c:pt>
                <c:pt idx="39">
                  <c:v>68.744069384806423</c:v>
                </c:pt>
                <c:pt idx="40">
                  <c:v>72.513738955481926</c:v>
                </c:pt>
                <c:pt idx="41">
                  <c:v>73.022329344817592</c:v>
                </c:pt>
                <c:pt idx="42">
                  <c:v>74.607289673420851</c:v>
                </c:pt>
                <c:pt idx="43">
                  <c:v>76.146084937539257</c:v>
                </c:pt>
                <c:pt idx="44">
                  <c:v>75.02763758299929</c:v>
                </c:pt>
                <c:pt idx="45">
                  <c:v>79.347019857901373</c:v>
                </c:pt>
                <c:pt idx="46">
                  <c:v>80.213594725175682</c:v>
                </c:pt>
                <c:pt idx="47">
                  <c:v>83.853219541899577</c:v>
                </c:pt>
                <c:pt idx="48">
                  <c:v>85.915007252109902</c:v>
                </c:pt>
                <c:pt idx="49">
                  <c:v>87.080909676844769</c:v>
                </c:pt>
                <c:pt idx="50">
                  <c:v>85.62731117096007</c:v>
                </c:pt>
                <c:pt idx="51">
                  <c:v>84.301604778379613</c:v>
                </c:pt>
                <c:pt idx="52">
                  <c:v>85.745130188977498</c:v>
                </c:pt>
                <c:pt idx="53">
                  <c:v>87.013926355874389</c:v>
                </c:pt>
                <c:pt idx="54">
                  <c:v>84.517836347394848</c:v>
                </c:pt>
                <c:pt idx="55">
                  <c:v>84.723708403771511</c:v>
                </c:pt>
                <c:pt idx="56">
                  <c:v>85.21937731108639</c:v>
                </c:pt>
                <c:pt idx="57">
                  <c:v>86.676709391189704</c:v>
                </c:pt>
                <c:pt idx="58">
                  <c:v>90.267795487817125</c:v>
                </c:pt>
                <c:pt idx="59">
                  <c:v>92.823875272324841</c:v>
                </c:pt>
                <c:pt idx="60">
                  <c:v>91.171303534306674</c:v>
                </c:pt>
                <c:pt idx="61">
                  <c:v>93.077142634645881</c:v>
                </c:pt>
                <c:pt idx="62">
                  <c:v>91.016997877512111</c:v>
                </c:pt>
                <c:pt idx="63">
                  <c:v>89.662567432962391</c:v>
                </c:pt>
                <c:pt idx="64">
                  <c:v>92.551956953321351</c:v>
                </c:pt>
                <c:pt idx="65">
                  <c:v>92.319560845972219</c:v>
                </c:pt>
                <c:pt idx="66">
                  <c:v>96.23871884932214</c:v>
                </c:pt>
                <c:pt idx="67">
                  <c:v>95.336492915151084</c:v>
                </c:pt>
                <c:pt idx="68">
                  <c:v>95.694278930672766</c:v>
                </c:pt>
                <c:pt idx="69">
                  <c:v>93.82874574300935</c:v>
                </c:pt>
                <c:pt idx="70">
                  <c:v>97.952750789457568</c:v>
                </c:pt>
                <c:pt idx="71">
                  <c:v>97.249765335106403</c:v>
                </c:pt>
                <c:pt idx="72">
                  <c:v>100.11301081491624</c:v>
                </c:pt>
                <c:pt idx="73">
                  <c:v>100.6862525918233</c:v>
                </c:pt>
                <c:pt idx="74">
                  <c:v>101.94257494476486</c:v>
                </c:pt>
                <c:pt idx="75">
                  <c:v>103.64079529393288</c:v>
                </c:pt>
                <c:pt idx="76">
                  <c:v>100.51903447402691</c:v>
                </c:pt>
                <c:pt idx="77">
                  <c:v>100.33774920480283</c:v>
                </c:pt>
                <c:pt idx="78">
                  <c:v>101.23253392596617</c:v>
                </c:pt>
                <c:pt idx="79">
                  <c:v>103.44168449126043</c:v>
                </c:pt>
                <c:pt idx="80">
                  <c:v>105.76960917495364</c:v>
                </c:pt>
                <c:pt idx="81">
                  <c:v>109.58293934972751</c:v>
                </c:pt>
                <c:pt idx="82">
                  <c:v>111.76205668767716</c:v>
                </c:pt>
                <c:pt idx="83">
                  <c:v>112.62893263145897</c:v>
                </c:pt>
                <c:pt idx="84">
                  <c:v>114.9598522934441</c:v>
                </c:pt>
                <c:pt idx="85">
                  <c:v>112.70464829877453</c:v>
                </c:pt>
                <c:pt idx="86">
                  <c:v>113.56034043431112</c:v>
                </c:pt>
                <c:pt idx="87">
                  <c:v>119.06091350581627</c:v>
                </c:pt>
                <c:pt idx="88">
                  <c:v>123.09953348026016</c:v>
                </c:pt>
                <c:pt idx="89">
                  <c:v>120.77915262366525</c:v>
                </c:pt>
                <c:pt idx="90">
                  <c:v>117.50178824786306</c:v>
                </c:pt>
                <c:pt idx="91">
                  <c:v>119.00963014070378</c:v>
                </c:pt>
                <c:pt idx="92">
                  <c:v>123.03332371166486</c:v>
                </c:pt>
                <c:pt idx="93">
                  <c:v>125.2941184828297</c:v>
                </c:pt>
                <c:pt idx="94">
                  <c:v>120.44115421321391</c:v>
                </c:pt>
                <c:pt idx="95">
                  <c:v>118.45620077666914</c:v>
                </c:pt>
                <c:pt idx="96">
                  <c:v>111.88493536969905</c:v>
                </c:pt>
                <c:pt idx="97">
                  <c:v>108.99348905701913</c:v>
                </c:pt>
                <c:pt idx="98">
                  <c:v>107.48668796423996</c:v>
                </c:pt>
                <c:pt idx="99">
                  <c:v>113.16725517163178</c:v>
                </c:pt>
                <c:pt idx="100">
                  <c:v>114.87795835577406</c:v>
                </c:pt>
                <c:pt idx="101">
                  <c:v>104.75298769945726</c:v>
                </c:pt>
                <c:pt idx="102">
                  <c:v>104.33092805153275</c:v>
                </c:pt>
                <c:pt idx="103">
                  <c:v>105.94322883332356</c:v>
                </c:pt>
                <c:pt idx="104">
                  <c:v>95.413912427421124</c:v>
                </c:pt>
                <c:pt idx="105">
                  <c:v>80.113850446255157</c:v>
                </c:pt>
                <c:pt idx="106">
                  <c:v>74.537397073838562</c:v>
                </c:pt>
                <c:pt idx="107">
                  <c:v>74.661496976301052</c:v>
                </c:pt>
                <c:pt idx="108">
                  <c:v>69.087080098912764</c:v>
                </c:pt>
                <c:pt idx="109">
                  <c:v>61.663719687713083</c:v>
                </c:pt>
                <c:pt idx="110">
                  <c:v>66.326198376401521</c:v>
                </c:pt>
                <c:pt idx="111">
                  <c:v>73.437369512370395</c:v>
                </c:pt>
                <c:pt idx="112">
                  <c:v>77.730047315920984</c:v>
                </c:pt>
                <c:pt idx="113">
                  <c:v>77.242827720481671</c:v>
                </c:pt>
                <c:pt idx="114">
                  <c:v>83.474450636296467</c:v>
                </c:pt>
                <c:pt idx="115">
                  <c:v>86.557970229239203</c:v>
                </c:pt>
                <c:pt idx="116">
                  <c:v>89.202179730767241</c:v>
                </c:pt>
                <c:pt idx="117">
                  <c:v>87.903952489540742</c:v>
                </c:pt>
                <c:pt idx="118">
                  <c:v>93.31944043792177</c:v>
                </c:pt>
                <c:pt idx="119">
                  <c:v>94.592718923610221</c:v>
                </c:pt>
                <c:pt idx="120">
                  <c:v>91.645739218264211</c:v>
                </c:pt>
                <c:pt idx="121">
                  <c:v>94.50457116455199</c:v>
                </c:pt>
                <c:pt idx="122">
                  <c:v>99.84676107869646</c:v>
                </c:pt>
                <c:pt idx="123">
                  <c:v>101.80894208052527</c:v>
                </c:pt>
                <c:pt idx="124">
                  <c:v>93.719778599838179</c:v>
                </c:pt>
                <c:pt idx="125">
                  <c:v>88.449786155618142</c:v>
                </c:pt>
                <c:pt idx="126">
                  <c:v>94.940551372346192</c:v>
                </c:pt>
                <c:pt idx="127">
                  <c:v>90.670068658298675</c:v>
                </c:pt>
                <c:pt idx="128">
                  <c:v>98.263934221075289</c:v>
                </c:pt>
                <c:pt idx="129">
                  <c:v>102.56398557999142</c:v>
                </c:pt>
                <c:pt idx="130">
                  <c:v>102.56398557999142</c:v>
                </c:pt>
                <c:pt idx="131">
                  <c:v>108.84816495221826</c:v>
                </c:pt>
                <c:pt idx="132">
                  <c:v>111.97014904234328</c:v>
                </c:pt>
                <c:pt idx="133">
                  <c:v>115.85968540233824</c:v>
                </c:pt>
                <c:pt idx="134">
                  <c:v>115.37239702162942</c:v>
                </c:pt>
                <c:pt idx="135">
                  <c:v>119.22946560679016</c:v>
                </c:pt>
                <c:pt idx="136">
                  <c:v>117.89236905015595</c:v>
                </c:pt>
                <c:pt idx="137">
                  <c:v>115.33176409701665</c:v>
                </c:pt>
                <c:pt idx="138">
                  <c:v>113.58495315689319</c:v>
                </c:pt>
                <c:pt idx="139">
                  <c:v>107.34053843620501</c:v>
                </c:pt>
                <c:pt idx="140">
                  <c:v>99.374768963247448</c:v>
                </c:pt>
                <c:pt idx="141">
                  <c:v>110.79148864155613</c:v>
                </c:pt>
                <c:pt idx="142">
                  <c:v>110.34122703313416</c:v>
                </c:pt>
                <c:pt idx="143">
                  <c:v>110.79148864155613</c:v>
                </c:pt>
                <c:pt idx="144">
                  <c:v>116.6646106260973</c:v>
                </c:pt>
                <c:pt idx="145">
                  <c:v>121.72850661609425</c:v>
                </c:pt>
                <c:pt idx="146">
                  <c:v>125.09559291876174</c:v>
                </c:pt>
                <c:pt idx="147">
                  <c:v>124.80501462205686</c:v>
                </c:pt>
                <c:pt idx="148">
                  <c:v>117.30970594658127</c:v>
                </c:pt>
                <c:pt idx="149">
                  <c:v>121.44105071957398</c:v>
                </c:pt>
                <c:pt idx="150">
                  <c:v>123.51428046469705</c:v>
                </c:pt>
                <c:pt idx="151">
                  <c:v>126.60866587496702</c:v>
                </c:pt>
                <c:pt idx="152">
                  <c:v>129.12906076375691</c:v>
                </c:pt>
                <c:pt idx="153">
                  <c:v>127.4558917842175</c:v>
                </c:pt>
                <c:pt idx="154">
                  <c:v>128.17719441754991</c:v>
                </c:pt>
                <c:pt idx="155">
                  <c:v>128.41169806045161</c:v>
                </c:pt>
                <c:pt idx="156">
                  <c:v>135.94244242599646</c:v>
                </c:pt>
                <c:pt idx="157">
                  <c:v>137.67691599507623</c:v>
                </c:pt>
                <c:pt idx="158">
                  <c:v>142.27188250555824</c:v>
                </c:pt>
                <c:pt idx="159">
                  <c:v>145.65017065850893</c:v>
                </c:pt>
                <c:pt idx="160">
                  <c:v>149.08900789066274</c:v>
                </c:pt>
                <c:pt idx="161">
                  <c:v>146.32523944208697</c:v>
                </c:pt>
                <c:pt idx="162">
                  <c:v>154.70107737352762</c:v>
                </c:pt>
                <c:pt idx="163">
                  <c:v>150.06124595291718</c:v>
                </c:pt>
                <c:pt idx="164">
                  <c:v>154.05918113188937</c:v>
                </c:pt>
                <c:pt idx="165">
                  <c:v>161.97893325954743</c:v>
                </c:pt>
                <c:pt idx="166">
                  <c:v>166.7796083204376</c:v>
                </c:pt>
                <c:pt idx="167">
                  <c:v>170.17966193686377</c:v>
                </c:pt>
                <c:pt idx="168">
                  <c:v>165.07249211895595</c:v>
                </c:pt>
                <c:pt idx="169">
                  <c:v>172.58598716863798</c:v>
                </c:pt>
                <c:pt idx="170">
                  <c:v>173.25291786549431</c:v>
                </c:pt>
                <c:pt idx="171">
                  <c:v>175.22726371137938</c:v>
                </c:pt>
                <c:pt idx="172">
                  <c:v>179.29366391368472</c:v>
                </c:pt>
                <c:pt idx="173">
                  <c:v>182.12248744042998</c:v>
                </c:pt>
                <c:pt idx="174">
                  <c:v>180.53615929982823</c:v>
                </c:pt>
                <c:pt idx="175">
                  <c:v>187.66069056486444</c:v>
                </c:pt>
                <c:pt idx="176">
                  <c:v>184.21065261005481</c:v>
                </c:pt>
                <c:pt idx="177">
                  <c:v>189.43031678954384</c:v>
                </c:pt>
                <c:pt idx="178">
                  <c:v>194.63440956269505</c:v>
                </c:pt>
                <c:pt idx="179">
                  <c:v>193.07504412011227</c:v>
                </c:pt>
                <c:pt idx="180">
                  <c:v>188.3884285675914</c:v>
                </c:pt>
                <c:pt idx="181">
                  <c:v>198.97671086387106</c:v>
                </c:pt>
                <c:pt idx="182">
                  <c:v>194.98130495308746</c:v>
                </c:pt>
                <c:pt idx="183">
                  <c:v>197.77760883413953</c:v>
                </c:pt>
                <c:pt idx="184">
                  <c:v>200.32027661872095</c:v>
                </c:pt>
                <c:pt idx="185">
                  <c:v>195.30130643073036</c:v>
                </c:pt>
                <c:pt idx="186">
                  <c:v>200.68453296008565</c:v>
                </c:pt>
                <c:pt idx="187">
                  <c:v>188.45272813542374</c:v>
                </c:pt>
                <c:pt idx="188">
                  <c:v>182.69444033925438</c:v>
                </c:pt>
                <c:pt idx="189">
                  <c:v>199.26494933378535</c:v>
                </c:pt>
                <c:pt idx="190">
                  <c:v>199.99330640393791</c:v>
                </c:pt>
                <c:pt idx="191">
                  <c:v>195.37413988249085</c:v>
                </c:pt>
                <c:pt idx="192">
                  <c:v>186.75201234688822</c:v>
                </c:pt>
                <c:pt idx="193">
                  <c:v>186.59770781772102</c:v>
                </c:pt>
                <c:pt idx="194">
                  <c:v>198.12760068928705</c:v>
                </c:pt>
                <c:pt idx="195">
                  <c:v>199.93427172829124</c:v>
                </c:pt>
                <c:pt idx="196">
                  <c:v>203.33547890751584</c:v>
                </c:pt>
                <c:pt idx="197">
                  <c:v>202.98670827280893</c:v>
                </c:pt>
                <c:pt idx="198">
                  <c:v>211.48397024696553</c:v>
                </c:pt>
                <c:pt idx="199">
                  <c:v>211.73724550267815</c:v>
                </c:pt>
                <c:pt idx="200">
                  <c:v>210.68527403679255</c:v>
                </c:pt>
                <c:pt idx="201">
                  <c:v>208.07846116932839</c:v>
                </c:pt>
                <c:pt idx="202">
                  <c:v>215.74364690793638</c:v>
                </c:pt>
                <c:pt idx="203">
                  <c:v>218.82739879211712</c:v>
                </c:pt>
                <c:pt idx="204">
                  <c:v>224.05607948004831</c:v>
                </c:pt>
                <c:pt idx="205">
                  <c:v>232.85964564219722</c:v>
                </c:pt>
                <c:pt idx="206">
                  <c:v>232.14080349178388</c:v>
                </c:pt>
                <c:pt idx="207">
                  <c:v>235.46496102051543</c:v>
                </c:pt>
                <c:pt idx="208">
                  <c:v>238.78799994289696</c:v>
                </c:pt>
                <c:pt idx="209">
                  <c:v>239.14416894077161</c:v>
                </c:pt>
                <c:pt idx="210">
                  <c:v>245.2497479245398</c:v>
                </c:pt>
                <c:pt idx="211">
                  <c:v>245.96530304117269</c:v>
                </c:pt>
                <c:pt idx="212">
                  <c:v>249.68220979962763</c:v>
                </c:pt>
                <c:pt idx="213">
                  <c:v>256.83408151785142</c:v>
                </c:pt>
                <c:pt idx="214">
                  <c:v>264.68445749926212</c:v>
                </c:pt>
                <c:pt idx="215">
                  <c:v>266.53209636820765</c:v>
                </c:pt>
                <c:pt idx="216">
                  <c:v>282.99276205310184</c:v>
                </c:pt>
                <c:pt idx="217">
                  <c:v>272.70319614024879</c:v>
                </c:pt>
                <c:pt idx="218">
                  <c:v>264.17012861424587</c:v>
                </c:pt>
                <c:pt idx="219">
                  <c:v>266.59889137540745</c:v>
                </c:pt>
                <c:pt idx="220">
                  <c:v>273.07970302534983</c:v>
                </c:pt>
                <c:pt idx="221">
                  <c:v>273.42241717345814</c:v>
                </c:pt>
                <c:pt idx="222">
                  <c:v>284.82498400065907</c:v>
                </c:pt>
                <c:pt idx="223">
                  <c:v>293.91654844809267</c:v>
                </c:pt>
                <c:pt idx="224">
                  <c:v>294.33166642193396</c:v>
                </c:pt>
                <c:pt idx="225">
                  <c:v>275.23235720420496</c:v>
                </c:pt>
                <c:pt idx="226">
                  <c:v>280.33773747747819</c:v>
                </c:pt>
                <c:pt idx="227">
                  <c:v>254.17012726109306</c:v>
                </c:pt>
                <c:pt idx="228">
                  <c:v>276.12353690066971</c:v>
                </c:pt>
                <c:pt idx="229">
                  <c:v>285.07431932634461</c:v>
                </c:pt>
                <c:pt idx="230">
                  <c:v>288.96163651567747</c:v>
                </c:pt>
                <c:pt idx="231">
                  <c:v>302.09112406384099</c:v>
                </c:pt>
                <c:pt idx="232">
                  <c:v>282.82629155225101</c:v>
                </c:pt>
                <c:pt idx="233">
                  <c:v>301.04302374271299</c:v>
                </c:pt>
                <c:pt idx="234">
                  <c:v>307.08106799572738</c:v>
                </c:pt>
                <c:pt idx="235">
                  <c:v>301.93943450254238</c:v>
                </c:pt>
                <c:pt idx="236">
                  <c:v>306.39966758447264</c:v>
                </c:pt>
                <c:pt idx="237">
                  <c:v>314.61870329212388</c:v>
                </c:pt>
                <c:pt idx="238">
                  <c:v>326.00733377267204</c:v>
                </c:pt>
                <c:pt idx="239">
                  <c:v>333.83830103180838</c:v>
                </c:pt>
                <c:pt idx="240">
                  <c:v>335.34408725995547</c:v>
                </c:pt>
                <c:pt idx="241">
                  <c:v>308.7963910692003</c:v>
                </c:pt>
                <c:pt idx="242">
                  <c:v>268.65677298441176</c:v>
                </c:pt>
                <c:pt idx="243">
                  <c:v>304.55216515843875</c:v>
                </c:pt>
                <c:pt idx="244">
                  <c:v>319.06262524416229</c:v>
                </c:pt>
                <c:pt idx="245">
                  <c:v>323.29831727099571</c:v>
                </c:pt>
                <c:pt idx="246">
                  <c:v>343.84461822585473</c:v>
                </c:pt>
                <c:pt idx="247">
                  <c:v>367.8437277159689</c:v>
                </c:pt>
                <c:pt idx="248">
                  <c:v>352.65864651473277</c:v>
                </c:pt>
                <c:pt idx="249">
                  <c:v>345.24207329266676</c:v>
                </c:pt>
                <c:pt idx="250">
                  <c:v>382.79649061614441</c:v>
                </c:pt>
                <c:pt idx="251">
                  <c:v>395.29344235745924</c:v>
                </c:pt>
                <c:pt idx="252">
                  <c:v>392.93309162114463</c:v>
                </c:pt>
                <c:pt idx="253">
                  <c:v>403.85877130248787</c:v>
                </c:pt>
                <c:pt idx="254">
                  <c:v>420.81540584357703</c:v>
                </c:pt>
                <c:pt idx="255">
                  <c:v>444.53219577983657</c:v>
                </c:pt>
                <c:pt idx="256">
                  <c:v>447.45102652317144</c:v>
                </c:pt>
                <c:pt idx="257">
                  <c:v>455.99426299278758</c:v>
                </c:pt>
                <c:pt idx="258">
                  <c:v>468.65453689933912</c:v>
                </c:pt>
                <c:pt idx="259">
                  <c:v>482.60173245511612</c:v>
                </c:pt>
                <c:pt idx="260">
                  <c:v>458.64037367405962</c:v>
                </c:pt>
                <c:pt idx="261">
                  <c:v>492.39269650186765</c:v>
                </c:pt>
                <c:pt idx="262">
                  <c:v>488.43636513467288</c:v>
                </c:pt>
                <c:pt idx="263">
                  <c:v>509.23645779857958</c:v>
                </c:pt>
                <c:pt idx="264">
                  <c:v>484.07331323465348</c:v>
                </c:pt>
                <c:pt idx="265">
                  <c:v>469.78495063551844</c:v>
                </c:pt>
                <c:pt idx="266">
                  <c:v>485.93478583616132</c:v>
                </c:pt>
                <c:pt idx="267">
                  <c:v>444.66175903690169</c:v>
                </c:pt>
                <c:pt idx="268">
                  <c:v>445.66557066548665</c:v>
                </c:pt>
                <c:pt idx="269">
                  <c:v>407.15703399631889</c:v>
                </c:pt>
                <c:pt idx="270">
                  <c:v>446.57175344409535</c:v>
                </c:pt>
                <c:pt idx="271">
                  <c:v>428.35080505490089</c:v>
                </c:pt>
                <c:pt idx="272">
                  <c:v>387.16109074854137</c:v>
                </c:pt>
                <c:pt idx="273">
                  <c:v>420.34746529326463</c:v>
                </c:pt>
                <c:pt idx="274">
                  <c:v>443.7153131954571</c:v>
                </c:pt>
                <c:pt idx="275">
                  <c:v>416.2333529217243</c:v>
                </c:pt>
                <c:pt idx="276">
                  <c:v>444.44076211462516</c:v>
                </c:pt>
                <c:pt idx="277">
                  <c:v>433.26628047534189</c:v>
                </c:pt>
                <c:pt idx="278">
                  <c:v>447.62253751836153</c:v>
                </c:pt>
                <c:pt idx="279">
                  <c:v>456.50890084770293</c:v>
                </c:pt>
                <c:pt idx="280">
                  <c:v>458.61625034175574</c:v>
                </c:pt>
                <c:pt idx="281">
                  <c:v>486.52729989243113</c:v>
                </c:pt>
                <c:pt idx="282">
                  <c:v>504.3192965752221</c:v>
                </c:pt>
                <c:pt idx="283">
                  <c:v>496.12307502449937</c:v>
                </c:pt>
                <c:pt idx="284">
                  <c:v>470.92864894973127</c:v>
                </c:pt>
                <c:pt idx="285">
                  <c:v>462.33045643266195</c:v>
                </c:pt>
                <c:pt idx="286">
                  <c:v>504.56149176440732</c:v>
                </c:pt>
                <c:pt idx="287">
                  <c:v>525.46698939662667</c:v>
                </c:pt>
                <c:pt idx="288">
                  <c:v>536.00022994577307</c:v>
                </c:pt>
                <c:pt idx="289">
                  <c:v>563.97236081576989</c:v>
                </c:pt>
                <c:pt idx="290">
                  <c:v>580.61136753482776</c:v>
                </c:pt>
                <c:pt idx="291">
                  <c:v>558.93255320162848</c:v>
                </c:pt>
                <c:pt idx="292">
                  <c:v>587.20321214128126</c:v>
                </c:pt>
                <c:pt idx="293">
                  <c:v>605.96488266168956</c:v>
                </c:pt>
                <c:pt idx="294">
                  <c:v>615.28122947647717</c:v>
                </c:pt>
                <c:pt idx="295">
                  <c:v>629.6575143091967</c:v>
                </c:pt>
                <c:pt idx="296">
                  <c:v>640.9174768688107</c:v>
                </c:pt>
                <c:pt idx="297">
                  <c:v>637.14656014226523</c:v>
                </c:pt>
                <c:pt idx="298">
                  <c:v>675.14176587663815</c:v>
                </c:pt>
                <c:pt idx="299">
                  <c:v>656.68753619260997</c:v>
                </c:pt>
                <c:pt idx="300">
                  <c:v>676.59335269529663</c:v>
                </c:pt>
                <c:pt idx="301">
                  <c:v>668.00414060259379</c:v>
                </c:pt>
                <c:pt idx="302">
                  <c:v>628.89163092783281</c:v>
                </c:pt>
                <c:pt idx="303">
                  <c:v>625.31445637005618</c:v>
                </c:pt>
                <c:pt idx="304">
                  <c:v>664.61231190019669</c:v>
                </c:pt>
                <c:pt idx="305">
                  <c:v>675.60667874746491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B-4F7D-A1B5-74811A560F37}"/>
            </c:ext>
          </c:extLst>
        </c:ser>
        <c:ser>
          <c:idx val="2"/>
          <c:order val="2"/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'Step #7'!$C$4:$C$309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#7'!$I$4:$I$309</c:f>
              <c:numCache>
                <c:formatCode>0.00</c:formatCode>
                <c:ptCount val="306"/>
                <c:pt idx="0">
                  <c:v>100</c:v>
                </c:pt>
                <c:pt idx="1">
                  <c:v>111.69911479198589</c:v>
                </c:pt>
                <c:pt idx="2">
                  <c:v>117.27873324735758</c:v>
                </c:pt>
                <c:pt idx="3">
                  <c:v>119.63027336260214</c:v>
                </c:pt>
                <c:pt idx="4">
                  <c:v>123.42395582404768</c:v>
                </c:pt>
                <c:pt idx="5">
                  <c:v>125.60975834591694</c:v>
                </c:pt>
                <c:pt idx="6">
                  <c:v>131.82690315029865</c:v>
                </c:pt>
                <c:pt idx="7">
                  <c:v>131.67446213059179</c:v>
                </c:pt>
                <c:pt idx="8">
                  <c:v>124.44070416483979</c:v>
                </c:pt>
                <c:pt idx="9">
                  <c:v>127.77139326273108</c:v>
                </c:pt>
                <c:pt idx="10">
                  <c:v>134.89362566472022</c:v>
                </c:pt>
                <c:pt idx="11">
                  <c:v>135.08020675230682</c:v>
                </c:pt>
                <c:pt idx="12">
                  <c:v>134.56743087934794</c:v>
                </c:pt>
                <c:pt idx="13">
                  <c:v>127.63413351099382</c:v>
                </c:pt>
                <c:pt idx="14">
                  <c:v>137.64033242885642</c:v>
                </c:pt>
                <c:pt idx="15">
                  <c:v>138.05786941538599</c:v>
                </c:pt>
                <c:pt idx="16">
                  <c:v>144.25156238160807</c:v>
                </c:pt>
                <c:pt idx="17">
                  <c:v>144.49729401025496</c:v>
                </c:pt>
                <c:pt idx="18">
                  <c:v>125.10239811890493</c:v>
                </c:pt>
                <c:pt idx="19">
                  <c:v>119.48805119057475</c:v>
                </c:pt>
                <c:pt idx="20">
                  <c:v>114.97527374888308</c:v>
                </c:pt>
                <c:pt idx="21">
                  <c:v>110.04386987224161</c:v>
                </c:pt>
                <c:pt idx="22">
                  <c:v>113.87599462510465</c:v>
                </c:pt>
                <c:pt idx="23">
                  <c:v>107.22959085648944</c:v>
                </c:pt>
                <c:pt idx="24">
                  <c:v>97.177068719487778</c:v>
                </c:pt>
                <c:pt idx="25">
                  <c:v>99.329256125661033</c:v>
                </c:pt>
                <c:pt idx="26">
                  <c:v>104.48913472367374</c:v>
                </c:pt>
                <c:pt idx="27">
                  <c:v>108.64836084351617</c:v>
                </c:pt>
                <c:pt idx="28">
                  <c:v>98.745019263712578</c:v>
                </c:pt>
                <c:pt idx="29">
                  <c:v>112.88328665784422</c:v>
                </c:pt>
                <c:pt idx="30">
                  <c:v>107.5959138649701</c:v>
                </c:pt>
                <c:pt idx="31">
                  <c:v>108.57468115304682</c:v>
                </c:pt>
                <c:pt idx="32">
                  <c:v>103.0372108596531</c:v>
                </c:pt>
                <c:pt idx="33">
                  <c:v>98.20840191012546</c:v>
                </c:pt>
                <c:pt idx="34">
                  <c:v>93.432238342144231</c:v>
                </c:pt>
                <c:pt idx="35">
                  <c:v>88.446693966977151</c:v>
                </c:pt>
                <c:pt idx="36">
                  <c:v>97.708008016182688</c:v>
                </c:pt>
                <c:pt idx="37">
                  <c:v>98.49739499286612</c:v>
                </c:pt>
                <c:pt idx="38">
                  <c:v>98.409186087840965</c:v>
                </c:pt>
                <c:pt idx="39">
                  <c:v>99.117068081623287</c:v>
                </c:pt>
                <c:pt idx="40">
                  <c:v>102.68821628953491</c:v>
                </c:pt>
                <c:pt idx="41">
                  <c:v>96.809576718454792</c:v>
                </c:pt>
                <c:pt idx="42">
                  <c:v>96.204878122011721</c:v>
                </c:pt>
                <c:pt idx="43">
                  <c:v>92.637515263645966</c:v>
                </c:pt>
                <c:pt idx="44">
                  <c:v>89.06604099645412</c:v>
                </c:pt>
                <c:pt idx="45">
                  <c:v>87.837502267138035</c:v>
                </c:pt>
                <c:pt idx="46">
                  <c:v>91.024609385737975</c:v>
                </c:pt>
                <c:pt idx="47">
                  <c:v>97.527486745204882</c:v>
                </c:pt>
                <c:pt idx="48">
                  <c:v>103.63076005282062</c:v>
                </c:pt>
                <c:pt idx="49">
                  <c:v>109.12510407154241</c:v>
                </c:pt>
                <c:pt idx="50">
                  <c:v>113.4610104123803</c:v>
                </c:pt>
                <c:pt idx="51">
                  <c:v>103.9472448514601</c:v>
                </c:pt>
                <c:pt idx="52">
                  <c:v>101.36215632397465</c:v>
                </c:pt>
                <c:pt idx="53">
                  <c:v>91.150799278331846</c:v>
                </c:pt>
                <c:pt idx="54">
                  <c:v>90.306500466084316</c:v>
                </c:pt>
                <c:pt idx="55">
                  <c:v>87.430923804025724</c:v>
                </c:pt>
                <c:pt idx="56">
                  <c:v>90.99040573466992</c:v>
                </c:pt>
                <c:pt idx="57">
                  <c:v>86.028575673754375</c:v>
                </c:pt>
                <c:pt idx="58">
                  <c:v>93.229614014930561</c:v>
                </c:pt>
                <c:pt idx="59">
                  <c:v>92.678282777481087</c:v>
                </c:pt>
                <c:pt idx="60">
                  <c:v>90.52297622927334</c:v>
                </c:pt>
                <c:pt idx="61">
                  <c:v>96.571201349551572</c:v>
                </c:pt>
                <c:pt idx="62">
                  <c:v>91.224689640032778</c:v>
                </c:pt>
                <c:pt idx="63">
                  <c:v>92.427661391894958</c:v>
                </c:pt>
                <c:pt idx="64">
                  <c:v>91.291515781550231</c:v>
                </c:pt>
                <c:pt idx="65">
                  <c:v>95.418380343688398</c:v>
                </c:pt>
                <c:pt idx="66">
                  <c:v>103.18750316748478</c:v>
                </c:pt>
                <c:pt idx="67">
                  <c:v>103.23760720369239</c:v>
                </c:pt>
                <c:pt idx="68">
                  <c:v>107.33098863038481</c:v>
                </c:pt>
                <c:pt idx="69">
                  <c:v>96.253761607413196</c:v>
                </c:pt>
                <c:pt idx="70">
                  <c:v>101.85084799272678</c:v>
                </c:pt>
                <c:pt idx="71">
                  <c:v>102.95358831727799</c:v>
                </c:pt>
                <c:pt idx="72">
                  <c:v>122.290110714664</c:v>
                </c:pt>
                <c:pt idx="73">
                  <c:v>123.73886160374047</c:v>
                </c:pt>
                <c:pt idx="74">
                  <c:v>126.60220295447282</c:v>
                </c:pt>
                <c:pt idx="75">
                  <c:v>133.96523863707918</c:v>
                </c:pt>
                <c:pt idx="76">
                  <c:v>124.88075251842348</c:v>
                </c:pt>
                <c:pt idx="77">
                  <c:v>130.89731618511928</c:v>
                </c:pt>
                <c:pt idx="78">
                  <c:v>134.05039837170864</c:v>
                </c:pt>
                <c:pt idx="79">
                  <c:v>135.03894882629507</c:v>
                </c:pt>
                <c:pt idx="80">
                  <c:v>138.65229372709632</c:v>
                </c:pt>
                <c:pt idx="81">
                  <c:v>145.87887453918566</c:v>
                </c:pt>
                <c:pt idx="82">
                  <c:v>162.3432974999578</c:v>
                </c:pt>
                <c:pt idx="83">
                  <c:v>189.95451393297924</c:v>
                </c:pt>
                <c:pt idx="84">
                  <c:v>179.20182654043398</c:v>
                </c:pt>
                <c:pt idx="85">
                  <c:v>171.05470472999033</c:v>
                </c:pt>
                <c:pt idx="86">
                  <c:v>176.80257810680573</c:v>
                </c:pt>
                <c:pt idx="87">
                  <c:v>181.7391880421728</c:v>
                </c:pt>
                <c:pt idx="88">
                  <c:v>193.92530551222575</c:v>
                </c:pt>
                <c:pt idx="89">
                  <c:v>222.40572109792259</c:v>
                </c:pt>
                <c:pt idx="90">
                  <c:v>241.49612960458947</c:v>
                </c:pt>
                <c:pt idx="91">
                  <c:v>259.44739528929887</c:v>
                </c:pt>
                <c:pt idx="92">
                  <c:v>310.69480933997642</c:v>
                </c:pt>
                <c:pt idx="93">
                  <c:v>377.16627562660841</c:v>
                </c:pt>
                <c:pt idx="94">
                  <c:v>323.57132088134722</c:v>
                </c:pt>
                <c:pt idx="95">
                  <c:v>294.21068263221213</c:v>
                </c:pt>
                <c:pt idx="96">
                  <c:v>251.63050391886324</c:v>
                </c:pt>
                <c:pt idx="97">
                  <c:v>253.65650997959855</c:v>
                </c:pt>
                <c:pt idx="98">
                  <c:v>236.03356741841631</c:v>
                </c:pt>
                <c:pt idx="99">
                  <c:v>277.34027373479802</c:v>
                </c:pt>
                <c:pt idx="100">
                  <c:v>265.83026492486943</c:v>
                </c:pt>
                <c:pt idx="101">
                  <c:v>228.52324019369553</c:v>
                </c:pt>
                <c:pt idx="102">
                  <c:v>236.89470913208072</c:v>
                </c:pt>
                <c:pt idx="103">
                  <c:v>223.468524550854</c:v>
                </c:pt>
                <c:pt idx="104">
                  <c:v>182.92473704185463</c:v>
                </c:pt>
                <c:pt idx="105">
                  <c:v>133.51866967670335</c:v>
                </c:pt>
                <c:pt idx="106">
                  <c:v>141.10732143658345</c:v>
                </c:pt>
                <c:pt idx="107">
                  <c:v>154.37428790896638</c:v>
                </c:pt>
                <c:pt idx="108">
                  <c:v>134.1668147417287</c:v>
                </c:pt>
                <c:pt idx="109">
                  <c:v>129.89219932452761</c:v>
                </c:pt>
                <c:pt idx="110">
                  <c:v>152.44037020191351</c:v>
                </c:pt>
                <c:pt idx="111">
                  <c:v>170.87423366607402</c:v>
                </c:pt>
                <c:pt idx="112">
                  <c:v>199.67393403066828</c:v>
                </c:pt>
                <c:pt idx="113">
                  <c:v>205.01702035548672</c:v>
                </c:pt>
                <c:pt idx="114">
                  <c:v>225.63835784417722</c:v>
                </c:pt>
                <c:pt idx="115">
                  <c:v>211.89309867811428</c:v>
                </c:pt>
                <c:pt idx="116">
                  <c:v>220.57145094578857</c:v>
                </c:pt>
                <c:pt idx="117">
                  <c:v>224.77588490145891</c:v>
                </c:pt>
                <c:pt idx="118">
                  <c:v>235.55653588910323</c:v>
                </c:pt>
                <c:pt idx="119">
                  <c:v>227.79444288890778</c:v>
                </c:pt>
                <c:pt idx="120">
                  <c:v>207.88429311365923</c:v>
                </c:pt>
                <c:pt idx="121">
                  <c:v>214.55010731044274</c:v>
                </c:pt>
                <c:pt idx="122">
                  <c:v>228.15247343974514</c:v>
                </c:pt>
                <c:pt idx="123">
                  <c:v>221.32426486830479</c:v>
                </c:pt>
                <c:pt idx="124">
                  <c:v>213.41204659865193</c:v>
                </c:pt>
                <c:pt idx="125">
                  <c:v>212.05718239022553</c:v>
                </c:pt>
                <c:pt idx="126">
                  <c:v>226.04366648884445</c:v>
                </c:pt>
                <c:pt idx="127">
                  <c:v>215.35540746852638</c:v>
                </c:pt>
                <c:pt idx="128">
                  <c:v>234.70391092739837</c:v>
                </c:pt>
                <c:pt idx="129">
                  <c:v>246.48843318119788</c:v>
                </c:pt>
                <c:pt idx="130">
                  <c:v>237.55411125682576</c:v>
                </c:pt>
                <c:pt idx="131">
                  <c:v>236.18378610745648</c:v>
                </c:pt>
                <c:pt idx="132">
                  <c:v>234.15310128261919</c:v>
                </c:pt>
                <c:pt idx="133">
                  <c:v>233.60281323051026</c:v>
                </c:pt>
                <c:pt idx="134">
                  <c:v>247.14019825505426</c:v>
                </c:pt>
                <c:pt idx="135">
                  <c:v>248.79108576627664</c:v>
                </c:pt>
                <c:pt idx="136">
                  <c:v>249.67158090349795</c:v>
                </c:pt>
                <c:pt idx="137">
                  <c:v>236.35428463091571</c:v>
                </c:pt>
                <c:pt idx="138">
                  <c:v>236.98286607832299</c:v>
                </c:pt>
                <c:pt idx="139">
                  <c:v>216.11541469891336</c:v>
                </c:pt>
                <c:pt idx="140">
                  <c:v>172.47834132124117</c:v>
                </c:pt>
                <c:pt idx="141">
                  <c:v>201.73754925842022</c:v>
                </c:pt>
                <c:pt idx="142">
                  <c:v>202.63268791523541</c:v>
                </c:pt>
                <c:pt idx="143">
                  <c:v>195.08007275939593</c:v>
                </c:pt>
                <c:pt idx="144">
                  <c:v>217.73252324601137</c:v>
                </c:pt>
                <c:pt idx="145">
                  <c:v>225.91917710988292</c:v>
                </c:pt>
                <c:pt idx="146">
                  <c:v>205.62061984947721</c:v>
                </c:pt>
                <c:pt idx="147">
                  <c:v>212.68587282714603</c:v>
                </c:pt>
                <c:pt idx="148">
                  <c:v>187.78934383382756</c:v>
                </c:pt>
                <c:pt idx="149">
                  <c:v>188.79862565081623</c:v>
                </c:pt>
                <c:pt idx="150">
                  <c:v>196.62097428187667</c:v>
                </c:pt>
                <c:pt idx="151">
                  <c:v>190.06892178197046</c:v>
                </c:pt>
                <c:pt idx="152">
                  <c:v>198.86248375005445</c:v>
                </c:pt>
                <c:pt idx="153">
                  <c:v>211.44948800452514</c:v>
                </c:pt>
                <c:pt idx="154">
                  <c:v>213.51855270793666</c:v>
                </c:pt>
                <c:pt idx="155">
                  <c:v>232.48527368706053</c:v>
                </c:pt>
                <c:pt idx="156">
                  <c:v>238.86978595029422</c:v>
                </c:pt>
                <c:pt idx="157">
                  <c:v>224.35453144345669</c:v>
                </c:pt>
                <c:pt idx="158">
                  <c:v>212.71916133846111</c:v>
                </c:pt>
                <c:pt idx="159">
                  <c:v>217.38475327934452</c:v>
                </c:pt>
                <c:pt idx="160">
                  <c:v>207.41985765808511</c:v>
                </c:pt>
                <c:pt idx="161">
                  <c:v>187.31726354239953</c:v>
                </c:pt>
                <c:pt idx="162">
                  <c:v>202.66332175340773</c:v>
                </c:pt>
                <c:pt idx="163">
                  <c:v>207.80979878139217</c:v>
                </c:pt>
                <c:pt idx="164">
                  <c:v>219.34492188914638</c:v>
                </c:pt>
                <c:pt idx="165">
                  <c:v>222.24345128270943</c:v>
                </c:pt>
                <c:pt idx="166">
                  <c:v>237.38709261282352</c:v>
                </c:pt>
                <c:pt idx="167">
                  <c:v>226.97586158014508</c:v>
                </c:pt>
                <c:pt idx="168">
                  <c:v>205.48814309619178</c:v>
                </c:pt>
                <c:pt idx="169">
                  <c:v>210.3014625372424</c:v>
                </c:pt>
                <c:pt idx="170">
                  <c:v>212.61897662094151</c:v>
                </c:pt>
                <c:pt idx="171">
                  <c:v>207.56795883658322</c:v>
                </c:pt>
                <c:pt idx="172">
                  <c:v>218.97740146569603</c:v>
                </c:pt>
                <c:pt idx="173">
                  <c:v>220.10639269299617</c:v>
                </c:pt>
                <c:pt idx="174">
                  <c:v>244.01585037512157</c:v>
                </c:pt>
                <c:pt idx="175">
                  <c:v>244.01585037512157</c:v>
                </c:pt>
                <c:pt idx="176">
                  <c:v>230.81113248470197</c:v>
                </c:pt>
                <c:pt idx="177">
                  <c:v>240.75993658283505</c:v>
                </c:pt>
                <c:pt idx="178">
                  <c:v>244.79970295400199</c:v>
                </c:pt>
                <c:pt idx="179">
                  <c:v>250.94981769918476</c:v>
                </c:pt>
                <c:pt idx="180">
                  <c:v>251.80218575703708</c:v>
                </c:pt>
                <c:pt idx="181">
                  <c:v>267.18882699177914</c:v>
                </c:pt>
                <c:pt idx="182">
                  <c:v>271.09654478274808</c:v>
                </c:pt>
                <c:pt idx="183">
                  <c:v>313.40952791954032</c:v>
                </c:pt>
                <c:pt idx="184">
                  <c:v>297.71760705834612</c:v>
                </c:pt>
                <c:pt idx="185">
                  <c:v>281.47630898597475</c:v>
                </c:pt>
                <c:pt idx="186">
                  <c:v>248.4373525162452</c:v>
                </c:pt>
                <c:pt idx="187">
                  <c:v>220.38992891156647</c:v>
                </c:pt>
                <c:pt idx="188">
                  <c:v>217.6895502379526</c:v>
                </c:pt>
                <c:pt idx="189">
                  <c:v>234.87393456797867</c:v>
                </c:pt>
                <c:pt idx="190">
                  <c:v>229.84136715121082</c:v>
                </c:pt>
                <c:pt idx="191">
                  <c:v>216.58477025251162</c:v>
                </c:pt>
                <c:pt idx="192">
                  <c:v>195.67599627767157</c:v>
                </c:pt>
                <c:pt idx="193">
                  <c:v>189.90606030939995</c:v>
                </c:pt>
                <c:pt idx="194">
                  <c:v>211.7941984798573</c:v>
                </c:pt>
                <c:pt idx="195">
                  <c:v>210.2889910229471</c:v>
                </c:pt>
                <c:pt idx="196">
                  <c:v>211.04157918147175</c:v>
                </c:pt>
                <c:pt idx="197">
                  <c:v>214.61643521418563</c:v>
                </c:pt>
                <c:pt idx="198">
                  <c:v>223.84088722267612</c:v>
                </c:pt>
                <c:pt idx="199">
                  <c:v>234.07578879293953</c:v>
                </c:pt>
                <c:pt idx="200">
                  <c:v>240.14083722307555</c:v>
                </c:pt>
                <c:pt idx="201">
                  <c:v>232.87534715477648</c:v>
                </c:pt>
                <c:pt idx="202">
                  <c:v>237.48737853489109</c:v>
                </c:pt>
                <c:pt idx="203">
                  <c:v>219.29201526545663</c:v>
                </c:pt>
                <c:pt idx="204">
                  <c:v>236.44131275719994</c:v>
                </c:pt>
                <c:pt idx="205">
                  <c:v>246.17221567860034</c:v>
                </c:pt>
                <c:pt idx="206">
                  <c:v>248.04101215152068</c:v>
                </c:pt>
                <c:pt idx="207">
                  <c:v>248.29884241490799</c:v>
                </c:pt>
                <c:pt idx="208">
                  <c:v>258.67407576837195</c:v>
                </c:pt>
                <c:pt idx="209">
                  <c:v>255.90302518041796</c:v>
                </c:pt>
                <c:pt idx="210">
                  <c:v>275.34773523957796</c:v>
                </c:pt>
                <c:pt idx="211">
                  <c:v>286.35126199673579</c:v>
                </c:pt>
                <c:pt idx="212">
                  <c:v>285.05670012896576</c:v>
                </c:pt>
                <c:pt idx="213">
                  <c:v>297.29011126277902</c:v>
                </c:pt>
                <c:pt idx="214">
                  <c:v>298.8435465792769</c:v>
                </c:pt>
                <c:pt idx="215">
                  <c:v>298.8435465792769</c:v>
                </c:pt>
                <c:pt idx="216">
                  <c:v>347.69356501805049</c:v>
                </c:pt>
                <c:pt idx="217">
                  <c:v>311.71613449817283</c:v>
                </c:pt>
                <c:pt idx="218">
                  <c:v>311.84816750844033</c:v>
                </c:pt>
                <c:pt idx="219">
                  <c:v>309.80181933356414</c:v>
                </c:pt>
                <c:pt idx="220">
                  <c:v>308.28339300569672</c:v>
                </c:pt>
                <c:pt idx="221">
                  <c:v>283.66041990552623</c:v>
                </c:pt>
                <c:pt idx="222">
                  <c:v>291.76790067302875</c:v>
                </c:pt>
                <c:pt idx="223">
                  <c:v>283.54056258087542</c:v>
                </c:pt>
                <c:pt idx="224">
                  <c:v>286.41683475885151</c:v>
                </c:pt>
                <c:pt idx="225">
                  <c:v>262.80517535159419</c:v>
                </c:pt>
                <c:pt idx="226">
                  <c:v>281.0657143499177</c:v>
                </c:pt>
                <c:pt idx="227">
                  <c:v>261.40049515067358</c:v>
                </c:pt>
                <c:pt idx="228">
                  <c:v>291.76629697019172</c:v>
                </c:pt>
                <c:pt idx="229">
                  <c:v>295.0802788181141</c:v>
                </c:pt>
                <c:pt idx="230">
                  <c:v>299.40883625938028</c:v>
                </c:pt>
                <c:pt idx="231">
                  <c:v>300.89672995362326</c:v>
                </c:pt>
                <c:pt idx="232">
                  <c:v>273.03212068739452</c:v>
                </c:pt>
                <c:pt idx="233">
                  <c:v>289.26394445708337</c:v>
                </c:pt>
                <c:pt idx="234">
                  <c:v>280.79175363857792</c:v>
                </c:pt>
                <c:pt idx="235">
                  <c:v>267.26452020869129</c:v>
                </c:pt>
                <c:pt idx="236">
                  <c:v>271.91024491831286</c:v>
                </c:pt>
                <c:pt idx="237">
                  <c:v>281.13338905264504</c:v>
                </c:pt>
                <c:pt idx="238">
                  <c:v>279.69869002580509</c:v>
                </c:pt>
                <c:pt idx="239">
                  <c:v>298.07649395535856</c:v>
                </c:pt>
                <c:pt idx="240">
                  <c:v>276.6171205298005</c:v>
                </c:pt>
                <c:pt idx="241">
                  <c:v>283.02097843162585</c:v>
                </c:pt>
                <c:pt idx="242">
                  <c:v>261.30365018323681</c:v>
                </c:pt>
                <c:pt idx="243">
                  <c:v>268.61236237848198</c:v>
                </c:pt>
                <c:pt idx="244">
                  <c:v>271.81429522187727</c:v>
                </c:pt>
                <c:pt idx="245">
                  <c:v>276.33864453862844</c:v>
                </c:pt>
                <c:pt idx="246">
                  <c:v>290.35989629195575</c:v>
                </c:pt>
                <c:pt idx="247">
                  <c:v>308.53810928299288</c:v>
                </c:pt>
                <c:pt idx="248">
                  <c:v>294.78158527224491</c:v>
                </c:pt>
                <c:pt idx="249">
                  <c:v>309.52067309931886</c:v>
                </c:pt>
                <c:pt idx="250">
                  <c:v>329.87462817228726</c:v>
                </c:pt>
                <c:pt idx="251">
                  <c:v>325.87410581083486</c:v>
                </c:pt>
                <c:pt idx="252">
                  <c:v>351.65051492912158</c:v>
                </c:pt>
                <c:pt idx="253">
                  <c:v>349.58447857718369</c:v>
                </c:pt>
                <c:pt idx="254">
                  <c:v>332.4151425849434</c:v>
                </c:pt>
                <c:pt idx="255">
                  <c:v>329.70793649682457</c:v>
                </c:pt>
                <c:pt idx="256">
                  <c:v>329.42296005968717</c:v>
                </c:pt>
                <c:pt idx="257">
                  <c:v>330.06418429062472</c:v>
                </c:pt>
                <c:pt idx="258">
                  <c:v>289.76461114082883</c:v>
                </c:pt>
                <c:pt idx="259">
                  <c:v>292.62363183585961</c:v>
                </c:pt>
                <c:pt idx="260">
                  <c:v>278.256914465573</c:v>
                </c:pt>
                <c:pt idx="261">
                  <c:v>288.2635919952113</c:v>
                </c:pt>
                <c:pt idx="262">
                  <c:v>272.96767674523687</c:v>
                </c:pt>
                <c:pt idx="263">
                  <c:v>261.46001120984192</c:v>
                </c:pt>
                <c:pt idx="264">
                  <c:v>274.24356248142482</c:v>
                </c:pt>
                <c:pt idx="265">
                  <c:v>252.26941601512812</c:v>
                </c:pt>
                <c:pt idx="266">
                  <c:v>231.0903480475707</c:v>
                </c:pt>
                <c:pt idx="267">
                  <c:v>223.64514984194764</c:v>
                </c:pt>
                <c:pt idx="268">
                  <c:v>230.29523062400528</c:v>
                </c:pt>
                <c:pt idx="269">
                  <c:v>245.11337477296999</c:v>
                </c:pt>
                <c:pt idx="270">
                  <c:v>220.53985177192797</c:v>
                </c:pt>
                <c:pt idx="271">
                  <c:v>219.30574015915366</c:v>
                </c:pt>
                <c:pt idx="272">
                  <c:v>187.72746893019513</c:v>
                </c:pt>
                <c:pt idx="273">
                  <c:v>152.08392778398269</c:v>
                </c:pt>
                <c:pt idx="274">
                  <c:v>204.42403955406729</c:v>
                </c:pt>
                <c:pt idx="275">
                  <c:v>205.44034340969165</c:v>
                </c:pt>
                <c:pt idx="276">
                  <c:v>235.73422772043315</c:v>
                </c:pt>
                <c:pt idx="277">
                  <c:v>207.26820653544297</c:v>
                </c:pt>
                <c:pt idx="278">
                  <c:v>218.90668284156459</c:v>
                </c:pt>
                <c:pt idx="279">
                  <c:v>210.01102105451488</c:v>
                </c:pt>
                <c:pt idx="280">
                  <c:v>192.51630465560362</c:v>
                </c:pt>
                <c:pt idx="281">
                  <c:v>201.56018439562988</c:v>
                </c:pt>
                <c:pt idx="282">
                  <c:v>226.75184142074318</c:v>
                </c:pt>
                <c:pt idx="283">
                  <c:v>204.24064912819046</c:v>
                </c:pt>
                <c:pt idx="284">
                  <c:v>197.75563296386284</c:v>
                </c:pt>
                <c:pt idx="285">
                  <c:v>190.22705778064753</c:v>
                </c:pt>
                <c:pt idx="286">
                  <c:v>187.54361140640464</c:v>
                </c:pt>
                <c:pt idx="287">
                  <c:v>179.12055928841852</c:v>
                </c:pt>
                <c:pt idx="288">
                  <c:v>166.37295120129346</c:v>
                </c:pt>
                <c:pt idx="289">
                  <c:v>179.06501356151648</c:v>
                </c:pt>
                <c:pt idx="290">
                  <c:v>184.03477966378975</c:v>
                </c:pt>
                <c:pt idx="291">
                  <c:v>194.89184008514727</c:v>
                </c:pt>
                <c:pt idx="292">
                  <c:v>203.608066208656</c:v>
                </c:pt>
                <c:pt idx="293">
                  <c:v>198.7147406799568</c:v>
                </c:pt>
                <c:pt idx="294">
                  <c:v>196.97044137096321</c:v>
                </c:pt>
                <c:pt idx="295">
                  <c:v>202.95317936374317</c:v>
                </c:pt>
                <c:pt idx="296">
                  <c:v>243.75860398412635</c:v>
                </c:pt>
                <c:pt idx="297">
                  <c:v>242.07114270626263</c:v>
                </c:pt>
                <c:pt idx="298">
                  <c:v>232.48340529540582</c:v>
                </c:pt>
                <c:pt idx="299">
                  <c:v>233.48053478167347</c:v>
                </c:pt>
                <c:pt idx="300">
                  <c:v>248.26253333708445</c:v>
                </c:pt>
                <c:pt idx="301">
                  <c:v>274.26432498368791</c:v>
                </c:pt>
                <c:pt idx="302">
                  <c:v>279.01315377278962</c:v>
                </c:pt>
                <c:pt idx="303">
                  <c:v>263.59893040624462</c:v>
                </c:pt>
                <c:pt idx="304">
                  <c:v>272.47378298123982</c:v>
                </c:pt>
                <c:pt idx="305">
                  <c:v>284.85187769381616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B-4F7D-A1B5-74811A560F37}"/>
            </c:ext>
          </c:extLst>
        </c:ser>
        <c:ser>
          <c:idx val="3"/>
          <c:order val="3"/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'Step #7'!$C$4:$C$309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#7'!$K$4:$K$309</c:f>
              <c:numCache>
                <c:formatCode>0.00</c:formatCode>
                <c:ptCount val="306"/>
                <c:pt idx="0">
                  <c:v>100</c:v>
                </c:pt>
                <c:pt idx="1">
                  <c:v>110.66997284847149</c:v>
                </c:pt>
                <c:pt idx="2">
                  <c:v>107.19604148324507</c:v>
                </c:pt>
                <c:pt idx="3">
                  <c:v>97.766769534832292</c:v>
                </c:pt>
                <c:pt idx="4">
                  <c:v>98.263045444150364</c:v>
                </c:pt>
                <c:pt idx="5">
                  <c:v>96.277949224720487</c:v>
                </c:pt>
                <c:pt idx="6">
                  <c:v>96.029777889770713</c:v>
                </c:pt>
                <c:pt idx="7">
                  <c:v>81.637724594650152</c:v>
                </c:pt>
                <c:pt idx="8">
                  <c:v>86.073950399410009</c:v>
                </c:pt>
                <c:pt idx="9">
                  <c:v>86.909614851529298</c:v>
                </c:pt>
                <c:pt idx="10">
                  <c:v>81.059919179640033</c:v>
                </c:pt>
                <c:pt idx="11">
                  <c:v>86.909614851529298</c:v>
                </c:pt>
                <c:pt idx="12">
                  <c:v>91.366514183025913</c:v>
                </c:pt>
                <c:pt idx="13">
                  <c:v>83.121255983138937</c:v>
                </c:pt>
                <c:pt idx="14">
                  <c:v>74.430296723338742</c:v>
                </c:pt>
                <c:pt idx="15">
                  <c:v>78.708915630870067</c:v>
                </c:pt>
                <c:pt idx="16">
                  <c:v>74.430296723338742</c:v>
                </c:pt>
                <c:pt idx="17">
                  <c:v>73.984603081267892</c:v>
                </c:pt>
                <c:pt idx="18">
                  <c:v>73.271496221091454</c:v>
                </c:pt>
                <c:pt idx="19">
                  <c:v>67.967776002523252</c:v>
                </c:pt>
                <c:pt idx="20">
                  <c:v>56.123395511419062</c:v>
                </c:pt>
                <c:pt idx="21">
                  <c:v>59.326575629465125</c:v>
                </c:pt>
                <c:pt idx="22">
                  <c:v>65.462266214643122</c:v>
                </c:pt>
                <c:pt idx="23">
                  <c:v>68.124055105964246</c:v>
                </c:pt>
                <c:pt idx="24">
                  <c:v>65.01111304057433</c:v>
                </c:pt>
                <c:pt idx="25">
                  <c:v>64.33438327947114</c:v>
                </c:pt>
                <c:pt idx="26">
                  <c:v>69.206844977256537</c:v>
                </c:pt>
                <c:pt idx="27">
                  <c:v>67.176640858262175</c:v>
                </c:pt>
                <c:pt idx="28">
                  <c:v>66.229219192717693</c:v>
                </c:pt>
                <c:pt idx="29">
                  <c:v>65.597612166863769</c:v>
                </c:pt>
                <c:pt idx="30">
                  <c:v>54.905289359275699</c:v>
                </c:pt>
                <c:pt idx="31">
                  <c:v>54.363912968235539</c:v>
                </c:pt>
                <c:pt idx="32">
                  <c:v>41.32558623764735</c:v>
                </c:pt>
                <c:pt idx="33">
                  <c:v>47.010116230914164</c:v>
                </c:pt>
                <c:pt idx="34">
                  <c:v>49.987704926241058</c:v>
                </c:pt>
                <c:pt idx="35">
                  <c:v>44.393435239157547</c:v>
                </c:pt>
                <c:pt idx="36">
                  <c:v>44.829085122634368</c:v>
                </c:pt>
                <c:pt idx="37">
                  <c:v>41.587873726662451</c:v>
                </c:pt>
                <c:pt idx="38">
                  <c:v>39.670532079609174</c:v>
                </c:pt>
                <c:pt idx="39">
                  <c:v>49.485450235957856</c:v>
                </c:pt>
                <c:pt idx="40">
                  <c:v>52.361458997616573</c:v>
                </c:pt>
                <c:pt idx="41">
                  <c:v>55.693961779863812</c:v>
                </c:pt>
                <c:pt idx="42">
                  <c:v>57.976498643387899</c:v>
                </c:pt>
                <c:pt idx="43">
                  <c:v>57.291742776820342</c:v>
                </c:pt>
                <c:pt idx="44">
                  <c:v>56.880890740448287</c:v>
                </c:pt>
                <c:pt idx="45">
                  <c:v>63.408940680923799</c:v>
                </c:pt>
                <c:pt idx="46">
                  <c:v>67.563184625127107</c:v>
                </c:pt>
                <c:pt idx="47">
                  <c:v>73.908636957367207</c:v>
                </c:pt>
                <c:pt idx="48">
                  <c:v>76.016973210239669</c:v>
                </c:pt>
                <c:pt idx="49">
                  <c:v>74.999705140765045</c:v>
                </c:pt>
                <c:pt idx="50">
                  <c:v>71.947915768025979</c:v>
                </c:pt>
                <c:pt idx="51">
                  <c:v>71.254340086858477</c:v>
                </c:pt>
                <c:pt idx="52">
                  <c:v>71.947915768025979</c:v>
                </c:pt>
                <c:pt idx="53">
                  <c:v>74.676020170300305</c:v>
                </c:pt>
                <c:pt idx="54">
                  <c:v>70.005887541503753</c:v>
                </c:pt>
                <c:pt idx="55">
                  <c:v>69.35854727194382</c:v>
                </c:pt>
                <c:pt idx="56">
                  <c:v>72.918963261577815</c:v>
                </c:pt>
                <c:pt idx="57">
                  <c:v>76.201900020985079</c:v>
                </c:pt>
                <c:pt idx="58">
                  <c:v>82.166742860271057</c:v>
                </c:pt>
                <c:pt idx="59">
                  <c:v>86.143299807900135</c:v>
                </c:pt>
                <c:pt idx="60">
                  <c:v>82.943591240091891</c:v>
                </c:pt>
                <c:pt idx="61">
                  <c:v>86.354782494396375</c:v>
                </c:pt>
                <c:pt idx="62">
                  <c:v>84.485656822868378</c:v>
                </c:pt>
                <c:pt idx="63">
                  <c:v>80.840803533326039</c:v>
                </c:pt>
                <c:pt idx="64">
                  <c:v>82.569769072923251</c:v>
                </c:pt>
                <c:pt idx="65">
                  <c:v>82.896881086571483</c:v>
                </c:pt>
                <c:pt idx="66">
                  <c:v>88.504302608209812</c:v>
                </c:pt>
                <c:pt idx="67">
                  <c:v>90.18652832291707</c:v>
                </c:pt>
                <c:pt idx="68">
                  <c:v>90.840752350213549</c:v>
                </c:pt>
                <c:pt idx="69">
                  <c:v>88.317395233546691</c:v>
                </c:pt>
                <c:pt idx="70">
                  <c:v>90.934202328623911</c:v>
                </c:pt>
                <c:pt idx="71">
                  <c:v>94.906167631814498</c:v>
                </c:pt>
                <c:pt idx="72">
                  <c:v>103.15597296908562</c:v>
                </c:pt>
                <c:pt idx="73">
                  <c:v>103.62591553792448</c:v>
                </c:pt>
                <c:pt idx="74">
                  <c:v>108.32554150805775</c:v>
                </c:pt>
                <c:pt idx="75">
                  <c:v>113.58907927440742</c:v>
                </c:pt>
                <c:pt idx="76">
                  <c:v>108.60750111508715</c:v>
                </c:pt>
                <c:pt idx="77">
                  <c:v>107.80856981847575</c:v>
                </c:pt>
                <c:pt idx="78">
                  <c:v>107.66757888819747</c:v>
                </c:pt>
                <c:pt idx="79">
                  <c:v>111.66219086420016</c:v>
                </c:pt>
                <c:pt idx="80">
                  <c:v>112.93111665454714</c:v>
                </c:pt>
                <c:pt idx="81">
                  <c:v>118.2416538702704</c:v>
                </c:pt>
                <c:pt idx="82">
                  <c:v>123.97513420545896</c:v>
                </c:pt>
                <c:pt idx="83">
                  <c:v>126.41891270898196</c:v>
                </c:pt>
                <c:pt idx="84">
                  <c:v>131.9774135600681</c:v>
                </c:pt>
                <c:pt idx="85">
                  <c:v>132.16894225053926</c:v>
                </c:pt>
                <c:pt idx="86">
                  <c:v>138.0590948348154</c:v>
                </c:pt>
                <c:pt idx="87">
                  <c:v>150.36610390216342</c:v>
                </c:pt>
                <c:pt idx="88">
                  <c:v>158.36328719905163</c:v>
                </c:pt>
                <c:pt idx="89">
                  <c:v>158.65060990612793</c:v>
                </c:pt>
                <c:pt idx="90">
                  <c:v>152.712575149234</c:v>
                </c:pt>
                <c:pt idx="91">
                  <c:v>154.43654848090375</c:v>
                </c:pt>
                <c:pt idx="92">
                  <c:v>165.59428155563131</c:v>
                </c:pt>
                <c:pt idx="93">
                  <c:v>173.73511878821535</c:v>
                </c:pt>
                <c:pt idx="94">
                  <c:v>170.52664233070388</c:v>
                </c:pt>
                <c:pt idx="95">
                  <c:v>169.71253412856561</c:v>
                </c:pt>
                <c:pt idx="96">
                  <c:v>151.61698208197919</c:v>
                </c:pt>
                <c:pt idx="97">
                  <c:v>150.54784104068176</c:v>
                </c:pt>
                <c:pt idx="98">
                  <c:v>153.12340493207887</c:v>
                </c:pt>
                <c:pt idx="99">
                  <c:v>158.80905501954638</c:v>
                </c:pt>
                <c:pt idx="100">
                  <c:v>162.93964346437272</c:v>
                </c:pt>
                <c:pt idx="101">
                  <c:v>143.06420980803438</c:v>
                </c:pt>
                <c:pt idx="102">
                  <c:v>147.25698202560358</c:v>
                </c:pt>
                <c:pt idx="103">
                  <c:v>138.27423451760916</c:v>
                </c:pt>
                <c:pt idx="104">
                  <c:v>120.61146164949521</c:v>
                </c:pt>
                <c:pt idx="105">
                  <c:v>93.259391785881903</c:v>
                </c:pt>
                <c:pt idx="106">
                  <c:v>83.721507789216673</c:v>
                </c:pt>
                <c:pt idx="107">
                  <c:v>96.993830357950202</c:v>
                </c:pt>
                <c:pt idx="108">
                  <c:v>78.540946007824786</c:v>
                </c:pt>
                <c:pt idx="109">
                  <c:v>68.355951694713639</c:v>
                </c:pt>
                <c:pt idx="110">
                  <c:v>75.85535326027896</c:v>
                </c:pt>
                <c:pt idx="111">
                  <c:v>87.611164713264415</c:v>
                </c:pt>
                <c:pt idx="112">
                  <c:v>97.998821898271856</c:v>
                </c:pt>
                <c:pt idx="113">
                  <c:v>91.107512798188921</c:v>
                </c:pt>
                <c:pt idx="114">
                  <c:v>105.26606725060417</c:v>
                </c:pt>
                <c:pt idx="115">
                  <c:v>109.29062505632925</c:v>
                </c:pt>
                <c:pt idx="116">
                  <c:v>115.98081419573268</c:v>
                </c:pt>
                <c:pt idx="117">
                  <c:v>109.76107203845054</c:v>
                </c:pt>
                <c:pt idx="118">
                  <c:v>117.60110834433833</c:v>
                </c:pt>
                <c:pt idx="119">
                  <c:v>117.28748938599476</c:v>
                </c:pt>
                <c:pt idx="120">
                  <c:v>106.37842464165701</c:v>
                </c:pt>
                <c:pt idx="121">
                  <c:v>104.86171324416445</c:v>
                </c:pt>
                <c:pt idx="122">
                  <c:v>114.38034052198911</c:v>
                </c:pt>
                <c:pt idx="123">
                  <c:v>111.86996462950214</c:v>
                </c:pt>
                <c:pt idx="124">
                  <c:v>100.15473619222416</c:v>
                </c:pt>
                <c:pt idx="125">
                  <c:v>97.85350636588106</c:v>
                </c:pt>
                <c:pt idx="126">
                  <c:v>110.03292112630443</c:v>
                </c:pt>
                <c:pt idx="127">
                  <c:v>102.44627089856553</c:v>
                </c:pt>
                <c:pt idx="128">
                  <c:v>116.71764331586753</c:v>
                </c:pt>
                <c:pt idx="129">
                  <c:v>126.42647149037583</c:v>
                </c:pt>
                <c:pt idx="130">
                  <c:v>119.52953224792</c:v>
                </c:pt>
                <c:pt idx="131">
                  <c:v>127.01004798676421</c:v>
                </c:pt>
                <c:pt idx="132">
                  <c:v>133.53565003925152</c:v>
                </c:pt>
                <c:pt idx="133">
                  <c:v>137.93905930928463</c:v>
                </c:pt>
                <c:pt idx="134">
                  <c:v>137.6738195189989</c:v>
                </c:pt>
                <c:pt idx="135">
                  <c:v>152.68794791250417</c:v>
                </c:pt>
                <c:pt idx="136">
                  <c:v>144.040197584617</c:v>
                </c:pt>
                <c:pt idx="137">
                  <c:v>142.66081270326279</c:v>
                </c:pt>
                <c:pt idx="138">
                  <c:v>139.93780435870934</c:v>
                </c:pt>
                <c:pt idx="139">
                  <c:v>113.82188825777062</c:v>
                </c:pt>
                <c:pt idx="140">
                  <c:v>99.403716739600128</c:v>
                </c:pt>
                <c:pt idx="141">
                  <c:v>115.34531280262479</c:v>
                </c:pt>
                <c:pt idx="142">
                  <c:v>112.24406125683915</c:v>
                </c:pt>
                <c:pt idx="143">
                  <c:v>104.57250640512146</c:v>
                </c:pt>
                <c:pt idx="144">
                  <c:v>116.05261891005338</c:v>
                </c:pt>
                <c:pt idx="145">
                  <c:v>124.8667514427147</c:v>
                </c:pt>
                <c:pt idx="146">
                  <c:v>126.66221052148248</c:v>
                </c:pt>
                <c:pt idx="147">
                  <c:v>122.63598370122</c:v>
                </c:pt>
                <c:pt idx="148">
                  <c:v>106.04150624037119</c:v>
                </c:pt>
                <c:pt idx="149">
                  <c:v>107.72815298914198</c:v>
                </c:pt>
                <c:pt idx="150">
                  <c:v>113.19378987136646</c:v>
                </c:pt>
                <c:pt idx="151">
                  <c:v>118.85068840173612</c:v>
                </c:pt>
                <c:pt idx="152">
                  <c:v>126.41188059439763</c:v>
                </c:pt>
                <c:pt idx="153">
                  <c:v>128.48418838678916</c:v>
                </c:pt>
                <c:pt idx="154">
                  <c:v>131.73270635751373</c:v>
                </c:pt>
                <c:pt idx="155">
                  <c:v>138.34173688334454</c:v>
                </c:pt>
                <c:pt idx="156">
                  <c:v>143.99865766724139</c:v>
                </c:pt>
                <c:pt idx="157">
                  <c:v>138.17373017108733</c:v>
                </c:pt>
                <c:pt idx="158">
                  <c:v>137.05356920984178</c:v>
                </c:pt>
                <c:pt idx="159">
                  <c:v>142.65442594096626</c:v>
                </c:pt>
                <c:pt idx="160">
                  <c:v>146.46302810123484</c:v>
                </c:pt>
                <c:pt idx="161">
                  <c:v>138.34173688334454</c:v>
                </c:pt>
                <c:pt idx="162">
                  <c:v>150.01085601233558</c:v>
                </c:pt>
                <c:pt idx="163">
                  <c:v>146.24914203380473</c:v>
                </c:pt>
                <c:pt idx="164">
                  <c:v>158.50306902102062</c:v>
                </c:pt>
                <c:pt idx="165">
                  <c:v>167.22334359394017</c:v>
                </c:pt>
                <c:pt idx="166">
                  <c:v>174.23370906435861</c:v>
                </c:pt>
                <c:pt idx="167">
                  <c:v>181.01613907386309</c:v>
                </c:pt>
                <c:pt idx="168">
                  <c:v>170.01610191047274</c:v>
                </c:pt>
                <c:pt idx="169">
                  <c:v>180.73114556929676</c:v>
                </c:pt>
                <c:pt idx="170">
                  <c:v>178.67932585758234</c:v>
                </c:pt>
                <c:pt idx="171">
                  <c:v>180.56015688439936</c:v>
                </c:pt>
                <c:pt idx="172">
                  <c:v>183.18190426250735</c:v>
                </c:pt>
                <c:pt idx="173">
                  <c:v>178.28035720471664</c:v>
                </c:pt>
                <c:pt idx="174">
                  <c:v>169.48985050006274</c:v>
                </c:pt>
                <c:pt idx="175">
                  <c:v>168.15256929210565</c:v>
                </c:pt>
                <c:pt idx="176">
                  <c:v>161.0589978836154</c:v>
                </c:pt>
                <c:pt idx="177">
                  <c:v>158.32621282279388</c:v>
                </c:pt>
                <c:pt idx="178">
                  <c:v>167.39669115271712</c:v>
                </c:pt>
                <c:pt idx="179">
                  <c:v>159.37280362323028</c:v>
                </c:pt>
                <c:pt idx="180">
                  <c:v>163.09403101800467</c:v>
                </c:pt>
                <c:pt idx="181">
                  <c:v>172.68781587490963</c:v>
                </c:pt>
                <c:pt idx="182">
                  <c:v>173.50179797372732</c:v>
                </c:pt>
                <c:pt idx="183">
                  <c:v>172.22267265009614</c:v>
                </c:pt>
                <c:pt idx="184">
                  <c:v>169.25730855902549</c:v>
                </c:pt>
                <c:pt idx="185">
                  <c:v>162.10558126620938</c:v>
                </c:pt>
                <c:pt idx="186">
                  <c:v>167.59084575939383</c:v>
                </c:pt>
                <c:pt idx="187">
                  <c:v>155.8186779639417</c:v>
                </c:pt>
                <c:pt idx="188">
                  <c:v>146.35358525463488</c:v>
                </c:pt>
                <c:pt idx="189">
                  <c:v>160.37375985729255</c:v>
                </c:pt>
                <c:pt idx="190">
                  <c:v>161.2019100350723</c:v>
                </c:pt>
                <c:pt idx="191">
                  <c:v>154.9313037325322</c:v>
                </c:pt>
                <c:pt idx="192">
                  <c:v>143.92816591102343</c:v>
                </c:pt>
                <c:pt idx="193">
                  <c:v>138.18998266376056</c:v>
                </c:pt>
                <c:pt idx="194">
                  <c:v>152.2101275950487</c:v>
                </c:pt>
                <c:pt idx="195">
                  <c:v>155.16794774041023</c:v>
                </c:pt>
                <c:pt idx="196">
                  <c:v>153.39322894896071</c:v>
                </c:pt>
                <c:pt idx="197">
                  <c:v>142.27176912351294</c:v>
                </c:pt>
                <c:pt idx="198">
                  <c:v>155.43865448053629</c:v>
                </c:pt>
                <c:pt idx="199">
                  <c:v>158.83223577701045</c:v>
                </c:pt>
                <c:pt idx="200">
                  <c:v>159.19580648599819</c:v>
                </c:pt>
                <c:pt idx="201">
                  <c:v>157.01423387522405</c:v>
                </c:pt>
                <c:pt idx="202">
                  <c:v>150.46944928232006</c:v>
                </c:pt>
                <c:pt idx="203">
                  <c:v>160.46842636185468</c:v>
                </c:pt>
                <c:pt idx="204">
                  <c:v>166.7676061932753</c:v>
                </c:pt>
                <c:pt idx="205">
                  <c:v>166.82823221911653</c:v>
                </c:pt>
                <c:pt idx="206">
                  <c:v>174.28457320961655</c:v>
                </c:pt>
                <c:pt idx="207">
                  <c:v>179.92229661741194</c:v>
                </c:pt>
                <c:pt idx="208">
                  <c:v>188.04550163863846</c:v>
                </c:pt>
                <c:pt idx="209">
                  <c:v>183.49892801050723</c:v>
                </c:pt>
                <c:pt idx="210">
                  <c:v>189.75623412164475</c:v>
                </c:pt>
                <c:pt idx="211">
                  <c:v>190.06518725712593</c:v>
                </c:pt>
                <c:pt idx="212">
                  <c:v>200.38406620750715</c:v>
                </c:pt>
                <c:pt idx="213">
                  <c:v>204.33864408813909</c:v>
                </c:pt>
                <c:pt idx="214">
                  <c:v>205.38906991309034</c:v>
                </c:pt>
                <c:pt idx="215">
                  <c:v>204.02966128128836</c:v>
                </c:pt>
                <c:pt idx="216">
                  <c:v>216.86895988275063</c:v>
                </c:pt>
                <c:pt idx="217">
                  <c:v>200.88714427829549</c:v>
                </c:pt>
                <c:pt idx="218">
                  <c:v>198.47131620489236</c:v>
                </c:pt>
                <c:pt idx="219">
                  <c:v>201.07303540855139</c:v>
                </c:pt>
                <c:pt idx="220">
                  <c:v>195.99351947617572</c:v>
                </c:pt>
                <c:pt idx="221">
                  <c:v>185.7106912398026</c:v>
                </c:pt>
                <c:pt idx="222">
                  <c:v>198.57487670247829</c:v>
                </c:pt>
                <c:pt idx="223">
                  <c:v>191.72527813014591</c:v>
                </c:pt>
                <c:pt idx="224">
                  <c:v>188.61761015069419</c:v>
                </c:pt>
                <c:pt idx="225">
                  <c:v>172.82547619395552</c:v>
                </c:pt>
                <c:pt idx="226">
                  <c:v>170.22515896250792</c:v>
                </c:pt>
                <c:pt idx="227">
                  <c:v>160.77528766578229</c:v>
                </c:pt>
                <c:pt idx="228">
                  <c:v>169.90809070745371</c:v>
                </c:pt>
                <c:pt idx="229">
                  <c:v>173.14261862743359</c:v>
                </c:pt>
                <c:pt idx="230">
                  <c:v>170.73254679972399</c:v>
                </c:pt>
                <c:pt idx="231">
                  <c:v>182.65590505873854</c:v>
                </c:pt>
                <c:pt idx="232">
                  <c:v>170.73254679972399</c:v>
                </c:pt>
                <c:pt idx="233">
                  <c:v>177.89925813416488</c:v>
                </c:pt>
                <c:pt idx="234">
                  <c:v>174.75596225772122</c:v>
                </c:pt>
                <c:pt idx="235">
                  <c:v>171.04193017006369</c:v>
                </c:pt>
                <c:pt idx="236">
                  <c:v>175.34237978774436</c:v>
                </c:pt>
                <c:pt idx="237">
                  <c:v>186.02841968282937</c:v>
                </c:pt>
                <c:pt idx="238">
                  <c:v>188.56963154612535</c:v>
                </c:pt>
                <c:pt idx="239">
                  <c:v>191.56692944867851</c:v>
                </c:pt>
                <c:pt idx="240">
                  <c:v>185.89811786343293</c:v>
                </c:pt>
                <c:pt idx="241">
                  <c:v>170.84642551607226</c:v>
                </c:pt>
                <c:pt idx="242">
                  <c:v>139.96116314439072</c:v>
                </c:pt>
                <c:pt idx="243">
                  <c:v>153.64450835987128</c:v>
                </c:pt>
                <c:pt idx="244">
                  <c:v>168.04458776045618</c:v>
                </c:pt>
                <c:pt idx="245">
                  <c:v>176.64557600992626</c:v>
                </c:pt>
                <c:pt idx="246">
                  <c:v>186.01569066529072</c:v>
                </c:pt>
                <c:pt idx="247">
                  <c:v>198.19724176432194</c:v>
                </c:pt>
                <c:pt idx="248">
                  <c:v>191.81014566491274</c:v>
                </c:pt>
                <c:pt idx="249">
                  <c:v>173.04398357719367</c:v>
                </c:pt>
                <c:pt idx="250">
                  <c:v>201.22615451113489</c:v>
                </c:pt>
                <c:pt idx="251">
                  <c:v>209.19356258867566</c:v>
                </c:pt>
                <c:pt idx="252">
                  <c:v>209.77964631579135</c:v>
                </c:pt>
                <c:pt idx="253">
                  <c:v>213.44712402461866</c:v>
                </c:pt>
                <c:pt idx="254">
                  <c:v>222.98254529761087</c:v>
                </c:pt>
                <c:pt idx="255">
                  <c:v>230.85098452200424</c:v>
                </c:pt>
                <c:pt idx="256">
                  <c:v>238.58599159751316</c:v>
                </c:pt>
                <c:pt idx="257">
                  <c:v>230.71759688017414</c:v>
                </c:pt>
                <c:pt idx="258">
                  <c:v>234.09438418148079</c:v>
                </c:pt>
                <c:pt idx="259">
                  <c:v>237.01041220282545</c:v>
                </c:pt>
                <c:pt idx="260">
                  <c:v>223.2441058380719</c:v>
                </c:pt>
                <c:pt idx="261">
                  <c:v>229.00834054780321</c:v>
                </c:pt>
                <c:pt idx="262">
                  <c:v>215.71673900670194</c:v>
                </c:pt>
                <c:pt idx="263">
                  <c:v>222.29470360860972</c:v>
                </c:pt>
                <c:pt idx="264">
                  <c:v>218.94525105650473</c:v>
                </c:pt>
                <c:pt idx="265">
                  <c:v>198.90434017216367</c:v>
                </c:pt>
                <c:pt idx="266">
                  <c:v>194.18481213090206</c:v>
                </c:pt>
                <c:pt idx="267">
                  <c:v>177.90584517820588</c:v>
                </c:pt>
                <c:pt idx="268">
                  <c:v>186.9345017127427</c:v>
                </c:pt>
                <c:pt idx="269">
                  <c:v>157.38614965689882</c:v>
                </c:pt>
                <c:pt idx="270">
                  <c:v>166.12745381298981</c:v>
                </c:pt>
                <c:pt idx="271">
                  <c:v>153.86869781037902</c:v>
                </c:pt>
                <c:pt idx="272">
                  <c:v>139.07362572044869</c:v>
                </c:pt>
                <c:pt idx="273">
                  <c:v>153.72779589420941</c:v>
                </c:pt>
                <c:pt idx="274">
                  <c:v>178.87941473816983</c:v>
                </c:pt>
                <c:pt idx="275">
                  <c:v>174.22954023693626</c:v>
                </c:pt>
                <c:pt idx="276">
                  <c:v>197.61970339163781</c:v>
                </c:pt>
                <c:pt idx="277">
                  <c:v>192.33388984459546</c:v>
                </c:pt>
                <c:pt idx="278">
                  <c:v>200.57974888971592</c:v>
                </c:pt>
                <c:pt idx="279">
                  <c:v>207.27516019016085</c:v>
                </c:pt>
                <c:pt idx="280">
                  <c:v>197.19682703275402</c:v>
                </c:pt>
                <c:pt idx="281">
                  <c:v>201.35503210479274</c:v>
                </c:pt>
                <c:pt idx="282">
                  <c:v>212.29255911037518</c:v>
                </c:pt>
                <c:pt idx="283">
                  <c:v>202.15581786200127</c:v>
                </c:pt>
                <c:pt idx="284">
                  <c:v>189.70209870789344</c:v>
                </c:pt>
                <c:pt idx="285">
                  <c:v>182.316739051209</c:v>
                </c:pt>
                <c:pt idx="286">
                  <c:v>205.70366802662917</c:v>
                </c:pt>
                <c:pt idx="287">
                  <c:v>214.97157223172238</c:v>
                </c:pt>
                <c:pt idx="288">
                  <c:v>210.49665496106411</c:v>
                </c:pt>
                <c:pt idx="289">
                  <c:v>221.86506217746759</c:v>
                </c:pt>
                <c:pt idx="290">
                  <c:v>229.90260595479162</c:v>
                </c:pt>
                <c:pt idx="291">
                  <c:v>220.56168050922599</c:v>
                </c:pt>
                <c:pt idx="292">
                  <c:v>232.14733407566155</c:v>
                </c:pt>
                <c:pt idx="293">
                  <c:v>221.72025105835922</c:v>
                </c:pt>
                <c:pt idx="294">
                  <c:v>230.76908412419277</c:v>
                </c:pt>
                <c:pt idx="295">
                  <c:v>242.04420455471842</c:v>
                </c:pt>
                <c:pt idx="296">
                  <c:v>251.01978642696551</c:v>
                </c:pt>
                <c:pt idx="297">
                  <c:v>239.74466599643986</c:v>
                </c:pt>
                <c:pt idx="298">
                  <c:v>239.37377387701471</c:v>
                </c:pt>
                <c:pt idx="299">
                  <c:v>236.03574480218802</c:v>
                </c:pt>
                <c:pt idx="300">
                  <c:v>256.87988933172585</c:v>
                </c:pt>
                <c:pt idx="301">
                  <c:v>267.56157495332877</c:v>
                </c:pt>
                <c:pt idx="302">
                  <c:v>275.05361060140234</c:v>
                </c:pt>
                <c:pt idx="303">
                  <c:v>292.93061075769623</c:v>
                </c:pt>
                <c:pt idx="304">
                  <c:v>311.32685246334307</c:v>
                </c:pt>
                <c:pt idx="305">
                  <c:v>315.40665835917775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AB-4F7D-A1B5-74811A560F37}"/>
            </c:ext>
          </c:extLst>
        </c:ser>
        <c:ser>
          <c:idx val="4"/>
          <c:order val="4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'Step #7'!$C$4:$C$309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#7'!$M$4:$M$309</c:f>
              <c:numCache>
                <c:formatCode>0.00</c:formatCode>
                <c:ptCount val="306"/>
                <c:pt idx="0">
                  <c:v>100</c:v>
                </c:pt>
                <c:pt idx="1">
                  <c:v>102.40381190687837</c:v>
                </c:pt>
                <c:pt idx="2">
                  <c:v>105.28849090390162</c:v>
                </c:pt>
                <c:pt idx="3">
                  <c:v>96.634612562482175</c:v>
                </c:pt>
                <c:pt idx="4">
                  <c:v>89.423097517021915</c:v>
                </c:pt>
                <c:pt idx="5">
                  <c:v>95.673116356667904</c:v>
                </c:pt>
                <c:pt idx="6">
                  <c:v>101.44231570106408</c:v>
                </c:pt>
                <c:pt idx="7">
                  <c:v>103.84615933787251</c:v>
                </c:pt>
                <c:pt idx="8">
                  <c:v>94.702180496659082</c:v>
                </c:pt>
                <c:pt idx="9">
                  <c:v>89.332476836754424</c:v>
                </c:pt>
                <c:pt idx="10">
                  <c:v>82.010145010539887</c:v>
                </c:pt>
                <c:pt idx="11">
                  <c:v>89.820641810814422</c:v>
                </c:pt>
                <c:pt idx="12">
                  <c:v>95.414834725933531</c:v>
                </c:pt>
                <c:pt idx="13">
                  <c:v>93.765655745806455</c:v>
                </c:pt>
                <c:pt idx="14">
                  <c:v>83.792256532676987</c:v>
                </c:pt>
                <c:pt idx="15">
                  <c:v>84.341977571064334</c:v>
                </c:pt>
                <c:pt idx="16">
                  <c:v>83.478146089992109</c:v>
                </c:pt>
                <c:pt idx="17">
                  <c:v>79.158956954700926</c:v>
                </c:pt>
                <c:pt idx="18">
                  <c:v>76.960104531081612</c:v>
                </c:pt>
                <c:pt idx="19">
                  <c:v>70.99175228062839</c:v>
                </c:pt>
                <c:pt idx="20">
                  <c:v>63.48070669534841</c:v>
                </c:pt>
                <c:pt idx="21">
                  <c:v>64.281236965939655</c:v>
                </c:pt>
                <c:pt idx="22">
                  <c:v>70.845461438060724</c:v>
                </c:pt>
                <c:pt idx="23">
                  <c:v>73.407098017085616</c:v>
                </c:pt>
                <c:pt idx="24">
                  <c:v>73.246957060044295</c:v>
                </c:pt>
                <c:pt idx="25">
                  <c:v>69.862610989312259</c:v>
                </c:pt>
                <c:pt idx="26">
                  <c:v>74.052754499026435</c:v>
                </c:pt>
                <c:pt idx="27">
                  <c:v>79.693352436866562</c:v>
                </c:pt>
                <c:pt idx="28">
                  <c:v>76.631318995741367</c:v>
                </c:pt>
                <c:pt idx="29">
                  <c:v>71.635378047045023</c:v>
                </c:pt>
                <c:pt idx="30">
                  <c:v>67.445218672365783</c:v>
                </c:pt>
                <c:pt idx="31">
                  <c:v>63.013340690446448</c:v>
                </c:pt>
                <c:pt idx="32">
                  <c:v>57.453336774973081</c:v>
                </c:pt>
                <c:pt idx="33">
                  <c:v>61.321167655080423</c:v>
                </c:pt>
                <c:pt idx="34">
                  <c:v>64.544357411009045</c:v>
                </c:pt>
                <c:pt idx="35">
                  <c:v>59.870729091919536</c:v>
                </c:pt>
                <c:pt idx="36">
                  <c:v>61.418181916256152</c:v>
                </c:pt>
                <c:pt idx="37">
                  <c:v>60.268622414942762</c:v>
                </c:pt>
                <c:pt idx="38">
                  <c:v>56.081049029563879</c:v>
                </c:pt>
                <c:pt idx="39">
                  <c:v>56.90212442987265</c:v>
                </c:pt>
                <c:pt idx="40">
                  <c:v>62.485592628629568</c:v>
                </c:pt>
                <c:pt idx="41">
                  <c:v>62.814060864669152</c:v>
                </c:pt>
                <c:pt idx="42">
                  <c:v>66.919548920968211</c:v>
                </c:pt>
                <c:pt idx="43">
                  <c:v>74.391534962337374</c:v>
                </c:pt>
                <c:pt idx="44">
                  <c:v>77.758032947407486</c:v>
                </c:pt>
                <c:pt idx="45">
                  <c:v>82.520409880890611</c:v>
                </c:pt>
                <c:pt idx="46">
                  <c:v>81.617185691641865</c:v>
                </c:pt>
                <c:pt idx="47">
                  <c:v>82.109872180736218</c:v>
                </c:pt>
                <c:pt idx="48">
                  <c:v>92.084413671348045</c:v>
                </c:pt>
                <c:pt idx="49">
                  <c:v>95.46677662145099</c:v>
                </c:pt>
                <c:pt idx="50">
                  <c:v>89.632245351049633</c:v>
                </c:pt>
                <c:pt idx="51">
                  <c:v>82.952095579433731</c:v>
                </c:pt>
                <c:pt idx="52">
                  <c:v>85.066054575162426</c:v>
                </c:pt>
                <c:pt idx="53">
                  <c:v>85.657928825641974</c:v>
                </c:pt>
                <c:pt idx="54">
                  <c:v>85.742504954231947</c:v>
                </c:pt>
                <c:pt idx="55">
                  <c:v>92.507230854437822</c:v>
                </c:pt>
                <c:pt idx="56">
                  <c:v>94.029252139826824</c:v>
                </c:pt>
                <c:pt idx="57">
                  <c:v>94.113812403451774</c:v>
                </c:pt>
                <c:pt idx="58">
                  <c:v>101.97775827092188</c:v>
                </c:pt>
                <c:pt idx="59">
                  <c:v>102.23145492676178</c:v>
                </c:pt>
                <c:pt idx="60">
                  <c:v>99.632900574105491</c:v>
                </c:pt>
                <c:pt idx="61">
                  <c:v>103.0059190598041</c:v>
                </c:pt>
                <c:pt idx="62">
                  <c:v>99.546452379641636</c:v>
                </c:pt>
                <c:pt idx="63">
                  <c:v>104.2167331911092</c:v>
                </c:pt>
                <c:pt idx="64">
                  <c:v>104.2167331911092</c:v>
                </c:pt>
                <c:pt idx="65">
                  <c:v>107.41672836815982</c:v>
                </c:pt>
                <c:pt idx="66">
                  <c:v>113.98975789587411</c:v>
                </c:pt>
                <c:pt idx="67">
                  <c:v>112.95193534328692</c:v>
                </c:pt>
                <c:pt idx="68">
                  <c:v>117.44924044100162</c:v>
                </c:pt>
                <c:pt idx="69">
                  <c:v>109.23296543008254</c:v>
                </c:pt>
                <c:pt idx="70">
                  <c:v>111.39513805454597</c:v>
                </c:pt>
                <c:pt idx="71">
                  <c:v>109.14650137065365</c:v>
                </c:pt>
                <c:pt idx="72">
                  <c:v>119.2197070788046</c:v>
                </c:pt>
                <c:pt idx="73">
                  <c:v>117.61943978587375</c:v>
                </c:pt>
                <c:pt idx="74">
                  <c:v>119.93094932619115</c:v>
                </c:pt>
                <c:pt idx="75">
                  <c:v>127.22101181352892</c:v>
                </c:pt>
                <c:pt idx="76">
                  <c:v>119.13078394979564</c:v>
                </c:pt>
                <c:pt idx="77">
                  <c:v>120.1976393883929</c:v>
                </c:pt>
                <c:pt idx="78">
                  <c:v>122.06459674352554</c:v>
                </c:pt>
                <c:pt idx="79">
                  <c:v>126.06526497585273</c:v>
                </c:pt>
                <c:pt idx="80">
                  <c:v>125.53185312151913</c:v>
                </c:pt>
                <c:pt idx="81">
                  <c:v>130.06593320817993</c:v>
                </c:pt>
                <c:pt idx="82">
                  <c:v>137.17826049225496</c:v>
                </c:pt>
                <c:pt idx="83">
                  <c:v>142.24570483835427</c:v>
                </c:pt>
                <c:pt idx="84">
                  <c:v>148.610649484698</c:v>
                </c:pt>
                <c:pt idx="85">
                  <c:v>142.4449687991665</c:v>
                </c:pt>
                <c:pt idx="86">
                  <c:v>145.61846948461232</c:v>
                </c:pt>
                <c:pt idx="87">
                  <c:v>147.97593982862983</c:v>
                </c:pt>
                <c:pt idx="88">
                  <c:v>152.60018051157215</c:v>
                </c:pt>
                <c:pt idx="89">
                  <c:v>154.32294119952144</c:v>
                </c:pt>
                <c:pt idx="90">
                  <c:v>162.66475567874525</c:v>
                </c:pt>
                <c:pt idx="91">
                  <c:v>167.19829635659491</c:v>
                </c:pt>
                <c:pt idx="92">
                  <c:v>190.68222046685199</c:v>
                </c:pt>
                <c:pt idx="93">
                  <c:v>216.97695629693948</c:v>
                </c:pt>
                <c:pt idx="94">
                  <c:v>205.46162526730484</c:v>
                </c:pt>
                <c:pt idx="95">
                  <c:v>198.84266666582053</c:v>
                </c:pt>
                <c:pt idx="96">
                  <c:v>184.45277848685356</c:v>
                </c:pt>
                <c:pt idx="97">
                  <c:v>170.24995411058862</c:v>
                </c:pt>
                <c:pt idx="98">
                  <c:v>165.54643619737729</c:v>
                </c:pt>
                <c:pt idx="99">
                  <c:v>179.38043186655915</c:v>
                </c:pt>
                <c:pt idx="100">
                  <c:v>179.01141277989566</c:v>
                </c:pt>
                <c:pt idx="101">
                  <c:v>156.23154408786525</c:v>
                </c:pt>
                <c:pt idx="102">
                  <c:v>156.19384893094724</c:v>
                </c:pt>
                <c:pt idx="103">
                  <c:v>148.33735959704259</c:v>
                </c:pt>
                <c:pt idx="104">
                  <c:v>123.5521434598982</c:v>
                </c:pt>
                <c:pt idx="105">
                  <c:v>97.457464838874614</c:v>
                </c:pt>
                <c:pt idx="106">
                  <c:v>96.148049949890506</c:v>
                </c:pt>
                <c:pt idx="107">
                  <c:v>96.989813264602077</c:v>
                </c:pt>
                <c:pt idx="108">
                  <c:v>97.08067191934505</c:v>
                </c:pt>
                <c:pt idx="109">
                  <c:v>93.205209991056918</c:v>
                </c:pt>
                <c:pt idx="110">
                  <c:v>98.533982041176898</c:v>
                </c:pt>
                <c:pt idx="111">
                  <c:v>115.00475076377907</c:v>
                </c:pt>
                <c:pt idx="112">
                  <c:v>137.38561558523398</c:v>
                </c:pt>
                <c:pt idx="113">
                  <c:v>133.12262015608906</c:v>
                </c:pt>
                <c:pt idx="114">
                  <c:v>150.61071389645605</c:v>
                </c:pt>
                <c:pt idx="115">
                  <c:v>141.57802778494786</c:v>
                </c:pt>
                <c:pt idx="116">
                  <c:v>152.37799167628745</c:v>
                </c:pt>
                <c:pt idx="117">
                  <c:v>152.4761323499805</c:v>
                </c:pt>
                <c:pt idx="118">
                  <c:v>155.71612310387889</c:v>
                </c:pt>
                <c:pt idx="119">
                  <c:v>153.75250051680126</c:v>
                </c:pt>
                <c:pt idx="120">
                  <c:v>145.58848470070029</c:v>
                </c:pt>
                <c:pt idx="121">
                  <c:v>153.54958761403142</c:v>
                </c:pt>
                <c:pt idx="122">
                  <c:v>162.10780021630293</c:v>
                </c:pt>
                <c:pt idx="123">
                  <c:v>155.83841025435188</c:v>
                </c:pt>
                <c:pt idx="124">
                  <c:v>147.0811875307086</c:v>
                </c:pt>
                <c:pt idx="125">
                  <c:v>146.98171419995282</c:v>
                </c:pt>
                <c:pt idx="126">
                  <c:v>161.49484142729474</c:v>
                </c:pt>
                <c:pt idx="127">
                  <c:v>162.0014414907229</c:v>
                </c:pt>
                <c:pt idx="128">
                  <c:v>183.78399088589489</c:v>
                </c:pt>
                <c:pt idx="129">
                  <c:v>189.76154481606713</c:v>
                </c:pt>
                <c:pt idx="130">
                  <c:v>191.382595213191</c:v>
                </c:pt>
                <c:pt idx="131">
                  <c:v>191.68650448335981</c:v>
                </c:pt>
                <c:pt idx="132">
                  <c:v>196.21915672316763</c:v>
                </c:pt>
                <c:pt idx="133">
                  <c:v>190.90206128731182</c:v>
                </c:pt>
                <c:pt idx="134">
                  <c:v>193.56050588296699</c:v>
                </c:pt>
                <c:pt idx="135">
                  <c:v>197.95738575202392</c:v>
                </c:pt>
                <c:pt idx="136">
                  <c:v>198.87768064364798</c:v>
                </c:pt>
                <c:pt idx="137">
                  <c:v>189.36831579276358</c:v>
                </c:pt>
                <c:pt idx="138">
                  <c:v>194.66678575967086</c:v>
                </c:pt>
                <c:pt idx="139">
                  <c:v>182.85627119063548</c:v>
                </c:pt>
                <c:pt idx="140">
                  <c:v>148.46064624031268</c:v>
                </c:pt>
                <c:pt idx="141">
                  <c:v>167.73048660862099</c:v>
                </c:pt>
                <c:pt idx="142">
                  <c:v>165.65841112057896</c:v>
                </c:pt>
                <c:pt idx="143">
                  <c:v>160.27119253927808</c:v>
                </c:pt>
                <c:pt idx="144">
                  <c:v>177.1396642053231</c:v>
                </c:pt>
                <c:pt idx="145">
                  <c:v>191.28984862760913</c:v>
                </c:pt>
                <c:pt idx="146">
                  <c:v>182.90450068433529</c:v>
                </c:pt>
                <c:pt idx="147">
                  <c:v>183.9526354641938</c:v>
                </c:pt>
                <c:pt idx="148">
                  <c:v>166.86759116048572</c:v>
                </c:pt>
                <c:pt idx="149">
                  <c:v>171.89875233155493</c:v>
                </c:pt>
                <c:pt idx="150">
                  <c:v>179.57844249513383</c:v>
                </c:pt>
                <c:pt idx="151">
                  <c:v>182.15151771394738</c:v>
                </c:pt>
                <c:pt idx="152">
                  <c:v>195.12399818695178</c:v>
                </c:pt>
                <c:pt idx="153">
                  <c:v>198.34033427798624</c:v>
                </c:pt>
                <c:pt idx="154">
                  <c:v>204.88028535360709</c:v>
                </c:pt>
                <c:pt idx="155">
                  <c:v>208.20383687833331</c:v>
                </c:pt>
                <c:pt idx="156">
                  <c:v>219.02605931561396</c:v>
                </c:pt>
                <c:pt idx="157">
                  <c:v>217.1909429453022</c:v>
                </c:pt>
                <c:pt idx="158">
                  <c:v>214.16836567221361</c:v>
                </c:pt>
                <c:pt idx="159">
                  <c:v>220.86108049613554</c:v>
                </c:pt>
                <c:pt idx="160">
                  <c:v>212.65713256304696</c:v>
                </c:pt>
                <c:pt idx="161">
                  <c:v>197.8682405135045</c:v>
                </c:pt>
                <c:pt idx="162">
                  <c:v>211.45334661125142</c:v>
                </c:pt>
                <c:pt idx="163">
                  <c:v>207.80757764670849</c:v>
                </c:pt>
                <c:pt idx="164">
                  <c:v>221.28583320495935</c:v>
                </c:pt>
                <c:pt idx="165">
                  <c:v>224.93158630453718</c:v>
                </c:pt>
                <c:pt idx="166">
                  <c:v>229.24020937311656</c:v>
                </c:pt>
                <c:pt idx="167">
                  <c:v>227.58301858564786</c:v>
                </c:pt>
                <c:pt idx="168">
                  <c:v>213.13509636459088</c:v>
                </c:pt>
                <c:pt idx="169">
                  <c:v>224.95117953635275</c:v>
                </c:pt>
                <c:pt idx="170">
                  <c:v>220.49223592408742</c:v>
                </c:pt>
                <c:pt idx="171">
                  <c:v>226.06588370948901</c:v>
                </c:pt>
                <c:pt idx="172">
                  <c:v>236.65576373386395</c:v>
                </c:pt>
                <c:pt idx="173">
                  <c:v>232.7542515329919</c:v>
                </c:pt>
                <c:pt idx="174">
                  <c:v>251.71561352120202</c:v>
                </c:pt>
                <c:pt idx="175">
                  <c:v>249.88495520606446</c:v>
                </c:pt>
                <c:pt idx="176">
                  <c:v>232.60813520503962</c:v>
                </c:pt>
                <c:pt idx="177">
                  <c:v>247.25341759110498</c:v>
                </c:pt>
                <c:pt idx="178">
                  <c:v>248.05426516099689</c:v>
                </c:pt>
                <c:pt idx="179">
                  <c:v>235.01088415926077</c:v>
                </c:pt>
                <c:pt idx="180">
                  <c:v>250.22249820210286</c:v>
                </c:pt>
                <c:pt idx="181">
                  <c:v>250.68435906413842</c:v>
                </c:pt>
                <c:pt idx="182">
                  <c:v>253.2246731301592</c:v>
                </c:pt>
                <c:pt idx="183">
                  <c:v>274.7020916528549</c:v>
                </c:pt>
                <c:pt idx="184">
                  <c:v>273.43183149757175</c:v>
                </c:pt>
                <c:pt idx="185">
                  <c:v>260.499283141555</c:v>
                </c:pt>
                <c:pt idx="186">
                  <c:v>260.05350935406273</c:v>
                </c:pt>
                <c:pt idx="187">
                  <c:v>225.54354560074833</c:v>
                </c:pt>
                <c:pt idx="188">
                  <c:v>223.6718128911408</c:v>
                </c:pt>
                <c:pt idx="189">
                  <c:v>239.93245015188322</c:v>
                </c:pt>
                <c:pt idx="190">
                  <c:v>235.01910221114775</c:v>
                </c:pt>
                <c:pt idx="191">
                  <c:v>231.86056218772794</c:v>
                </c:pt>
                <c:pt idx="192">
                  <c:v>212.50976290285709</c:v>
                </c:pt>
                <c:pt idx="193">
                  <c:v>213.92886816007811</c:v>
                </c:pt>
                <c:pt idx="194">
                  <c:v>233.79619897648763</c:v>
                </c:pt>
                <c:pt idx="195">
                  <c:v>233.91450402073741</c:v>
                </c:pt>
                <c:pt idx="196">
                  <c:v>233.55965234784821</c:v>
                </c:pt>
                <c:pt idx="197">
                  <c:v>231.54929157378393</c:v>
                </c:pt>
                <c:pt idx="198">
                  <c:v>252.15889650918416</c:v>
                </c:pt>
                <c:pt idx="199">
                  <c:v>253.72735454722419</c:v>
                </c:pt>
                <c:pt idx="200">
                  <c:v>265.55103703723682</c:v>
                </c:pt>
                <c:pt idx="201">
                  <c:v>260.24246108760366</c:v>
                </c:pt>
                <c:pt idx="202">
                  <c:v>255.41638631951375</c:v>
                </c:pt>
                <c:pt idx="203">
                  <c:v>235.02647941988806</c:v>
                </c:pt>
                <c:pt idx="204">
                  <c:v>256.45000465636724</c:v>
                </c:pt>
                <c:pt idx="205">
                  <c:v>263.52276471765038</c:v>
                </c:pt>
                <c:pt idx="206">
                  <c:v>271.32731215603769</c:v>
                </c:pt>
                <c:pt idx="207">
                  <c:v>279.25362320105177</c:v>
                </c:pt>
                <c:pt idx="208">
                  <c:v>288.39955343296424</c:v>
                </c:pt>
                <c:pt idx="209">
                  <c:v>285.71674025101868</c:v>
                </c:pt>
                <c:pt idx="210">
                  <c:v>301.07075821999535</c:v>
                </c:pt>
                <c:pt idx="211">
                  <c:v>306.15481318448394</c:v>
                </c:pt>
                <c:pt idx="212">
                  <c:v>306.15481318448394</c:v>
                </c:pt>
                <c:pt idx="213">
                  <c:v>306.03074915792729</c:v>
                </c:pt>
                <c:pt idx="214">
                  <c:v>318.1827095043991</c:v>
                </c:pt>
                <c:pt idx="215">
                  <c:v>315.20672763361193</c:v>
                </c:pt>
                <c:pt idx="216">
                  <c:v>339.21411626512702</c:v>
                </c:pt>
                <c:pt idx="217">
                  <c:v>326.20666940919028</c:v>
                </c:pt>
                <c:pt idx="218">
                  <c:v>322.76352777804658</c:v>
                </c:pt>
                <c:pt idx="219">
                  <c:v>327.86455825512041</c:v>
                </c:pt>
                <c:pt idx="220">
                  <c:v>331.43511142044264</c:v>
                </c:pt>
                <c:pt idx="221">
                  <c:v>308.73586848070909</c:v>
                </c:pt>
                <c:pt idx="222">
                  <c:v>320.69023068769707</c:v>
                </c:pt>
                <c:pt idx="223">
                  <c:v>312.78946223638576</c:v>
                </c:pt>
                <c:pt idx="224">
                  <c:v>309.81054534706749</c:v>
                </c:pt>
                <c:pt idx="225">
                  <c:v>276.78309911621039</c:v>
                </c:pt>
                <c:pt idx="226">
                  <c:v>298.93095519622818</c:v>
                </c:pt>
                <c:pt idx="227">
                  <c:v>292.32543422012668</c:v>
                </c:pt>
                <c:pt idx="228">
                  <c:v>324.0929483879371</c:v>
                </c:pt>
                <c:pt idx="229">
                  <c:v>338.90192548321119</c:v>
                </c:pt>
                <c:pt idx="230">
                  <c:v>343.48877244357107</c:v>
                </c:pt>
                <c:pt idx="231">
                  <c:v>347.02716732477182</c:v>
                </c:pt>
                <c:pt idx="232">
                  <c:v>323.17562024477422</c:v>
                </c:pt>
                <c:pt idx="233">
                  <c:v>339.16401470555337</c:v>
                </c:pt>
                <c:pt idx="234">
                  <c:v>331.66439189509708</c:v>
                </c:pt>
                <c:pt idx="235">
                  <c:v>304.83762446263381</c:v>
                </c:pt>
                <c:pt idx="236">
                  <c:v>302.96906474603287</c:v>
                </c:pt>
                <c:pt idx="237">
                  <c:v>317.38348016094056</c:v>
                </c:pt>
                <c:pt idx="238">
                  <c:v>314.18028026095328</c:v>
                </c:pt>
                <c:pt idx="239">
                  <c:v>324.72408842687292</c:v>
                </c:pt>
                <c:pt idx="240">
                  <c:v>308.41947348305951</c:v>
                </c:pt>
                <c:pt idx="241">
                  <c:v>309.22722231274065</c:v>
                </c:pt>
                <c:pt idx="242">
                  <c:v>268.43666793216204</c:v>
                </c:pt>
                <c:pt idx="243">
                  <c:v>284.7259255898237</c:v>
                </c:pt>
                <c:pt idx="244">
                  <c:v>267.09043045933669</c:v>
                </c:pt>
                <c:pt idx="245">
                  <c:v>287.68762899208127</c:v>
                </c:pt>
                <c:pt idx="246">
                  <c:v>289.66875063559019</c:v>
                </c:pt>
                <c:pt idx="247">
                  <c:v>311.48653611810005</c:v>
                </c:pt>
                <c:pt idx="248">
                  <c:v>300.78347543318091</c:v>
                </c:pt>
                <c:pt idx="249">
                  <c:v>295.02027304556719</c:v>
                </c:pt>
                <c:pt idx="250">
                  <c:v>326.44335882251499</c:v>
                </c:pt>
                <c:pt idx="251">
                  <c:v>338.10696381534638</c:v>
                </c:pt>
                <c:pt idx="252">
                  <c:v>347.00652700526416</c:v>
                </c:pt>
                <c:pt idx="253">
                  <c:v>364.31526731593505</c:v>
                </c:pt>
                <c:pt idx="254">
                  <c:v>368.05397324564024</c:v>
                </c:pt>
                <c:pt idx="255">
                  <c:v>377.608458057078</c:v>
                </c:pt>
                <c:pt idx="256">
                  <c:v>389.10148294587651</c:v>
                </c:pt>
                <c:pt idx="257">
                  <c:v>369.99256091789607</c:v>
                </c:pt>
                <c:pt idx="258">
                  <c:v>366.24587491077938</c:v>
                </c:pt>
                <c:pt idx="259">
                  <c:v>361.89256023570266</c:v>
                </c:pt>
                <c:pt idx="260">
                  <c:v>336.75518946972466</c:v>
                </c:pt>
                <c:pt idx="261">
                  <c:v>344.61943677153039</c:v>
                </c:pt>
                <c:pt idx="262">
                  <c:v>327.06545583138211</c:v>
                </c:pt>
                <c:pt idx="263">
                  <c:v>325.66113672157161</c:v>
                </c:pt>
                <c:pt idx="264">
                  <c:v>336.65003648148712</c:v>
                </c:pt>
                <c:pt idx="265">
                  <c:v>322.02539441492945</c:v>
                </c:pt>
                <c:pt idx="266">
                  <c:v>320.46356793227307</c:v>
                </c:pt>
                <c:pt idx="267">
                  <c:v>303.42519835569158</c:v>
                </c:pt>
                <c:pt idx="268">
                  <c:v>314.78414842499768</c:v>
                </c:pt>
                <c:pt idx="269">
                  <c:v>315.21005927626879</c:v>
                </c:pt>
                <c:pt idx="270">
                  <c:v>306.25127217188356</c:v>
                </c:pt>
                <c:pt idx="271">
                  <c:v>294.57771984597656</c:v>
                </c:pt>
                <c:pt idx="272">
                  <c:v>262.87169828263342</c:v>
                </c:pt>
                <c:pt idx="273">
                  <c:v>232.03038077343928</c:v>
                </c:pt>
                <c:pt idx="274">
                  <c:v>288.38064239464512</c:v>
                </c:pt>
                <c:pt idx="275">
                  <c:v>302.79244009032243</c:v>
                </c:pt>
                <c:pt idx="276">
                  <c:v>322.0453366759757</c:v>
                </c:pt>
                <c:pt idx="277">
                  <c:v>297.6546187593375</c:v>
                </c:pt>
                <c:pt idx="278">
                  <c:v>300.13748578697448</c:v>
                </c:pt>
                <c:pt idx="279">
                  <c:v>304.22696609355535</c:v>
                </c:pt>
                <c:pt idx="280">
                  <c:v>276.76915381194658</c:v>
                </c:pt>
                <c:pt idx="281">
                  <c:v>282.31911520455412</c:v>
                </c:pt>
                <c:pt idx="282">
                  <c:v>296.9232280063593</c:v>
                </c:pt>
                <c:pt idx="283">
                  <c:v>269.32318631323125</c:v>
                </c:pt>
                <c:pt idx="284">
                  <c:v>254.4843989486605</c:v>
                </c:pt>
                <c:pt idx="285">
                  <c:v>248.99412155450639</c:v>
                </c:pt>
                <c:pt idx="286">
                  <c:v>249.43926074339737</c:v>
                </c:pt>
                <c:pt idx="287">
                  <c:v>257.74898039835972</c:v>
                </c:pt>
                <c:pt idx="288">
                  <c:v>238.58104070045724</c:v>
                </c:pt>
                <c:pt idx="289">
                  <c:v>248.47119644205949</c:v>
                </c:pt>
                <c:pt idx="290">
                  <c:v>236.60299686016481</c:v>
                </c:pt>
                <c:pt idx="291">
                  <c:v>244.0586895824452</c:v>
                </c:pt>
                <c:pt idx="292">
                  <c:v>254.40528036804179</c:v>
                </c:pt>
                <c:pt idx="293">
                  <c:v>232.79910178913971</c:v>
                </c:pt>
                <c:pt idx="294">
                  <c:v>237.05373638171233</c:v>
                </c:pt>
                <c:pt idx="295">
                  <c:v>251.51014635906193</c:v>
                </c:pt>
                <c:pt idx="296">
                  <c:v>290.06050421714565</c:v>
                </c:pt>
                <c:pt idx="297">
                  <c:v>277.78035495320864</c:v>
                </c:pt>
                <c:pt idx="298">
                  <c:v>271.09622307536949</c:v>
                </c:pt>
                <c:pt idx="299">
                  <c:v>258.97150287385909</c:v>
                </c:pt>
                <c:pt idx="300">
                  <c:v>261.77192304159303</c:v>
                </c:pt>
                <c:pt idx="301">
                  <c:v>279.06473492737098</c:v>
                </c:pt>
                <c:pt idx="302">
                  <c:v>277.79553772474509</c:v>
                </c:pt>
                <c:pt idx="303">
                  <c:v>277.95418737507333</c:v>
                </c:pt>
                <c:pt idx="304">
                  <c:v>300.48245358664815</c:v>
                </c:pt>
                <c:pt idx="305">
                  <c:v>310.16005052674063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AB-4F7D-A1B5-74811A560F37}"/>
            </c:ext>
          </c:extLst>
        </c:ser>
        <c:ser>
          <c:idx val="5"/>
          <c:order val="5"/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none"/>
          </c:marker>
          <c:cat>
            <c:numRef>
              <c:f>'Step #7'!$C$4:$C$309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#7'!$O$4:$O$309</c:f>
              <c:numCache>
                <c:formatCode>0.00</c:formatCode>
                <c:ptCount val="306"/>
                <c:pt idx="0">
                  <c:v>100</c:v>
                </c:pt>
                <c:pt idx="1">
                  <c:v>98.780493984962987</c:v>
                </c:pt>
                <c:pt idx="2">
                  <c:v>107.31704804227316</c:v>
                </c:pt>
                <c:pt idx="3">
                  <c:v>99.187004754812747</c:v>
                </c:pt>
                <c:pt idx="4">
                  <c:v>93.495947202914081</c:v>
                </c:pt>
                <c:pt idx="5">
                  <c:v>98.780493984962987</c:v>
                </c:pt>
                <c:pt idx="6">
                  <c:v>87.804872918143928</c:v>
                </c:pt>
                <c:pt idx="7">
                  <c:v>90.650378985196284</c:v>
                </c:pt>
                <c:pt idx="8">
                  <c:v>89.034263279398033</c:v>
                </c:pt>
                <c:pt idx="9">
                  <c:v>85.254510799682095</c:v>
                </c:pt>
                <c:pt idx="10">
                  <c:v>78.954955205624998</c:v>
                </c:pt>
                <c:pt idx="11">
                  <c:v>74.335234091915666</c:v>
                </c:pt>
                <c:pt idx="12">
                  <c:v>77.764856016987594</c:v>
                </c:pt>
                <c:pt idx="13">
                  <c:v>74.442145188544089</c:v>
                </c:pt>
                <c:pt idx="14">
                  <c:v>72.391971625639584</c:v>
                </c:pt>
                <c:pt idx="15">
                  <c:v>79.320102317206292</c:v>
                </c:pt>
                <c:pt idx="16">
                  <c:v>76.987159959366863</c:v>
                </c:pt>
                <c:pt idx="17">
                  <c:v>72.321280024508411</c:v>
                </c:pt>
                <c:pt idx="18">
                  <c:v>66.45355681565232</c:v>
                </c:pt>
                <c:pt idx="19">
                  <c:v>64.615484350653674</c:v>
                </c:pt>
                <c:pt idx="20">
                  <c:v>59.384059654694731</c:v>
                </c:pt>
                <c:pt idx="21">
                  <c:v>59.313360882332923</c:v>
                </c:pt>
                <c:pt idx="22">
                  <c:v>59.242664500381316</c:v>
                </c:pt>
                <c:pt idx="23">
                  <c:v>54.506088183571265</c:v>
                </c:pt>
                <c:pt idx="24">
                  <c:v>50.476466124636374</c:v>
                </c:pt>
                <c:pt idx="25">
                  <c:v>52.809391749604337</c:v>
                </c:pt>
                <c:pt idx="26">
                  <c:v>57.545982408875652</c:v>
                </c:pt>
                <c:pt idx="27">
                  <c:v>59.666830840039864</c:v>
                </c:pt>
                <c:pt idx="28">
                  <c:v>63.342990112498441</c:v>
                </c:pt>
                <c:pt idx="29">
                  <c:v>59.596136848498475</c:v>
                </c:pt>
                <c:pt idx="30">
                  <c:v>55.566519570383996</c:v>
                </c:pt>
                <c:pt idx="31">
                  <c:v>55.213018537344325</c:v>
                </c:pt>
                <c:pt idx="32">
                  <c:v>51.819654354332989</c:v>
                </c:pt>
                <c:pt idx="33">
                  <c:v>48.850446949339364</c:v>
                </c:pt>
                <c:pt idx="34">
                  <c:v>50.617818251566007</c:v>
                </c:pt>
                <c:pt idx="35">
                  <c:v>49.133232477145768</c:v>
                </c:pt>
                <c:pt idx="36">
                  <c:v>47.860714334888435</c:v>
                </c:pt>
                <c:pt idx="37">
                  <c:v>48.355581837319008</c:v>
                </c:pt>
                <c:pt idx="38">
                  <c:v>45.669159960131786</c:v>
                </c:pt>
                <c:pt idx="39">
                  <c:v>45.315682831194202</c:v>
                </c:pt>
                <c:pt idx="40">
                  <c:v>48.002104708381431</c:v>
                </c:pt>
                <c:pt idx="41">
                  <c:v>51.39550235713569</c:v>
                </c:pt>
                <c:pt idx="42">
                  <c:v>53.72841842046283</c:v>
                </c:pt>
                <c:pt idx="43">
                  <c:v>58.677110177639989</c:v>
                </c:pt>
                <c:pt idx="44">
                  <c:v>61.929091158388957</c:v>
                </c:pt>
                <c:pt idx="45">
                  <c:v>65.322448170169665</c:v>
                </c:pt>
                <c:pt idx="46">
                  <c:v>63.342990112498441</c:v>
                </c:pt>
                <c:pt idx="47">
                  <c:v>68.150281934541766</c:v>
                </c:pt>
                <c:pt idx="48">
                  <c:v>68.306547830769659</c:v>
                </c:pt>
                <c:pt idx="49">
                  <c:v>68.660125356936049</c:v>
                </c:pt>
                <c:pt idx="50">
                  <c:v>76.862562217596945</c:v>
                </c:pt>
                <c:pt idx="51">
                  <c:v>71.700679335458304</c:v>
                </c:pt>
                <c:pt idx="52">
                  <c:v>70.64000173639397</c:v>
                </c:pt>
                <c:pt idx="53">
                  <c:v>75.094798888095909</c:v>
                </c:pt>
                <c:pt idx="54">
                  <c:v>69.579348041431729</c:v>
                </c:pt>
                <c:pt idx="55">
                  <c:v>70.569288621570919</c:v>
                </c:pt>
                <c:pt idx="56">
                  <c:v>68.58940507088235</c:v>
                </c:pt>
                <c:pt idx="57">
                  <c:v>70.21573260909642</c:v>
                </c:pt>
                <c:pt idx="58">
                  <c:v>72.902756869656486</c:v>
                </c:pt>
                <c:pt idx="59">
                  <c:v>77.216120620481647</c:v>
                </c:pt>
                <c:pt idx="60">
                  <c:v>75.189700563830826</c:v>
                </c:pt>
                <c:pt idx="61">
                  <c:v>76.751704553712329</c:v>
                </c:pt>
                <c:pt idx="62">
                  <c:v>74.479700923348531</c:v>
                </c:pt>
                <c:pt idx="63">
                  <c:v>72.775673101268481</c:v>
                </c:pt>
                <c:pt idx="64">
                  <c:v>71.852692691923167</c:v>
                </c:pt>
                <c:pt idx="65">
                  <c:v>71.99466632550731</c:v>
                </c:pt>
                <c:pt idx="66">
                  <c:v>72.775673101268481</c:v>
                </c:pt>
                <c:pt idx="67">
                  <c:v>79.023717745716965</c:v>
                </c:pt>
                <c:pt idx="68">
                  <c:v>86.549785647135678</c:v>
                </c:pt>
                <c:pt idx="69">
                  <c:v>85.98180983885193</c:v>
                </c:pt>
                <c:pt idx="70">
                  <c:v>88.466815751770625</c:v>
                </c:pt>
                <c:pt idx="71">
                  <c:v>95.992890824419973</c:v>
                </c:pt>
                <c:pt idx="72">
                  <c:v>99.966754174803611</c:v>
                </c:pt>
                <c:pt idx="73">
                  <c:v>98.398102454128974</c:v>
                </c:pt>
                <c:pt idx="74">
                  <c:v>102.67627219543689</c:v>
                </c:pt>
                <c:pt idx="75">
                  <c:v>105.52839013712922</c:v>
                </c:pt>
                <c:pt idx="76">
                  <c:v>99.824182938667036</c:v>
                </c:pt>
                <c:pt idx="77">
                  <c:v>97.257262448682681</c:v>
                </c:pt>
                <c:pt idx="78">
                  <c:v>96.758123283207382</c:v>
                </c:pt>
                <c:pt idx="79">
                  <c:v>97.756356196363967</c:v>
                </c:pt>
                <c:pt idx="80">
                  <c:v>96.544188740670705</c:v>
                </c:pt>
                <c:pt idx="81">
                  <c:v>98.469401219453431</c:v>
                </c:pt>
                <c:pt idx="82">
                  <c:v>98.469401219453431</c:v>
                </c:pt>
                <c:pt idx="83">
                  <c:v>101.32151677073557</c:v>
                </c:pt>
                <c:pt idx="84">
                  <c:v>102.76118673731571</c:v>
                </c:pt>
                <c:pt idx="85">
                  <c:v>105.99270341625953</c:v>
                </c:pt>
                <c:pt idx="86">
                  <c:v>104.62828356308044</c:v>
                </c:pt>
                <c:pt idx="87">
                  <c:v>102.54580121578174</c:v>
                </c:pt>
                <c:pt idx="88">
                  <c:v>104.84371211199819</c:v>
                </c:pt>
                <c:pt idx="89">
                  <c:v>104.19744319811643</c:v>
                </c:pt>
                <c:pt idx="90">
                  <c:v>103.6229559124215</c:v>
                </c:pt>
                <c:pt idx="91">
                  <c:v>101.03774400351257</c:v>
                </c:pt>
                <c:pt idx="92">
                  <c:v>102.97664158074578</c:v>
                </c:pt>
                <c:pt idx="93">
                  <c:v>103.12027176860524</c:v>
                </c:pt>
                <c:pt idx="94">
                  <c:v>101.03774400351257</c:v>
                </c:pt>
                <c:pt idx="95">
                  <c:v>95.436522848114492</c:v>
                </c:pt>
                <c:pt idx="96">
                  <c:v>92.292344587002134</c:v>
                </c:pt>
                <c:pt idx="97">
                  <c:v>90.91379979989398</c:v>
                </c:pt>
                <c:pt idx="98">
                  <c:v>89.752870787045424</c:v>
                </c:pt>
                <c:pt idx="99">
                  <c:v>96.355532786101506</c:v>
                </c:pt>
                <c:pt idx="100">
                  <c:v>98.242025400307654</c:v>
                </c:pt>
                <c:pt idx="101">
                  <c:v>90.478427217172396</c:v>
                </c:pt>
                <c:pt idx="102">
                  <c:v>87.485863114019878</c:v>
                </c:pt>
                <c:pt idx="103">
                  <c:v>83.184468147114643</c:v>
                </c:pt>
                <c:pt idx="104">
                  <c:v>77.716617538956044</c:v>
                </c:pt>
                <c:pt idx="105">
                  <c:v>65.614377017028133</c:v>
                </c:pt>
                <c:pt idx="106">
                  <c:v>63.135633978858827</c:v>
                </c:pt>
                <c:pt idx="107">
                  <c:v>69.842874034178664</c:v>
                </c:pt>
                <c:pt idx="108">
                  <c:v>61.96844209126089</c:v>
                </c:pt>
                <c:pt idx="109">
                  <c:v>54.176419540322208</c:v>
                </c:pt>
                <c:pt idx="110">
                  <c:v>58.072427230176238</c:v>
                </c:pt>
                <c:pt idx="111">
                  <c:v>62.556497345306042</c:v>
                </c:pt>
                <c:pt idx="112">
                  <c:v>68.878286144723461</c:v>
                </c:pt>
                <c:pt idx="113">
                  <c:v>69.319378979076845</c:v>
                </c:pt>
                <c:pt idx="114">
                  <c:v>72.947228061197563</c:v>
                </c:pt>
                <c:pt idx="115">
                  <c:v>75.53401764084488</c:v>
                </c:pt>
                <c:pt idx="116">
                  <c:v>73.464598885342156</c:v>
                </c:pt>
                <c:pt idx="117">
                  <c:v>70.582189665472612</c:v>
                </c:pt>
                <c:pt idx="118">
                  <c:v>70.656096368335824</c:v>
                </c:pt>
                <c:pt idx="119">
                  <c:v>71.986424191104319</c:v>
                </c:pt>
                <c:pt idx="120">
                  <c:v>73.381768781166173</c:v>
                </c:pt>
                <c:pt idx="121">
                  <c:v>74.127524177565022</c:v>
                </c:pt>
                <c:pt idx="122">
                  <c:v>77.856253351355107</c:v>
                </c:pt>
                <c:pt idx="123">
                  <c:v>77.483397166847567</c:v>
                </c:pt>
                <c:pt idx="124">
                  <c:v>70.920812785367175</c:v>
                </c:pt>
                <c:pt idx="125">
                  <c:v>68.608970578448663</c:v>
                </c:pt>
                <c:pt idx="126">
                  <c:v>72.333444822065516</c:v>
                </c:pt>
                <c:pt idx="127">
                  <c:v>70.455610273638854</c:v>
                </c:pt>
                <c:pt idx="128">
                  <c:v>74.286371716819389</c:v>
                </c:pt>
                <c:pt idx="129">
                  <c:v>75.262827992965697</c:v>
                </c:pt>
                <c:pt idx="130">
                  <c:v>77.140662541392331</c:v>
                </c:pt>
                <c:pt idx="131">
                  <c:v>81.947853966206864</c:v>
                </c:pt>
                <c:pt idx="132">
                  <c:v>82.660425688074795</c:v>
                </c:pt>
                <c:pt idx="133">
                  <c:v>87.19806967682419</c:v>
                </c:pt>
                <c:pt idx="134">
                  <c:v>78.047170633982674</c:v>
                </c:pt>
                <c:pt idx="135">
                  <c:v>79.635354396480707</c:v>
                </c:pt>
                <c:pt idx="136">
                  <c:v>77.66906510865465</c:v>
                </c:pt>
                <c:pt idx="137">
                  <c:v>78.879078804748985</c:v>
                </c:pt>
                <c:pt idx="138">
                  <c:v>81.702918193660707</c:v>
                </c:pt>
                <c:pt idx="139">
                  <c:v>75.142296338962453</c:v>
                </c:pt>
                <c:pt idx="140">
                  <c:v>72.167086613932312</c:v>
                </c:pt>
                <c:pt idx="141">
                  <c:v>71.709351743699074</c:v>
                </c:pt>
                <c:pt idx="142">
                  <c:v>71.938252644558631</c:v>
                </c:pt>
                <c:pt idx="143">
                  <c:v>69.497060560373342</c:v>
                </c:pt>
                <c:pt idx="144">
                  <c:v>73.729826850158375</c:v>
                </c:pt>
                <c:pt idx="145">
                  <c:v>77.126783819714873</c:v>
                </c:pt>
                <c:pt idx="146">
                  <c:v>78.593699681865075</c:v>
                </c:pt>
                <c:pt idx="147">
                  <c:v>75.196725979437119</c:v>
                </c:pt>
                <c:pt idx="148">
                  <c:v>68.634368686926635</c:v>
                </c:pt>
                <c:pt idx="149">
                  <c:v>72.648978969744675</c:v>
                </c:pt>
                <c:pt idx="150">
                  <c:v>70.075236249021842</c:v>
                </c:pt>
                <c:pt idx="151">
                  <c:v>70.620866502665407</c:v>
                </c:pt>
                <c:pt idx="152">
                  <c:v>71.478306644881414</c:v>
                </c:pt>
                <c:pt idx="153">
                  <c:v>70.620866502665407</c:v>
                </c:pt>
                <c:pt idx="154">
                  <c:v>72.72545775399351</c:v>
                </c:pt>
                <c:pt idx="155">
                  <c:v>75.999282303238644</c:v>
                </c:pt>
                <c:pt idx="156">
                  <c:v>78.55104281167317</c:v>
                </c:pt>
                <c:pt idx="157">
                  <c:v>80.441931390254922</c:v>
                </c:pt>
                <c:pt idx="158">
                  <c:v>85.090375673043908</c:v>
                </c:pt>
                <c:pt idx="159">
                  <c:v>92.181243101276138</c:v>
                </c:pt>
                <c:pt idx="160">
                  <c:v>85.405534526320139</c:v>
                </c:pt>
                <c:pt idx="161">
                  <c:v>88.399465944112592</c:v>
                </c:pt>
                <c:pt idx="162">
                  <c:v>88.781941139303939</c:v>
                </c:pt>
                <c:pt idx="163">
                  <c:v>86.012428603227846</c:v>
                </c:pt>
                <c:pt idx="164">
                  <c:v>94.320906451200827</c:v>
                </c:pt>
                <c:pt idx="165">
                  <c:v>94.241774311619224</c:v>
                </c:pt>
                <c:pt idx="166">
                  <c:v>95.428691864267535</c:v>
                </c:pt>
                <c:pt idx="167">
                  <c:v>96.061729857638639</c:v>
                </c:pt>
                <c:pt idx="168">
                  <c:v>90.330001866432298</c:v>
                </c:pt>
                <c:pt idx="169">
                  <c:v>92.562331858545861</c:v>
                </c:pt>
                <c:pt idx="170">
                  <c:v>90.330001866432298</c:v>
                </c:pt>
                <c:pt idx="171">
                  <c:v>88.336856319900363</c:v>
                </c:pt>
                <c:pt idx="172">
                  <c:v>92.323166536245893</c:v>
                </c:pt>
                <c:pt idx="173">
                  <c:v>95.990593640208459</c:v>
                </c:pt>
                <c:pt idx="174">
                  <c:v>96.324995295672707</c:v>
                </c:pt>
                <c:pt idx="175">
                  <c:v>94.719567113921983</c:v>
                </c:pt>
                <c:pt idx="176">
                  <c:v>94.478759579807956</c:v>
                </c:pt>
                <c:pt idx="177">
                  <c:v>96.806624706362001</c:v>
                </c:pt>
                <c:pt idx="178">
                  <c:v>93.274719518827638</c:v>
                </c:pt>
                <c:pt idx="179">
                  <c:v>90.22439832418857</c:v>
                </c:pt>
                <c:pt idx="180">
                  <c:v>92.780368345002344</c:v>
                </c:pt>
                <c:pt idx="181">
                  <c:v>99.724770558866439</c:v>
                </c:pt>
                <c:pt idx="182">
                  <c:v>101.17823558276673</c:v>
                </c:pt>
                <c:pt idx="183">
                  <c:v>103.84293580237846</c:v>
                </c:pt>
                <c:pt idx="184">
                  <c:v>105.37719191054589</c:v>
                </c:pt>
                <c:pt idx="185">
                  <c:v>103.43921464124341</c:v>
                </c:pt>
                <c:pt idx="186">
                  <c:v>104.93852056173493</c:v>
                </c:pt>
                <c:pt idx="187">
                  <c:v>98.36464627283415</c:v>
                </c:pt>
                <c:pt idx="188">
                  <c:v>92.764675301975757</c:v>
                </c:pt>
                <c:pt idx="189">
                  <c:v>99.987818469571408</c:v>
                </c:pt>
                <c:pt idx="190">
                  <c:v>100.47478327584874</c:v>
                </c:pt>
                <c:pt idx="191">
                  <c:v>98.36464627283415</c:v>
                </c:pt>
                <c:pt idx="192">
                  <c:v>94.016533128790712</c:v>
                </c:pt>
                <c:pt idx="193">
                  <c:v>89.029568513746199</c:v>
                </c:pt>
                <c:pt idx="194">
                  <c:v>93.280764866247949</c:v>
                </c:pt>
                <c:pt idx="195">
                  <c:v>93.362524066649982</c:v>
                </c:pt>
                <c:pt idx="196">
                  <c:v>96.387401735017093</c:v>
                </c:pt>
                <c:pt idx="197">
                  <c:v>94.016533128790712</c:v>
                </c:pt>
                <c:pt idx="198">
                  <c:v>99.371477491515009</c:v>
                </c:pt>
                <c:pt idx="199">
                  <c:v>101.18424507403387</c:v>
                </c:pt>
                <c:pt idx="200">
                  <c:v>103.32656177929131</c:v>
                </c:pt>
                <c:pt idx="201">
                  <c:v>104.06813156741302</c:v>
                </c:pt>
                <c:pt idx="202">
                  <c:v>102.77035874129029</c:v>
                </c:pt>
                <c:pt idx="203">
                  <c:v>100.6486497624506</c:v>
                </c:pt>
                <c:pt idx="204">
                  <c:v>105.38538145592426</c:v>
                </c:pt>
                <c:pt idx="205">
                  <c:v>106.76077090155565</c:v>
                </c:pt>
                <c:pt idx="206">
                  <c:v>107.3234208758922</c:v>
                </c:pt>
                <c:pt idx="207">
                  <c:v>108.07363438733213</c:v>
                </c:pt>
                <c:pt idx="208">
                  <c:v>111.05372293960025</c:v>
                </c:pt>
                <c:pt idx="209">
                  <c:v>111.80392688939935</c:v>
                </c:pt>
                <c:pt idx="210">
                  <c:v>114.85196046146775</c:v>
                </c:pt>
                <c:pt idx="211">
                  <c:v>114.74710272720945</c:v>
                </c:pt>
                <c:pt idx="212">
                  <c:v>116.84448450134512</c:v>
                </c:pt>
                <c:pt idx="213">
                  <c:v>123.01074365087925</c:v>
                </c:pt>
                <c:pt idx="214">
                  <c:v>125.65341384999851</c:v>
                </c:pt>
                <c:pt idx="215">
                  <c:v>125.69535120671731</c:v>
                </c:pt>
                <c:pt idx="216">
                  <c:v>132.88306849500538</c:v>
                </c:pt>
                <c:pt idx="217">
                  <c:v>128.93500245160473</c:v>
                </c:pt>
                <c:pt idx="218">
                  <c:v>128.11162087405637</c:v>
                </c:pt>
                <c:pt idx="219">
                  <c:v>128.02716529093777</c:v>
                </c:pt>
                <c:pt idx="220">
                  <c:v>126.12702104402409</c:v>
                </c:pt>
                <c:pt idx="221">
                  <c:v>122.2634129741522</c:v>
                </c:pt>
                <c:pt idx="222">
                  <c:v>124.52902464761529</c:v>
                </c:pt>
                <c:pt idx="223">
                  <c:v>123.86947939542891</c:v>
                </c:pt>
                <c:pt idx="224">
                  <c:v>128.14597106876963</c:v>
                </c:pt>
                <c:pt idx="225">
                  <c:v>116.67815975895486</c:v>
                </c:pt>
                <c:pt idx="226">
                  <c:v>117.741947281702</c:v>
                </c:pt>
                <c:pt idx="227">
                  <c:v>107.84855814280807</c:v>
                </c:pt>
                <c:pt idx="228">
                  <c:v>116.3838165977846</c:v>
                </c:pt>
                <c:pt idx="229">
                  <c:v>116.55536677689327</c:v>
                </c:pt>
                <c:pt idx="230">
                  <c:v>117.32725652811466</c:v>
                </c:pt>
                <c:pt idx="231">
                  <c:v>118.8281472905752</c:v>
                </c:pt>
                <c:pt idx="232">
                  <c:v>113.0389801324402</c:v>
                </c:pt>
                <c:pt idx="233">
                  <c:v>117.02707837562257</c:v>
                </c:pt>
                <c:pt idx="234">
                  <c:v>117.59443267725177</c:v>
                </c:pt>
                <c:pt idx="235">
                  <c:v>116.66407068117894</c:v>
                </c:pt>
                <c:pt idx="236">
                  <c:v>122.76557122772232</c:v>
                </c:pt>
                <c:pt idx="237">
                  <c:v>126.96305984363276</c:v>
                </c:pt>
                <c:pt idx="238">
                  <c:v>128.58578503366078</c:v>
                </c:pt>
                <c:pt idx="239">
                  <c:v>128.17471336113093</c:v>
                </c:pt>
                <c:pt idx="240">
                  <c:v>126.44159663720917</c:v>
                </c:pt>
                <c:pt idx="241">
                  <c:v>115.95406147905581</c:v>
                </c:pt>
                <c:pt idx="242">
                  <c:v>108.13766630561912</c:v>
                </c:pt>
                <c:pt idx="243">
                  <c:v>113.32668512445814</c:v>
                </c:pt>
                <c:pt idx="244">
                  <c:v>121.31825194847117</c:v>
                </c:pt>
                <c:pt idx="245">
                  <c:v>120.24540955184972</c:v>
                </c:pt>
                <c:pt idx="246">
                  <c:v>119.8975953046989</c:v>
                </c:pt>
                <c:pt idx="247">
                  <c:v>128.04083365651678</c:v>
                </c:pt>
                <c:pt idx="248">
                  <c:v>130.358030382305</c:v>
                </c:pt>
                <c:pt idx="249">
                  <c:v>128.52634987420706</c:v>
                </c:pt>
                <c:pt idx="250">
                  <c:v>142.09840821627972</c:v>
                </c:pt>
                <c:pt idx="251">
                  <c:v>149.09409429078252</c:v>
                </c:pt>
                <c:pt idx="252">
                  <c:v>148.41682175648108</c:v>
                </c:pt>
                <c:pt idx="253">
                  <c:v>151.14189895716922</c:v>
                </c:pt>
                <c:pt idx="254">
                  <c:v>151.80650470776948</c:v>
                </c:pt>
                <c:pt idx="255">
                  <c:v>149.3694791085797</c:v>
                </c:pt>
                <c:pt idx="256">
                  <c:v>151.93945454281206</c:v>
                </c:pt>
                <c:pt idx="257">
                  <c:v>149.63533575128108</c:v>
                </c:pt>
                <c:pt idx="258">
                  <c:v>149.77903526103663</c:v>
                </c:pt>
                <c:pt idx="259">
                  <c:v>152.65811702989427</c:v>
                </c:pt>
                <c:pt idx="260">
                  <c:v>156.78701521524783</c:v>
                </c:pt>
                <c:pt idx="261">
                  <c:v>152.65811702989427</c:v>
                </c:pt>
                <c:pt idx="262">
                  <c:v>148.03820468336818</c:v>
                </c:pt>
                <c:pt idx="263">
                  <c:v>149.44426309198988</c:v>
                </c:pt>
                <c:pt idx="264">
                  <c:v>144.89684471589305</c:v>
                </c:pt>
                <c:pt idx="265">
                  <c:v>142.31909088683835</c:v>
                </c:pt>
                <c:pt idx="266">
                  <c:v>139.31172775407765</c:v>
                </c:pt>
                <c:pt idx="267">
                  <c:v>128.02838679055495</c:v>
                </c:pt>
                <c:pt idx="268">
                  <c:v>130.24434725355252</c:v>
                </c:pt>
                <c:pt idx="269">
                  <c:v>119.45850324369106</c:v>
                </c:pt>
                <c:pt idx="270">
                  <c:v>128.199052517886</c:v>
                </c:pt>
                <c:pt idx="271">
                  <c:v>122.35418880186522</c:v>
                </c:pt>
                <c:pt idx="272">
                  <c:v>111.53203446091852</c:v>
                </c:pt>
                <c:pt idx="273">
                  <c:v>114.13483739856053</c:v>
                </c:pt>
                <c:pt idx="274">
                  <c:v>127.39994316560686</c:v>
                </c:pt>
                <c:pt idx="275">
                  <c:v>124.29485767306379</c:v>
                </c:pt>
                <c:pt idx="276">
                  <c:v>134.25390899000772</c:v>
                </c:pt>
                <c:pt idx="277">
                  <c:v>128.00687548907791</c:v>
                </c:pt>
                <c:pt idx="278">
                  <c:v>134.29967578388244</c:v>
                </c:pt>
                <c:pt idx="279">
                  <c:v>134.64292195712252</c:v>
                </c:pt>
                <c:pt idx="280">
                  <c:v>135.78707029029906</c:v>
                </c:pt>
                <c:pt idx="281">
                  <c:v>141.64509082411399</c:v>
                </c:pt>
                <c:pt idx="282">
                  <c:v>146.12230524276242</c:v>
                </c:pt>
                <c:pt idx="283">
                  <c:v>142.02111908296979</c:v>
                </c:pt>
                <c:pt idx="284">
                  <c:v>138.9106695099162</c:v>
                </c:pt>
                <c:pt idx="285">
                  <c:v>135.84628792242376</c:v>
                </c:pt>
                <c:pt idx="286">
                  <c:v>144.25604506057107</c:v>
                </c:pt>
                <c:pt idx="287">
                  <c:v>147.781230805006</c:v>
                </c:pt>
                <c:pt idx="288">
                  <c:v>154.69091948180497</c:v>
                </c:pt>
                <c:pt idx="289">
                  <c:v>161.48977917964183</c:v>
                </c:pt>
                <c:pt idx="290">
                  <c:v>166.69985273160782</c:v>
                </c:pt>
                <c:pt idx="291">
                  <c:v>157.16746573299156</c:v>
                </c:pt>
                <c:pt idx="292">
                  <c:v>161.13931157715825</c:v>
                </c:pt>
                <c:pt idx="293">
                  <c:v>159.43375150213379</c:v>
                </c:pt>
                <c:pt idx="294">
                  <c:v>167.0382105159691</c:v>
                </c:pt>
                <c:pt idx="295">
                  <c:v>169.39185621663464</c:v>
                </c:pt>
                <c:pt idx="296">
                  <c:v>168.37978999959461</c:v>
                </c:pt>
                <c:pt idx="297">
                  <c:v>160.21263320321853</c:v>
                </c:pt>
                <c:pt idx="298">
                  <c:v>164.02554067254286</c:v>
                </c:pt>
                <c:pt idx="299">
                  <c:v>157.92960500096765</c:v>
                </c:pt>
                <c:pt idx="300">
                  <c:v>163.28891664314503</c:v>
                </c:pt>
                <c:pt idx="301">
                  <c:v>163.67138944792615</c:v>
                </c:pt>
                <c:pt idx="302">
                  <c:v>163.88651919556767</c:v>
                </c:pt>
                <c:pt idx="303">
                  <c:v>170.74700127820017</c:v>
                </c:pt>
                <c:pt idx="304">
                  <c:v>177.17721191349852</c:v>
                </c:pt>
                <c:pt idx="305">
                  <c:v>176.46008167936068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AB-4F7D-A1B5-74811A560F37}"/>
            </c:ext>
          </c:extLst>
        </c:ser>
        <c:ser>
          <c:idx val="6"/>
          <c:order val="6"/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cat>
            <c:numRef>
              <c:f>'Step #7'!$C$4:$C$309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#7'!$Q$4:$Q$309</c:f>
              <c:numCache>
                <c:formatCode>0.00</c:formatCode>
                <c:ptCount val="306"/>
                <c:pt idx="0">
                  <c:v>100</c:v>
                </c:pt>
                <c:pt idx="1">
                  <c:v>89.147277538947904</c:v>
                </c:pt>
                <c:pt idx="2">
                  <c:v>91.47286992703593</c:v>
                </c:pt>
                <c:pt idx="3">
                  <c:v>93.023270104514424</c:v>
                </c:pt>
                <c:pt idx="4">
                  <c:v>82.170547643462328</c:v>
                </c:pt>
                <c:pt idx="5">
                  <c:v>92.24806213764542</c:v>
                </c:pt>
                <c:pt idx="6">
                  <c:v>92.24806213764542</c:v>
                </c:pt>
                <c:pt idx="7">
                  <c:v>95.34886249260245</c:v>
                </c:pt>
                <c:pt idx="8">
                  <c:v>87.115476365295635</c:v>
                </c:pt>
                <c:pt idx="9">
                  <c:v>87.115476365295635</c:v>
                </c:pt>
                <c:pt idx="10">
                  <c:v>83.15569201176551</c:v>
                </c:pt>
                <c:pt idx="11">
                  <c:v>82.363719384800007</c:v>
                </c:pt>
                <c:pt idx="12">
                  <c:v>85.751850887802192</c:v>
                </c:pt>
                <c:pt idx="13">
                  <c:v>83.430764789928091</c:v>
                </c:pt>
                <c:pt idx="14">
                  <c:v>69.633071380267239</c:v>
                </c:pt>
                <c:pt idx="15">
                  <c:v>71.051528640783118</c:v>
                </c:pt>
                <c:pt idx="16">
                  <c:v>68.859391770568706</c:v>
                </c:pt>
                <c:pt idx="17">
                  <c:v>70.019966332024737</c:v>
                </c:pt>
                <c:pt idx="18">
                  <c:v>67.82781370555081</c:v>
                </c:pt>
                <c:pt idx="19">
                  <c:v>67.698832965372148</c:v>
                </c:pt>
                <c:pt idx="20">
                  <c:v>53.967300089306477</c:v>
                </c:pt>
                <c:pt idx="21">
                  <c:v>55.913213892483071</c:v>
                </c:pt>
                <c:pt idx="22">
                  <c:v>59.156435076963021</c:v>
                </c:pt>
                <c:pt idx="23">
                  <c:v>65.772630242816575</c:v>
                </c:pt>
                <c:pt idx="24">
                  <c:v>74.940299532795379</c:v>
                </c:pt>
                <c:pt idx="25">
                  <c:v>72.063001718692789</c:v>
                </c:pt>
                <c:pt idx="26">
                  <c:v>74.155637810232875</c:v>
                </c:pt>
                <c:pt idx="27">
                  <c:v>71.932240521191844</c:v>
                </c:pt>
                <c:pt idx="28">
                  <c:v>72.32458713873261</c:v>
                </c:pt>
                <c:pt idx="29">
                  <c:v>68.924149997069335</c:v>
                </c:pt>
                <c:pt idx="30">
                  <c:v>64.215848780244926</c:v>
                </c:pt>
                <c:pt idx="31">
                  <c:v>65.262158947885226</c:v>
                </c:pt>
                <c:pt idx="32">
                  <c:v>58.068938047017951</c:v>
                </c:pt>
                <c:pt idx="33">
                  <c:v>61.600167898701116</c:v>
                </c:pt>
                <c:pt idx="34">
                  <c:v>59.638356029699914</c:v>
                </c:pt>
                <c:pt idx="35">
                  <c:v>55.845556514236414</c:v>
                </c:pt>
                <c:pt idx="36">
                  <c:v>55.148042662908694</c:v>
                </c:pt>
                <c:pt idx="37">
                  <c:v>54.615228992021656</c:v>
                </c:pt>
                <c:pt idx="38">
                  <c:v>53.416350963747369</c:v>
                </c:pt>
                <c:pt idx="39">
                  <c:v>55.414465254611699</c:v>
                </c:pt>
                <c:pt idx="40">
                  <c:v>62.341263563775982</c:v>
                </c:pt>
                <c:pt idx="41">
                  <c:v>64.339377854640318</c:v>
                </c:pt>
                <c:pt idx="42">
                  <c:v>70.20051730951154</c:v>
                </c:pt>
                <c:pt idx="43">
                  <c:v>72.198663112894863</c:v>
                </c:pt>
                <c:pt idx="44">
                  <c:v>74.463184239202704</c:v>
                </c:pt>
                <c:pt idx="45">
                  <c:v>79.525071675224424</c:v>
                </c:pt>
                <c:pt idx="46">
                  <c:v>79.525071675224424</c:v>
                </c:pt>
                <c:pt idx="47">
                  <c:v>79.924697684649189</c:v>
                </c:pt>
                <c:pt idx="48">
                  <c:v>87.070791613384245</c:v>
                </c:pt>
                <c:pt idx="49">
                  <c:v>89.13408954975543</c:v>
                </c:pt>
                <c:pt idx="50">
                  <c:v>87.758552340088158</c:v>
                </c:pt>
                <c:pt idx="51">
                  <c:v>83.907076514286842</c:v>
                </c:pt>
                <c:pt idx="52">
                  <c:v>83.631972223605274</c:v>
                </c:pt>
                <c:pt idx="53">
                  <c:v>86.107926595998791</c:v>
                </c:pt>
                <c:pt idx="54">
                  <c:v>86.658135177361913</c:v>
                </c:pt>
                <c:pt idx="55">
                  <c:v>90.096954567140884</c:v>
                </c:pt>
                <c:pt idx="56">
                  <c:v>93.535758200660382</c:v>
                </c:pt>
                <c:pt idx="57">
                  <c:v>94.911295410327668</c:v>
                </c:pt>
                <c:pt idx="58">
                  <c:v>98.07501050942507</c:v>
                </c:pt>
                <c:pt idx="59">
                  <c:v>98.625203334528706</c:v>
                </c:pt>
                <c:pt idx="60">
                  <c:v>104.33672134929044</c:v>
                </c:pt>
                <c:pt idx="61">
                  <c:v>104.76548068251074</c:v>
                </c:pt>
                <c:pt idx="62">
                  <c:v>103.47910814529288</c:v>
                </c:pt>
                <c:pt idx="63">
                  <c:v>104.05087128963724</c:v>
                </c:pt>
                <c:pt idx="64">
                  <c:v>105.19425577199053</c:v>
                </c:pt>
                <c:pt idx="65">
                  <c:v>108.19569715460861</c:v>
                </c:pt>
                <c:pt idx="66">
                  <c:v>115.91375905906141</c:v>
                </c:pt>
                <c:pt idx="67">
                  <c:v>111.91182671139764</c:v>
                </c:pt>
                <c:pt idx="68">
                  <c:v>114.05573367131561</c:v>
                </c:pt>
                <c:pt idx="69">
                  <c:v>109.48203817930751</c:v>
                </c:pt>
                <c:pt idx="70">
                  <c:v>112.19766101479134</c:v>
                </c:pt>
                <c:pt idx="71">
                  <c:v>112.91230192018385</c:v>
                </c:pt>
                <c:pt idx="72">
                  <c:v>124.81314651871752</c:v>
                </c:pt>
                <c:pt idx="73">
                  <c:v>126.74016856676653</c:v>
                </c:pt>
                <c:pt idx="74">
                  <c:v>130.14953950756018</c:v>
                </c:pt>
                <c:pt idx="75">
                  <c:v>138.45067755067055</c:v>
                </c:pt>
                <c:pt idx="76">
                  <c:v>127.62957790241329</c:v>
                </c:pt>
                <c:pt idx="77">
                  <c:v>130.44605655488758</c:v>
                </c:pt>
                <c:pt idx="78">
                  <c:v>130.59424417538358</c:v>
                </c:pt>
                <c:pt idx="79">
                  <c:v>134.44833554026008</c:v>
                </c:pt>
                <c:pt idx="80">
                  <c:v>138.30241114887713</c:v>
                </c:pt>
                <c:pt idx="81">
                  <c:v>150.1611550220556</c:v>
                </c:pt>
                <c:pt idx="82">
                  <c:v>162.61280693981297</c:v>
                </c:pt>
                <c:pt idx="83">
                  <c:v>166.02224090564459</c:v>
                </c:pt>
                <c:pt idx="84">
                  <c:v>178.66405511917719</c:v>
                </c:pt>
                <c:pt idx="85">
                  <c:v>178.20666666246501</c:v>
                </c:pt>
                <c:pt idx="86">
                  <c:v>188.57283583049039</c:v>
                </c:pt>
                <c:pt idx="87">
                  <c:v>194.06080403561924</c:v>
                </c:pt>
                <c:pt idx="88">
                  <c:v>208.6954384368278</c:v>
                </c:pt>
                <c:pt idx="89">
                  <c:v>207.93315060273994</c:v>
                </c:pt>
                <c:pt idx="90">
                  <c:v>206.25636946789848</c:v>
                </c:pt>
                <c:pt idx="91">
                  <c:v>202.75011328750571</c:v>
                </c:pt>
                <c:pt idx="92">
                  <c:v>225.92155210500474</c:v>
                </c:pt>
                <c:pt idx="93">
                  <c:v>239.9464350202405</c:v>
                </c:pt>
                <c:pt idx="94">
                  <c:v>219.21404941541124</c:v>
                </c:pt>
                <c:pt idx="95">
                  <c:v>210.21985654240859</c:v>
                </c:pt>
                <c:pt idx="96">
                  <c:v>192.88480409612328</c:v>
                </c:pt>
                <c:pt idx="97">
                  <c:v>192.40970560374521</c:v>
                </c:pt>
                <c:pt idx="98">
                  <c:v>202.22818719192577</c:v>
                </c:pt>
                <c:pt idx="99">
                  <c:v>214.89713368429878</c:v>
                </c:pt>
                <c:pt idx="100">
                  <c:v>217.58927969314371</c:v>
                </c:pt>
                <c:pt idx="101">
                  <c:v>196.52714708972431</c:v>
                </c:pt>
                <c:pt idx="102">
                  <c:v>197.35335806855991</c:v>
                </c:pt>
                <c:pt idx="103">
                  <c:v>180.06696095157724</c:v>
                </c:pt>
                <c:pt idx="104">
                  <c:v>155.89796183329753</c:v>
                </c:pt>
                <c:pt idx="105">
                  <c:v>112.52186181004129</c:v>
                </c:pt>
                <c:pt idx="106">
                  <c:v>108.84049056168546</c:v>
                </c:pt>
                <c:pt idx="107">
                  <c:v>112.841965977824</c:v>
                </c:pt>
                <c:pt idx="108">
                  <c:v>107.59035742129277</c:v>
                </c:pt>
                <c:pt idx="109">
                  <c:v>95.747101951192164</c:v>
                </c:pt>
                <c:pt idx="110">
                  <c:v>105.08826341440664</c:v>
                </c:pt>
                <c:pt idx="111">
                  <c:v>122.10254993001071</c:v>
                </c:pt>
                <c:pt idx="112">
                  <c:v>155.46386112811038</c:v>
                </c:pt>
                <c:pt idx="113">
                  <c:v>150.4597046268571</c:v>
                </c:pt>
                <c:pt idx="114">
                  <c:v>176.97121835591628</c:v>
                </c:pt>
                <c:pt idx="115">
                  <c:v>171.92932561318636</c:v>
                </c:pt>
                <c:pt idx="116">
                  <c:v>180.6686609889511</c:v>
                </c:pt>
                <c:pt idx="117">
                  <c:v>176.13093703735683</c:v>
                </c:pt>
                <c:pt idx="118">
                  <c:v>190.92051849438226</c:v>
                </c:pt>
                <c:pt idx="119">
                  <c:v>193.10532870393422</c:v>
                </c:pt>
                <c:pt idx="120">
                  <c:v>185.3289686393714</c:v>
                </c:pt>
                <c:pt idx="121">
                  <c:v>189.28315952078282</c:v>
                </c:pt>
                <c:pt idx="122">
                  <c:v>197.70719638790902</c:v>
                </c:pt>
                <c:pt idx="123">
                  <c:v>206.47508210586821</c:v>
                </c:pt>
                <c:pt idx="124">
                  <c:v>189.28315952078282</c:v>
                </c:pt>
                <c:pt idx="125">
                  <c:v>193.23728737715632</c:v>
                </c:pt>
                <c:pt idx="126">
                  <c:v>213.80030894873605</c:v>
                </c:pt>
                <c:pt idx="127">
                  <c:v>211.19510597975258</c:v>
                </c:pt>
                <c:pt idx="128">
                  <c:v>229.60517649846756</c:v>
                </c:pt>
                <c:pt idx="129">
                  <c:v>236.89971014785044</c:v>
                </c:pt>
                <c:pt idx="130">
                  <c:v>232.03671397536101</c:v>
                </c:pt>
                <c:pt idx="131">
                  <c:v>240.54709514448805</c:v>
                </c:pt>
                <c:pt idx="132">
                  <c:v>244.19208518968333</c:v>
                </c:pt>
                <c:pt idx="133">
                  <c:v>231.92927204190408</c:v>
                </c:pt>
                <c:pt idx="134">
                  <c:v>242.94808123423195</c:v>
                </c:pt>
                <c:pt idx="135">
                  <c:v>256.81048560161497</c:v>
                </c:pt>
                <c:pt idx="136">
                  <c:v>252.36737798825342</c:v>
                </c:pt>
                <c:pt idx="137">
                  <c:v>244.01443336394252</c:v>
                </c:pt>
                <c:pt idx="138">
                  <c:v>259.16280060579663</c:v>
                </c:pt>
                <c:pt idx="139">
                  <c:v>234.65226880682889</c:v>
                </c:pt>
                <c:pt idx="140">
                  <c:v>198.24692705671183</c:v>
                </c:pt>
                <c:pt idx="141">
                  <c:v>220.77502204300706</c:v>
                </c:pt>
                <c:pt idx="142">
                  <c:v>212.12420533305269</c:v>
                </c:pt>
                <c:pt idx="143">
                  <c:v>195.18307513025701</c:v>
                </c:pt>
                <c:pt idx="144">
                  <c:v>228.97990509689788</c:v>
                </c:pt>
                <c:pt idx="145">
                  <c:v>238.41284677163696</c:v>
                </c:pt>
                <c:pt idx="146">
                  <c:v>238.41284677163696</c:v>
                </c:pt>
                <c:pt idx="147">
                  <c:v>240.44745255947828</c:v>
                </c:pt>
                <c:pt idx="148">
                  <c:v>215.47789365281145</c:v>
                </c:pt>
                <c:pt idx="149">
                  <c:v>227.87011295977555</c:v>
                </c:pt>
                <c:pt idx="150">
                  <c:v>246.9789105617989</c:v>
                </c:pt>
                <c:pt idx="151">
                  <c:v>246.79092262983318</c:v>
                </c:pt>
                <c:pt idx="152">
                  <c:v>252.05378115563971</c:v>
                </c:pt>
                <c:pt idx="153">
                  <c:v>250.73805470699347</c:v>
                </c:pt>
                <c:pt idx="154">
                  <c:v>254.30928970151973</c:v>
                </c:pt>
                <c:pt idx="155">
                  <c:v>257.31667119396519</c:v>
                </c:pt>
                <c:pt idx="156">
                  <c:v>265.42741059740808</c:v>
                </c:pt>
                <c:pt idx="157">
                  <c:v>263.30698046412903</c:v>
                </c:pt>
                <c:pt idx="158">
                  <c:v>269.08977979681993</c:v>
                </c:pt>
                <c:pt idx="159">
                  <c:v>278.34215473781268</c:v>
                </c:pt>
                <c:pt idx="160">
                  <c:v>260.80115222374394</c:v>
                </c:pt>
                <c:pt idx="161">
                  <c:v>246.53713655824049</c:v>
                </c:pt>
                <c:pt idx="162">
                  <c:v>261.57768371641004</c:v>
                </c:pt>
                <c:pt idx="163">
                  <c:v>243.51076877311053</c:v>
                </c:pt>
                <c:pt idx="164">
                  <c:v>262.16681025871145</c:v>
                </c:pt>
                <c:pt idx="165">
                  <c:v>271.20037802417767</c:v>
                </c:pt>
                <c:pt idx="166">
                  <c:v>266.68351536014711</c:v>
                </c:pt>
                <c:pt idx="167">
                  <c:v>258.63203524864321</c:v>
                </c:pt>
                <c:pt idx="168">
                  <c:v>244.8734331187751</c:v>
                </c:pt>
                <c:pt idx="169">
                  <c:v>253.89083496200536</c:v>
                </c:pt>
                <c:pt idx="170">
                  <c:v>261.70600269369015</c:v>
                </c:pt>
                <c:pt idx="171">
                  <c:v>272.72725410623877</c:v>
                </c:pt>
                <c:pt idx="172">
                  <c:v>277.73695681083223</c:v>
                </c:pt>
                <c:pt idx="173">
                  <c:v>270.92379264510413</c:v>
                </c:pt>
                <c:pt idx="174">
                  <c:v>285.73114716283339</c:v>
                </c:pt>
                <c:pt idx="175">
                  <c:v>283.69888905765595</c:v>
                </c:pt>
                <c:pt idx="176">
                  <c:v>271.09903376314304</c:v>
                </c:pt>
                <c:pt idx="177">
                  <c:v>269.67649563141947</c:v>
                </c:pt>
                <c:pt idx="178">
                  <c:v>272.52169794494262</c:v>
                </c:pt>
                <c:pt idx="179">
                  <c:v>265.81529819351329</c:v>
                </c:pt>
                <c:pt idx="180">
                  <c:v>264.5894139364745</c:v>
                </c:pt>
                <c:pt idx="181">
                  <c:v>265.6254195104089</c:v>
                </c:pt>
                <c:pt idx="182">
                  <c:v>265.21099837332378</c:v>
                </c:pt>
                <c:pt idx="183">
                  <c:v>283.4443466856078</c:v>
                </c:pt>
                <c:pt idx="184">
                  <c:v>266.86857262784787</c:v>
                </c:pt>
                <c:pt idx="185">
                  <c:v>260.44551769081306</c:v>
                </c:pt>
                <c:pt idx="186">
                  <c:v>252.98595297954017</c:v>
                </c:pt>
                <c:pt idx="187">
                  <c:v>222.30823214138283</c:v>
                </c:pt>
                <c:pt idx="188">
                  <c:v>213.69332394680436</c:v>
                </c:pt>
                <c:pt idx="189">
                  <c:v>233.65483455612411</c:v>
                </c:pt>
                <c:pt idx="190">
                  <c:v>220.83744834310326</c:v>
                </c:pt>
                <c:pt idx="191">
                  <c:v>216.00467267631416</c:v>
                </c:pt>
                <c:pt idx="192">
                  <c:v>202.20820825489341</c:v>
                </c:pt>
                <c:pt idx="193">
                  <c:v>208.88386754405923</c:v>
                </c:pt>
                <c:pt idx="194">
                  <c:v>233.86387285076742</c:v>
                </c:pt>
                <c:pt idx="195">
                  <c:v>234.07916638042798</c:v>
                </c:pt>
                <c:pt idx="196">
                  <c:v>224.38867288807828</c:v>
                </c:pt>
                <c:pt idx="197">
                  <c:v>234.07916638042798</c:v>
                </c:pt>
                <c:pt idx="198">
                  <c:v>236.57486334596146</c:v>
                </c:pt>
                <c:pt idx="199">
                  <c:v>229.425633921588</c:v>
                </c:pt>
                <c:pt idx="200">
                  <c:v>235.27506647565878</c:v>
                </c:pt>
                <c:pt idx="201">
                  <c:v>224.22622585274453</c:v>
                </c:pt>
                <c:pt idx="202">
                  <c:v>228.01746549851862</c:v>
                </c:pt>
                <c:pt idx="203">
                  <c:v>215.88542930449978</c:v>
                </c:pt>
                <c:pt idx="204">
                  <c:v>243.48489699502923</c:v>
                </c:pt>
                <c:pt idx="205">
                  <c:v>249.63636128724858</c:v>
                </c:pt>
                <c:pt idx="206">
                  <c:v>255.11671921904417</c:v>
                </c:pt>
                <c:pt idx="207">
                  <c:v>257.01802705160679</c:v>
                </c:pt>
                <c:pt idx="208">
                  <c:v>264.95904002783186</c:v>
                </c:pt>
                <c:pt idx="209">
                  <c:v>264.17606422503468</c:v>
                </c:pt>
                <c:pt idx="210">
                  <c:v>280.95920641393207</c:v>
                </c:pt>
                <c:pt idx="211">
                  <c:v>279.94168293237857</c:v>
                </c:pt>
                <c:pt idx="212">
                  <c:v>276.21056917281527</c:v>
                </c:pt>
                <c:pt idx="213">
                  <c:v>288.64745747543122</c:v>
                </c:pt>
                <c:pt idx="214">
                  <c:v>298.93610584676975</c:v>
                </c:pt>
                <c:pt idx="215">
                  <c:v>293.16996088035893</c:v>
                </c:pt>
                <c:pt idx="216">
                  <c:v>318.86254302246653</c:v>
                </c:pt>
                <c:pt idx="217">
                  <c:v>309.24577306826683</c:v>
                </c:pt>
                <c:pt idx="218">
                  <c:v>309.01401424744012</c:v>
                </c:pt>
                <c:pt idx="219">
                  <c:v>322.80200180125559</c:v>
                </c:pt>
                <c:pt idx="220">
                  <c:v>306.23317625393042</c:v>
                </c:pt>
                <c:pt idx="221">
                  <c:v>277.96189317130018</c:v>
                </c:pt>
                <c:pt idx="222">
                  <c:v>288.55594512031797</c:v>
                </c:pt>
                <c:pt idx="223">
                  <c:v>281.22975714562119</c:v>
                </c:pt>
                <c:pt idx="224">
                  <c:v>286.78347622159856</c:v>
                </c:pt>
                <c:pt idx="225">
                  <c:v>262.79622555652685</c:v>
                </c:pt>
                <c:pt idx="226">
                  <c:v>270.94952261685</c:v>
                </c:pt>
                <c:pt idx="227">
                  <c:v>261.14192860397651</c:v>
                </c:pt>
                <c:pt idx="228">
                  <c:v>283.96776962583925</c:v>
                </c:pt>
                <c:pt idx="229">
                  <c:v>282.88299842878587</c:v>
                </c:pt>
                <c:pt idx="230">
                  <c:v>286.01672936607525</c:v>
                </c:pt>
                <c:pt idx="231">
                  <c:v>303.01149387617221</c:v>
                </c:pt>
                <c:pt idx="232">
                  <c:v>275.28964731819008</c:v>
                </c:pt>
                <c:pt idx="233">
                  <c:v>297.70809449469994</c:v>
                </c:pt>
                <c:pt idx="234">
                  <c:v>296.97679922302729</c:v>
                </c:pt>
                <c:pt idx="235">
                  <c:v>280.63505288746057</c:v>
                </c:pt>
                <c:pt idx="236">
                  <c:v>285.05835488264427</c:v>
                </c:pt>
                <c:pt idx="237">
                  <c:v>298.69695734024259</c:v>
                </c:pt>
                <c:pt idx="238">
                  <c:v>295.87094615077729</c:v>
                </c:pt>
                <c:pt idx="239">
                  <c:v>296.60813426349887</c:v>
                </c:pt>
                <c:pt idx="240">
                  <c:v>289.2891784119077</c:v>
                </c:pt>
                <c:pt idx="241">
                  <c:v>275.89265512510156</c:v>
                </c:pt>
                <c:pt idx="242">
                  <c:v>219.27334021986917</c:v>
                </c:pt>
                <c:pt idx="243">
                  <c:v>234.0601170627055</c:v>
                </c:pt>
                <c:pt idx="244">
                  <c:v>230.52137147524601</c:v>
                </c:pt>
                <c:pt idx="245">
                  <c:v>237.21964099677879</c:v>
                </c:pt>
                <c:pt idx="246">
                  <c:v>238.1357414360003</c:v>
                </c:pt>
                <c:pt idx="247">
                  <c:v>243.63210772743687</c:v>
                </c:pt>
                <c:pt idx="248">
                  <c:v>239.28613745382629</c:v>
                </c:pt>
                <c:pt idx="249">
                  <c:v>230.46630334833117</c:v>
                </c:pt>
                <c:pt idx="250">
                  <c:v>270.34738140421041</c:v>
                </c:pt>
                <c:pt idx="251">
                  <c:v>274.56552114458515</c:v>
                </c:pt>
                <c:pt idx="252">
                  <c:v>280.01025417367555</c:v>
                </c:pt>
                <c:pt idx="253">
                  <c:v>286.89997800426175</c:v>
                </c:pt>
                <c:pt idx="254">
                  <c:v>304.44933133585982</c:v>
                </c:pt>
                <c:pt idx="255">
                  <c:v>311.07913990991204</c:v>
                </c:pt>
                <c:pt idx="256">
                  <c:v>313.02904004673934</c:v>
                </c:pt>
                <c:pt idx="257">
                  <c:v>302.1094322641556</c:v>
                </c:pt>
                <c:pt idx="258">
                  <c:v>308.96546921195386</c:v>
                </c:pt>
                <c:pt idx="259">
                  <c:v>303.83578259135004</c:v>
                </c:pt>
                <c:pt idx="260">
                  <c:v>299.49521671474429</c:v>
                </c:pt>
                <c:pt idx="261">
                  <c:v>316.33117388544952</c:v>
                </c:pt>
                <c:pt idx="262">
                  <c:v>295.68086263629954</c:v>
                </c:pt>
                <c:pt idx="263">
                  <c:v>281.34395851439905</c:v>
                </c:pt>
                <c:pt idx="264">
                  <c:v>290.3710031884367</c:v>
                </c:pt>
                <c:pt idx="265">
                  <c:v>288.9942369905292</c:v>
                </c:pt>
                <c:pt idx="266">
                  <c:v>286.92901679050038</c:v>
                </c:pt>
                <c:pt idx="267">
                  <c:v>268.89262172183146</c:v>
                </c:pt>
                <c:pt idx="268">
                  <c:v>262.69692960922583</c:v>
                </c:pt>
                <c:pt idx="269">
                  <c:v>243.42147805058519</c:v>
                </c:pt>
                <c:pt idx="270">
                  <c:v>261.50941184404331</c:v>
                </c:pt>
                <c:pt idx="271">
                  <c:v>253.68647627643034</c:v>
                </c:pt>
                <c:pt idx="272">
                  <c:v>239.01850163014262</c:v>
                </c:pt>
                <c:pt idx="273">
                  <c:v>240.97424733924049</c:v>
                </c:pt>
                <c:pt idx="274">
                  <c:v>268.49416167560889</c:v>
                </c:pt>
                <c:pt idx="275">
                  <c:v>262.76666681372507</c:v>
                </c:pt>
                <c:pt idx="276">
                  <c:v>286.94858606478596</c:v>
                </c:pt>
                <c:pt idx="277">
                  <c:v>270.14396809420481</c:v>
                </c:pt>
                <c:pt idx="278">
                  <c:v>280.31146658633077</c:v>
                </c:pt>
                <c:pt idx="279">
                  <c:v>280.73508937895758</c:v>
                </c:pt>
                <c:pt idx="280">
                  <c:v>264.91903488498878</c:v>
                </c:pt>
                <c:pt idx="281">
                  <c:v>261.38865587131801</c:v>
                </c:pt>
                <c:pt idx="282">
                  <c:v>293.67244375172925</c:v>
                </c:pt>
                <c:pt idx="283">
                  <c:v>272.00566469041155</c:v>
                </c:pt>
                <c:pt idx="284">
                  <c:v>268.63856779382746</c:v>
                </c:pt>
                <c:pt idx="285">
                  <c:v>256.48760833216215</c:v>
                </c:pt>
                <c:pt idx="286">
                  <c:v>263.07545798719457</c:v>
                </c:pt>
                <c:pt idx="287">
                  <c:v>273.76245611093918</c:v>
                </c:pt>
                <c:pt idx="288">
                  <c:v>267.18229551053747</c:v>
                </c:pt>
                <c:pt idx="289">
                  <c:v>268.2377758212005</c:v>
                </c:pt>
                <c:pt idx="290">
                  <c:v>276.83224814722143</c:v>
                </c:pt>
                <c:pt idx="291">
                  <c:v>283.61730314602084</c:v>
                </c:pt>
                <c:pt idx="292">
                  <c:v>294.92582268157668</c:v>
                </c:pt>
                <c:pt idx="293">
                  <c:v>289.49775977502583</c:v>
                </c:pt>
                <c:pt idx="294">
                  <c:v>304.48897408473465</c:v>
                </c:pt>
                <c:pt idx="295">
                  <c:v>316.77294788900787</c:v>
                </c:pt>
                <c:pt idx="296">
                  <c:v>340.11249023899722</c:v>
                </c:pt>
                <c:pt idx="297">
                  <c:v>327.98209269596532</c:v>
                </c:pt>
                <c:pt idx="298">
                  <c:v>349.0183692775629</c:v>
                </c:pt>
                <c:pt idx="299">
                  <c:v>335.50602172725166</c:v>
                </c:pt>
                <c:pt idx="300">
                  <c:v>355.77633926630028</c:v>
                </c:pt>
                <c:pt idx="301">
                  <c:v>366.33303312406917</c:v>
                </c:pt>
                <c:pt idx="302">
                  <c:v>374.36872546356494</c:v>
                </c:pt>
                <c:pt idx="303">
                  <c:v>383.34979337241305</c:v>
                </c:pt>
                <c:pt idx="304">
                  <c:v>405.56611925219528</c:v>
                </c:pt>
                <c:pt idx="305">
                  <c:v>414.54717140478402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AB-4F7D-A1B5-74811A56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587600"/>
        <c:axId val="553227424"/>
      </c:lineChart>
      <c:dateAx>
        <c:axId val="21265876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27424"/>
        <c:crosses val="autoZero"/>
        <c:auto val="1"/>
        <c:lblOffset val="100"/>
        <c:baseTimeUnit val="months"/>
        <c:majorUnit val="2"/>
        <c:majorTimeUnit val="years"/>
      </c:dateAx>
      <c:valAx>
        <c:axId val="553227424"/>
        <c:scaling>
          <c:orientation val="minMax"/>
          <c:max val="720"/>
          <c:min val="25"/>
        </c:scaling>
        <c:delete val="0"/>
        <c:axPos val="l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87600"/>
        <c:crosses val="autoZero"/>
        <c:crossBetween val="between"/>
        <c:majorUnit val="25"/>
      </c:valAx>
      <c:spPr>
        <a:solidFill>
          <a:schemeClr val="bg2">
            <a:lumMod val="75000"/>
          </a:schemeClr>
        </a:solidFill>
        <a:ln w="19050"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Performance</a:t>
            </a:r>
            <a:r>
              <a:rPr lang="en-US" sz="1800" b="1" baseline="0">
                <a:solidFill>
                  <a:schemeClr val="tx1"/>
                </a:solidFill>
              </a:rPr>
              <a:t> Comparison of Portfolio and Benchmark Funds - CBIs, priced in </a:t>
            </a:r>
            <a:r>
              <a:rPr lang="en-US" sz="1800" b="1" i="1" baseline="0">
                <a:solidFill>
                  <a:schemeClr val="tx1"/>
                </a:solidFill>
              </a:rPr>
              <a:t>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123953541229766E-2"/>
          <c:y val="6.4151276674861202E-2"/>
          <c:w val="0.89679135845822411"/>
          <c:h val="0.88703446051419732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'Step #16'!$C$6:$C$311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#16'!$D$6:$D$311</c:f>
              <c:numCache>
                <c:formatCode>#,##0.00_);\(#,##0.00\)</c:formatCode>
                <c:ptCount val="306"/>
                <c:pt idx="0" formatCode="0.00">
                  <c:v>100</c:v>
                </c:pt>
                <c:pt idx="1">
                  <c:v>98.477369274215505</c:v>
                </c:pt>
                <c:pt idx="2">
                  <c:v>107.7474224749982</c:v>
                </c:pt>
                <c:pt idx="3">
                  <c:v>104.22751898366316</c:v>
                </c:pt>
                <c:pt idx="4">
                  <c:v>102.58878887159885</c:v>
                </c:pt>
                <c:pt idx="5">
                  <c:v>104.36220843474746</c:v>
                </c:pt>
                <c:pt idx="6">
                  <c:v>102.96538145637993</c:v>
                </c:pt>
                <c:pt idx="7">
                  <c:v>109.6931626697877</c:v>
                </c:pt>
                <c:pt idx="8">
                  <c:v>103.41534988168597</c:v>
                </c:pt>
                <c:pt idx="9">
                  <c:v>103.1902066735739</c:v>
                </c:pt>
                <c:pt idx="10">
                  <c:v>95.486677093912135</c:v>
                </c:pt>
                <c:pt idx="11">
                  <c:v>94.697212769008772</c:v>
                </c:pt>
                <c:pt idx="12">
                  <c:v>99.210767966334629</c:v>
                </c:pt>
                <c:pt idx="13">
                  <c:v>89.747247737861102</c:v>
                </c:pt>
                <c:pt idx="14">
                  <c:v>84.490624443727341</c:v>
                </c:pt>
                <c:pt idx="15">
                  <c:v>91.956424238584844</c:v>
                </c:pt>
                <c:pt idx="16">
                  <c:v>91.440959832808062</c:v>
                </c:pt>
                <c:pt idx="17">
                  <c:v>89.008807423775394</c:v>
                </c:pt>
                <c:pt idx="18">
                  <c:v>88.351891185582687</c:v>
                </c:pt>
                <c:pt idx="19">
                  <c:v>83.109695883634643</c:v>
                </c:pt>
                <c:pt idx="20">
                  <c:v>76.040155622500038</c:v>
                </c:pt>
                <c:pt idx="21">
                  <c:v>77.319334982210222</c:v>
                </c:pt>
                <c:pt idx="22">
                  <c:v>83.348500297321507</c:v>
                </c:pt>
                <c:pt idx="23">
                  <c:v>83.531179313973624</c:v>
                </c:pt>
                <c:pt idx="24">
                  <c:v>82.997218436463911</c:v>
                </c:pt>
                <c:pt idx="25">
                  <c:v>81.508586803480654</c:v>
                </c:pt>
                <c:pt idx="26">
                  <c:v>83.979848712550634</c:v>
                </c:pt>
                <c:pt idx="27">
                  <c:v>79.322535684839337</c:v>
                </c:pt>
                <c:pt idx="28">
                  <c:v>78.8518335751004</c:v>
                </c:pt>
                <c:pt idx="29">
                  <c:v>72.77725194007725</c:v>
                </c:pt>
                <c:pt idx="30">
                  <c:v>67.275621154100008</c:v>
                </c:pt>
                <c:pt idx="31">
                  <c:v>67.73315144854223</c:v>
                </c:pt>
                <c:pt idx="32">
                  <c:v>60.360644776427463</c:v>
                </c:pt>
                <c:pt idx="33">
                  <c:v>65.620170583408921</c:v>
                </c:pt>
                <c:pt idx="34">
                  <c:v>69.667686410166468</c:v>
                </c:pt>
                <c:pt idx="35">
                  <c:v>65.405187297891118</c:v>
                </c:pt>
                <c:pt idx="36">
                  <c:v>64.110053138537666</c:v>
                </c:pt>
                <c:pt idx="37">
                  <c:v>63.245961306729782</c:v>
                </c:pt>
                <c:pt idx="38">
                  <c:v>63.126751924166435</c:v>
                </c:pt>
                <c:pt idx="39">
                  <c:v>68.744069384806423</c:v>
                </c:pt>
                <c:pt idx="40">
                  <c:v>72.513738955481926</c:v>
                </c:pt>
                <c:pt idx="41">
                  <c:v>73.022329344817592</c:v>
                </c:pt>
                <c:pt idx="42">
                  <c:v>74.607289673420851</c:v>
                </c:pt>
                <c:pt idx="43">
                  <c:v>76.146084937539257</c:v>
                </c:pt>
                <c:pt idx="44">
                  <c:v>75.02763758299929</c:v>
                </c:pt>
                <c:pt idx="45">
                  <c:v>79.347019857901373</c:v>
                </c:pt>
                <c:pt idx="46">
                  <c:v>80.213594725175682</c:v>
                </c:pt>
                <c:pt idx="47">
                  <c:v>83.853219541899577</c:v>
                </c:pt>
                <c:pt idx="48">
                  <c:v>85.915007252109902</c:v>
                </c:pt>
                <c:pt idx="49">
                  <c:v>87.080909676844769</c:v>
                </c:pt>
                <c:pt idx="50">
                  <c:v>85.62731117096007</c:v>
                </c:pt>
                <c:pt idx="51">
                  <c:v>84.301604778379613</c:v>
                </c:pt>
                <c:pt idx="52">
                  <c:v>85.745130188977498</c:v>
                </c:pt>
                <c:pt idx="53">
                  <c:v>87.013926355874389</c:v>
                </c:pt>
                <c:pt idx="54">
                  <c:v>84.517836347394848</c:v>
                </c:pt>
                <c:pt idx="55">
                  <c:v>84.723708403771511</c:v>
                </c:pt>
                <c:pt idx="56">
                  <c:v>85.21937731108639</c:v>
                </c:pt>
                <c:pt idx="57">
                  <c:v>86.676709391189704</c:v>
                </c:pt>
                <c:pt idx="58">
                  <c:v>90.267795487817125</c:v>
                </c:pt>
                <c:pt idx="59">
                  <c:v>92.823875272324841</c:v>
                </c:pt>
                <c:pt idx="60">
                  <c:v>91.171303534306674</c:v>
                </c:pt>
                <c:pt idx="61">
                  <c:v>93.077142634645881</c:v>
                </c:pt>
                <c:pt idx="62">
                  <c:v>91.016997877512111</c:v>
                </c:pt>
                <c:pt idx="63">
                  <c:v>89.662567432962391</c:v>
                </c:pt>
                <c:pt idx="64">
                  <c:v>92.551956953321351</c:v>
                </c:pt>
                <c:pt idx="65">
                  <c:v>92.319560845972219</c:v>
                </c:pt>
                <c:pt idx="66">
                  <c:v>96.23871884932214</c:v>
                </c:pt>
                <c:pt idx="67">
                  <c:v>95.336492915151084</c:v>
                </c:pt>
                <c:pt idx="68">
                  <c:v>95.694278930672766</c:v>
                </c:pt>
                <c:pt idx="69">
                  <c:v>93.82874574300935</c:v>
                </c:pt>
                <c:pt idx="70">
                  <c:v>97.952750789457568</c:v>
                </c:pt>
                <c:pt idx="71">
                  <c:v>97.249765335106403</c:v>
                </c:pt>
                <c:pt idx="72">
                  <c:v>100.11301081491624</c:v>
                </c:pt>
                <c:pt idx="73">
                  <c:v>100.6862525918233</c:v>
                </c:pt>
                <c:pt idx="74">
                  <c:v>101.94257494476486</c:v>
                </c:pt>
                <c:pt idx="75">
                  <c:v>103.64079529393288</c:v>
                </c:pt>
                <c:pt idx="76">
                  <c:v>100.51903447402691</c:v>
                </c:pt>
                <c:pt idx="77">
                  <c:v>100.33774920480283</c:v>
                </c:pt>
                <c:pt idx="78">
                  <c:v>101.23253392596617</c:v>
                </c:pt>
                <c:pt idx="79">
                  <c:v>103.44168449126043</c:v>
                </c:pt>
                <c:pt idx="80">
                  <c:v>105.76960917495364</c:v>
                </c:pt>
                <c:pt idx="81">
                  <c:v>109.58293934972751</c:v>
                </c:pt>
                <c:pt idx="82">
                  <c:v>111.76205668767716</c:v>
                </c:pt>
                <c:pt idx="83">
                  <c:v>112.62893263145897</c:v>
                </c:pt>
                <c:pt idx="84">
                  <c:v>114.9598522934441</c:v>
                </c:pt>
                <c:pt idx="85">
                  <c:v>112.70464829877453</c:v>
                </c:pt>
                <c:pt idx="86">
                  <c:v>113.56034043431112</c:v>
                </c:pt>
                <c:pt idx="87">
                  <c:v>119.06091350581627</c:v>
                </c:pt>
                <c:pt idx="88">
                  <c:v>123.09953348026016</c:v>
                </c:pt>
                <c:pt idx="89">
                  <c:v>120.77915262366525</c:v>
                </c:pt>
                <c:pt idx="90">
                  <c:v>117.50178824786306</c:v>
                </c:pt>
                <c:pt idx="91">
                  <c:v>119.00963014070378</c:v>
                </c:pt>
                <c:pt idx="92">
                  <c:v>123.03332371166486</c:v>
                </c:pt>
                <c:pt idx="93">
                  <c:v>125.2941184828297</c:v>
                </c:pt>
                <c:pt idx="94">
                  <c:v>120.44115421321391</c:v>
                </c:pt>
                <c:pt idx="95">
                  <c:v>118.45620077666914</c:v>
                </c:pt>
                <c:pt idx="96">
                  <c:v>111.88493536969905</c:v>
                </c:pt>
                <c:pt idx="97">
                  <c:v>108.99348905701913</c:v>
                </c:pt>
                <c:pt idx="98">
                  <c:v>107.48668796423996</c:v>
                </c:pt>
                <c:pt idx="99">
                  <c:v>113.16725517163178</c:v>
                </c:pt>
                <c:pt idx="100">
                  <c:v>114.87795835577406</c:v>
                </c:pt>
                <c:pt idx="101">
                  <c:v>104.75298769945726</c:v>
                </c:pt>
                <c:pt idx="102">
                  <c:v>104.33092805153275</c:v>
                </c:pt>
                <c:pt idx="103">
                  <c:v>105.94322883332356</c:v>
                </c:pt>
                <c:pt idx="104">
                  <c:v>95.413912427421124</c:v>
                </c:pt>
                <c:pt idx="105">
                  <c:v>80.113850446255157</c:v>
                </c:pt>
                <c:pt idx="106">
                  <c:v>74.537397073838562</c:v>
                </c:pt>
                <c:pt idx="107">
                  <c:v>74.661496976301052</c:v>
                </c:pt>
                <c:pt idx="108">
                  <c:v>69.087080098912764</c:v>
                </c:pt>
                <c:pt idx="109">
                  <c:v>61.663719687713083</c:v>
                </c:pt>
                <c:pt idx="110">
                  <c:v>66.326198376401521</c:v>
                </c:pt>
                <c:pt idx="111">
                  <c:v>73.437369512370395</c:v>
                </c:pt>
                <c:pt idx="112">
                  <c:v>77.730047315920984</c:v>
                </c:pt>
                <c:pt idx="113">
                  <c:v>77.242827720481671</c:v>
                </c:pt>
                <c:pt idx="114">
                  <c:v>83.474450636296467</c:v>
                </c:pt>
                <c:pt idx="115">
                  <c:v>86.557970229239203</c:v>
                </c:pt>
                <c:pt idx="116">
                  <c:v>89.202179730767241</c:v>
                </c:pt>
                <c:pt idx="117">
                  <c:v>87.903952489540742</c:v>
                </c:pt>
                <c:pt idx="118">
                  <c:v>93.31944043792177</c:v>
                </c:pt>
                <c:pt idx="119">
                  <c:v>94.592718923610221</c:v>
                </c:pt>
                <c:pt idx="120">
                  <c:v>91.645739218264211</c:v>
                </c:pt>
                <c:pt idx="121">
                  <c:v>94.50457116455199</c:v>
                </c:pt>
                <c:pt idx="122">
                  <c:v>99.84676107869646</c:v>
                </c:pt>
                <c:pt idx="123">
                  <c:v>101.80894208052527</c:v>
                </c:pt>
                <c:pt idx="124">
                  <c:v>93.719778599838179</c:v>
                </c:pt>
                <c:pt idx="125">
                  <c:v>88.449786155618142</c:v>
                </c:pt>
                <c:pt idx="126">
                  <c:v>94.940551372346192</c:v>
                </c:pt>
                <c:pt idx="127">
                  <c:v>90.670068658298675</c:v>
                </c:pt>
                <c:pt idx="128">
                  <c:v>98.263934221075289</c:v>
                </c:pt>
                <c:pt idx="129">
                  <c:v>102.56398557999142</c:v>
                </c:pt>
                <c:pt idx="130">
                  <c:v>102.56398557999142</c:v>
                </c:pt>
                <c:pt idx="131">
                  <c:v>108.84816495221826</c:v>
                </c:pt>
                <c:pt idx="132">
                  <c:v>111.97014904234328</c:v>
                </c:pt>
                <c:pt idx="133">
                  <c:v>115.85968540233824</c:v>
                </c:pt>
                <c:pt idx="134">
                  <c:v>115.37239702162942</c:v>
                </c:pt>
                <c:pt idx="135">
                  <c:v>119.22946560679016</c:v>
                </c:pt>
                <c:pt idx="136">
                  <c:v>117.89236905015595</c:v>
                </c:pt>
                <c:pt idx="137">
                  <c:v>115.33176409701665</c:v>
                </c:pt>
                <c:pt idx="138">
                  <c:v>113.58495315689319</c:v>
                </c:pt>
                <c:pt idx="139">
                  <c:v>107.34053843620501</c:v>
                </c:pt>
                <c:pt idx="140">
                  <c:v>99.374768963247448</c:v>
                </c:pt>
                <c:pt idx="141">
                  <c:v>110.79148864155613</c:v>
                </c:pt>
                <c:pt idx="142">
                  <c:v>110.34122703313416</c:v>
                </c:pt>
                <c:pt idx="143">
                  <c:v>110.79148864155613</c:v>
                </c:pt>
                <c:pt idx="144">
                  <c:v>116.6646106260973</c:v>
                </c:pt>
                <c:pt idx="145">
                  <c:v>121.72850661609425</c:v>
                </c:pt>
                <c:pt idx="146">
                  <c:v>125.09559291876174</c:v>
                </c:pt>
                <c:pt idx="147">
                  <c:v>124.80501462205686</c:v>
                </c:pt>
                <c:pt idx="148">
                  <c:v>117.30970594658127</c:v>
                </c:pt>
                <c:pt idx="149">
                  <c:v>121.44105071957398</c:v>
                </c:pt>
                <c:pt idx="150">
                  <c:v>123.51428046469705</c:v>
                </c:pt>
                <c:pt idx="151">
                  <c:v>126.60866587496702</c:v>
                </c:pt>
                <c:pt idx="152">
                  <c:v>129.12906076375691</c:v>
                </c:pt>
                <c:pt idx="153">
                  <c:v>127.4558917842175</c:v>
                </c:pt>
                <c:pt idx="154">
                  <c:v>128.17719441754991</c:v>
                </c:pt>
                <c:pt idx="155">
                  <c:v>128.41169806045161</c:v>
                </c:pt>
                <c:pt idx="156">
                  <c:v>135.94244242599646</c:v>
                </c:pt>
                <c:pt idx="157">
                  <c:v>137.67691599507623</c:v>
                </c:pt>
                <c:pt idx="158">
                  <c:v>142.27188250555824</c:v>
                </c:pt>
                <c:pt idx="159">
                  <c:v>145.65017065850893</c:v>
                </c:pt>
                <c:pt idx="160">
                  <c:v>149.08900789066274</c:v>
                </c:pt>
                <c:pt idx="161">
                  <c:v>146.32523944208697</c:v>
                </c:pt>
                <c:pt idx="162">
                  <c:v>154.70107737352762</c:v>
                </c:pt>
                <c:pt idx="163">
                  <c:v>150.06124595291718</c:v>
                </c:pt>
                <c:pt idx="164">
                  <c:v>154.05918113188937</c:v>
                </c:pt>
                <c:pt idx="165">
                  <c:v>161.97893325954743</c:v>
                </c:pt>
                <c:pt idx="166">
                  <c:v>166.7796083204376</c:v>
                </c:pt>
                <c:pt idx="167">
                  <c:v>170.17966193686377</c:v>
                </c:pt>
                <c:pt idx="168">
                  <c:v>165.07249211895595</c:v>
                </c:pt>
                <c:pt idx="169">
                  <c:v>172.58598716863798</c:v>
                </c:pt>
                <c:pt idx="170">
                  <c:v>173.25291786549431</c:v>
                </c:pt>
                <c:pt idx="171">
                  <c:v>175.22726371137938</c:v>
                </c:pt>
                <c:pt idx="172">
                  <c:v>179.29366391368472</c:v>
                </c:pt>
                <c:pt idx="173">
                  <c:v>182.12248744042998</c:v>
                </c:pt>
                <c:pt idx="174">
                  <c:v>180.53615929982823</c:v>
                </c:pt>
                <c:pt idx="175">
                  <c:v>187.66069056486444</c:v>
                </c:pt>
                <c:pt idx="176">
                  <c:v>184.21065261005481</c:v>
                </c:pt>
                <c:pt idx="177">
                  <c:v>189.43031678954384</c:v>
                </c:pt>
                <c:pt idx="178">
                  <c:v>194.63440956269505</c:v>
                </c:pt>
                <c:pt idx="179">
                  <c:v>193.07504412011227</c:v>
                </c:pt>
                <c:pt idx="180">
                  <c:v>188.3884285675914</c:v>
                </c:pt>
                <c:pt idx="181">
                  <c:v>198.97671086387106</c:v>
                </c:pt>
                <c:pt idx="182">
                  <c:v>194.98130495308746</c:v>
                </c:pt>
                <c:pt idx="183">
                  <c:v>197.77760883413953</c:v>
                </c:pt>
                <c:pt idx="184">
                  <c:v>200.32027661872095</c:v>
                </c:pt>
                <c:pt idx="185">
                  <c:v>195.30130643073036</c:v>
                </c:pt>
                <c:pt idx="186">
                  <c:v>200.68453296008565</c:v>
                </c:pt>
                <c:pt idx="187">
                  <c:v>188.45272813542374</c:v>
                </c:pt>
                <c:pt idx="188">
                  <c:v>182.69444033925438</c:v>
                </c:pt>
                <c:pt idx="189">
                  <c:v>199.26494933378535</c:v>
                </c:pt>
                <c:pt idx="190">
                  <c:v>199.99330640393791</c:v>
                </c:pt>
                <c:pt idx="191">
                  <c:v>195.37413988249085</c:v>
                </c:pt>
                <c:pt idx="192">
                  <c:v>186.75201234688822</c:v>
                </c:pt>
                <c:pt idx="193">
                  <c:v>186.59770781772102</c:v>
                </c:pt>
                <c:pt idx="194">
                  <c:v>198.12760068928705</c:v>
                </c:pt>
                <c:pt idx="195">
                  <c:v>199.93427172829124</c:v>
                </c:pt>
                <c:pt idx="196">
                  <c:v>203.33547890751584</c:v>
                </c:pt>
                <c:pt idx="197">
                  <c:v>202.98670827280893</c:v>
                </c:pt>
                <c:pt idx="198">
                  <c:v>211.48397024696553</c:v>
                </c:pt>
                <c:pt idx="199">
                  <c:v>211.73724550267815</c:v>
                </c:pt>
                <c:pt idx="200">
                  <c:v>210.68527403679255</c:v>
                </c:pt>
                <c:pt idx="201">
                  <c:v>208.07846116932839</c:v>
                </c:pt>
                <c:pt idx="202">
                  <c:v>215.74364690793638</c:v>
                </c:pt>
                <c:pt idx="203">
                  <c:v>218.82739879211712</c:v>
                </c:pt>
                <c:pt idx="204">
                  <c:v>224.05607948004831</c:v>
                </c:pt>
                <c:pt idx="205">
                  <c:v>232.85964564219722</c:v>
                </c:pt>
                <c:pt idx="206">
                  <c:v>232.14080349178388</c:v>
                </c:pt>
                <c:pt idx="207">
                  <c:v>235.46496102051543</c:v>
                </c:pt>
                <c:pt idx="208">
                  <c:v>238.78799994289696</c:v>
                </c:pt>
                <c:pt idx="209">
                  <c:v>239.14416894077161</c:v>
                </c:pt>
                <c:pt idx="210">
                  <c:v>245.2497479245398</c:v>
                </c:pt>
                <c:pt idx="211">
                  <c:v>245.96530304117269</c:v>
                </c:pt>
                <c:pt idx="212">
                  <c:v>249.68220979962763</c:v>
                </c:pt>
                <c:pt idx="213">
                  <c:v>256.83408151785142</c:v>
                </c:pt>
                <c:pt idx="214">
                  <c:v>264.68445749926212</c:v>
                </c:pt>
                <c:pt idx="215">
                  <c:v>266.53209636820765</c:v>
                </c:pt>
                <c:pt idx="216">
                  <c:v>282.99276205310184</c:v>
                </c:pt>
                <c:pt idx="217">
                  <c:v>272.70319614024879</c:v>
                </c:pt>
                <c:pt idx="218">
                  <c:v>264.17012861424587</c:v>
                </c:pt>
                <c:pt idx="219">
                  <c:v>266.59889137540745</c:v>
                </c:pt>
                <c:pt idx="220">
                  <c:v>273.07970302534983</c:v>
                </c:pt>
                <c:pt idx="221">
                  <c:v>273.42241717345814</c:v>
                </c:pt>
                <c:pt idx="222">
                  <c:v>284.82498400065907</c:v>
                </c:pt>
                <c:pt idx="223">
                  <c:v>293.91654844809267</c:v>
                </c:pt>
                <c:pt idx="224">
                  <c:v>294.33166642193396</c:v>
                </c:pt>
                <c:pt idx="225">
                  <c:v>275.23235720420496</c:v>
                </c:pt>
                <c:pt idx="226">
                  <c:v>280.33773747747819</c:v>
                </c:pt>
                <c:pt idx="227">
                  <c:v>254.17012726109306</c:v>
                </c:pt>
                <c:pt idx="228">
                  <c:v>276.12353690066971</c:v>
                </c:pt>
                <c:pt idx="229">
                  <c:v>285.07431932634461</c:v>
                </c:pt>
                <c:pt idx="230">
                  <c:v>288.96163651567747</c:v>
                </c:pt>
                <c:pt idx="231">
                  <c:v>302.09112406384099</c:v>
                </c:pt>
                <c:pt idx="232">
                  <c:v>282.82629155225101</c:v>
                </c:pt>
                <c:pt idx="233">
                  <c:v>301.04302374271299</c:v>
                </c:pt>
                <c:pt idx="234">
                  <c:v>307.08106799572738</c:v>
                </c:pt>
                <c:pt idx="235">
                  <c:v>301.93943450254238</c:v>
                </c:pt>
                <c:pt idx="236">
                  <c:v>306.39966758447264</c:v>
                </c:pt>
                <c:pt idx="237">
                  <c:v>314.61870329212388</c:v>
                </c:pt>
                <c:pt idx="238">
                  <c:v>326.00733377267204</c:v>
                </c:pt>
                <c:pt idx="239">
                  <c:v>333.83830103180838</c:v>
                </c:pt>
                <c:pt idx="240">
                  <c:v>335.34408725995547</c:v>
                </c:pt>
                <c:pt idx="241">
                  <c:v>308.7963910692003</c:v>
                </c:pt>
                <c:pt idx="242">
                  <c:v>268.65677298441176</c:v>
                </c:pt>
                <c:pt idx="243">
                  <c:v>304.55216515843875</c:v>
                </c:pt>
                <c:pt idx="244">
                  <c:v>319.06262524416229</c:v>
                </c:pt>
                <c:pt idx="245">
                  <c:v>323.29831727099571</c:v>
                </c:pt>
                <c:pt idx="246">
                  <c:v>343.84461822585473</c:v>
                </c:pt>
                <c:pt idx="247">
                  <c:v>367.8437277159689</c:v>
                </c:pt>
                <c:pt idx="248">
                  <c:v>352.65864651473277</c:v>
                </c:pt>
                <c:pt idx="249">
                  <c:v>345.24207329266676</c:v>
                </c:pt>
                <c:pt idx="250">
                  <c:v>382.79649061614441</c:v>
                </c:pt>
                <c:pt idx="251">
                  <c:v>395.29344235745924</c:v>
                </c:pt>
                <c:pt idx="252">
                  <c:v>392.93309162114463</c:v>
                </c:pt>
                <c:pt idx="253">
                  <c:v>403.85877130248787</c:v>
                </c:pt>
                <c:pt idx="254">
                  <c:v>420.81540584357703</c:v>
                </c:pt>
                <c:pt idx="255">
                  <c:v>444.53219577983657</c:v>
                </c:pt>
                <c:pt idx="256">
                  <c:v>447.45102652317144</c:v>
                </c:pt>
                <c:pt idx="257">
                  <c:v>455.99426299278758</c:v>
                </c:pt>
                <c:pt idx="258">
                  <c:v>468.65453689933912</c:v>
                </c:pt>
                <c:pt idx="259">
                  <c:v>482.60173245511612</c:v>
                </c:pt>
                <c:pt idx="260">
                  <c:v>458.64037367405962</c:v>
                </c:pt>
                <c:pt idx="261">
                  <c:v>492.39269650186765</c:v>
                </c:pt>
                <c:pt idx="262">
                  <c:v>488.43636513467288</c:v>
                </c:pt>
                <c:pt idx="263">
                  <c:v>509.23645779857958</c:v>
                </c:pt>
                <c:pt idx="264">
                  <c:v>484.07331323465348</c:v>
                </c:pt>
                <c:pt idx="265">
                  <c:v>469.78495063551844</c:v>
                </c:pt>
                <c:pt idx="266">
                  <c:v>485.93478583616132</c:v>
                </c:pt>
                <c:pt idx="267">
                  <c:v>444.66175903690169</c:v>
                </c:pt>
                <c:pt idx="268">
                  <c:v>445.66557066548665</c:v>
                </c:pt>
                <c:pt idx="269">
                  <c:v>407.15703399631889</c:v>
                </c:pt>
                <c:pt idx="270">
                  <c:v>446.57175344409535</c:v>
                </c:pt>
                <c:pt idx="271">
                  <c:v>428.35080505490089</c:v>
                </c:pt>
                <c:pt idx="272">
                  <c:v>387.16109074854137</c:v>
                </c:pt>
                <c:pt idx="273">
                  <c:v>420.34746529326463</c:v>
                </c:pt>
                <c:pt idx="274">
                  <c:v>443.7153131954571</c:v>
                </c:pt>
                <c:pt idx="275">
                  <c:v>416.2333529217243</c:v>
                </c:pt>
                <c:pt idx="276">
                  <c:v>444.44076211462516</c:v>
                </c:pt>
                <c:pt idx="277">
                  <c:v>433.26628047534189</c:v>
                </c:pt>
                <c:pt idx="278">
                  <c:v>447.62253751836153</c:v>
                </c:pt>
                <c:pt idx="279">
                  <c:v>456.50890084770293</c:v>
                </c:pt>
                <c:pt idx="280">
                  <c:v>458.61625034175574</c:v>
                </c:pt>
                <c:pt idx="281">
                  <c:v>486.52729989243113</c:v>
                </c:pt>
                <c:pt idx="282">
                  <c:v>504.3192965752221</c:v>
                </c:pt>
                <c:pt idx="283">
                  <c:v>496.12307502449937</c:v>
                </c:pt>
                <c:pt idx="284">
                  <c:v>470.92864894973127</c:v>
                </c:pt>
                <c:pt idx="285">
                  <c:v>462.33045643266195</c:v>
                </c:pt>
                <c:pt idx="286">
                  <c:v>504.56149176440732</c:v>
                </c:pt>
                <c:pt idx="287">
                  <c:v>525.46698939662667</c:v>
                </c:pt>
                <c:pt idx="288">
                  <c:v>536.00022994577307</c:v>
                </c:pt>
                <c:pt idx="289">
                  <c:v>563.97236081576989</c:v>
                </c:pt>
                <c:pt idx="290">
                  <c:v>580.61136753482776</c:v>
                </c:pt>
                <c:pt idx="291">
                  <c:v>558.93255320162848</c:v>
                </c:pt>
                <c:pt idx="292">
                  <c:v>587.20321214128126</c:v>
                </c:pt>
                <c:pt idx="293">
                  <c:v>605.96488266168956</c:v>
                </c:pt>
                <c:pt idx="294">
                  <c:v>615.28122947647717</c:v>
                </c:pt>
                <c:pt idx="295">
                  <c:v>629.6575143091967</c:v>
                </c:pt>
                <c:pt idx="296">
                  <c:v>640.9174768688107</c:v>
                </c:pt>
                <c:pt idx="297">
                  <c:v>637.14656014226523</c:v>
                </c:pt>
                <c:pt idx="298">
                  <c:v>675.14176587663815</c:v>
                </c:pt>
                <c:pt idx="299">
                  <c:v>656.68753619260997</c:v>
                </c:pt>
                <c:pt idx="300">
                  <c:v>676.59335269529663</c:v>
                </c:pt>
                <c:pt idx="301">
                  <c:v>668.00414060259379</c:v>
                </c:pt>
                <c:pt idx="302">
                  <c:v>628.89163092783281</c:v>
                </c:pt>
                <c:pt idx="303">
                  <c:v>625.31445637005618</c:v>
                </c:pt>
                <c:pt idx="304">
                  <c:v>664.61231190019669</c:v>
                </c:pt>
                <c:pt idx="305">
                  <c:v>675.60667874746491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1-4A1C-A99E-D679603C916A}"/>
            </c:ext>
          </c:extLst>
        </c:ser>
        <c:ser>
          <c:idx val="1"/>
          <c:order val="1"/>
          <c:spPr>
            <a:ln w="444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'Step #16'!$C$6:$C$311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#16'!$E$6:$E$311</c:f>
              <c:numCache>
                <c:formatCode>0.00</c:formatCode>
                <c:ptCount val="306"/>
                <c:pt idx="0">
                  <c:v>100</c:v>
                </c:pt>
                <c:pt idx="1">
                  <c:v>101.19574926710567</c:v>
                </c:pt>
                <c:pt idx="2">
                  <c:v>102.60271103069745</c:v>
                </c:pt>
                <c:pt idx="3">
                  <c:v>102.11101246327388</c:v>
                </c:pt>
                <c:pt idx="4">
                  <c:v>101.92788384832208</c:v>
                </c:pt>
                <c:pt idx="5">
                  <c:v>104.14043243208042</c:v>
                </c:pt>
                <c:pt idx="6">
                  <c:v>105.04543890629698</c:v>
                </c:pt>
                <c:pt idx="7">
                  <c:v>106.52430626029063</c:v>
                </c:pt>
                <c:pt idx="8">
                  <c:v>107.35282146683063</c:v>
                </c:pt>
                <c:pt idx="9">
                  <c:v>107.9519442728961</c:v>
                </c:pt>
                <c:pt idx="10">
                  <c:v>109.67963210386532</c:v>
                </c:pt>
                <c:pt idx="11">
                  <c:v>111.63226232895967</c:v>
                </c:pt>
                <c:pt idx="12">
                  <c:v>113.61606973268485</c:v>
                </c:pt>
                <c:pt idx="13">
                  <c:v>114.69530480915442</c:v>
                </c:pt>
                <c:pt idx="14">
                  <c:v>115.28883797309808</c:v>
                </c:pt>
                <c:pt idx="15">
                  <c:v>114.77461803207696</c:v>
                </c:pt>
                <c:pt idx="16">
                  <c:v>115.61526221933755</c:v>
                </c:pt>
                <c:pt idx="17">
                  <c:v>116.24360854270974</c:v>
                </c:pt>
                <c:pt idx="18">
                  <c:v>118.83796224440954</c:v>
                </c:pt>
                <c:pt idx="19">
                  <c:v>120.17315408852474</c:v>
                </c:pt>
                <c:pt idx="20">
                  <c:v>121.26639040448386</c:v>
                </c:pt>
                <c:pt idx="21">
                  <c:v>123.53619211871315</c:v>
                </c:pt>
                <c:pt idx="22">
                  <c:v>121.90016356486753</c:v>
                </c:pt>
                <c:pt idx="23">
                  <c:v>121.06497334880342</c:v>
                </c:pt>
                <c:pt idx="24">
                  <c:v>122.03936193421154</c:v>
                </c:pt>
                <c:pt idx="25">
                  <c:v>123.12350829817646</c:v>
                </c:pt>
                <c:pt idx="26">
                  <c:v>121.14830243111444</c:v>
                </c:pt>
                <c:pt idx="27">
                  <c:v>123.3514354526579</c:v>
                </c:pt>
                <c:pt idx="28">
                  <c:v>124.3313594118177</c:v>
                </c:pt>
                <c:pt idx="29">
                  <c:v>124.72537491303493</c:v>
                </c:pt>
                <c:pt idx="30">
                  <c:v>125.33100992351416</c:v>
                </c:pt>
                <c:pt idx="31">
                  <c:v>127.43529310889383</c:v>
                </c:pt>
                <c:pt idx="32">
                  <c:v>129.40935934018344</c:v>
                </c:pt>
                <c:pt idx="33">
                  <c:v>128.61999876268115</c:v>
                </c:pt>
                <c:pt idx="34">
                  <c:v>128.45722078652233</c:v>
                </c:pt>
                <c:pt idx="35">
                  <c:v>131.41986678200504</c:v>
                </c:pt>
                <c:pt idx="36">
                  <c:v>131.43205003109577</c:v>
                </c:pt>
                <c:pt idx="37">
                  <c:v>133.2967926307895</c:v>
                </c:pt>
                <c:pt idx="38">
                  <c:v>133.0799090896264</c:v>
                </c:pt>
                <c:pt idx="39">
                  <c:v>134.3308492891386</c:v>
                </c:pt>
                <c:pt idx="40">
                  <c:v>136.78890797929552</c:v>
                </c:pt>
                <c:pt idx="41">
                  <c:v>136.52904388900166</c:v>
                </c:pt>
                <c:pt idx="42">
                  <c:v>132.04604237057265</c:v>
                </c:pt>
                <c:pt idx="43">
                  <c:v>133.07575755931262</c:v>
                </c:pt>
                <c:pt idx="44">
                  <c:v>136.51110819267876</c:v>
                </c:pt>
                <c:pt idx="45">
                  <c:v>135.13174189529025</c:v>
                </c:pt>
                <c:pt idx="46">
                  <c:v>135.52912203545461</c:v>
                </c:pt>
                <c:pt idx="47">
                  <c:v>136.5478207450613</c:v>
                </c:pt>
                <c:pt idx="48">
                  <c:v>137.7583581430232</c:v>
                </c:pt>
                <c:pt idx="49">
                  <c:v>139.21478552597446</c:v>
                </c:pt>
                <c:pt idx="50">
                  <c:v>140.11327979577729</c:v>
                </c:pt>
                <c:pt idx="51">
                  <c:v>136.65372546934</c:v>
                </c:pt>
                <c:pt idx="52">
                  <c:v>136.07367799536982</c:v>
                </c:pt>
                <c:pt idx="53">
                  <c:v>136.84534708421472</c:v>
                </c:pt>
                <c:pt idx="54">
                  <c:v>138.15438157393467</c:v>
                </c:pt>
                <c:pt idx="55">
                  <c:v>140.8476936485385</c:v>
                </c:pt>
                <c:pt idx="56">
                  <c:v>141.08229581254403</c:v>
                </c:pt>
                <c:pt idx="57">
                  <c:v>142.27839782405542</c:v>
                </c:pt>
                <c:pt idx="58">
                  <c:v>141.13319954371153</c:v>
                </c:pt>
                <c:pt idx="59">
                  <c:v>142.33847290977232</c:v>
                </c:pt>
                <c:pt idx="60">
                  <c:v>143.36897498987895</c:v>
                </c:pt>
                <c:pt idx="61">
                  <c:v>142.4890133684703</c:v>
                </c:pt>
                <c:pt idx="62">
                  <c:v>141.72998880986208</c:v>
                </c:pt>
                <c:pt idx="63">
                  <c:v>143.7021556481977</c:v>
                </c:pt>
                <c:pt idx="64">
                  <c:v>145.21306847474403</c:v>
                </c:pt>
                <c:pt idx="65">
                  <c:v>146.03694373563923</c:v>
                </c:pt>
                <c:pt idx="66">
                  <c:v>144.57237609717075</c:v>
                </c:pt>
                <c:pt idx="67">
                  <c:v>146.54134110166962</c:v>
                </c:pt>
                <c:pt idx="68">
                  <c:v>144.93722234945139</c:v>
                </c:pt>
                <c:pt idx="69">
                  <c:v>143.74198863186183</c:v>
                </c:pt>
                <c:pt idx="70">
                  <c:v>144.43529419426122</c:v>
                </c:pt>
                <c:pt idx="71">
                  <c:v>145.85557884271617</c:v>
                </c:pt>
                <c:pt idx="72">
                  <c:v>145.69546001669295</c:v>
                </c:pt>
                <c:pt idx="73">
                  <c:v>146.26530503708156</c:v>
                </c:pt>
                <c:pt idx="74">
                  <c:v>144.77037424553399</c:v>
                </c:pt>
                <c:pt idx="75">
                  <c:v>144.4757512641817</c:v>
                </c:pt>
                <c:pt idx="76">
                  <c:v>144.32854831024576</c:v>
                </c:pt>
                <c:pt idx="77">
                  <c:v>144.49075646851838</c:v>
                </c:pt>
                <c:pt idx="78">
                  <c:v>146.43093210267142</c:v>
                </c:pt>
                <c:pt idx="79">
                  <c:v>148.84169590827344</c:v>
                </c:pt>
                <c:pt idx="80">
                  <c:v>150.06099764800885</c:v>
                </c:pt>
                <c:pt idx="81">
                  <c:v>151.13225527407155</c:v>
                </c:pt>
                <c:pt idx="82">
                  <c:v>152.83294459090874</c:v>
                </c:pt>
                <c:pt idx="83">
                  <c:v>152.088816699897</c:v>
                </c:pt>
                <c:pt idx="84">
                  <c:v>151.96655006202874</c:v>
                </c:pt>
                <c:pt idx="85">
                  <c:v>154.30217930920705</c:v>
                </c:pt>
                <c:pt idx="86">
                  <c:v>154.30093113669443</c:v>
                </c:pt>
                <c:pt idx="87">
                  <c:v>155.10592100478974</c:v>
                </c:pt>
                <c:pt idx="88">
                  <c:v>153.87986285297507</c:v>
                </c:pt>
                <c:pt idx="89">
                  <c:v>153.2861940181061</c:v>
                </c:pt>
                <c:pt idx="90">
                  <c:v>154.57357542815029</c:v>
                </c:pt>
                <c:pt idx="91">
                  <c:v>156.6524881505014</c:v>
                </c:pt>
                <c:pt idx="92">
                  <c:v>157.79022452995451</c:v>
                </c:pt>
                <c:pt idx="93">
                  <c:v>159.25023362533335</c:v>
                </c:pt>
                <c:pt idx="94">
                  <c:v>162.16558473626114</c:v>
                </c:pt>
                <c:pt idx="95">
                  <c:v>162.6780138210685</c:v>
                </c:pt>
                <c:pt idx="96">
                  <c:v>165.60622653571346</c:v>
                </c:pt>
                <c:pt idx="97">
                  <c:v>165.8012941920905</c:v>
                </c:pt>
                <c:pt idx="98">
                  <c:v>166.29204306303706</c:v>
                </c:pt>
                <c:pt idx="99">
                  <c:v>165.65854124450397</c:v>
                </c:pt>
                <c:pt idx="100">
                  <c:v>164.5004813604429</c:v>
                </c:pt>
                <c:pt idx="101">
                  <c:v>164.50183806969579</c:v>
                </c:pt>
                <c:pt idx="102">
                  <c:v>164.48534048518093</c:v>
                </c:pt>
                <c:pt idx="103">
                  <c:v>165.64532689638105</c:v>
                </c:pt>
                <c:pt idx="104">
                  <c:v>163.81878922924804</c:v>
                </c:pt>
                <c:pt idx="105">
                  <c:v>159.62872837269779</c:v>
                </c:pt>
                <c:pt idx="106">
                  <c:v>165.48501813106247</c:v>
                </c:pt>
                <c:pt idx="107">
                  <c:v>171.01398821508073</c:v>
                </c:pt>
                <c:pt idx="108">
                  <c:v>169.81468436973256</c:v>
                </c:pt>
                <c:pt idx="109">
                  <c:v>169.12056478178147</c:v>
                </c:pt>
                <c:pt idx="110">
                  <c:v>171.61726255145996</c:v>
                </c:pt>
                <c:pt idx="111">
                  <c:v>172.26595951362515</c:v>
                </c:pt>
                <c:pt idx="112">
                  <c:v>173.73864027342574</c:v>
                </c:pt>
                <c:pt idx="113">
                  <c:v>174.70502427424194</c:v>
                </c:pt>
                <c:pt idx="114">
                  <c:v>177.20391991291012</c:v>
                </c:pt>
                <c:pt idx="115">
                  <c:v>179.02296854496731</c:v>
                </c:pt>
                <c:pt idx="116">
                  <c:v>181.17544204300879</c:v>
                </c:pt>
                <c:pt idx="117">
                  <c:v>181.92396567199981</c:v>
                </c:pt>
                <c:pt idx="118">
                  <c:v>184.42375673877487</c:v>
                </c:pt>
                <c:pt idx="119">
                  <c:v>181.30606600987466</c:v>
                </c:pt>
                <c:pt idx="120">
                  <c:v>184.16937375386254</c:v>
                </c:pt>
                <c:pt idx="121">
                  <c:v>184.57597951694638</c:v>
                </c:pt>
                <c:pt idx="122">
                  <c:v>184.41740733947142</c:v>
                </c:pt>
                <c:pt idx="123">
                  <c:v>186.40419950355295</c:v>
                </c:pt>
                <c:pt idx="124">
                  <c:v>187.77298346876907</c:v>
                </c:pt>
                <c:pt idx="125">
                  <c:v>190.83890217257991</c:v>
                </c:pt>
                <c:pt idx="126">
                  <c:v>192.62576966115915</c:v>
                </c:pt>
                <c:pt idx="127">
                  <c:v>195.49428716867806</c:v>
                </c:pt>
                <c:pt idx="128">
                  <c:v>195.49577954885618</c:v>
                </c:pt>
                <c:pt idx="129">
                  <c:v>196.19860921021072</c:v>
                </c:pt>
                <c:pt idx="130">
                  <c:v>195.0980466642861</c:v>
                </c:pt>
                <c:pt idx="131">
                  <c:v>191.98317789063185</c:v>
                </c:pt>
                <c:pt idx="132">
                  <c:v>193.00369459063739</c:v>
                </c:pt>
                <c:pt idx="133">
                  <c:v>193.35033380474457</c:v>
                </c:pt>
                <c:pt idx="134">
                  <c:v>193.29573982440925</c:v>
                </c:pt>
                <c:pt idx="135">
                  <c:v>195.86987855824134</c:v>
                </c:pt>
                <c:pt idx="136">
                  <c:v>198.43386910686201</c:v>
                </c:pt>
                <c:pt idx="137">
                  <c:v>197.67614698913656</c:v>
                </c:pt>
                <c:pt idx="138">
                  <c:v>200.79047307908962</c:v>
                </c:pt>
                <c:pt idx="139">
                  <c:v>203.73046203004947</c:v>
                </c:pt>
                <c:pt idx="140">
                  <c:v>205.57501679606057</c:v>
                </c:pt>
                <c:pt idx="141">
                  <c:v>205.91324441279991</c:v>
                </c:pt>
                <c:pt idx="142">
                  <c:v>205.3176219166069</c:v>
                </c:pt>
                <c:pt idx="143">
                  <c:v>206.5750471863478</c:v>
                </c:pt>
                <c:pt idx="144">
                  <c:v>209.37222892135102</c:v>
                </c:pt>
                <c:pt idx="145">
                  <c:v>209.29731143640774</c:v>
                </c:pt>
                <c:pt idx="146">
                  <c:v>207.871898426977</c:v>
                </c:pt>
                <c:pt idx="147">
                  <c:v>210.4620191958079</c:v>
                </c:pt>
                <c:pt idx="148">
                  <c:v>212.46853791242603</c:v>
                </c:pt>
                <c:pt idx="149">
                  <c:v>212.5652441479703</c:v>
                </c:pt>
                <c:pt idx="150">
                  <c:v>215.51988555886109</c:v>
                </c:pt>
                <c:pt idx="151">
                  <c:v>215.59770640160548</c:v>
                </c:pt>
                <c:pt idx="152">
                  <c:v>215.84924029708677</c:v>
                </c:pt>
                <c:pt idx="153">
                  <c:v>216.08112904258658</c:v>
                </c:pt>
                <c:pt idx="154">
                  <c:v>216.52691656889314</c:v>
                </c:pt>
                <c:pt idx="155">
                  <c:v>215.01467416727897</c:v>
                </c:pt>
                <c:pt idx="156">
                  <c:v>214.55990522571841</c:v>
                </c:pt>
                <c:pt idx="157">
                  <c:v>215.7529682085034</c:v>
                </c:pt>
                <c:pt idx="158">
                  <c:v>215.55746640516546</c:v>
                </c:pt>
                <c:pt idx="159">
                  <c:v>217.89616181525528</c:v>
                </c:pt>
                <c:pt idx="160">
                  <c:v>214.15259397382309</c:v>
                </c:pt>
                <c:pt idx="161">
                  <c:v>210.61888191962419</c:v>
                </c:pt>
                <c:pt idx="162">
                  <c:v>211.01485108216559</c:v>
                </c:pt>
                <c:pt idx="163">
                  <c:v>209.64791224153333</c:v>
                </c:pt>
                <c:pt idx="164">
                  <c:v>211.67293647236059</c:v>
                </c:pt>
                <c:pt idx="165">
                  <c:v>213.30465069078207</c:v>
                </c:pt>
                <c:pt idx="166">
                  <c:v>212.56673652814845</c:v>
                </c:pt>
                <c:pt idx="167">
                  <c:v>211.02798402773328</c:v>
                </c:pt>
                <c:pt idx="168">
                  <c:v>214.45296940240755</c:v>
                </c:pt>
                <c:pt idx="169">
                  <c:v>215.51806756846224</c:v>
                </c:pt>
                <c:pt idx="170">
                  <c:v>215.1353670224139</c:v>
                </c:pt>
                <c:pt idx="171">
                  <c:v>216.82965267157758</c:v>
                </c:pt>
                <c:pt idx="172">
                  <c:v>219.11470379780909</c:v>
                </c:pt>
                <c:pt idx="173">
                  <c:v>219.37741697753395</c:v>
                </c:pt>
                <c:pt idx="174">
                  <c:v>218.80960702102468</c:v>
                </c:pt>
                <c:pt idx="175">
                  <c:v>221.29051269499982</c:v>
                </c:pt>
                <c:pt idx="176">
                  <c:v>219.7008835976022</c:v>
                </c:pt>
                <c:pt idx="177">
                  <c:v>221.76289172266257</c:v>
                </c:pt>
                <c:pt idx="178">
                  <c:v>223.21522184367021</c:v>
                </c:pt>
                <c:pt idx="179">
                  <c:v>222.82644324016897</c:v>
                </c:pt>
                <c:pt idx="180">
                  <c:v>228.59096518466987</c:v>
                </c:pt>
                <c:pt idx="181">
                  <c:v>226.13762784271293</c:v>
                </c:pt>
                <c:pt idx="182">
                  <c:v>226.96541042625634</c:v>
                </c:pt>
                <c:pt idx="183">
                  <c:v>226.22022430202736</c:v>
                </c:pt>
                <c:pt idx="184">
                  <c:v>225.18250452869549</c:v>
                </c:pt>
                <c:pt idx="185">
                  <c:v>222.91606745341332</c:v>
                </c:pt>
                <c:pt idx="186">
                  <c:v>224.60302687261148</c:v>
                </c:pt>
                <c:pt idx="187">
                  <c:v>223.8111428158989</c:v>
                </c:pt>
                <c:pt idx="188">
                  <c:v>225.52583337222569</c:v>
                </c:pt>
                <c:pt idx="189">
                  <c:v>225.54634681612899</c:v>
                </c:pt>
                <c:pt idx="190">
                  <c:v>224.93761850855321</c:v>
                </c:pt>
                <c:pt idx="191">
                  <c:v>223.90665514730065</c:v>
                </c:pt>
                <c:pt idx="192">
                  <c:v>227.26136298267642</c:v>
                </c:pt>
                <c:pt idx="193">
                  <c:v>228.78524594968019</c:v>
                </c:pt>
                <c:pt idx="194">
                  <c:v>230.92531912515045</c:v>
                </c:pt>
                <c:pt idx="195">
                  <c:v>231.81776247168546</c:v>
                </c:pt>
                <c:pt idx="196">
                  <c:v>231.83917134369571</c:v>
                </c:pt>
                <c:pt idx="197">
                  <c:v>236.35820705988081</c:v>
                </c:pt>
                <c:pt idx="198">
                  <c:v>237.87514367550986</c:v>
                </c:pt>
                <c:pt idx="199">
                  <c:v>237.46984035330877</c:v>
                </c:pt>
                <c:pt idx="200">
                  <c:v>237.27699770010648</c:v>
                </c:pt>
                <c:pt idx="201">
                  <c:v>235.36444466634174</c:v>
                </c:pt>
                <c:pt idx="202">
                  <c:v>229.14672756301368</c:v>
                </c:pt>
                <c:pt idx="203">
                  <c:v>229.57596323643537</c:v>
                </c:pt>
                <c:pt idx="204">
                  <c:v>230.35509422617099</c:v>
                </c:pt>
                <c:pt idx="205">
                  <c:v>231.89333117707011</c:v>
                </c:pt>
                <c:pt idx="206">
                  <c:v>231.67677324612765</c:v>
                </c:pt>
                <c:pt idx="207">
                  <c:v>233.4600861564644</c:v>
                </c:pt>
                <c:pt idx="208">
                  <c:v>235.00692464402658</c:v>
                </c:pt>
                <c:pt idx="209">
                  <c:v>235.05052927941369</c:v>
                </c:pt>
                <c:pt idx="210">
                  <c:v>235.96856016245781</c:v>
                </c:pt>
                <c:pt idx="211">
                  <c:v>237.98468438058626</c:v>
                </c:pt>
                <c:pt idx="212">
                  <c:v>236.71152128351207</c:v>
                </c:pt>
                <c:pt idx="213">
                  <c:v>236.9752926964542</c:v>
                </c:pt>
                <c:pt idx="214">
                  <c:v>236.57831956906568</c:v>
                </c:pt>
                <c:pt idx="215">
                  <c:v>237.50544040410401</c:v>
                </c:pt>
                <c:pt idx="216">
                  <c:v>235.02507741382996</c:v>
                </c:pt>
                <c:pt idx="217">
                  <c:v>232.62823344516232</c:v>
                </c:pt>
                <c:pt idx="218">
                  <c:v>233.98548538172909</c:v>
                </c:pt>
                <c:pt idx="219">
                  <c:v>232.11360649136537</c:v>
                </c:pt>
                <c:pt idx="220">
                  <c:v>233.52143654887897</c:v>
                </c:pt>
                <c:pt idx="221">
                  <c:v>233.58813237574986</c:v>
                </c:pt>
                <c:pt idx="222">
                  <c:v>233.65550655724715</c:v>
                </c:pt>
                <c:pt idx="223">
                  <c:v>234.87087384014927</c:v>
                </c:pt>
                <c:pt idx="224">
                  <c:v>233.60756045225085</c:v>
                </c:pt>
                <c:pt idx="225">
                  <c:v>231.8675265670806</c:v>
                </c:pt>
                <c:pt idx="226">
                  <c:v>233.09003014065274</c:v>
                </c:pt>
                <c:pt idx="227">
                  <c:v>237.26847756599847</c:v>
                </c:pt>
                <c:pt idx="228">
                  <c:v>239.65932487976841</c:v>
                </c:pt>
                <c:pt idx="229">
                  <c:v>239.54728782966677</c:v>
                </c:pt>
                <c:pt idx="230">
                  <c:v>244.21162710683379</c:v>
                </c:pt>
                <c:pt idx="231">
                  <c:v>244.32561781825953</c:v>
                </c:pt>
                <c:pt idx="232">
                  <c:v>248.80658427280923</c:v>
                </c:pt>
                <c:pt idx="233">
                  <c:v>251.68769204219475</c:v>
                </c:pt>
                <c:pt idx="234">
                  <c:v>252.26470048743846</c:v>
                </c:pt>
                <c:pt idx="235">
                  <c:v>259.32083677485247</c:v>
                </c:pt>
                <c:pt idx="236">
                  <c:v>257.79117422643151</c:v>
                </c:pt>
                <c:pt idx="237">
                  <c:v>258.32593474554102</c:v>
                </c:pt>
                <c:pt idx="238">
                  <c:v>258.18836442730048</c:v>
                </c:pt>
                <c:pt idx="239">
                  <c:v>257.79163550757744</c:v>
                </c:pt>
                <c:pt idx="240">
                  <c:v>263.26156160491104</c:v>
                </c:pt>
                <c:pt idx="241">
                  <c:v>267.80868120263051</c:v>
                </c:pt>
                <c:pt idx="242">
                  <c:v>266.21498197747428</c:v>
                </c:pt>
                <c:pt idx="243">
                  <c:v>270.75550796822478</c:v>
                </c:pt>
                <c:pt idx="244">
                  <c:v>272.2159783447496</c:v>
                </c:pt>
                <c:pt idx="245">
                  <c:v>274.15352196295208</c:v>
                </c:pt>
                <c:pt idx="246">
                  <c:v>278.4353234991811</c:v>
                </c:pt>
                <c:pt idx="247">
                  <c:v>275.5922035888758</c:v>
                </c:pt>
                <c:pt idx="248">
                  <c:v>275.83033319693885</c:v>
                </c:pt>
                <c:pt idx="249">
                  <c:v>274.14139298223142</c:v>
                </c:pt>
                <c:pt idx="250">
                  <c:v>277.21257571794342</c:v>
                </c:pt>
                <c:pt idx="251">
                  <c:v>277.16479241805752</c:v>
                </c:pt>
                <c:pt idx="252">
                  <c:v>275.44174453273303</c:v>
                </c:pt>
                <c:pt idx="253">
                  <c:v>271.31854230816401</c:v>
                </c:pt>
                <c:pt idx="254">
                  <c:v>267.3852251106261</c:v>
                </c:pt>
                <c:pt idx="255">
                  <c:v>270.12680890044686</c:v>
                </c:pt>
                <c:pt idx="256">
                  <c:v>270.75347290434547</c:v>
                </c:pt>
                <c:pt idx="257">
                  <c:v>272.85273626548951</c:v>
                </c:pt>
                <c:pt idx="258">
                  <c:v>276.16278123226101</c:v>
                </c:pt>
                <c:pt idx="259">
                  <c:v>275.60704598810219</c:v>
                </c:pt>
                <c:pt idx="260">
                  <c:v>273.11059242608917</c:v>
                </c:pt>
                <c:pt idx="261">
                  <c:v>273.01361484869432</c:v>
                </c:pt>
                <c:pt idx="262">
                  <c:v>273.9131402175293</c:v>
                </c:pt>
                <c:pt idx="263">
                  <c:v>272.38106272663828</c:v>
                </c:pt>
                <c:pt idx="264">
                  <c:v>266.86221369364637</c:v>
                </c:pt>
                <c:pt idx="265">
                  <c:v>263.8540094014524</c:v>
                </c:pt>
                <c:pt idx="266">
                  <c:v>256.16703044564105</c:v>
                </c:pt>
                <c:pt idx="267">
                  <c:v>246.4939105461894</c:v>
                </c:pt>
                <c:pt idx="268">
                  <c:v>247.91783117544207</c:v>
                </c:pt>
                <c:pt idx="269">
                  <c:v>244.17000326695586</c:v>
                </c:pt>
                <c:pt idx="270">
                  <c:v>249.8251473114907</c:v>
                </c:pt>
                <c:pt idx="271">
                  <c:v>242.87570263972208</c:v>
                </c:pt>
                <c:pt idx="272">
                  <c:v>232.71267502906068</c:v>
                </c:pt>
                <c:pt idx="273">
                  <c:v>229.48294725005888</c:v>
                </c:pt>
                <c:pt idx="274">
                  <c:v>237.96894655325303</c:v>
                </c:pt>
                <c:pt idx="275">
                  <c:v>236.50030878702592</c:v>
                </c:pt>
                <c:pt idx="276">
                  <c:v>244.05015157155771</c:v>
                </c:pt>
                <c:pt idx="277">
                  <c:v>237.83710154805951</c:v>
                </c:pt>
                <c:pt idx="278">
                  <c:v>243.89095530782643</c:v>
                </c:pt>
                <c:pt idx="279">
                  <c:v>245.22831788674625</c:v>
                </c:pt>
                <c:pt idx="280">
                  <c:v>242.53096281856892</c:v>
                </c:pt>
                <c:pt idx="281">
                  <c:v>241.62204902170407</c:v>
                </c:pt>
                <c:pt idx="282">
                  <c:v>241.47107441604518</c:v>
                </c:pt>
                <c:pt idx="283">
                  <c:v>240.07298553096717</c:v>
                </c:pt>
                <c:pt idx="284">
                  <c:v>234.08213734890327</c:v>
                </c:pt>
                <c:pt idx="285">
                  <c:v>230.37460370522723</c:v>
                </c:pt>
                <c:pt idx="286">
                  <c:v>240.78485087594578</c:v>
                </c:pt>
                <c:pt idx="287">
                  <c:v>249.6796266770283</c:v>
                </c:pt>
                <c:pt idx="288">
                  <c:v>249.08658192841568</c:v>
                </c:pt>
                <c:pt idx="289">
                  <c:v>245.65109562412425</c:v>
                </c:pt>
                <c:pt idx="290">
                  <c:v>247.62239416853799</c:v>
                </c:pt>
                <c:pt idx="291">
                  <c:v>241.58837549804795</c:v>
                </c:pt>
                <c:pt idx="292">
                  <c:v>245.68012920213556</c:v>
                </c:pt>
                <c:pt idx="293">
                  <c:v>247.9844184655727</c:v>
                </c:pt>
                <c:pt idx="294">
                  <c:v>253.7007229632267</c:v>
                </c:pt>
                <c:pt idx="295">
                  <c:v>257.1001479355769</c:v>
                </c:pt>
                <c:pt idx="296">
                  <c:v>260.50258480246856</c:v>
                </c:pt>
                <c:pt idx="297">
                  <c:v>254.09500980629448</c:v>
                </c:pt>
                <c:pt idx="298">
                  <c:v>256.98797521454998</c:v>
                </c:pt>
                <c:pt idx="299">
                  <c:v>252.43770805136393</c:v>
                </c:pt>
                <c:pt idx="300">
                  <c:v>254.03878777485573</c:v>
                </c:pt>
                <c:pt idx="301">
                  <c:v>259.39740944508418</c:v>
                </c:pt>
                <c:pt idx="302">
                  <c:v>259.34674992158222</c:v>
                </c:pt>
                <c:pt idx="303">
                  <c:v>260.45396034284585</c:v>
                </c:pt>
                <c:pt idx="304">
                  <c:v>258.55988568910522</c:v>
                </c:pt>
                <c:pt idx="305">
                  <c:v>258.31744174561805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1-4A1C-A99E-D679603C916A}"/>
            </c:ext>
          </c:extLst>
        </c:ser>
        <c:ser>
          <c:idx val="2"/>
          <c:order val="2"/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'Step #16'!$C$6:$C$311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#16'!$F$6:$F$311</c:f>
              <c:numCache>
                <c:formatCode>#,##0.00_);\(#,##0.00\)</c:formatCode>
                <c:ptCount val="306"/>
                <c:pt idx="0" formatCode="0.00">
                  <c:v>100</c:v>
                </c:pt>
                <c:pt idx="1">
                  <c:v>102.54479023490941</c:v>
                </c:pt>
                <c:pt idx="2">
                  <c:v>107.9799388045942</c:v>
                </c:pt>
                <c:pt idx="3">
                  <c:v>102.73208480159973</c:v>
                </c:pt>
                <c:pt idx="4">
                  <c:v>99.232002959037303</c:v>
                </c:pt>
                <c:pt idx="5">
                  <c:v>103.36272389624665</c:v>
                </c:pt>
                <c:pt idx="6">
                  <c:v>101.5924312991751</c:v>
                </c:pt>
                <c:pt idx="7">
                  <c:v>108.98902153789602</c:v>
                </c:pt>
                <c:pt idx="8">
                  <c:v>103.61543997314935</c:v>
                </c:pt>
                <c:pt idx="9">
                  <c:v>101.77580449185035</c:v>
                </c:pt>
                <c:pt idx="10">
                  <c:v>91.696430818866475</c:v>
                </c:pt>
                <c:pt idx="11">
                  <c:v>92.742429873438013</c:v>
                </c:pt>
                <c:pt idx="12">
                  <c:v>96.880721307375595</c:v>
                </c:pt>
                <c:pt idx="13">
                  <c:v>87.76028358841927</c:v>
                </c:pt>
                <c:pt idx="14">
                  <c:v>81.637504651556796</c:v>
                </c:pt>
                <c:pt idx="15">
                  <c:v>88.540894939703264</c:v>
                </c:pt>
                <c:pt idx="16">
                  <c:v>89.436233944875028</c:v>
                </c:pt>
                <c:pt idx="17">
                  <c:v>87.773447177683011</c:v>
                </c:pt>
                <c:pt idx="18">
                  <c:v>86.465251014028624</c:v>
                </c:pt>
                <c:pt idx="19">
                  <c:v>81.273581082336491</c:v>
                </c:pt>
                <c:pt idx="20">
                  <c:v>73.710201098662964</c:v>
                </c:pt>
                <c:pt idx="21">
                  <c:v>75.821839512251771</c:v>
                </c:pt>
                <c:pt idx="22">
                  <c:v>81.609763676794913</c:v>
                </c:pt>
                <c:pt idx="23">
                  <c:v>82.767361883451699</c:v>
                </c:pt>
                <c:pt idx="24">
                  <c:v>82.034031508264107</c:v>
                </c:pt>
                <c:pt idx="25">
                  <c:v>80.355860154345464</c:v>
                </c:pt>
                <c:pt idx="26">
                  <c:v>83.647564671505634</c:v>
                </c:pt>
                <c:pt idx="27">
                  <c:v>79.763025779953409</c:v>
                </c:pt>
                <c:pt idx="28">
                  <c:v>78.792249282462578</c:v>
                </c:pt>
                <c:pt idx="29">
                  <c:v>73.03251506851251</c:v>
                </c:pt>
                <c:pt idx="30">
                  <c:v>67.351537902229211</c:v>
                </c:pt>
                <c:pt idx="31">
                  <c:v>67.708411595631929</c:v>
                </c:pt>
                <c:pt idx="32">
                  <c:v>60.668255627159773</c:v>
                </c:pt>
                <c:pt idx="33">
                  <c:v>65.541830958784544</c:v>
                </c:pt>
                <c:pt idx="34">
                  <c:v>69.709396572184161</c:v>
                </c:pt>
                <c:pt idx="35">
                  <c:v>65.346445274455348</c:v>
                </c:pt>
                <c:pt idx="36">
                  <c:v>63.980207043771664</c:v>
                </c:pt>
                <c:pt idx="37">
                  <c:v>62.900797500484686</c:v>
                </c:pt>
                <c:pt idx="38">
                  <c:v>63.358743295632578</c:v>
                </c:pt>
                <c:pt idx="39">
                  <c:v>68.802054628035705</c:v>
                </c:pt>
                <c:pt idx="40">
                  <c:v>73.003689864881679</c:v>
                </c:pt>
                <c:pt idx="41">
                  <c:v>73.824350815576537</c:v>
                </c:pt>
                <c:pt idx="42">
                  <c:v>75.795369043565415</c:v>
                </c:pt>
                <c:pt idx="43">
                  <c:v>77.606293953360677</c:v>
                </c:pt>
                <c:pt idx="44">
                  <c:v>76.453940166519402</c:v>
                </c:pt>
                <c:pt idx="45">
                  <c:v>81.406769285028432</c:v>
                </c:pt>
                <c:pt idx="46">
                  <c:v>82.530016064259726</c:v>
                </c:pt>
                <c:pt idx="47">
                  <c:v>85.866942955566813</c:v>
                </c:pt>
                <c:pt idx="48">
                  <c:v>88.152067540867179</c:v>
                </c:pt>
                <c:pt idx="49">
                  <c:v>89.412791674879983</c:v>
                </c:pt>
                <c:pt idx="50">
                  <c:v>88.185263094344307</c:v>
                </c:pt>
                <c:pt idx="51">
                  <c:v>86.588991618910839</c:v>
                </c:pt>
                <c:pt idx="52">
                  <c:v>87.753763886189589</c:v>
                </c:pt>
                <c:pt idx="53">
                  <c:v>89.284484890267677</c:v>
                </c:pt>
                <c:pt idx="54">
                  <c:v>86.181770540011399</c:v>
                </c:pt>
                <c:pt idx="55">
                  <c:v>86.448887277882946</c:v>
                </c:pt>
                <c:pt idx="56">
                  <c:v>87.650943644505901</c:v>
                </c:pt>
                <c:pt idx="57">
                  <c:v>89.427961326368234</c:v>
                </c:pt>
                <c:pt idx="58">
                  <c:v>93.616227591389389</c:v>
                </c:pt>
                <c:pt idx="59">
                  <c:v>96.397245982251405</c:v>
                </c:pt>
                <c:pt idx="60">
                  <c:v>94.422941633285234</c:v>
                </c:pt>
                <c:pt idx="61">
                  <c:v>96.378842749510795</c:v>
                </c:pt>
                <c:pt idx="62">
                  <c:v>94.355518837186992</c:v>
                </c:pt>
                <c:pt idx="63">
                  <c:v>92.494814926191964</c:v>
                </c:pt>
                <c:pt idx="64">
                  <c:v>95.980730148378385</c:v>
                </c:pt>
                <c:pt idx="65">
                  <c:v>96.454533387777232</c:v>
                </c:pt>
                <c:pt idx="66">
                  <c:v>100.72981976629471</c:v>
                </c:pt>
                <c:pt idx="67">
                  <c:v>99.813130527447726</c:v>
                </c:pt>
                <c:pt idx="68">
                  <c:v>100.18659244491175</c:v>
                </c:pt>
                <c:pt idx="69">
                  <c:v>98.758897065078415</c:v>
                </c:pt>
                <c:pt idx="70">
                  <c:v>102.68059587117048</c:v>
                </c:pt>
                <c:pt idx="71">
                  <c:v>102.30551955124963</c:v>
                </c:pt>
                <c:pt idx="72">
                  <c:v>106.41842952170843</c:v>
                </c:pt>
                <c:pt idx="73">
                  <c:v>106.41842952170843</c:v>
                </c:pt>
                <c:pt idx="74">
                  <c:v>107.92646769363361</c:v>
                </c:pt>
                <c:pt idx="75">
                  <c:v>109.54146241649588</c:v>
                </c:pt>
                <c:pt idx="76">
                  <c:v>105.99788723437049</c:v>
                </c:pt>
                <c:pt idx="77">
                  <c:v>105.75703558262424</c:v>
                </c:pt>
                <c:pt idx="78">
                  <c:v>106.0419346292145</c:v>
                </c:pt>
                <c:pt idx="79">
                  <c:v>108.49436002770085</c:v>
                </c:pt>
                <c:pt idx="80">
                  <c:v>110.53233297060225</c:v>
                </c:pt>
                <c:pt idx="81">
                  <c:v>114.86989325217505</c:v>
                </c:pt>
                <c:pt idx="82">
                  <c:v>117.43563728465341</c:v>
                </c:pt>
                <c:pt idx="83">
                  <c:v>118.1984567745414</c:v>
                </c:pt>
                <c:pt idx="84">
                  <c:v>120.99516066146367</c:v>
                </c:pt>
                <c:pt idx="85">
                  <c:v>119.04416006867228</c:v>
                </c:pt>
                <c:pt idx="86">
                  <c:v>119.88029635652771</c:v>
                </c:pt>
                <c:pt idx="87">
                  <c:v>125.19103563392211</c:v>
                </c:pt>
                <c:pt idx="88">
                  <c:v>129.80827920030146</c:v>
                </c:pt>
                <c:pt idx="89">
                  <c:v>127.18486565520691</c:v>
                </c:pt>
                <c:pt idx="90">
                  <c:v>123.28159873988724</c:v>
                </c:pt>
                <c:pt idx="91">
                  <c:v>125.07186598510862</c:v>
                </c:pt>
                <c:pt idx="92">
                  <c:v>129.03844326896626</c:v>
                </c:pt>
                <c:pt idx="93">
                  <c:v>131.96468623586733</c:v>
                </c:pt>
                <c:pt idx="94">
                  <c:v>126.04321086689639</c:v>
                </c:pt>
                <c:pt idx="95">
                  <c:v>124.63334078282948</c:v>
                </c:pt>
                <c:pt idx="96">
                  <c:v>117.66464839293637</c:v>
                </c:pt>
                <c:pt idx="97">
                  <c:v>114.05077983519625</c:v>
                </c:pt>
                <c:pt idx="98">
                  <c:v>112.8815321386214</c:v>
                </c:pt>
                <c:pt idx="99">
                  <c:v>119.08953050931676</c:v>
                </c:pt>
                <c:pt idx="100">
                  <c:v>121.58092605468363</c:v>
                </c:pt>
                <c:pt idx="101">
                  <c:v>111.11703324030778</c:v>
                </c:pt>
                <c:pt idx="102">
                  <c:v>110.76225635956354</c:v>
                </c:pt>
                <c:pt idx="103">
                  <c:v>112.51414572389447</c:v>
                </c:pt>
                <c:pt idx="104">
                  <c:v>101.60954014414702</c:v>
                </c:pt>
                <c:pt idx="105">
                  <c:v>84.088339529279395</c:v>
                </c:pt>
                <c:pt idx="106">
                  <c:v>77.443148554782624</c:v>
                </c:pt>
                <c:pt idx="107">
                  <c:v>78.305249019429624</c:v>
                </c:pt>
                <c:pt idx="108">
                  <c:v>72.369845847014162</c:v>
                </c:pt>
                <c:pt idx="109">
                  <c:v>64.807215748505513</c:v>
                </c:pt>
                <c:pt idx="110">
                  <c:v>69.945476661639248</c:v>
                </c:pt>
                <c:pt idx="111">
                  <c:v>77.872383778426808</c:v>
                </c:pt>
                <c:pt idx="112">
                  <c:v>82.061099019279169</c:v>
                </c:pt>
                <c:pt idx="113">
                  <c:v>81.951830720445244</c:v>
                </c:pt>
                <c:pt idx="114">
                  <c:v>88.783852956785267</c:v>
                </c:pt>
                <c:pt idx="115">
                  <c:v>92.041005440297468</c:v>
                </c:pt>
                <c:pt idx="116">
                  <c:v>95.481101246008237</c:v>
                </c:pt>
                <c:pt idx="117">
                  <c:v>93.426009905457633</c:v>
                </c:pt>
                <c:pt idx="118">
                  <c:v>98.681697103804979</c:v>
                </c:pt>
                <c:pt idx="119">
                  <c:v>100.8868323460721</c:v>
                </c:pt>
                <c:pt idx="120">
                  <c:v>97.958898555296088</c:v>
                </c:pt>
                <c:pt idx="121">
                  <c:v>101.2500490171752</c:v>
                </c:pt>
                <c:pt idx="122">
                  <c:v>107.20377900091319</c:v>
                </c:pt>
                <c:pt idx="123">
                  <c:v>109.93569185432226</c:v>
                </c:pt>
                <c:pt idx="124">
                  <c:v>101.1392952770274</c:v>
                </c:pt>
                <c:pt idx="125">
                  <c:v>94.978195775338037</c:v>
                </c:pt>
                <c:pt idx="126">
                  <c:v>102.08534466943175</c:v>
                </c:pt>
                <c:pt idx="127">
                  <c:v>97.238321004250039</c:v>
                </c:pt>
                <c:pt idx="128">
                  <c:v>105.92563555991752</c:v>
                </c:pt>
                <c:pt idx="129">
                  <c:v>110.63790438333669</c:v>
                </c:pt>
                <c:pt idx="130">
                  <c:v>111.27481958694318</c:v>
                </c:pt>
                <c:pt idx="131">
                  <c:v>118.24355018754534</c:v>
                </c:pt>
                <c:pt idx="132">
                  <c:v>121.45431964662355</c:v>
                </c:pt>
                <c:pt idx="133">
                  <c:v>125.82293568196729</c:v>
                </c:pt>
                <c:pt idx="134">
                  <c:v>125.89825854215924</c:v>
                </c:pt>
                <c:pt idx="135">
                  <c:v>130.17349238095179</c:v>
                </c:pt>
                <c:pt idx="136">
                  <c:v>128.66116505693705</c:v>
                </c:pt>
                <c:pt idx="137">
                  <c:v>125.86332917775951</c:v>
                </c:pt>
                <c:pt idx="138">
                  <c:v>123.51374312631138</c:v>
                </c:pt>
                <c:pt idx="139">
                  <c:v>116.07407986582692</c:v>
                </c:pt>
                <c:pt idx="140">
                  <c:v>106.54675541167526</c:v>
                </c:pt>
                <c:pt idx="141">
                  <c:v>119.37606784005706</c:v>
                </c:pt>
                <c:pt idx="142">
                  <c:v>119.03279238273336</c:v>
                </c:pt>
                <c:pt idx="143">
                  <c:v>119.33792399975947</c:v>
                </c:pt>
                <c:pt idx="144">
                  <c:v>126.10126726294159</c:v>
                </c:pt>
                <c:pt idx="145">
                  <c:v>131.47053101756694</c:v>
                </c:pt>
                <c:pt idx="146">
                  <c:v>134.9605347856205</c:v>
                </c:pt>
                <c:pt idx="147">
                  <c:v>134.61799488444581</c:v>
                </c:pt>
                <c:pt idx="148">
                  <c:v>126.22363705863707</c:v>
                </c:pt>
                <c:pt idx="149">
                  <c:v>130.53636037933492</c:v>
                </c:pt>
                <c:pt idx="150">
                  <c:v>132.5169503899379</c:v>
                </c:pt>
                <c:pt idx="151">
                  <c:v>135.8057126825021</c:v>
                </c:pt>
                <c:pt idx="152">
                  <c:v>138.66887454511942</c:v>
                </c:pt>
                <c:pt idx="153">
                  <c:v>136.85769648937679</c:v>
                </c:pt>
                <c:pt idx="154">
                  <c:v>137.86834108541052</c:v>
                </c:pt>
                <c:pt idx="155">
                  <c:v>138.52903290271615</c:v>
                </c:pt>
                <c:pt idx="156">
                  <c:v>147.18098344716861</c:v>
                </c:pt>
                <c:pt idx="157">
                  <c:v>149.05994252440672</c:v>
                </c:pt>
                <c:pt idx="158">
                  <c:v>154.18774803227987</c:v>
                </c:pt>
                <c:pt idx="159">
                  <c:v>157.47556460979533</c:v>
                </c:pt>
                <c:pt idx="160">
                  <c:v>161.13136942070511</c:v>
                </c:pt>
                <c:pt idx="161">
                  <c:v>158.37967297269142</c:v>
                </c:pt>
                <c:pt idx="162">
                  <c:v>167.80664655223103</c:v>
                </c:pt>
                <c:pt idx="163">
                  <c:v>163.06853296048595</c:v>
                </c:pt>
                <c:pt idx="164">
                  <c:v>168.28044501529121</c:v>
                </c:pt>
                <c:pt idx="165">
                  <c:v>176.17806839993946</c:v>
                </c:pt>
                <c:pt idx="166">
                  <c:v>181.25476708447371</c:v>
                </c:pt>
                <c:pt idx="167">
                  <c:v>185.10206964006804</c:v>
                </c:pt>
                <c:pt idx="168">
                  <c:v>180.24282810067126</c:v>
                </c:pt>
                <c:pt idx="169">
                  <c:v>188.77272886411646</c:v>
                </c:pt>
                <c:pt idx="170">
                  <c:v>188.97198815907444</c:v>
                </c:pt>
                <c:pt idx="171">
                  <c:v>189.85780314501838</c:v>
                </c:pt>
                <c:pt idx="172">
                  <c:v>193.97999831777355</c:v>
                </c:pt>
                <c:pt idx="173">
                  <c:v>198.14207591808753</c:v>
                </c:pt>
                <c:pt idx="174">
                  <c:v>194.96556713600086</c:v>
                </c:pt>
                <c:pt idx="175">
                  <c:v>203.1209504111448</c:v>
                </c:pt>
                <c:pt idx="176">
                  <c:v>197.9384797076537</c:v>
                </c:pt>
                <c:pt idx="177">
                  <c:v>204.22202065011797</c:v>
                </c:pt>
                <c:pt idx="178">
                  <c:v>209.1440280554489</c:v>
                </c:pt>
                <c:pt idx="179">
                  <c:v>208.09512498699044</c:v>
                </c:pt>
                <c:pt idx="180">
                  <c:v>203.33968283869649</c:v>
                </c:pt>
                <c:pt idx="181">
                  <c:v>215.05758903131027</c:v>
                </c:pt>
                <c:pt idx="182">
                  <c:v>211.89496506562045</c:v>
                </c:pt>
                <c:pt idx="183">
                  <c:v>213.71724810867741</c:v>
                </c:pt>
                <c:pt idx="184">
                  <c:v>216.69005082454169</c:v>
                </c:pt>
                <c:pt idx="185">
                  <c:v>212.12900565848062</c:v>
                </c:pt>
                <c:pt idx="186">
                  <c:v>216.45741447523875</c:v>
                </c:pt>
                <c:pt idx="187">
                  <c:v>203.45530844424667</c:v>
                </c:pt>
                <c:pt idx="188">
                  <c:v>196.50448911350628</c:v>
                </c:pt>
                <c:pt idx="189">
                  <c:v>212.93218998612903</c:v>
                </c:pt>
                <c:pt idx="190">
                  <c:v>214.08239919692554</c:v>
                </c:pt>
                <c:pt idx="191">
                  <c:v>208.61843019994853</c:v>
                </c:pt>
                <c:pt idx="192">
                  <c:v>197.82759223002427</c:v>
                </c:pt>
                <c:pt idx="193">
                  <c:v>197.74499978243779</c:v>
                </c:pt>
                <c:pt idx="194">
                  <c:v>210.6719119143809</c:v>
                </c:pt>
                <c:pt idx="195">
                  <c:v>212.93481697237544</c:v>
                </c:pt>
                <c:pt idx="196">
                  <c:v>216.75129303845301</c:v>
                </c:pt>
                <c:pt idx="197">
                  <c:v>216.33648713380947</c:v>
                </c:pt>
                <c:pt idx="198">
                  <c:v>225.8146630634605</c:v>
                </c:pt>
                <c:pt idx="199">
                  <c:v>226.39782057578856</c:v>
                </c:pt>
                <c:pt idx="200">
                  <c:v>225.68978091364579</c:v>
                </c:pt>
                <c:pt idx="201">
                  <c:v>221.73045888816674</c:v>
                </c:pt>
                <c:pt idx="202">
                  <c:v>231.56565657771804</c:v>
                </c:pt>
                <c:pt idx="203">
                  <c:v>234.62079859522146</c:v>
                </c:pt>
                <c:pt idx="204">
                  <c:v>240.52123896886681</c:v>
                </c:pt>
                <c:pt idx="205">
                  <c:v>249.44655370211862</c:v>
                </c:pt>
                <c:pt idx="206">
                  <c:v>248.56248685611314</c:v>
                </c:pt>
                <c:pt idx="207">
                  <c:v>252.23334668638407</c:v>
                </c:pt>
                <c:pt idx="208">
                  <c:v>254.77003147463867</c:v>
                </c:pt>
                <c:pt idx="209">
                  <c:v>255.99616536429446</c:v>
                </c:pt>
                <c:pt idx="210">
                  <c:v>261.90713756461849</c:v>
                </c:pt>
                <c:pt idx="211">
                  <c:v>262.2892685366956</c:v>
                </c:pt>
                <c:pt idx="212">
                  <c:v>267.63952723991292</c:v>
                </c:pt>
                <c:pt idx="213">
                  <c:v>274.51965675893234</c:v>
                </c:pt>
                <c:pt idx="214">
                  <c:v>282.87584208641175</c:v>
                </c:pt>
                <c:pt idx="215">
                  <c:v>284.36808490648815</c:v>
                </c:pt>
                <c:pt idx="216">
                  <c:v>300.85018827610429</c:v>
                </c:pt>
                <c:pt idx="217">
                  <c:v>289.67115338404307</c:v>
                </c:pt>
                <c:pt idx="218">
                  <c:v>282.81799107292761</c:v>
                </c:pt>
                <c:pt idx="219">
                  <c:v>284.97217711103065</c:v>
                </c:pt>
                <c:pt idx="220">
                  <c:v>292.92629980533076</c:v>
                </c:pt>
                <c:pt idx="221">
                  <c:v>293.74322088287852</c:v>
                </c:pt>
                <c:pt idx="222">
                  <c:v>304.74785732254986</c:v>
                </c:pt>
                <c:pt idx="223">
                  <c:v>315.23707428434091</c:v>
                </c:pt>
                <c:pt idx="224">
                  <c:v>314.3305777521299</c:v>
                </c:pt>
                <c:pt idx="225">
                  <c:v>292.37136090162755</c:v>
                </c:pt>
                <c:pt idx="226">
                  <c:v>298.39828827486718</c:v>
                </c:pt>
                <c:pt idx="227">
                  <c:v>269.17415051265158</c:v>
                </c:pt>
                <c:pt idx="228">
                  <c:v>293.87438869433009</c:v>
                </c:pt>
                <c:pt idx="229">
                  <c:v>304.16283703815611</c:v>
                </c:pt>
                <c:pt idx="230">
                  <c:v>306.95304032820326</c:v>
                </c:pt>
                <c:pt idx="231">
                  <c:v>320.76543787872481</c:v>
                </c:pt>
                <c:pt idx="232">
                  <c:v>300.08497584056278</c:v>
                </c:pt>
                <c:pt idx="233">
                  <c:v>319.88918512271778</c:v>
                </c:pt>
                <c:pt idx="234">
                  <c:v>325.61155881590548</c:v>
                </c:pt>
                <c:pt idx="235">
                  <c:v>319.01661970013288</c:v>
                </c:pt>
                <c:pt idx="236">
                  <c:v>323.06148595047159</c:v>
                </c:pt>
                <c:pt idx="237">
                  <c:v>331.25124931107285</c:v>
                </c:pt>
                <c:pt idx="238">
                  <c:v>343.74719240844922</c:v>
                </c:pt>
                <c:pt idx="239">
                  <c:v>351.73915803371318</c:v>
                </c:pt>
                <c:pt idx="240">
                  <c:v>353.27910214768548</c:v>
                </c:pt>
                <c:pt idx="241">
                  <c:v>324.38664766893896</c:v>
                </c:pt>
                <c:pt idx="242">
                  <c:v>278.40702324295336</c:v>
                </c:pt>
                <c:pt idx="243">
                  <c:v>316.76564593603558</c:v>
                </c:pt>
                <c:pt idx="244">
                  <c:v>333.79891967817605</c:v>
                </c:pt>
                <c:pt idx="245">
                  <c:v>339.95227195860787</c:v>
                </c:pt>
                <c:pt idx="246">
                  <c:v>360.62457123405164</c:v>
                </c:pt>
                <c:pt idx="247">
                  <c:v>386.50499492776726</c:v>
                </c:pt>
                <c:pt idx="248">
                  <c:v>371.28117975946265</c:v>
                </c:pt>
                <c:pt idx="249">
                  <c:v>364.65533773275519</c:v>
                </c:pt>
                <c:pt idx="250">
                  <c:v>409.10806222556653</c:v>
                </c:pt>
                <c:pt idx="251">
                  <c:v>425.69351123411565</c:v>
                </c:pt>
                <c:pt idx="252">
                  <c:v>425.86977723490975</c:v>
                </c:pt>
                <c:pt idx="253">
                  <c:v>439.45030265030914</c:v>
                </c:pt>
                <c:pt idx="254">
                  <c:v>453.3016178079863</c:v>
                </c:pt>
                <c:pt idx="255">
                  <c:v>478.02640159388329</c:v>
                </c:pt>
                <c:pt idx="256">
                  <c:v>480.06298939858203</c:v>
                </c:pt>
                <c:pt idx="257">
                  <c:v>490.83347538960476</c:v>
                </c:pt>
                <c:pt idx="258">
                  <c:v>500.58916614632432</c:v>
                </c:pt>
                <c:pt idx="259">
                  <c:v>514.88399778014889</c:v>
                </c:pt>
                <c:pt idx="260">
                  <c:v>490.37862466188898</c:v>
                </c:pt>
                <c:pt idx="261">
                  <c:v>524.78843805081624</c:v>
                </c:pt>
                <c:pt idx="262">
                  <c:v>516.96060174988816</c:v>
                </c:pt>
                <c:pt idx="263">
                  <c:v>534.89191312852608</c:v>
                </c:pt>
                <c:pt idx="264">
                  <c:v>504.25253667762382</c:v>
                </c:pt>
                <c:pt idx="265">
                  <c:v>491.37567579818233</c:v>
                </c:pt>
                <c:pt idx="266">
                  <c:v>505.85070913583189</c:v>
                </c:pt>
                <c:pt idx="267">
                  <c:v>461.48693439732324</c:v>
                </c:pt>
                <c:pt idx="268">
                  <c:v>460.25061735370878</c:v>
                </c:pt>
                <c:pt idx="269">
                  <c:v>420.13723471677918</c:v>
                </c:pt>
                <c:pt idx="270">
                  <c:v>461.30298326767382</c:v>
                </c:pt>
                <c:pt idx="271">
                  <c:v>444.021917853758</c:v>
                </c:pt>
                <c:pt idx="272">
                  <c:v>401.23288763247825</c:v>
                </c:pt>
                <c:pt idx="273">
                  <c:v>435.64459245150306</c:v>
                </c:pt>
                <c:pt idx="274">
                  <c:v>458.43729949825996</c:v>
                </c:pt>
                <c:pt idx="275">
                  <c:v>429.50811019911168</c:v>
                </c:pt>
                <c:pt idx="276">
                  <c:v>461.20076962099608</c:v>
                </c:pt>
                <c:pt idx="277">
                  <c:v>450.40080406795033</c:v>
                </c:pt>
                <c:pt idx="278">
                  <c:v>460.50552099370384</c:v>
                </c:pt>
                <c:pt idx="279">
                  <c:v>467.03694435837753</c:v>
                </c:pt>
                <c:pt idx="280">
                  <c:v>468.9443895192037</c:v>
                </c:pt>
                <c:pt idx="281">
                  <c:v>499.18394343974433</c:v>
                </c:pt>
                <c:pt idx="282">
                  <c:v>518.83940320795148</c:v>
                </c:pt>
                <c:pt idx="283">
                  <c:v>508.75491407629505</c:v>
                </c:pt>
                <c:pt idx="284">
                  <c:v>482.70322043199212</c:v>
                </c:pt>
                <c:pt idx="285">
                  <c:v>471.58232313373281</c:v>
                </c:pt>
                <c:pt idx="286">
                  <c:v>515.75652976836329</c:v>
                </c:pt>
                <c:pt idx="287">
                  <c:v>543.16049562919636</c:v>
                </c:pt>
                <c:pt idx="288">
                  <c:v>549.07421900057125</c:v>
                </c:pt>
                <c:pt idx="289">
                  <c:v>578.70306548756696</c:v>
                </c:pt>
                <c:pt idx="290">
                  <c:v>595.35159560039983</c:v>
                </c:pt>
                <c:pt idx="291">
                  <c:v>570.81254929479985</c:v>
                </c:pt>
                <c:pt idx="292">
                  <c:v>597.75372137677584</c:v>
                </c:pt>
                <c:pt idx="293">
                  <c:v>614.45618590541642</c:v>
                </c:pt>
                <c:pt idx="294">
                  <c:v>627.6836013822533</c:v>
                </c:pt>
                <c:pt idx="295">
                  <c:v>641.26930434872747</c:v>
                </c:pt>
                <c:pt idx="296">
                  <c:v>652.48804494381818</c:v>
                </c:pt>
                <c:pt idx="297">
                  <c:v>649.34154589734248</c:v>
                </c:pt>
                <c:pt idx="298">
                  <c:v>692.34936586223728</c:v>
                </c:pt>
                <c:pt idx="299">
                  <c:v>669.32635809576743</c:v>
                </c:pt>
                <c:pt idx="300">
                  <c:v>692.01833693716048</c:v>
                </c:pt>
                <c:pt idx="301">
                  <c:v>678.78268705252572</c:v>
                </c:pt>
                <c:pt idx="302">
                  <c:v>636.69491886887329</c:v>
                </c:pt>
                <c:pt idx="303">
                  <c:v>634.44106974892088</c:v>
                </c:pt>
                <c:pt idx="304">
                  <c:v>674.56228558120324</c:v>
                </c:pt>
                <c:pt idx="305">
                  <c:v>685.97773013008498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1-4A1C-A99E-D679603C916A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 #16'!$C$6:$C$311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#16'!$G$6:$G$311</c:f>
              <c:numCache>
                <c:formatCode>#,##0.00_);\(#,##0.00\)</c:formatCode>
                <c:ptCount val="306"/>
                <c:pt idx="0" formatCode="0.00">
                  <c:v>100</c:v>
                </c:pt>
                <c:pt idx="1">
                  <c:v>102.831619763685</c:v>
                </c:pt>
                <c:pt idx="2">
                  <c:v>106.1103427216554</c:v>
                </c:pt>
                <c:pt idx="3">
                  <c:v>100.657320643029</c:v>
                </c:pt>
                <c:pt idx="4">
                  <c:v>97.967197850080424</c:v>
                </c:pt>
                <c:pt idx="5">
                  <c:v>102.15188963931598</c:v>
                </c:pt>
                <c:pt idx="6">
                  <c:v>97.593537493800085</c:v>
                </c:pt>
                <c:pt idx="7">
                  <c:v>98.564967505527761</c:v>
                </c:pt>
                <c:pt idx="8">
                  <c:v>93.632983975265262</c:v>
                </c:pt>
                <c:pt idx="9">
                  <c:v>90.793339096737114</c:v>
                </c:pt>
                <c:pt idx="10">
                  <c:v>86.758125935780541</c:v>
                </c:pt>
                <c:pt idx="11">
                  <c:v>88.402101131512225</c:v>
                </c:pt>
                <c:pt idx="12">
                  <c:v>90.991533358982792</c:v>
                </c:pt>
                <c:pt idx="13">
                  <c:v>84.06824940086868</c:v>
                </c:pt>
                <c:pt idx="14">
                  <c:v>78.057974356716059</c:v>
                </c:pt>
                <c:pt idx="15">
                  <c:v>84.220407896017676</c:v>
                </c:pt>
                <c:pt idx="16">
                  <c:v>81.253302754845194</c:v>
                </c:pt>
                <c:pt idx="17">
                  <c:v>78.134010146989979</c:v>
                </c:pt>
                <c:pt idx="18">
                  <c:v>76.23205792916113</c:v>
                </c:pt>
                <c:pt idx="19">
                  <c:v>74.482206263413815</c:v>
                </c:pt>
                <c:pt idx="20">
                  <c:v>66.493812839256663</c:v>
                </c:pt>
                <c:pt idx="21">
                  <c:v>68.471902247727485</c:v>
                </c:pt>
                <c:pt idx="22">
                  <c:v>70.906467141645308</c:v>
                </c:pt>
                <c:pt idx="23">
                  <c:v>70.602135665580434</c:v>
                </c:pt>
                <c:pt idx="24">
                  <c:v>68.541535329047093</c:v>
                </c:pt>
                <c:pt idx="25">
                  <c:v>69.161164006693582</c:v>
                </c:pt>
                <c:pt idx="26">
                  <c:v>73.110969086214652</c:v>
                </c:pt>
                <c:pt idx="27">
                  <c:v>73.420776182154455</c:v>
                </c:pt>
                <c:pt idx="28">
                  <c:v>74.272684131479778</c:v>
                </c:pt>
                <c:pt idx="29">
                  <c:v>71.097331605857349</c:v>
                </c:pt>
                <c:pt idx="30">
                  <c:v>64.126997876966001</c:v>
                </c:pt>
                <c:pt idx="31">
                  <c:v>64.049571453073071</c:v>
                </c:pt>
                <c:pt idx="32">
                  <c:v>57.079237724181731</c:v>
                </c:pt>
                <c:pt idx="33">
                  <c:v>60.332045645230828</c:v>
                </c:pt>
                <c:pt idx="34">
                  <c:v>62.655490221527934</c:v>
                </c:pt>
                <c:pt idx="35">
                  <c:v>60.10939940851717</c:v>
                </c:pt>
                <c:pt idx="36">
                  <c:v>59.028992972664774</c:v>
                </c:pt>
                <c:pt idx="37">
                  <c:v>57.949441197057418</c:v>
                </c:pt>
                <c:pt idx="38">
                  <c:v>57.165761209665831</c:v>
                </c:pt>
                <c:pt idx="39">
                  <c:v>62.713505717821896</c:v>
                </c:pt>
                <c:pt idx="40">
                  <c:v>66.572774754437276</c:v>
                </c:pt>
                <c:pt idx="41">
                  <c:v>68.341631746311336</c:v>
                </c:pt>
                <c:pt idx="42">
                  <c:v>70.5124832544535</c:v>
                </c:pt>
                <c:pt idx="43">
                  <c:v>72.281296789026968</c:v>
                </c:pt>
                <c:pt idx="44">
                  <c:v>74.291341799201774</c:v>
                </c:pt>
                <c:pt idx="45">
                  <c:v>79.115478795155028</c:v>
                </c:pt>
                <c:pt idx="46">
                  <c:v>80.80391080939512</c:v>
                </c:pt>
                <c:pt idx="47">
                  <c:v>85.547622827714392</c:v>
                </c:pt>
                <c:pt idx="48">
                  <c:v>88.502328152450531</c:v>
                </c:pt>
                <c:pt idx="49">
                  <c:v>90.712827204501934</c:v>
                </c:pt>
                <c:pt idx="50">
                  <c:v>91.122180490337414</c:v>
                </c:pt>
                <c:pt idx="51">
                  <c:v>88.256693003722248</c:v>
                </c:pt>
                <c:pt idx="52">
                  <c:v>88.666046289557727</c:v>
                </c:pt>
                <c:pt idx="53">
                  <c:v>90.794700758822415</c:v>
                </c:pt>
                <c:pt idx="54">
                  <c:v>87.765480649333199</c:v>
                </c:pt>
                <c:pt idx="55">
                  <c:v>88.420440112363181</c:v>
                </c:pt>
                <c:pt idx="56">
                  <c:v>91.040277964483224</c:v>
                </c:pt>
                <c:pt idx="57">
                  <c:v>93.987653491185696</c:v>
                </c:pt>
                <c:pt idx="58">
                  <c:v>100.78292672751461</c:v>
                </c:pt>
                <c:pt idx="59">
                  <c:v>103.15721634550756</c:v>
                </c:pt>
                <c:pt idx="60">
                  <c:v>103.50145610928524</c:v>
                </c:pt>
                <c:pt idx="61">
                  <c:v>108.34653952412519</c:v>
                </c:pt>
                <c:pt idx="62">
                  <c:v>105.17215754488269</c:v>
                </c:pt>
                <c:pt idx="63">
                  <c:v>103.0002485757594</c:v>
                </c:pt>
                <c:pt idx="64">
                  <c:v>103.08375902173559</c:v>
                </c:pt>
                <c:pt idx="65">
                  <c:v>104.42036073036076</c:v>
                </c:pt>
                <c:pt idx="66">
                  <c:v>108.26302907814897</c:v>
                </c:pt>
                <c:pt idx="67">
                  <c:v>111.35391509718211</c:v>
                </c:pt>
                <c:pt idx="68">
                  <c:v>116.61662317073736</c:v>
                </c:pt>
                <c:pt idx="69">
                  <c:v>112.69044437697298</c:v>
                </c:pt>
                <c:pt idx="70">
                  <c:v>115.69779097849617</c:v>
                </c:pt>
                <c:pt idx="71">
                  <c:v>119.20630165624463</c:v>
                </c:pt>
                <c:pt idx="72">
                  <c:v>129.99631482090956</c:v>
                </c:pt>
                <c:pt idx="73">
                  <c:v>129.05860767444338</c:v>
                </c:pt>
                <c:pt idx="74">
                  <c:v>133.15028635463938</c:v>
                </c:pt>
                <c:pt idx="75">
                  <c:v>139.96980876470016</c:v>
                </c:pt>
                <c:pt idx="76">
                  <c:v>133.7469985491056</c:v>
                </c:pt>
                <c:pt idx="77">
                  <c:v>133.23554957840625</c:v>
                </c:pt>
                <c:pt idx="78">
                  <c:v>134.76992546203803</c:v>
                </c:pt>
                <c:pt idx="79">
                  <c:v>138.17967218130153</c:v>
                </c:pt>
                <c:pt idx="80">
                  <c:v>138.52063816176775</c:v>
                </c:pt>
                <c:pt idx="81">
                  <c:v>144.06142950182868</c:v>
                </c:pt>
                <c:pt idx="82">
                  <c:v>149.43186822355827</c:v>
                </c:pt>
                <c:pt idx="83">
                  <c:v>150.62520569788947</c:v>
                </c:pt>
                <c:pt idx="84">
                  <c:v>155.5286522674281</c:v>
                </c:pt>
                <c:pt idx="85">
                  <c:v>155.6157551835868</c:v>
                </c:pt>
                <c:pt idx="86">
                  <c:v>159.97478317704156</c:v>
                </c:pt>
                <c:pt idx="87">
                  <c:v>166.25171221764344</c:v>
                </c:pt>
                <c:pt idx="88">
                  <c:v>171.39533280180225</c:v>
                </c:pt>
                <c:pt idx="89">
                  <c:v>172.44153834208657</c:v>
                </c:pt>
                <c:pt idx="90">
                  <c:v>170.61071123956447</c:v>
                </c:pt>
                <c:pt idx="91">
                  <c:v>169.39022743812836</c:v>
                </c:pt>
                <c:pt idx="92">
                  <c:v>180.20053516217104</c:v>
                </c:pt>
                <c:pt idx="93">
                  <c:v>190.83644873892706</c:v>
                </c:pt>
                <c:pt idx="94">
                  <c:v>182.11843620931819</c:v>
                </c:pt>
                <c:pt idx="95">
                  <c:v>173.40051059431045</c:v>
                </c:pt>
                <c:pt idx="96">
                  <c:v>162.72964286210942</c:v>
                </c:pt>
                <c:pt idx="97">
                  <c:v>163.26636949598802</c:v>
                </c:pt>
                <c:pt idx="98">
                  <c:v>162.10348110360684</c:v>
                </c:pt>
                <c:pt idx="99">
                  <c:v>171.58625520908177</c:v>
                </c:pt>
                <c:pt idx="100">
                  <c:v>174.18065605458702</c:v>
                </c:pt>
                <c:pt idx="101">
                  <c:v>158.52497520036709</c:v>
                </c:pt>
                <c:pt idx="102">
                  <c:v>152.71001175085408</c:v>
                </c:pt>
                <c:pt idx="103">
                  <c:v>144.92695407200699</c:v>
                </c:pt>
                <c:pt idx="104">
                  <c:v>125.96114511725358</c:v>
                </c:pt>
                <c:pt idx="105">
                  <c:v>98.138810730128995</c:v>
                </c:pt>
                <c:pt idx="106">
                  <c:v>91.965976410218374</c:v>
                </c:pt>
                <c:pt idx="107">
                  <c:v>96.528456999290768</c:v>
                </c:pt>
                <c:pt idx="108">
                  <c:v>87.627373348043136</c:v>
                </c:pt>
                <c:pt idx="109">
                  <c:v>79.233610223938371</c:v>
                </c:pt>
                <c:pt idx="110">
                  <c:v>86.612746779524315</c:v>
                </c:pt>
                <c:pt idx="111">
                  <c:v>97.681451612903231</c:v>
                </c:pt>
                <c:pt idx="112">
                  <c:v>111.7018342457435</c:v>
                </c:pt>
                <c:pt idx="113">
                  <c:v>110.22603880331341</c:v>
                </c:pt>
                <c:pt idx="114">
                  <c:v>121.20252724483032</c:v>
                </c:pt>
                <c:pt idx="115">
                  <c:v>125.35324991076769</c:v>
                </c:pt>
                <c:pt idx="116">
                  <c:v>131.90227959615999</c:v>
                </c:pt>
                <c:pt idx="117">
                  <c:v>129.13507803772325</c:v>
                </c:pt>
                <c:pt idx="118">
                  <c:v>134.02376361082656</c:v>
                </c:pt>
                <c:pt idx="119">
                  <c:v>132.91692065044572</c:v>
                </c:pt>
                <c:pt idx="120">
                  <c:v>129.17781104997474</c:v>
                </c:pt>
                <c:pt idx="121">
                  <c:v>129.4611381640855</c:v>
                </c:pt>
                <c:pt idx="122">
                  <c:v>138.14854226830883</c:v>
                </c:pt>
                <c:pt idx="123">
                  <c:v>135.78782581386832</c:v>
                </c:pt>
                <c:pt idx="124">
                  <c:v>121.15145043086464</c:v>
                </c:pt>
                <c:pt idx="125">
                  <c:v>119.73501766104695</c:v>
                </c:pt>
                <c:pt idx="126">
                  <c:v>132.10510930380246</c:v>
                </c:pt>
                <c:pt idx="127">
                  <c:v>127.85583996588311</c:v>
                </c:pt>
                <c:pt idx="128">
                  <c:v>141.17025875056203</c:v>
                </c:pt>
                <c:pt idx="129">
                  <c:v>146.17496083048641</c:v>
                </c:pt>
                <c:pt idx="130">
                  <c:v>139.56494606659282</c:v>
                </c:pt>
                <c:pt idx="131">
                  <c:v>148.81896094173709</c:v>
                </c:pt>
                <c:pt idx="132">
                  <c:v>152.263299672274</c:v>
                </c:pt>
                <c:pt idx="133">
                  <c:v>156.38887504693389</c:v>
                </c:pt>
                <c:pt idx="134">
                  <c:v>155.71735835237729</c:v>
                </c:pt>
                <c:pt idx="135">
                  <c:v>163.87252641045015</c:v>
                </c:pt>
                <c:pt idx="136">
                  <c:v>159.17128666057877</c:v>
                </c:pt>
                <c:pt idx="137">
                  <c:v>156.77270441155338</c:v>
                </c:pt>
                <c:pt idx="138">
                  <c:v>154.37409319099427</c:v>
                </c:pt>
                <c:pt idx="139">
                  <c:v>141.32567654325567</c:v>
                </c:pt>
                <c:pt idx="140">
                  <c:v>123.95983502449832</c:v>
                </c:pt>
                <c:pt idx="141">
                  <c:v>136.62443679338429</c:v>
                </c:pt>
                <c:pt idx="142">
                  <c:v>132.69072540085014</c:v>
                </c:pt>
                <c:pt idx="143">
                  <c:v>125.30301327128018</c:v>
                </c:pt>
                <c:pt idx="144">
                  <c:v>138.70877930180922</c:v>
                </c:pt>
                <c:pt idx="145">
                  <c:v>145.83726863333163</c:v>
                </c:pt>
                <c:pt idx="146">
                  <c:v>144.74819970889402</c:v>
                </c:pt>
                <c:pt idx="147">
                  <c:v>142.17400650816535</c:v>
                </c:pt>
                <c:pt idx="148">
                  <c:v>126.43191805459625</c:v>
                </c:pt>
                <c:pt idx="149">
                  <c:v>133.95646273797217</c:v>
                </c:pt>
                <c:pt idx="150">
                  <c:v>134.5504805798015</c:v>
                </c:pt>
                <c:pt idx="151">
                  <c:v>138.21378616226841</c:v>
                </c:pt>
                <c:pt idx="152">
                  <c:v>140.88694612221815</c:v>
                </c:pt>
                <c:pt idx="153">
                  <c:v>144.02889446945008</c:v>
                </c:pt>
                <c:pt idx="154">
                  <c:v>146.64577722512965</c:v>
                </c:pt>
                <c:pt idx="155">
                  <c:v>150.77242454653754</c:v>
                </c:pt>
                <c:pt idx="156">
                  <c:v>157.8699433085028</c:v>
                </c:pt>
                <c:pt idx="157">
                  <c:v>155.9322691895851</c:v>
                </c:pt>
                <c:pt idx="158">
                  <c:v>156.95211063417526</c:v>
                </c:pt>
                <c:pt idx="159">
                  <c:v>162.74696783927982</c:v>
                </c:pt>
                <c:pt idx="160">
                  <c:v>157.94224177092556</c:v>
                </c:pt>
                <c:pt idx="161">
                  <c:v>150.07064708500016</c:v>
                </c:pt>
                <c:pt idx="162">
                  <c:v>158.96658828901076</c:v>
                </c:pt>
                <c:pt idx="163">
                  <c:v>156.37757614877924</c:v>
                </c:pt>
                <c:pt idx="164">
                  <c:v>166.94080014740715</c:v>
                </c:pt>
                <c:pt idx="165">
                  <c:v>173.37446518548734</c:v>
                </c:pt>
                <c:pt idx="166">
                  <c:v>173.58240836883311</c:v>
                </c:pt>
                <c:pt idx="167">
                  <c:v>174.20652763420773</c:v>
                </c:pt>
                <c:pt idx="168">
                  <c:v>167.35474542133881</c:v>
                </c:pt>
                <c:pt idx="169">
                  <c:v>176.37829174566238</c:v>
                </c:pt>
                <c:pt idx="170">
                  <c:v>175.85358829828164</c:v>
                </c:pt>
                <c:pt idx="171">
                  <c:v>179.42545972029723</c:v>
                </c:pt>
                <c:pt idx="172">
                  <c:v>182.80691573687358</c:v>
                </c:pt>
                <c:pt idx="173">
                  <c:v>183.96925367011389</c:v>
                </c:pt>
                <c:pt idx="174">
                  <c:v>182.9929998980202</c:v>
                </c:pt>
                <c:pt idx="175">
                  <c:v>184.91585507743511</c:v>
                </c:pt>
                <c:pt idx="176">
                  <c:v>174.76748895605135</c:v>
                </c:pt>
                <c:pt idx="177">
                  <c:v>175.10519563897299</c:v>
                </c:pt>
                <c:pt idx="178">
                  <c:v>174.67576508026275</c:v>
                </c:pt>
                <c:pt idx="179">
                  <c:v>166.94579773697555</c:v>
                </c:pt>
                <c:pt idx="180">
                  <c:v>168.52076273936279</c:v>
                </c:pt>
                <c:pt idx="181">
                  <c:v>177.82892541104812</c:v>
                </c:pt>
                <c:pt idx="182">
                  <c:v>174.58195525404557</c:v>
                </c:pt>
                <c:pt idx="183">
                  <c:v>183.99205426715926</c:v>
                </c:pt>
                <c:pt idx="184">
                  <c:v>182.25523979159038</c:v>
                </c:pt>
                <c:pt idx="185">
                  <c:v>175.5251669919204</c:v>
                </c:pt>
                <c:pt idx="186">
                  <c:v>175.92452509861911</c:v>
                </c:pt>
                <c:pt idx="187">
                  <c:v>163.09210572060314</c:v>
                </c:pt>
                <c:pt idx="188">
                  <c:v>155.96302247263927</c:v>
                </c:pt>
                <c:pt idx="189">
                  <c:v>166.54251398745649</c:v>
                </c:pt>
                <c:pt idx="190">
                  <c:v>164.33812792902205</c:v>
                </c:pt>
                <c:pt idx="191">
                  <c:v>159.70889692623615</c:v>
                </c:pt>
                <c:pt idx="192">
                  <c:v>151.93364707572928</c:v>
                </c:pt>
                <c:pt idx="193">
                  <c:v>148.49071346457822</c:v>
                </c:pt>
                <c:pt idx="194">
                  <c:v>160.15223382113669</c:v>
                </c:pt>
                <c:pt idx="195">
                  <c:v>164.21116018245115</c:v>
                </c:pt>
                <c:pt idx="196">
                  <c:v>162.54012557421578</c:v>
                </c:pt>
                <c:pt idx="197">
                  <c:v>159.0865304386522</c:v>
                </c:pt>
                <c:pt idx="198">
                  <c:v>168.07697678568945</c:v>
                </c:pt>
                <c:pt idx="199">
                  <c:v>169.31697291509255</c:v>
                </c:pt>
                <c:pt idx="200">
                  <c:v>170.66974073953892</c:v>
                </c:pt>
                <c:pt idx="201">
                  <c:v>168.68774017401464</c:v>
                </c:pt>
                <c:pt idx="202">
                  <c:v>165.06006957803541</c:v>
                </c:pt>
                <c:pt idx="203">
                  <c:v>166.98725600174291</c:v>
                </c:pt>
                <c:pt idx="204">
                  <c:v>174.90466916826202</c:v>
                </c:pt>
                <c:pt idx="205">
                  <c:v>177.53390828307738</c:v>
                </c:pt>
                <c:pt idx="206">
                  <c:v>181.99230863722539</c:v>
                </c:pt>
                <c:pt idx="207">
                  <c:v>186.55658546138903</c:v>
                </c:pt>
                <c:pt idx="208">
                  <c:v>192.17507845491335</c:v>
                </c:pt>
                <c:pt idx="209">
                  <c:v>191.14305448038976</c:v>
                </c:pt>
                <c:pt idx="210">
                  <c:v>199.7698935933509</c:v>
                </c:pt>
                <c:pt idx="211">
                  <c:v>201.04451070556112</c:v>
                </c:pt>
                <c:pt idx="212">
                  <c:v>203.59377390151531</c:v>
                </c:pt>
                <c:pt idx="213">
                  <c:v>208.64286037111378</c:v>
                </c:pt>
                <c:pt idx="214">
                  <c:v>210.15730383953942</c:v>
                </c:pt>
                <c:pt idx="215">
                  <c:v>212.48725252515888</c:v>
                </c:pt>
                <c:pt idx="216">
                  <c:v>226.50372400094562</c:v>
                </c:pt>
                <c:pt idx="217">
                  <c:v>214.86100616977782</c:v>
                </c:pt>
                <c:pt idx="218">
                  <c:v>212.97933402555987</c:v>
                </c:pt>
                <c:pt idx="219">
                  <c:v>215.25762646653902</c:v>
                </c:pt>
                <c:pt idx="220">
                  <c:v>211.13163100464004</c:v>
                </c:pt>
                <c:pt idx="221">
                  <c:v>204.5301193858962</c:v>
                </c:pt>
                <c:pt idx="222">
                  <c:v>211.84803909071101</c:v>
                </c:pt>
                <c:pt idx="223">
                  <c:v>207.20117890965054</c:v>
                </c:pt>
                <c:pt idx="224">
                  <c:v>206.84374261225889</c:v>
                </c:pt>
                <c:pt idx="225">
                  <c:v>190.47146535699883</c:v>
                </c:pt>
                <c:pt idx="226">
                  <c:v>192.86581776209965</c:v>
                </c:pt>
                <c:pt idx="227">
                  <c:v>181.61234697235884</c:v>
                </c:pt>
                <c:pt idx="228">
                  <c:v>197.3927792508193</c:v>
                </c:pt>
                <c:pt idx="229">
                  <c:v>200.77945014346705</c:v>
                </c:pt>
                <c:pt idx="230">
                  <c:v>201.62605630211979</c:v>
                </c:pt>
                <c:pt idx="231">
                  <c:v>207.8042648415373</c:v>
                </c:pt>
                <c:pt idx="232">
                  <c:v>196.27983778258834</c:v>
                </c:pt>
                <c:pt idx="233">
                  <c:v>205.37810169240115</c:v>
                </c:pt>
                <c:pt idx="234">
                  <c:v>203.82248967454535</c:v>
                </c:pt>
                <c:pt idx="235">
                  <c:v>199.03676893231787</c:v>
                </c:pt>
                <c:pt idx="236">
                  <c:v>203.33159600702734</c:v>
                </c:pt>
                <c:pt idx="237">
                  <c:v>211.35879680061555</c:v>
                </c:pt>
                <c:pt idx="238">
                  <c:v>213.70311536696502</c:v>
                </c:pt>
                <c:pt idx="239">
                  <c:v>220.36591626531435</c:v>
                </c:pt>
                <c:pt idx="240">
                  <c:v>215.46422247356639</c:v>
                </c:pt>
                <c:pt idx="241">
                  <c:v>200.99179699993974</c:v>
                </c:pt>
                <c:pt idx="242">
                  <c:v>168.17936218589062</c:v>
                </c:pt>
                <c:pt idx="243">
                  <c:v>182.24495489711629</c:v>
                </c:pt>
                <c:pt idx="244">
                  <c:v>191.00076079247575</c:v>
                </c:pt>
                <c:pt idx="245">
                  <c:v>198.13042347111423</c:v>
                </c:pt>
                <c:pt idx="246">
                  <c:v>207.27378157317747</c:v>
                </c:pt>
                <c:pt idx="247">
                  <c:v>216.19823076637817</c:v>
                </c:pt>
                <c:pt idx="248">
                  <c:v>210.66756497735585</c:v>
                </c:pt>
                <c:pt idx="249">
                  <c:v>207.27481006262485</c:v>
                </c:pt>
                <c:pt idx="250">
                  <c:v>234.08527017693493</c:v>
                </c:pt>
                <c:pt idx="251">
                  <c:v>245.34052271600015</c:v>
                </c:pt>
                <c:pt idx="252">
                  <c:v>247.43991593619774</c:v>
                </c:pt>
                <c:pt idx="253">
                  <c:v>253.18542013359354</c:v>
                </c:pt>
                <c:pt idx="254">
                  <c:v>256.88809803039925</c:v>
                </c:pt>
                <c:pt idx="255">
                  <c:v>264.62468536914366</c:v>
                </c:pt>
                <c:pt idx="256">
                  <c:v>272.94218093070469</c:v>
                </c:pt>
                <c:pt idx="257">
                  <c:v>269.61522036907417</c:v>
                </c:pt>
                <c:pt idx="258">
                  <c:v>268.17879724098293</c:v>
                </c:pt>
                <c:pt idx="259">
                  <c:v>272.82031217407024</c:v>
                </c:pt>
                <c:pt idx="260">
                  <c:v>262.11905330298657</c:v>
                </c:pt>
                <c:pt idx="261">
                  <c:v>270.34237689415892</c:v>
                </c:pt>
                <c:pt idx="262">
                  <c:v>258.41934498838822</c:v>
                </c:pt>
                <c:pt idx="263">
                  <c:v>265.02876583584032</c:v>
                </c:pt>
                <c:pt idx="264">
                  <c:v>261.32222023928165</c:v>
                </c:pt>
                <c:pt idx="265">
                  <c:v>253.56280333195812</c:v>
                </c:pt>
                <c:pt idx="266">
                  <c:v>252.11613876669338</c:v>
                </c:pt>
                <c:pt idx="267">
                  <c:v>236.66966135753654</c:v>
                </c:pt>
                <c:pt idx="268">
                  <c:v>239.96217476556234</c:v>
                </c:pt>
                <c:pt idx="269">
                  <c:v>217.57274172688881</c:v>
                </c:pt>
                <c:pt idx="270">
                  <c:v>228.01454602765509</c:v>
                </c:pt>
                <c:pt idx="271">
                  <c:v>218.69149198763262</c:v>
                </c:pt>
                <c:pt idx="272">
                  <c:v>195.78348298096222</c:v>
                </c:pt>
                <c:pt idx="273">
                  <c:v>203.52932672473335</c:v>
                </c:pt>
                <c:pt idx="274">
                  <c:v>230.71115844415911</c:v>
                </c:pt>
                <c:pt idx="275">
                  <c:v>223.07885414107514</c:v>
                </c:pt>
                <c:pt idx="276">
                  <c:v>244.70033873517235</c:v>
                </c:pt>
                <c:pt idx="277">
                  <c:v>234.53835599293558</c:v>
                </c:pt>
                <c:pt idx="278">
                  <c:v>240.22913296311577</c:v>
                </c:pt>
                <c:pt idx="279">
                  <c:v>244.78550055857116</c:v>
                </c:pt>
                <c:pt idx="280">
                  <c:v>236.50378484116646</c:v>
                </c:pt>
                <c:pt idx="281">
                  <c:v>244.24238570150513</c:v>
                </c:pt>
                <c:pt idx="282">
                  <c:v>256.43215851832622</c:v>
                </c:pt>
                <c:pt idx="283">
                  <c:v>245.04433224091335</c:v>
                </c:pt>
                <c:pt idx="284">
                  <c:v>235.71454231929877</c:v>
                </c:pt>
                <c:pt idx="285">
                  <c:v>228.49334407984091</c:v>
                </c:pt>
                <c:pt idx="286">
                  <c:v>247.93666185352922</c:v>
                </c:pt>
                <c:pt idx="287">
                  <c:v>256.21042488492503</c:v>
                </c:pt>
                <c:pt idx="288">
                  <c:v>255.77689485419208</c:v>
                </c:pt>
                <c:pt idx="289">
                  <c:v>263.61250689522501</c:v>
                </c:pt>
                <c:pt idx="290">
                  <c:v>270.74847088244974</c:v>
                </c:pt>
                <c:pt idx="291">
                  <c:v>265.51700860802208</c:v>
                </c:pt>
                <c:pt idx="292">
                  <c:v>276.18828194169532</c:v>
                </c:pt>
                <c:pt idx="293">
                  <c:v>271.55474866615054</c:v>
                </c:pt>
                <c:pt idx="294">
                  <c:v>281.2940657028031</c:v>
                </c:pt>
                <c:pt idx="295">
                  <c:v>288.22738829735454</c:v>
                </c:pt>
                <c:pt idx="296">
                  <c:v>294.45316809515646</c:v>
                </c:pt>
                <c:pt idx="297">
                  <c:v>281.72778404850527</c:v>
                </c:pt>
                <c:pt idx="298">
                  <c:v>281.01743101298388</c:v>
                </c:pt>
                <c:pt idx="299">
                  <c:v>269.2255097831075</c:v>
                </c:pt>
                <c:pt idx="300">
                  <c:v>282.85841263807833</c:v>
                </c:pt>
                <c:pt idx="301">
                  <c:v>287.91461161920739</c:v>
                </c:pt>
                <c:pt idx="302">
                  <c:v>287.91461161920739</c:v>
                </c:pt>
                <c:pt idx="303">
                  <c:v>297.68249458811749</c:v>
                </c:pt>
                <c:pt idx="304">
                  <c:v>311.44398759554809</c:v>
                </c:pt>
                <c:pt idx="305">
                  <c:v>316.22429066096811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1-4A1C-A99E-D679603C916A}"/>
            </c:ext>
          </c:extLst>
        </c:ser>
        <c:ser>
          <c:idx val="4"/>
          <c:order val="4"/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'Step #16'!$C$6:$C$311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#16'!$H$6:$H$311</c:f>
              <c:numCache>
                <c:formatCode>#,##0.00_);\(#,##0.00\)</c:formatCode>
                <c:ptCount val="306"/>
                <c:pt idx="0" formatCode="0.00">
                  <c:v>100</c:v>
                </c:pt>
                <c:pt idx="1">
                  <c:v>96.743168072295873</c:v>
                </c:pt>
                <c:pt idx="2">
                  <c:v>103.40488850959539</c:v>
                </c:pt>
                <c:pt idx="3">
                  <c:v>101.99853677488504</c:v>
                </c:pt>
                <c:pt idx="4">
                  <c:v>101.40637237840554</c:v>
                </c:pt>
                <c:pt idx="5">
                  <c:v>104.29310413877188</c:v>
                </c:pt>
                <c:pt idx="6">
                  <c:v>101.55440831660161</c:v>
                </c:pt>
                <c:pt idx="7">
                  <c:v>105.40338399709006</c:v>
                </c:pt>
                <c:pt idx="8">
                  <c:v>101.03625156737255</c:v>
                </c:pt>
                <c:pt idx="9">
                  <c:v>101.48038002565598</c:v>
                </c:pt>
                <c:pt idx="10">
                  <c:v>99.703928123607838</c:v>
                </c:pt>
                <c:pt idx="11">
                  <c:v>93.412287209950918</c:v>
                </c:pt>
                <c:pt idx="12">
                  <c:v>107.03537132020972</c:v>
                </c:pt>
                <c:pt idx="13">
                  <c:v>106.45633631387004</c:v>
                </c:pt>
                <c:pt idx="14">
                  <c:v>99.921760395235921</c:v>
                </c:pt>
                <c:pt idx="15">
                  <c:v>106.20824038509575</c:v>
                </c:pt>
                <c:pt idx="16">
                  <c:v>107.77980361239894</c:v>
                </c:pt>
                <c:pt idx="17">
                  <c:v>106.29089774063014</c:v>
                </c:pt>
                <c:pt idx="18">
                  <c:v>104.6365945830118</c:v>
                </c:pt>
                <c:pt idx="19">
                  <c:v>103.72668243019231</c:v>
                </c:pt>
                <c:pt idx="20">
                  <c:v>91.567339527267649</c:v>
                </c:pt>
                <c:pt idx="21">
                  <c:v>93.552540475060979</c:v>
                </c:pt>
                <c:pt idx="22">
                  <c:v>98.929108312101306</c:v>
                </c:pt>
                <c:pt idx="23">
                  <c:v>95.785878639018975</c:v>
                </c:pt>
                <c:pt idx="24">
                  <c:v>101.29307977921154</c:v>
                </c:pt>
                <c:pt idx="25">
                  <c:v>102.76862918019344</c:v>
                </c:pt>
                <c:pt idx="26">
                  <c:v>108.931267642618</c:v>
                </c:pt>
                <c:pt idx="27">
                  <c:v>110.49364442556234</c:v>
                </c:pt>
                <c:pt idx="28">
                  <c:v>113.49199664581239</c:v>
                </c:pt>
                <c:pt idx="29">
                  <c:v>107.68092031244645</c:v>
                </c:pt>
                <c:pt idx="30">
                  <c:v>96.842918407446263</c:v>
                </c:pt>
                <c:pt idx="31">
                  <c:v>97.192519385461978</c:v>
                </c:pt>
                <c:pt idx="32">
                  <c:v>87.403341058204077</c:v>
                </c:pt>
                <c:pt idx="33">
                  <c:v>91.598717943954028</c:v>
                </c:pt>
                <c:pt idx="34">
                  <c:v>98.590943941219962</c:v>
                </c:pt>
                <c:pt idx="35">
                  <c:v>95.020018191224182</c:v>
                </c:pt>
                <c:pt idx="36">
                  <c:v>95.009510550373307</c:v>
                </c:pt>
                <c:pt idx="37">
                  <c:v>93.170673401465791</c:v>
                </c:pt>
                <c:pt idx="38">
                  <c:v>92.45051809481815</c:v>
                </c:pt>
                <c:pt idx="39">
                  <c:v>99.321854613060779</c:v>
                </c:pt>
                <c:pt idx="40">
                  <c:v>106.90705011091856</c:v>
                </c:pt>
                <c:pt idx="41">
                  <c:v>109.94117785493015</c:v>
                </c:pt>
                <c:pt idx="42">
                  <c:v>112.79677892295234</c:v>
                </c:pt>
                <c:pt idx="43">
                  <c:v>117.16942321928518</c:v>
                </c:pt>
                <c:pt idx="44">
                  <c:v>120.47125840250001</c:v>
                </c:pt>
                <c:pt idx="45">
                  <c:v>129.03810289395705</c:v>
                </c:pt>
                <c:pt idx="46">
                  <c:v>131.98294665627876</c:v>
                </c:pt>
                <c:pt idx="47">
                  <c:v>137.87261353722698</c:v>
                </c:pt>
                <c:pt idx="48">
                  <c:v>144.27589555446281</c:v>
                </c:pt>
                <c:pt idx="49">
                  <c:v>146.8070396652088</c:v>
                </c:pt>
                <c:pt idx="50">
                  <c:v>145.63187667291345</c:v>
                </c:pt>
                <c:pt idx="51">
                  <c:v>140.29837158403615</c:v>
                </c:pt>
                <c:pt idx="52">
                  <c:v>140.47916906649621</c:v>
                </c:pt>
                <c:pt idx="53">
                  <c:v>144.9086867430731</c:v>
                </c:pt>
                <c:pt idx="54">
                  <c:v>140.29837158403615</c:v>
                </c:pt>
                <c:pt idx="55">
                  <c:v>140.56954716403106</c:v>
                </c:pt>
                <c:pt idx="56">
                  <c:v>145.3607010929185</c:v>
                </c:pt>
                <c:pt idx="57">
                  <c:v>150.06141499318554</c:v>
                </c:pt>
                <c:pt idx="58">
                  <c:v>161.54199319831531</c:v>
                </c:pt>
                <c:pt idx="59">
                  <c:v>163.25954863799092</c:v>
                </c:pt>
                <c:pt idx="60">
                  <c:v>165.11440529436464</c:v>
                </c:pt>
                <c:pt idx="61">
                  <c:v>171.33637373676066</c:v>
                </c:pt>
                <c:pt idx="62">
                  <c:v>167.25030521703337</c:v>
                </c:pt>
                <c:pt idx="63">
                  <c:v>162.04984874364533</c:v>
                </c:pt>
                <c:pt idx="64">
                  <c:v>164.46433533288166</c:v>
                </c:pt>
                <c:pt idx="65">
                  <c:v>167.06457389142324</c:v>
                </c:pt>
                <c:pt idx="66">
                  <c:v>174.86526892335283</c:v>
                </c:pt>
                <c:pt idx="67">
                  <c:v>176.16538820262363</c:v>
                </c:pt>
                <c:pt idx="68">
                  <c:v>183.13026130376497</c:v>
                </c:pt>
                <c:pt idx="69">
                  <c:v>175.70104956675075</c:v>
                </c:pt>
                <c:pt idx="70">
                  <c:v>181.36584467601165</c:v>
                </c:pt>
                <c:pt idx="71">
                  <c:v>181.18005141931596</c:v>
                </c:pt>
                <c:pt idx="72">
                  <c:v>197.66858364020189</c:v>
                </c:pt>
                <c:pt idx="73">
                  <c:v>196.99588818879238</c:v>
                </c:pt>
                <c:pt idx="74">
                  <c:v>203.53036088895053</c:v>
                </c:pt>
                <c:pt idx="75">
                  <c:v>211.02581824382432</c:v>
                </c:pt>
                <c:pt idx="76">
                  <c:v>202.95382376972867</c:v>
                </c:pt>
                <c:pt idx="77">
                  <c:v>204.3952491425641</c:v>
                </c:pt>
                <c:pt idx="78">
                  <c:v>205.6444610695003</c:v>
                </c:pt>
                <c:pt idx="79">
                  <c:v>209.29614495507312</c:v>
                </c:pt>
                <c:pt idx="80">
                  <c:v>211.02581824382432</c:v>
                </c:pt>
                <c:pt idx="81">
                  <c:v>220.44314168965343</c:v>
                </c:pt>
                <c:pt idx="82">
                  <c:v>227.16988976679642</c:v>
                </c:pt>
                <c:pt idx="83">
                  <c:v>220.25096953114453</c:v>
                </c:pt>
                <c:pt idx="84">
                  <c:v>235.47744944668699</c:v>
                </c:pt>
                <c:pt idx="85">
                  <c:v>235.47744944668699</c:v>
                </c:pt>
                <c:pt idx="86">
                  <c:v>240.63389356193335</c:v>
                </c:pt>
                <c:pt idx="87">
                  <c:v>251.45230460019974</c:v>
                </c:pt>
                <c:pt idx="88">
                  <c:v>262.57399216447908</c:v>
                </c:pt>
                <c:pt idx="89">
                  <c:v>262.06844871301007</c:v>
                </c:pt>
                <c:pt idx="90">
                  <c:v>256.70986153447888</c:v>
                </c:pt>
                <c:pt idx="91">
                  <c:v>255.19318989268166</c:v>
                </c:pt>
                <c:pt idx="92">
                  <c:v>268.03379538051905</c:v>
                </c:pt>
                <c:pt idx="93">
                  <c:v>280.87431829357564</c:v>
                </c:pt>
                <c:pt idx="94">
                  <c:v>263.48396624838409</c:v>
                </c:pt>
                <c:pt idx="95">
                  <c:v>239.72387819063795</c:v>
                </c:pt>
                <c:pt idx="96">
                  <c:v>235.44819733060507</c:v>
                </c:pt>
                <c:pt idx="97">
                  <c:v>233.92287598052391</c:v>
                </c:pt>
                <c:pt idx="98">
                  <c:v>229.67368098141782</c:v>
                </c:pt>
                <c:pt idx="99">
                  <c:v>244.05554475202172</c:v>
                </c:pt>
                <c:pt idx="100">
                  <c:v>250.91965597694838</c:v>
                </c:pt>
                <c:pt idx="101">
                  <c:v>227.93046542862299</c:v>
                </c:pt>
                <c:pt idx="102">
                  <c:v>218.99626638128825</c:v>
                </c:pt>
                <c:pt idx="103">
                  <c:v>211.47843126083018</c:v>
                </c:pt>
                <c:pt idx="104">
                  <c:v>181.40735914703552</c:v>
                </c:pt>
                <c:pt idx="105">
                  <c:v>141.85730086988403</c:v>
                </c:pt>
                <c:pt idx="106">
                  <c:v>130.41716366362832</c:v>
                </c:pt>
                <c:pt idx="107">
                  <c:v>131.28880240556853</c:v>
                </c:pt>
                <c:pt idx="108">
                  <c:v>123.54440273041769</c:v>
                </c:pt>
                <c:pt idx="109">
                  <c:v>109.70286703767516</c:v>
                </c:pt>
                <c:pt idx="110">
                  <c:v>119.88380076852347</c:v>
                </c:pt>
                <c:pt idx="111">
                  <c:v>134.86930683013171</c:v>
                </c:pt>
                <c:pt idx="112">
                  <c:v>148.93963659664738</c:v>
                </c:pt>
                <c:pt idx="113">
                  <c:v>147.22377393997721</c:v>
                </c:pt>
                <c:pt idx="114">
                  <c:v>161.40849042153187</c:v>
                </c:pt>
                <c:pt idx="115">
                  <c:v>168.61522505550056</c:v>
                </c:pt>
                <c:pt idx="116">
                  <c:v>177.19472413210809</c:v>
                </c:pt>
                <c:pt idx="117">
                  <c:v>171.36067136599743</c:v>
                </c:pt>
                <c:pt idx="118">
                  <c:v>178.33861192619301</c:v>
                </c:pt>
                <c:pt idx="119">
                  <c:v>179.25378822128556</c:v>
                </c:pt>
                <c:pt idx="120">
                  <c:v>176.39533832332731</c:v>
                </c:pt>
                <c:pt idx="121">
                  <c:v>178.968740078124</c:v>
                </c:pt>
                <c:pt idx="122">
                  <c:v>191.60185578562266</c:v>
                </c:pt>
                <c:pt idx="123">
                  <c:v>192.77158948608346</c:v>
                </c:pt>
                <c:pt idx="124">
                  <c:v>175.22560462286651</c:v>
                </c:pt>
                <c:pt idx="125">
                  <c:v>168.5581452383046</c:v>
                </c:pt>
                <c:pt idx="126">
                  <c:v>182.82884271031898</c:v>
                </c:pt>
                <c:pt idx="127">
                  <c:v>176.7462398541399</c:v>
                </c:pt>
                <c:pt idx="128">
                  <c:v>195.81281866123985</c:v>
                </c:pt>
                <c:pt idx="129">
                  <c:v>203.53308585671545</c:v>
                </c:pt>
                <c:pt idx="130">
                  <c:v>199.20511451677029</c:v>
                </c:pt>
                <c:pt idx="131">
                  <c:v>208.91382372018379</c:v>
                </c:pt>
                <c:pt idx="132">
                  <c:v>215.90617357962088</c:v>
                </c:pt>
                <c:pt idx="133">
                  <c:v>221.86055844498478</c:v>
                </c:pt>
                <c:pt idx="134">
                  <c:v>222.93237909916695</c:v>
                </c:pt>
                <c:pt idx="135">
                  <c:v>233.17392271908841</c:v>
                </c:pt>
                <c:pt idx="136">
                  <c:v>228.41043134175348</c:v>
                </c:pt>
                <c:pt idx="137">
                  <c:v>226.02868565308603</c:v>
                </c:pt>
                <c:pt idx="138">
                  <c:v>220.6697062443462</c:v>
                </c:pt>
                <c:pt idx="139">
                  <c:v>202.3301777380868</c:v>
                </c:pt>
                <c:pt idx="140">
                  <c:v>181.48983070931322</c:v>
                </c:pt>
                <c:pt idx="141">
                  <c:v>199.94845269311455</c:v>
                </c:pt>
                <c:pt idx="142">
                  <c:v>196.3758341601133</c:v>
                </c:pt>
                <c:pt idx="143">
                  <c:v>189.46868083071882</c:v>
                </c:pt>
                <c:pt idx="144">
                  <c:v>207.39564508863785</c:v>
                </c:pt>
                <c:pt idx="145">
                  <c:v>217.2600283974671</c:v>
                </c:pt>
                <c:pt idx="146">
                  <c:v>220.06100624802079</c:v>
                </c:pt>
                <c:pt idx="147">
                  <c:v>217.86889354335406</c:v>
                </c:pt>
                <c:pt idx="148">
                  <c:v>198.749054002668</c:v>
                </c:pt>
                <c:pt idx="149">
                  <c:v>208.61343731149722</c:v>
                </c:pt>
                <c:pt idx="150">
                  <c:v>208.49163950988566</c:v>
                </c:pt>
                <c:pt idx="151">
                  <c:v>214.82436137696749</c:v>
                </c:pt>
                <c:pt idx="152">
                  <c:v>221.76594838993631</c:v>
                </c:pt>
                <c:pt idx="153">
                  <c:v>222.13130050738076</c:v>
                </c:pt>
                <c:pt idx="154">
                  <c:v>225.05407615954601</c:v>
                </c:pt>
                <c:pt idx="155">
                  <c:v>227.367945378434</c:v>
                </c:pt>
                <c:pt idx="156">
                  <c:v>242.96378228828758</c:v>
                </c:pt>
                <c:pt idx="157">
                  <c:v>243.83193224574092</c:v>
                </c:pt>
                <c:pt idx="158">
                  <c:v>250.77731769862433</c:v>
                </c:pt>
                <c:pt idx="159">
                  <c:v>256.85444997557852</c:v>
                </c:pt>
                <c:pt idx="160">
                  <c:v>258.59085310896114</c:v>
                </c:pt>
                <c:pt idx="161">
                  <c:v>252.38965222392463</c:v>
                </c:pt>
                <c:pt idx="162">
                  <c:v>264.5439993526137</c:v>
                </c:pt>
                <c:pt idx="163">
                  <c:v>257.47460722273348</c:v>
                </c:pt>
                <c:pt idx="164">
                  <c:v>272.10952140895699</c:v>
                </c:pt>
                <c:pt idx="165">
                  <c:v>282.03145933997149</c:v>
                </c:pt>
                <c:pt idx="166">
                  <c:v>288.23268086870326</c:v>
                </c:pt>
                <c:pt idx="167">
                  <c:v>291.0852473135327</c:v>
                </c:pt>
                <c:pt idx="168">
                  <c:v>285.00528685033777</c:v>
                </c:pt>
                <c:pt idx="169">
                  <c:v>299.74038488931052</c:v>
                </c:pt>
                <c:pt idx="170">
                  <c:v>301.62957201078257</c:v>
                </c:pt>
                <c:pt idx="171">
                  <c:v>302.25924600141946</c:v>
                </c:pt>
                <c:pt idx="172">
                  <c:v>309.18603148493816</c:v>
                </c:pt>
                <c:pt idx="173">
                  <c:v>314.72741858436268</c:v>
                </c:pt>
                <c:pt idx="174">
                  <c:v>308.68220146016989</c:v>
                </c:pt>
                <c:pt idx="175">
                  <c:v>316.99440597147782</c:v>
                </c:pt>
                <c:pt idx="176">
                  <c:v>304.6520773544031</c:v>
                </c:pt>
                <c:pt idx="177">
                  <c:v>308.55625427582532</c:v>
                </c:pt>
                <c:pt idx="178">
                  <c:v>313.21615559070489</c:v>
                </c:pt>
                <c:pt idx="179">
                  <c:v>303.64464438551357</c:v>
                </c:pt>
                <c:pt idx="180">
                  <c:v>303.97766847629299</c:v>
                </c:pt>
                <c:pt idx="181">
                  <c:v>320.85814189402601</c:v>
                </c:pt>
                <c:pt idx="182">
                  <c:v>319.835102291574</c:v>
                </c:pt>
                <c:pt idx="183">
                  <c:v>323.54370084478126</c:v>
                </c:pt>
                <c:pt idx="184">
                  <c:v>326.22930108292695</c:v>
                </c:pt>
                <c:pt idx="185">
                  <c:v>319.4515217912782</c:v>
                </c:pt>
                <c:pt idx="186">
                  <c:v>320.47452010633981</c:v>
                </c:pt>
                <c:pt idx="187">
                  <c:v>300.39689568369232</c:v>
                </c:pt>
                <c:pt idx="188">
                  <c:v>292.21245500190543</c:v>
                </c:pt>
                <c:pt idx="189">
                  <c:v>312.28999684977208</c:v>
                </c:pt>
                <c:pt idx="190">
                  <c:v>313.95251619807539</c:v>
                </c:pt>
                <c:pt idx="191">
                  <c:v>302.31516977168485</c:v>
                </c:pt>
                <c:pt idx="192">
                  <c:v>288.65131436342892</c:v>
                </c:pt>
                <c:pt idx="193">
                  <c:v>285.1390373514634</c:v>
                </c:pt>
                <c:pt idx="194">
                  <c:v>306.73261088657654</c:v>
                </c:pt>
                <c:pt idx="195">
                  <c:v>308.94398415885405</c:v>
                </c:pt>
                <c:pt idx="196">
                  <c:v>311.28549528559932</c:v>
                </c:pt>
                <c:pt idx="197">
                  <c:v>308.29364582933363</c:v>
                </c:pt>
                <c:pt idx="198">
                  <c:v>321.69196138638102</c:v>
                </c:pt>
                <c:pt idx="199">
                  <c:v>322.34242357807261</c:v>
                </c:pt>
                <c:pt idx="200">
                  <c:v>327.54566695031099</c:v>
                </c:pt>
                <c:pt idx="201">
                  <c:v>320.00095373871773</c:v>
                </c:pt>
                <c:pt idx="202">
                  <c:v>322.99280319498342</c:v>
                </c:pt>
                <c:pt idx="203">
                  <c:v>322.8627685589916</c:v>
                </c:pt>
                <c:pt idx="204">
                  <c:v>340.39649106726665</c:v>
                </c:pt>
                <c:pt idx="205">
                  <c:v>346.20620491675015</c:v>
                </c:pt>
                <c:pt idx="206">
                  <c:v>352.14795584065877</c:v>
                </c:pt>
                <c:pt idx="207">
                  <c:v>361.78676549216425</c:v>
                </c:pt>
                <c:pt idx="208">
                  <c:v>372.48193367015585</c:v>
                </c:pt>
                <c:pt idx="209">
                  <c:v>375.38685252598316</c:v>
                </c:pt>
                <c:pt idx="210">
                  <c:v>385.15767860821859</c:v>
                </c:pt>
                <c:pt idx="211">
                  <c:v>388.85481991059629</c:v>
                </c:pt>
                <c:pt idx="212">
                  <c:v>395.85288807360052</c:v>
                </c:pt>
                <c:pt idx="213">
                  <c:v>408.66064944239309</c:v>
                </c:pt>
                <c:pt idx="214">
                  <c:v>413.2819883346607</c:v>
                </c:pt>
                <c:pt idx="215">
                  <c:v>413.41408734017142</c:v>
                </c:pt>
                <c:pt idx="216">
                  <c:v>443.56645432561794</c:v>
                </c:pt>
                <c:pt idx="217">
                  <c:v>424.17050536178698</c:v>
                </c:pt>
                <c:pt idx="218">
                  <c:v>420.42511974375395</c:v>
                </c:pt>
                <c:pt idx="219">
                  <c:v>420.15755681041702</c:v>
                </c:pt>
                <c:pt idx="220">
                  <c:v>424.8393404421962</c:v>
                </c:pt>
                <c:pt idx="221">
                  <c:v>421.76270732979174</c:v>
                </c:pt>
                <c:pt idx="222">
                  <c:v>433.93536541611286</c:v>
                </c:pt>
                <c:pt idx="223">
                  <c:v>437.54702117671542</c:v>
                </c:pt>
                <c:pt idx="224">
                  <c:v>436.34312216071771</c:v>
                </c:pt>
                <c:pt idx="225">
                  <c:v>401.02908820514216</c:v>
                </c:pt>
                <c:pt idx="226">
                  <c:v>409.5900492434705</c:v>
                </c:pt>
                <c:pt idx="227">
                  <c:v>351.0007444116485</c:v>
                </c:pt>
                <c:pt idx="228">
                  <c:v>411.6686422682962</c:v>
                </c:pt>
                <c:pt idx="229">
                  <c:v>423.41407908269326</c:v>
                </c:pt>
                <c:pt idx="230">
                  <c:v>429.64923884631469</c:v>
                </c:pt>
                <c:pt idx="231">
                  <c:v>445.45471248080651</c:v>
                </c:pt>
                <c:pt idx="232">
                  <c:v>421.38395745416994</c:v>
                </c:pt>
                <c:pt idx="233">
                  <c:v>448.78986658805547</c:v>
                </c:pt>
                <c:pt idx="234">
                  <c:v>450.67494561418499</c:v>
                </c:pt>
                <c:pt idx="235">
                  <c:v>440.66962779830448</c:v>
                </c:pt>
                <c:pt idx="236">
                  <c:v>445.88975771320702</c:v>
                </c:pt>
                <c:pt idx="237">
                  <c:v>457.63513259651853</c:v>
                </c:pt>
                <c:pt idx="238">
                  <c:v>472.71564094338385</c:v>
                </c:pt>
                <c:pt idx="239">
                  <c:v>460.9702867037675</c:v>
                </c:pt>
                <c:pt idx="240">
                  <c:v>481.63962136160035</c:v>
                </c:pt>
                <c:pt idx="241">
                  <c:v>450.51638139144279</c:v>
                </c:pt>
                <c:pt idx="242">
                  <c:v>385.03435317316303</c:v>
                </c:pt>
                <c:pt idx="243">
                  <c:v>426.94289169450468</c:v>
                </c:pt>
                <c:pt idx="244">
                  <c:v>449.1297237419422</c:v>
                </c:pt>
                <c:pt idx="245">
                  <c:v>469.62170841441139</c:v>
                </c:pt>
                <c:pt idx="246">
                  <c:v>497.81754854468147</c:v>
                </c:pt>
                <c:pt idx="247">
                  <c:v>527.24589985248008</c:v>
                </c:pt>
                <c:pt idx="248">
                  <c:v>513.22507366702621</c:v>
                </c:pt>
                <c:pt idx="249">
                  <c:v>504.59689675716453</c:v>
                </c:pt>
                <c:pt idx="250">
                  <c:v>568.53814149766708</c:v>
                </c:pt>
                <c:pt idx="251">
                  <c:v>582.55900897051129</c:v>
                </c:pt>
                <c:pt idx="252">
                  <c:v>597.18473671237598</c:v>
                </c:pt>
                <c:pt idx="253">
                  <c:v>621.59848673456781</c:v>
                </c:pt>
                <c:pt idx="254">
                  <c:v>630.00061518211658</c:v>
                </c:pt>
                <c:pt idx="255">
                  <c:v>656.31672300331081</c:v>
                </c:pt>
                <c:pt idx="256">
                  <c:v>665.35298447965715</c:v>
                </c:pt>
                <c:pt idx="257">
                  <c:v>672.80385145292382</c:v>
                </c:pt>
                <c:pt idx="258">
                  <c:v>674.23064044587079</c:v>
                </c:pt>
                <c:pt idx="259">
                  <c:v>686.27892026868187</c:v>
                </c:pt>
                <c:pt idx="260">
                  <c:v>658.3775418065793</c:v>
                </c:pt>
                <c:pt idx="261">
                  <c:v>693.72986981672943</c:v>
                </c:pt>
                <c:pt idx="262">
                  <c:v>662.65786749802953</c:v>
                </c:pt>
                <c:pt idx="263">
                  <c:v>609.8672321387653</c:v>
                </c:pt>
                <c:pt idx="264">
                  <c:v>632.42802472454093</c:v>
                </c:pt>
                <c:pt idx="265">
                  <c:v>610.05527555823642</c:v>
                </c:pt>
                <c:pt idx="266">
                  <c:v>615.6924700470305</c:v>
                </c:pt>
                <c:pt idx="267">
                  <c:v>561.43406795987028</c:v>
                </c:pt>
                <c:pt idx="268">
                  <c:v>565.30961207606629</c:v>
                </c:pt>
                <c:pt idx="269">
                  <c:v>521.62107093710392</c:v>
                </c:pt>
                <c:pt idx="270">
                  <c:v>551.0403596627151</c:v>
                </c:pt>
                <c:pt idx="271">
                  <c:v>530.78150424000853</c:v>
                </c:pt>
                <c:pt idx="272">
                  <c:v>476.87538681123857</c:v>
                </c:pt>
                <c:pt idx="273">
                  <c:v>502.06682611856826</c:v>
                </c:pt>
                <c:pt idx="274">
                  <c:v>551.21655360114812</c:v>
                </c:pt>
                <c:pt idx="275">
                  <c:v>471.06199838401153</c:v>
                </c:pt>
                <c:pt idx="276">
                  <c:v>584.44761806851795</c:v>
                </c:pt>
                <c:pt idx="277">
                  <c:v>558.39820614546295</c:v>
                </c:pt>
                <c:pt idx="278">
                  <c:v>572.50014140931194</c:v>
                </c:pt>
                <c:pt idx="279">
                  <c:v>574.26290654145021</c:v>
                </c:pt>
                <c:pt idx="280">
                  <c:v>572.89187616920731</c:v>
                </c:pt>
                <c:pt idx="281">
                  <c:v>609.90946913912069</c:v>
                </c:pt>
                <c:pt idx="282">
                  <c:v>633.41270834133275</c:v>
                </c:pt>
                <c:pt idx="283">
                  <c:v>607.75505182186805</c:v>
                </c:pt>
                <c:pt idx="284">
                  <c:v>572.69598814556446</c:v>
                </c:pt>
                <c:pt idx="285">
                  <c:v>548.40930006725716</c:v>
                </c:pt>
                <c:pt idx="286">
                  <c:v>608.34259203062527</c:v>
                </c:pt>
                <c:pt idx="287">
                  <c:v>639.48449390123312</c:v>
                </c:pt>
                <c:pt idx="288">
                  <c:v>643.14371273554968</c:v>
                </c:pt>
                <c:pt idx="289">
                  <c:v>678.80788440521599</c:v>
                </c:pt>
                <c:pt idx="290">
                  <c:v>699.01758718967881</c:v>
                </c:pt>
                <c:pt idx="291">
                  <c:v>672.66572448841839</c:v>
                </c:pt>
                <c:pt idx="292">
                  <c:v>699.41384291882025</c:v>
                </c:pt>
                <c:pt idx="293">
                  <c:v>703.97091798796646</c:v>
                </c:pt>
                <c:pt idx="294">
                  <c:v>715.06649127783226</c:v>
                </c:pt>
                <c:pt idx="295">
                  <c:v>733.69104728355796</c:v>
                </c:pt>
                <c:pt idx="296">
                  <c:v>750.53248347368981</c:v>
                </c:pt>
                <c:pt idx="297">
                  <c:v>735.27619406229519</c:v>
                </c:pt>
                <c:pt idx="298">
                  <c:v>766.58130498706259</c:v>
                </c:pt>
                <c:pt idx="299">
                  <c:v>704.16913874916554</c:v>
                </c:pt>
                <c:pt idx="300">
                  <c:v>769.59693598018532</c:v>
                </c:pt>
                <c:pt idx="301">
                  <c:v>758.03650796206682</c:v>
                </c:pt>
                <c:pt idx="302">
                  <c:v>713.65254266329259</c:v>
                </c:pt>
                <c:pt idx="303">
                  <c:v>718.40057191293147</c:v>
                </c:pt>
                <c:pt idx="304">
                  <c:v>769.59693598018532</c:v>
                </c:pt>
                <c:pt idx="305">
                  <c:v>788.58917684091182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11-4A1C-A99E-D679603C916A}"/>
            </c:ext>
          </c:extLst>
        </c:ser>
        <c:ser>
          <c:idx val="5"/>
          <c:order val="5"/>
          <c:spPr>
            <a:ln w="2540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numRef>
              <c:f>'Step #16'!$C$6:$C$311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#16'!$I$6:$I$311</c:f>
              <c:numCache>
                <c:formatCode>0.00</c:formatCode>
                <c:ptCount val="306"/>
                <c:pt idx="0">
                  <c:v>100</c:v>
                </c:pt>
                <c:pt idx="1">
                  <c:v>102.54013421424933</c:v>
                </c:pt>
                <c:pt idx="2">
                  <c:v>105.71063672076266</c:v>
                </c:pt>
                <c:pt idx="3">
                  <c:v>101.24838606384876</c:v>
                </c:pt>
                <c:pt idx="4">
                  <c:v>97.355318726319268</c:v>
                </c:pt>
                <c:pt idx="5">
                  <c:v>101.71787600998275</c:v>
                </c:pt>
                <c:pt idx="6">
                  <c:v>101.87038635938457</c:v>
                </c:pt>
                <c:pt idx="7">
                  <c:v>100.63151750818264</c:v>
                </c:pt>
                <c:pt idx="8">
                  <c:v>96.273314941120503</c:v>
                </c:pt>
                <c:pt idx="9">
                  <c:v>95.276694423198506</c:v>
                </c:pt>
                <c:pt idx="10">
                  <c:v>92.014867414458124</c:v>
                </c:pt>
                <c:pt idx="11">
                  <c:v>93.701883378273237</c:v>
                </c:pt>
                <c:pt idx="12">
                  <c:v>96.973097338619439</c:v>
                </c:pt>
                <c:pt idx="13">
                  <c:v>92.478791043682278</c:v>
                </c:pt>
                <c:pt idx="14">
                  <c:v>87.57758573815579</c:v>
                </c:pt>
                <c:pt idx="15">
                  <c:v>90.296078715061952</c:v>
                </c:pt>
                <c:pt idx="16">
                  <c:v>89.601311384974892</c:v>
                </c:pt>
                <c:pt idx="17">
                  <c:v>87.996420080551388</c:v>
                </c:pt>
                <c:pt idx="18">
                  <c:v>81.923073878456222</c:v>
                </c:pt>
                <c:pt idx="19">
                  <c:v>78.152379357950437</c:v>
                </c:pt>
                <c:pt idx="20">
                  <c:v>69.586147139930347</c:v>
                </c:pt>
                <c:pt idx="21">
                  <c:v>69.775651448492482</c:v>
                </c:pt>
                <c:pt idx="22">
                  <c:v>73.716564371030557</c:v>
                </c:pt>
                <c:pt idx="23">
                  <c:v>73.807892481185419</c:v>
                </c:pt>
                <c:pt idx="24">
                  <c:v>72.170380895507634</c:v>
                </c:pt>
                <c:pt idx="25">
                  <c:v>71.679728772548316</c:v>
                </c:pt>
                <c:pt idx="26">
                  <c:v>75.890070883813038</c:v>
                </c:pt>
                <c:pt idx="27">
                  <c:v>77.423485099975323</c:v>
                </c:pt>
                <c:pt idx="28">
                  <c:v>75.454626940680541</c:v>
                </c:pt>
                <c:pt idx="29">
                  <c:v>75.727312743464168</c:v>
                </c:pt>
                <c:pt idx="30">
                  <c:v>69.945758049448102</c:v>
                </c:pt>
                <c:pt idx="31">
                  <c:v>69.285422459391668</c:v>
                </c:pt>
                <c:pt idx="32">
                  <c:v>62.3409452547249</c:v>
                </c:pt>
                <c:pt idx="33">
                  <c:v>63.398060128832107</c:v>
                </c:pt>
                <c:pt idx="34">
                  <c:v>63.644094992132054</c:v>
                </c:pt>
                <c:pt idx="35">
                  <c:v>59.537929457887287</c:v>
                </c:pt>
                <c:pt idx="36">
                  <c:v>61.392806410574067</c:v>
                </c:pt>
                <c:pt idx="37">
                  <c:v>60.664940392762404</c:v>
                </c:pt>
                <c:pt idx="38">
                  <c:v>58.649255624178636</c:v>
                </c:pt>
                <c:pt idx="39">
                  <c:v>61.246958166651936</c:v>
                </c:pt>
                <c:pt idx="40">
                  <c:v>65.575727237587699</c:v>
                </c:pt>
                <c:pt idx="41">
                  <c:v>66.210495914952759</c:v>
                </c:pt>
                <c:pt idx="42">
                  <c:v>69.005972283268449</c:v>
                </c:pt>
                <c:pt idx="43">
                  <c:v>71.039313258667704</c:v>
                </c:pt>
                <c:pt idx="44">
                  <c:v>72.019448016380309</c:v>
                </c:pt>
                <c:pt idx="45">
                  <c:v>75.722874534869305</c:v>
                </c:pt>
                <c:pt idx="46">
                  <c:v>76.614608298045965</c:v>
                </c:pt>
                <c:pt idx="47">
                  <c:v>80.32419510049985</c:v>
                </c:pt>
                <c:pt idx="48">
                  <c:v>85.421897275712439</c:v>
                </c:pt>
                <c:pt idx="49">
                  <c:v>87.477160148090007</c:v>
                </c:pt>
                <c:pt idx="50">
                  <c:v>87.932457217828215</c:v>
                </c:pt>
                <c:pt idx="51">
                  <c:v>82.752287273499491</c:v>
                </c:pt>
                <c:pt idx="52">
                  <c:v>82.529620125432444</c:v>
                </c:pt>
                <c:pt idx="53">
                  <c:v>82.537494751673762</c:v>
                </c:pt>
                <c:pt idx="54">
                  <c:v>80.458475236122737</c:v>
                </c:pt>
                <c:pt idx="55">
                  <c:v>81.99258902382384</c:v>
                </c:pt>
                <c:pt idx="56">
                  <c:v>84.012756881523472</c:v>
                </c:pt>
                <c:pt idx="57">
                  <c:v>84.294263223523075</c:v>
                </c:pt>
                <c:pt idx="58">
                  <c:v>89.670376505041006</c:v>
                </c:pt>
                <c:pt idx="59">
                  <c:v>91.378872293430675</c:v>
                </c:pt>
                <c:pt idx="60">
                  <c:v>90.525177991318401</c:v>
                </c:pt>
                <c:pt idx="61">
                  <c:v>93.489817627995038</c:v>
                </c:pt>
                <c:pt idx="62">
                  <c:v>90.643121582236859</c:v>
                </c:pt>
                <c:pt idx="63">
                  <c:v>90.862348501447187</c:v>
                </c:pt>
                <c:pt idx="64">
                  <c:v>91.024993301899272</c:v>
                </c:pt>
                <c:pt idx="65">
                  <c:v>93.184470655707131</c:v>
                </c:pt>
                <c:pt idx="66">
                  <c:v>98.874199166379725</c:v>
                </c:pt>
                <c:pt idx="67">
                  <c:v>99.462323065402188</c:v>
                </c:pt>
                <c:pt idx="68">
                  <c:v>103.24530014801026</c:v>
                </c:pt>
                <c:pt idx="69">
                  <c:v>97.853594057840354</c:v>
                </c:pt>
                <c:pt idx="70">
                  <c:v>100.96893302849172</c:v>
                </c:pt>
                <c:pt idx="71">
                  <c:v>103.18229001287</c:v>
                </c:pt>
                <c:pt idx="72">
                  <c:v>113.88913829121506</c:v>
                </c:pt>
                <c:pt idx="73">
                  <c:v>114.02449758968685</c:v>
                </c:pt>
                <c:pt idx="74">
                  <c:v>117.53690109834375</c:v>
                </c:pt>
                <c:pt idx="75">
                  <c:v>123.75087948256305</c:v>
                </c:pt>
                <c:pt idx="76">
                  <c:v>116.01455968487733</c:v>
                </c:pt>
                <c:pt idx="77">
                  <c:v>117.32136887911165</c:v>
                </c:pt>
                <c:pt idx="78">
                  <c:v>118.22698829240453</c:v>
                </c:pt>
                <c:pt idx="79">
                  <c:v>120.99421928059442</c:v>
                </c:pt>
                <c:pt idx="80">
                  <c:v>122.3923726785421</c:v>
                </c:pt>
                <c:pt idx="81">
                  <c:v>128.56340357182899</c:v>
                </c:pt>
                <c:pt idx="82">
                  <c:v>136.91578007138759</c:v>
                </c:pt>
                <c:pt idx="83">
                  <c:v>145.19257783133912</c:v>
                </c:pt>
                <c:pt idx="84">
                  <c:v>148.2430262883386</c:v>
                </c:pt>
                <c:pt idx="85">
                  <c:v>145.97359717168416</c:v>
                </c:pt>
                <c:pt idx="86">
                  <c:v>150.73625236396086</c:v>
                </c:pt>
                <c:pt idx="87">
                  <c:v>155.33756740487337</c:v>
                </c:pt>
                <c:pt idx="88">
                  <c:v>163.68558475433511</c:v>
                </c:pt>
                <c:pt idx="89">
                  <c:v>169.50197320088566</c:v>
                </c:pt>
                <c:pt idx="90">
                  <c:v>173.35055716257773</c:v>
                </c:pt>
                <c:pt idx="91">
                  <c:v>176.97401948356315</c:v>
                </c:pt>
                <c:pt idx="92">
                  <c:v>199.17390100964204</c:v>
                </c:pt>
                <c:pt idx="93">
                  <c:v>222.18901150012181</c:v>
                </c:pt>
                <c:pt idx="94">
                  <c:v>203.96227637965595</c:v>
                </c:pt>
                <c:pt idx="95">
                  <c:v>193.68445256342426</c:v>
                </c:pt>
                <c:pt idx="96">
                  <c:v>174.57548263416427</c:v>
                </c:pt>
                <c:pt idx="97">
                  <c:v>171.55556210690162</c:v>
                </c:pt>
                <c:pt idx="98">
                  <c:v>169.33689330536873</c:v>
                </c:pt>
                <c:pt idx="99">
                  <c:v>185.35648541826077</c:v>
                </c:pt>
                <c:pt idx="100">
                  <c:v>184.72252525251781</c:v>
                </c:pt>
                <c:pt idx="101">
                  <c:v>162.96491367929838</c:v>
                </c:pt>
                <c:pt idx="102">
                  <c:v>165.03695225424229</c:v>
                </c:pt>
                <c:pt idx="103">
                  <c:v>154.66630955283955</c:v>
                </c:pt>
                <c:pt idx="104">
                  <c:v>132.14058430470033</c:v>
                </c:pt>
                <c:pt idx="105">
                  <c:v>100.47435302570585</c:v>
                </c:pt>
                <c:pt idx="106">
                  <c:v>98.590600743246981</c:v>
                </c:pt>
                <c:pt idx="107">
                  <c:v>106.20855430870427</c:v>
                </c:pt>
                <c:pt idx="108">
                  <c:v>95.869446436290431</c:v>
                </c:pt>
                <c:pt idx="109">
                  <c:v>88.275376500362512</c:v>
                </c:pt>
                <c:pt idx="110">
                  <c:v>97.998079229590445</c:v>
                </c:pt>
                <c:pt idx="111">
                  <c:v>111.62983928368685</c:v>
                </c:pt>
                <c:pt idx="112">
                  <c:v>131.8801037574016</c:v>
                </c:pt>
                <c:pt idx="113">
                  <c:v>129.80524738313974</c:v>
                </c:pt>
                <c:pt idx="114">
                  <c:v>146.28671708167025</c:v>
                </c:pt>
                <c:pt idx="115">
                  <c:v>142.04501895468454</c:v>
                </c:pt>
                <c:pt idx="116">
                  <c:v>148.6127033384204</c:v>
                </c:pt>
                <c:pt idx="117">
                  <c:v>146.74524319854387</c:v>
                </c:pt>
                <c:pt idx="118">
                  <c:v>154.09007644000769</c:v>
                </c:pt>
                <c:pt idx="119">
                  <c:v>152.78523713734847</c:v>
                </c:pt>
                <c:pt idx="120">
                  <c:v>143.71238797531083</c:v>
                </c:pt>
                <c:pt idx="121">
                  <c:v>147.27441837339728</c:v>
                </c:pt>
                <c:pt idx="122">
                  <c:v>156.04081278346024</c:v>
                </c:pt>
                <c:pt idx="123">
                  <c:v>154.59822380497491</c:v>
                </c:pt>
                <c:pt idx="124">
                  <c:v>144.17038852554691</c:v>
                </c:pt>
                <c:pt idx="125">
                  <c:v>143.74773218233287</c:v>
                </c:pt>
                <c:pt idx="126">
                  <c:v>156.74103656264904</c:v>
                </c:pt>
                <c:pt idx="127">
                  <c:v>152.29076722224124</c:v>
                </c:pt>
                <c:pt idx="128">
                  <c:v>167.81941866888957</c:v>
                </c:pt>
                <c:pt idx="129">
                  <c:v>174.9677975256914</c:v>
                </c:pt>
                <c:pt idx="130">
                  <c:v>171.52872304693801</c:v>
                </c:pt>
                <c:pt idx="131">
                  <c:v>175.47505753765506</c:v>
                </c:pt>
                <c:pt idx="132">
                  <c:v>178.1520837845593</c:v>
                </c:pt>
                <c:pt idx="133">
                  <c:v>176.31425510916702</c:v>
                </c:pt>
                <c:pt idx="134">
                  <c:v>179.87395510504695</c:v>
                </c:pt>
                <c:pt idx="135">
                  <c:v>187.17645188578007</c:v>
                </c:pt>
                <c:pt idx="136">
                  <c:v>184.52518044573421</c:v>
                </c:pt>
                <c:pt idx="137">
                  <c:v>178.25538505912672</c:v>
                </c:pt>
                <c:pt idx="138">
                  <c:v>182.4906349992321</c:v>
                </c:pt>
                <c:pt idx="139">
                  <c:v>164.51762785862215</c:v>
                </c:pt>
                <c:pt idx="140">
                  <c:v>138.15134359435962</c:v>
                </c:pt>
                <c:pt idx="141">
                  <c:v>155.45954449127444</c:v>
                </c:pt>
                <c:pt idx="142">
                  <c:v>152.91952365405297</c:v>
                </c:pt>
                <c:pt idx="143">
                  <c:v>144.9207814788852</c:v>
                </c:pt>
                <c:pt idx="144">
                  <c:v>162.72690766168881</c:v>
                </c:pt>
                <c:pt idx="145">
                  <c:v>171.52308155431172</c:v>
                </c:pt>
                <c:pt idx="146">
                  <c:v>166.43877550175941</c:v>
                </c:pt>
                <c:pt idx="147">
                  <c:v>166.98373410629506</c:v>
                </c:pt>
                <c:pt idx="148">
                  <c:v>148.9621407148845</c:v>
                </c:pt>
                <c:pt idx="149">
                  <c:v>153.7889245802067</c:v>
                </c:pt>
                <c:pt idx="150">
                  <c:v>161.28947069183954</c:v>
                </c:pt>
                <c:pt idx="151">
                  <c:v>161.6965834060305</c:v>
                </c:pt>
                <c:pt idx="152">
                  <c:v>168.78609006638499</c:v>
                </c:pt>
                <c:pt idx="153">
                  <c:v>171.92658637579189</c:v>
                </c:pt>
                <c:pt idx="154">
                  <c:v>175.43325837491415</c:v>
                </c:pt>
                <c:pt idx="155">
                  <c:v>182.46936018918842</c:v>
                </c:pt>
                <c:pt idx="156">
                  <c:v>189.17459126844616</c:v>
                </c:pt>
                <c:pt idx="157">
                  <c:v>184.69362328284606</c:v>
                </c:pt>
                <c:pt idx="158">
                  <c:v>183.62425033807608</c:v>
                </c:pt>
                <c:pt idx="159">
                  <c:v>190.28473151110703</c:v>
                </c:pt>
                <c:pt idx="160">
                  <c:v>182.5493410144862</c:v>
                </c:pt>
                <c:pt idx="161">
                  <c:v>171.69276868832034</c:v>
                </c:pt>
                <c:pt idx="162">
                  <c:v>182.89742984654177</c:v>
                </c:pt>
                <c:pt idx="163">
                  <c:v>178.27794316764874</c:v>
                </c:pt>
                <c:pt idx="164">
                  <c:v>191.12430816500773</c:v>
                </c:pt>
                <c:pt idx="165">
                  <c:v>195.96810670339673</c:v>
                </c:pt>
                <c:pt idx="166">
                  <c:v>200.59464365494267</c:v>
                </c:pt>
                <c:pt idx="167">
                  <c:v>198.05375686918757</c:v>
                </c:pt>
                <c:pt idx="168">
                  <c:v>184.76855527129254</c:v>
                </c:pt>
                <c:pt idx="169">
                  <c:v>192.48739089268861</c:v>
                </c:pt>
                <c:pt idx="170">
                  <c:v>192.76530859254675</c:v>
                </c:pt>
                <c:pt idx="171">
                  <c:v>195.05162197132216</c:v>
                </c:pt>
                <c:pt idx="172">
                  <c:v>201.77503856182909</c:v>
                </c:pt>
                <c:pt idx="173">
                  <c:v>199.61107754320346</c:v>
                </c:pt>
                <c:pt idx="174">
                  <c:v>209.45549137097851</c:v>
                </c:pt>
                <c:pt idx="175">
                  <c:v>208.09436620897395</c:v>
                </c:pt>
                <c:pt idx="176">
                  <c:v>198.01121178326161</c:v>
                </c:pt>
                <c:pt idx="177">
                  <c:v>202.56453746690306</c:v>
                </c:pt>
                <c:pt idx="178">
                  <c:v>205.20941534629728</c:v>
                </c:pt>
                <c:pt idx="179">
                  <c:v>200.27464039987552</c:v>
                </c:pt>
                <c:pt idx="180">
                  <c:v>204.49769945172429</c:v>
                </c:pt>
                <c:pt idx="181">
                  <c:v>211.18223840002051</c:v>
                </c:pt>
                <c:pt idx="182">
                  <c:v>212.84244996854505</c:v>
                </c:pt>
                <c:pt idx="183">
                  <c:v>229.52431494209549</c:v>
                </c:pt>
                <c:pt idx="184">
                  <c:v>222.53050233066742</c:v>
                </c:pt>
                <c:pt idx="185">
                  <c:v>213.59318114515912</c:v>
                </c:pt>
                <c:pt idx="186">
                  <c:v>206.80123623419536</c:v>
                </c:pt>
                <c:pt idx="187">
                  <c:v>184.48500617809469</c:v>
                </c:pt>
                <c:pt idx="188">
                  <c:v>178.83458952650167</c:v>
                </c:pt>
                <c:pt idx="189">
                  <c:v>193.76455952057</c:v>
                </c:pt>
                <c:pt idx="190">
                  <c:v>189.47492220327658</c:v>
                </c:pt>
                <c:pt idx="191">
                  <c:v>183.54919102438402</c:v>
                </c:pt>
                <c:pt idx="192">
                  <c:v>169.66773329504724</c:v>
                </c:pt>
                <c:pt idx="193">
                  <c:v>167.9876694382088</c:v>
                </c:pt>
                <c:pt idx="194">
                  <c:v>184.9890325536818</c:v>
                </c:pt>
                <c:pt idx="195">
                  <c:v>185.36262664623456</c:v>
                </c:pt>
                <c:pt idx="196">
                  <c:v>183.7541070202752</c:v>
                </c:pt>
                <c:pt idx="197">
                  <c:v>183.30663908414024</c:v>
                </c:pt>
                <c:pt idx="198">
                  <c:v>193.47695580997464</c:v>
                </c:pt>
                <c:pt idx="199">
                  <c:v>195.44905162255921</c:v>
                </c:pt>
                <c:pt idx="200">
                  <c:v>200.69786180025213</c:v>
                </c:pt>
                <c:pt idx="201">
                  <c:v>195.68527990755234</c:v>
                </c:pt>
                <c:pt idx="202">
                  <c:v>194.83220767530676</c:v>
                </c:pt>
                <c:pt idx="203">
                  <c:v>186.26420002282995</c:v>
                </c:pt>
                <c:pt idx="204">
                  <c:v>201.70584041155919</c:v>
                </c:pt>
                <c:pt idx="205">
                  <c:v>206.58406896083429</c:v>
                </c:pt>
                <c:pt idx="206">
                  <c:v>211.21860752242227</c:v>
                </c:pt>
                <c:pt idx="207">
                  <c:v>214.5132847344621</c:v>
                </c:pt>
                <c:pt idx="208">
                  <c:v>222.22637876148139</c:v>
                </c:pt>
                <c:pt idx="209">
                  <c:v>220.21973691127559</c:v>
                </c:pt>
                <c:pt idx="210">
                  <c:v>232.39717889132362</c:v>
                </c:pt>
                <c:pt idx="211">
                  <c:v>235.45200961958676</c:v>
                </c:pt>
                <c:pt idx="212">
                  <c:v>236.93012663902346</c:v>
                </c:pt>
                <c:pt idx="213">
                  <c:v>243.8635411270312</c:v>
                </c:pt>
                <c:pt idx="214">
                  <c:v>249.40096913870693</c:v>
                </c:pt>
                <c:pt idx="215">
                  <c:v>247.38904951625068</c:v>
                </c:pt>
                <c:pt idx="216">
                  <c:v>271.10445053668002</c:v>
                </c:pt>
                <c:pt idx="217">
                  <c:v>255.39814474110602</c:v>
                </c:pt>
                <c:pt idx="218">
                  <c:v>254.04172932257515</c:v>
                </c:pt>
                <c:pt idx="219">
                  <c:v>257.91371601788586</c:v>
                </c:pt>
                <c:pt idx="220">
                  <c:v>253.61444424005396</c:v>
                </c:pt>
                <c:pt idx="221">
                  <c:v>235.66645715429803</c:v>
                </c:pt>
                <c:pt idx="222">
                  <c:v>244.82359556622745</c:v>
                </c:pt>
                <c:pt idx="223">
                  <c:v>238.63090789769143</c:v>
                </c:pt>
                <c:pt idx="224">
                  <c:v>239.95488750939631</c:v>
                </c:pt>
                <c:pt idx="225">
                  <c:v>218.37762719544835</c:v>
                </c:pt>
                <c:pt idx="226">
                  <c:v>227.78265968144115</c:v>
                </c:pt>
                <c:pt idx="227">
                  <c:v>216.69834075667345</c:v>
                </c:pt>
                <c:pt idx="228">
                  <c:v>237.2237844578413</c:v>
                </c:pt>
                <c:pt idx="229">
                  <c:v>241.31263762688758</c:v>
                </c:pt>
                <c:pt idx="230">
                  <c:v>243.39482827937303</c:v>
                </c:pt>
                <c:pt idx="231">
                  <c:v>250.48388870077619</c:v>
                </c:pt>
                <c:pt idx="232">
                  <c:v>231.0537830365046</c:v>
                </c:pt>
                <c:pt idx="233">
                  <c:v>244.21247803342482</c:v>
                </c:pt>
                <c:pt idx="234">
                  <c:v>240.35666793833508</c:v>
                </c:pt>
                <c:pt idx="235">
                  <c:v>228.08863968200566</c:v>
                </c:pt>
                <c:pt idx="236">
                  <c:v>231.60912311249132</c:v>
                </c:pt>
                <c:pt idx="237">
                  <c:v>242.0410612160581</c:v>
                </c:pt>
                <c:pt idx="238">
                  <c:v>241.38106660346438</c:v>
                </c:pt>
                <c:pt idx="239">
                  <c:v>247.83007189110793</c:v>
                </c:pt>
                <c:pt idx="240">
                  <c:v>237.33309738508197</c:v>
                </c:pt>
                <c:pt idx="241">
                  <c:v>230.98826857291925</c:v>
                </c:pt>
                <c:pt idx="242">
                  <c:v>199.42249755705558</c:v>
                </c:pt>
                <c:pt idx="243">
                  <c:v>210.87391970306811</c:v>
                </c:pt>
                <c:pt idx="244">
                  <c:v>211.75778737307746</c:v>
                </c:pt>
                <c:pt idx="245">
                  <c:v>219.62738001785289</c:v>
                </c:pt>
                <c:pt idx="246">
                  <c:v>224.8155348667072</c:v>
                </c:pt>
                <c:pt idx="247">
                  <c:v>237.97896570987373</c:v>
                </c:pt>
                <c:pt idx="248">
                  <c:v>231.40387484129397</c:v>
                </c:pt>
                <c:pt idx="249">
                  <c:v>227.31551658892357</c:v>
                </c:pt>
                <c:pt idx="250">
                  <c:v>253.99798622528547</c:v>
                </c:pt>
                <c:pt idx="251">
                  <c:v>259.36684953004493</c:v>
                </c:pt>
                <c:pt idx="252">
                  <c:v>267.37275283606675</c:v>
                </c:pt>
                <c:pt idx="253">
                  <c:v>273.07774937583366</c:v>
                </c:pt>
                <c:pt idx="254">
                  <c:v>275.9414994343648</c:v>
                </c:pt>
                <c:pt idx="255">
                  <c:v>279.72319961887973</c:v>
                </c:pt>
                <c:pt idx="256">
                  <c:v>284.41578583852561</c:v>
                </c:pt>
                <c:pt idx="257">
                  <c:v>276.50382202082631</c:v>
                </c:pt>
                <c:pt idx="258">
                  <c:v>269.7698749412159</c:v>
                </c:pt>
                <c:pt idx="259">
                  <c:v>269.60410077912638</c:v>
                </c:pt>
                <c:pt idx="260">
                  <c:v>258.90768834067234</c:v>
                </c:pt>
                <c:pt idx="261">
                  <c:v>266.17613204597774</c:v>
                </c:pt>
                <c:pt idx="262">
                  <c:v>251.89378778059773</c:v>
                </c:pt>
                <c:pt idx="263">
                  <c:v>248.04081462928244</c:v>
                </c:pt>
                <c:pt idx="264">
                  <c:v>253.02133958474928</c:v>
                </c:pt>
                <c:pt idx="265">
                  <c:v>240.90249569591779</c:v>
                </c:pt>
                <c:pt idx="266">
                  <c:v>234.39589453106478</c:v>
                </c:pt>
                <c:pt idx="267">
                  <c:v>220.37944037764629</c:v>
                </c:pt>
                <c:pt idx="268">
                  <c:v>224.9910315249048</c:v>
                </c:pt>
                <c:pt idx="269">
                  <c:v>216.11791300008281</c:v>
                </c:pt>
                <c:pt idx="270">
                  <c:v>216.52540842374614</c:v>
                </c:pt>
                <c:pt idx="271">
                  <c:v>208.75856457876097</c:v>
                </c:pt>
                <c:pt idx="272">
                  <c:v>188.04466580486766</c:v>
                </c:pt>
                <c:pt idx="273">
                  <c:v>178.59023783788649</c:v>
                </c:pt>
                <c:pt idx="274">
                  <c:v>213.51564030561957</c:v>
                </c:pt>
                <c:pt idx="275">
                  <c:v>213.90476964474783</c:v>
                </c:pt>
                <c:pt idx="276">
                  <c:v>235.32035256856807</c:v>
                </c:pt>
                <c:pt idx="277">
                  <c:v>219.08151174453172</c:v>
                </c:pt>
                <c:pt idx="278">
                  <c:v>226.84701197769363</c:v>
                </c:pt>
                <c:pt idx="279">
                  <c:v>227.37823173486223</c:v>
                </c:pt>
                <c:pt idx="280">
                  <c:v>213.4376781351184</c:v>
                </c:pt>
                <c:pt idx="281">
                  <c:v>217.65361568008174</c:v>
                </c:pt>
                <c:pt idx="282">
                  <c:v>235.15247550639387</c:v>
                </c:pt>
                <c:pt idx="283">
                  <c:v>217.94928741536086</c:v>
                </c:pt>
                <c:pt idx="284">
                  <c:v>209.89827358483208</c:v>
                </c:pt>
                <c:pt idx="285">
                  <c:v>202.77436292818976</c:v>
                </c:pt>
                <c:pt idx="286">
                  <c:v>210.00360864483937</c:v>
                </c:pt>
                <c:pt idx="287">
                  <c:v>214.67695976688918</c:v>
                </c:pt>
                <c:pt idx="288">
                  <c:v>207.46477237103144</c:v>
                </c:pt>
                <c:pt idx="289">
                  <c:v>215.8257654363772</c:v>
                </c:pt>
                <c:pt idx="290">
                  <c:v>218.81449667151509</c:v>
                </c:pt>
                <c:pt idx="291">
                  <c:v>220.05939581116618</c:v>
                </c:pt>
                <c:pt idx="292">
                  <c:v>229.24516298221883</c:v>
                </c:pt>
                <c:pt idx="293">
                  <c:v>220.43312096092308</c:v>
                </c:pt>
                <c:pt idx="294">
                  <c:v>227.26408929551445</c:v>
                </c:pt>
                <c:pt idx="295">
                  <c:v>236.53446687663322</c:v>
                </c:pt>
                <c:pt idx="296">
                  <c:v>258.66623497336587</c:v>
                </c:pt>
                <c:pt idx="297">
                  <c:v>249.55817791101899</c:v>
                </c:pt>
                <c:pt idx="298">
                  <c:v>251.19946243957915</c:v>
                </c:pt>
                <c:pt idx="299">
                  <c:v>244.38468183718797</c:v>
                </c:pt>
                <c:pt idx="300">
                  <c:v>257.19592032396974</c:v>
                </c:pt>
                <c:pt idx="301">
                  <c:v>270.17901148727663</c:v>
                </c:pt>
                <c:pt idx="302">
                  <c:v>274.02350935161394</c:v>
                </c:pt>
                <c:pt idx="303">
                  <c:v>277.71610463792547</c:v>
                </c:pt>
                <c:pt idx="304">
                  <c:v>293.40528403938498</c:v>
                </c:pt>
                <c:pt idx="305">
                  <c:v>300.28516793277583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11-4A1C-A99E-D679603C9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202783"/>
        <c:axId val="1632200863"/>
      </c:lineChart>
      <c:dateAx>
        <c:axId val="163220278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00863"/>
        <c:crosses val="autoZero"/>
        <c:auto val="1"/>
        <c:lblOffset val="100"/>
        <c:baseTimeUnit val="months"/>
        <c:majorUnit val="2"/>
        <c:majorTimeUnit val="years"/>
      </c:dateAx>
      <c:valAx>
        <c:axId val="1632200863"/>
        <c:scaling>
          <c:orientation val="minMax"/>
          <c:max val="800"/>
          <c:min val="5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solidFill>
            <a:schemeClr val="lt1"/>
          </a:solidFill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02783"/>
        <c:crosses val="autoZero"/>
        <c:crossBetween val="between"/>
        <c:majorUnit val="50"/>
      </c:valAx>
      <c:spPr>
        <a:solidFill>
          <a:schemeClr val="bg2">
            <a:lumMod val="75000"/>
          </a:schemeClr>
        </a:solidFill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>
                    <a:alpha val="99000"/>
                  </a:schemeClr>
                </a:solidFill>
              </a:rPr>
              <a:t>Performance</a:t>
            </a:r>
            <a:r>
              <a:rPr lang="en-US" sz="1800" b="1" baseline="0">
                <a:solidFill>
                  <a:schemeClr val="tx1">
                    <a:alpha val="99000"/>
                  </a:schemeClr>
                </a:solidFill>
              </a:rPr>
              <a:t> of Various U.S, ex-U.S, and World index funds (priced in </a:t>
            </a:r>
            <a:r>
              <a:rPr lang="en-US" sz="1800" b="1" i="1" baseline="0">
                <a:solidFill>
                  <a:schemeClr val="tx1">
                    <a:alpha val="99000"/>
                  </a:schemeClr>
                </a:solidFill>
              </a:rPr>
              <a:t>RC</a:t>
            </a:r>
            <a:r>
              <a:rPr lang="en-US" sz="1800" b="1" baseline="0">
                <a:solidFill>
                  <a:schemeClr val="tx1">
                    <a:alpha val="99000"/>
                  </a:schemeClr>
                </a:solidFill>
              </a:rPr>
              <a:t>)</a:t>
            </a:r>
            <a:endParaRPr lang="en-US" sz="1800" b="1">
              <a:solidFill>
                <a:schemeClr val="tx1">
                  <a:alpha val="99000"/>
                </a:schemeClr>
              </a:solidFill>
            </a:endParaRPr>
          </a:p>
        </c:rich>
      </c:tx>
      <c:layout>
        <c:manualLayout>
          <c:xMode val="edge"/>
          <c:yMode val="edge"/>
          <c:x val="0.28308107171306507"/>
          <c:y val="1.9109149774895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alpha val="99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546427860596875E-2"/>
          <c:y val="5.6968123816721547E-2"/>
          <c:w val="0.92031049128573983"/>
          <c:h val="0.90072982297831949"/>
        </c:manualLayout>
      </c:layout>
      <c:lineChart>
        <c:grouping val="standard"/>
        <c:varyColors val="0"/>
        <c:ser>
          <c:idx val="0"/>
          <c:order val="0"/>
          <c:spPr>
            <a:ln w="508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'Step #4'!$C$5:$C$310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#4'!$E$5:$E$310</c:f>
              <c:numCache>
                <c:formatCode>0.00</c:formatCode>
                <c:ptCount val="306"/>
                <c:pt idx="0">
                  <c:v>100</c:v>
                </c:pt>
                <c:pt idx="1">
                  <c:v>101.19574926710567</c:v>
                </c:pt>
                <c:pt idx="2">
                  <c:v>102.60271103069745</c:v>
                </c:pt>
                <c:pt idx="3">
                  <c:v>102.11101246327388</c:v>
                </c:pt>
                <c:pt idx="4">
                  <c:v>101.92788384832208</c:v>
                </c:pt>
                <c:pt idx="5">
                  <c:v>104.14043243208042</c:v>
                </c:pt>
                <c:pt idx="6">
                  <c:v>105.04543890629698</c:v>
                </c:pt>
                <c:pt idx="7">
                  <c:v>106.52430626029063</c:v>
                </c:pt>
                <c:pt idx="8">
                  <c:v>107.35282146683063</c:v>
                </c:pt>
                <c:pt idx="9">
                  <c:v>107.9519442728961</c:v>
                </c:pt>
                <c:pt idx="10">
                  <c:v>109.67963210386532</c:v>
                </c:pt>
                <c:pt idx="11">
                  <c:v>111.63226232895967</c:v>
                </c:pt>
                <c:pt idx="12">
                  <c:v>113.61606973268485</c:v>
                </c:pt>
                <c:pt idx="13">
                  <c:v>114.69530480915442</c:v>
                </c:pt>
                <c:pt idx="14">
                  <c:v>115.28883797309808</c:v>
                </c:pt>
                <c:pt idx="15">
                  <c:v>114.77461803207696</c:v>
                </c:pt>
                <c:pt idx="16">
                  <c:v>115.61526221933755</c:v>
                </c:pt>
                <c:pt idx="17">
                  <c:v>116.24360854270974</c:v>
                </c:pt>
                <c:pt idx="18">
                  <c:v>118.83796224440954</c:v>
                </c:pt>
                <c:pt idx="19">
                  <c:v>120.17315408852474</c:v>
                </c:pt>
                <c:pt idx="20">
                  <c:v>121.26639040448386</c:v>
                </c:pt>
                <c:pt idx="21">
                  <c:v>123.53619211871315</c:v>
                </c:pt>
                <c:pt idx="22">
                  <c:v>121.90016356486753</c:v>
                </c:pt>
                <c:pt idx="23">
                  <c:v>121.06497334880342</c:v>
                </c:pt>
                <c:pt idx="24">
                  <c:v>122.03936193421154</c:v>
                </c:pt>
                <c:pt idx="25">
                  <c:v>123.12350829817646</c:v>
                </c:pt>
                <c:pt idx="26">
                  <c:v>121.14830243111444</c:v>
                </c:pt>
                <c:pt idx="27">
                  <c:v>123.3514354526579</c:v>
                </c:pt>
                <c:pt idx="28">
                  <c:v>124.3313594118177</c:v>
                </c:pt>
                <c:pt idx="29">
                  <c:v>124.72537491303493</c:v>
                </c:pt>
                <c:pt idx="30">
                  <c:v>125.33100992351416</c:v>
                </c:pt>
                <c:pt idx="31">
                  <c:v>127.43529310889383</c:v>
                </c:pt>
                <c:pt idx="32">
                  <c:v>129.40935934018344</c:v>
                </c:pt>
                <c:pt idx="33">
                  <c:v>128.61999876268115</c:v>
                </c:pt>
                <c:pt idx="34">
                  <c:v>128.45722078652233</c:v>
                </c:pt>
                <c:pt idx="35">
                  <c:v>131.41986678200504</c:v>
                </c:pt>
                <c:pt idx="36">
                  <c:v>131.43205003109577</c:v>
                </c:pt>
                <c:pt idx="37">
                  <c:v>133.2967926307895</c:v>
                </c:pt>
                <c:pt idx="38">
                  <c:v>133.0799090896264</c:v>
                </c:pt>
                <c:pt idx="39">
                  <c:v>134.3308492891386</c:v>
                </c:pt>
                <c:pt idx="40">
                  <c:v>136.78890797929552</c:v>
                </c:pt>
                <c:pt idx="41">
                  <c:v>136.52904388900166</c:v>
                </c:pt>
                <c:pt idx="42">
                  <c:v>132.04604237057265</c:v>
                </c:pt>
                <c:pt idx="43">
                  <c:v>133.07575755931262</c:v>
                </c:pt>
                <c:pt idx="44">
                  <c:v>136.51110819267876</c:v>
                </c:pt>
                <c:pt idx="45">
                  <c:v>135.13174189529025</c:v>
                </c:pt>
                <c:pt idx="46">
                  <c:v>135.52912203545461</c:v>
                </c:pt>
                <c:pt idx="47">
                  <c:v>136.5478207450613</c:v>
                </c:pt>
                <c:pt idx="48">
                  <c:v>137.7583581430232</c:v>
                </c:pt>
                <c:pt idx="49">
                  <c:v>139.21478552597446</c:v>
                </c:pt>
                <c:pt idx="50">
                  <c:v>140.11327979577729</c:v>
                </c:pt>
                <c:pt idx="51">
                  <c:v>136.65372546934</c:v>
                </c:pt>
                <c:pt idx="52">
                  <c:v>136.07367799536982</c:v>
                </c:pt>
                <c:pt idx="53">
                  <c:v>136.84534708421472</c:v>
                </c:pt>
                <c:pt idx="54">
                  <c:v>138.15438157393467</c:v>
                </c:pt>
                <c:pt idx="55">
                  <c:v>140.8476936485385</c:v>
                </c:pt>
                <c:pt idx="56">
                  <c:v>141.08229581254403</c:v>
                </c:pt>
                <c:pt idx="57">
                  <c:v>142.27839782405542</c:v>
                </c:pt>
                <c:pt idx="58">
                  <c:v>141.13319954371153</c:v>
                </c:pt>
                <c:pt idx="59">
                  <c:v>142.33847290977232</c:v>
                </c:pt>
                <c:pt idx="60">
                  <c:v>143.36897498987895</c:v>
                </c:pt>
                <c:pt idx="61">
                  <c:v>142.4890133684703</c:v>
                </c:pt>
                <c:pt idx="62">
                  <c:v>141.72998880986208</c:v>
                </c:pt>
                <c:pt idx="63">
                  <c:v>143.7021556481977</c:v>
                </c:pt>
                <c:pt idx="64">
                  <c:v>145.21306847474403</c:v>
                </c:pt>
                <c:pt idx="65">
                  <c:v>146.03694373563923</c:v>
                </c:pt>
                <c:pt idx="66">
                  <c:v>144.57237609717075</c:v>
                </c:pt>
                <c:pt idx="67">
                  <c:v>146.54134110166962</c:v>
                </c:pt>
                <c:pt idx="68">
                  <c:v>144.93722234945139</c:v>
                </c:pt>
                <c:pt idx="69">
                  <c:v>143.74198863186183</c:v>
                </c:pt>
                <c:pt idx="70">
                  <c:v>144.43529419426122</c:v>
                </c:pt>
                <c:pt idx="71">
                  <c:v>145.85557884271617</c:v>
                </c:pt>
                <c:pt idx="72">
                  <c:v>145.69546001669295</c:v>
                </c:pt>
                <c:pt idx="73">
                  <c:v>146.26530503708156</c:v>
                </c:pt>
                <c:pt idx="74">
                  <c:v>144.77037424553399</c:v>
                </c:pt>
                <c:pt idx="75">
                  <c:v>144.4757512641817</c:v>
                </c:pt>
                <c:pt idx="76">
                  <c:v>144.32854831024576</c:v>
                </c:pt>
                <c:pt idx="77">
                  <c:v>144.49075646851838</c:v>
                </c:pt>
                <c:pt idx="78">
                  <c:v>146.43093210267142</c:v>
                </c:pt>
                <c:pt idx="79">
                  <c:v>148.84169590827344</c:v>
                </c:pt>
                <c:pt idx="80">
                  <c:v>150.06099764800885</c:v>
                </c:pt>
                <c:pt idx="81">
                  <c:v>151.13225527407155</c:v>
                </c:pt>
                <c:pt idx="82">
                  <c:v>152.83294459090874</c:v>
                </c:pt>
                <c:pt idx="83">
                  <c:v>152.088816699897</c:v>
                </c:pt>
                <c:pt idx="84">
                  <c:v>151.96655006202874</c:v>
                </c:pt>
                <c:pt idx="85">
                  <c:v>154.30217930920705</c:v>
                </c:pt>
                <c:pt idx="86">
                  <c:v>154.30093113669443</c:v>
                </c:pt>
                <c:pt idx="87">
                  <c:v>155.10592100478974</c:v>
                </c:pt>
                <c:pt idx="88">
                  <c:v>153.87986285297507</c:v>
                </c:pt>
                <c:pt idx="89">
                  <c:v>153.2861940181061</c:v>
                </c:pt>
                <c:pt idx="90">
                  <c:v>154.57357542815029</c:v>
                </c:pt>
                <c:pt idx="91">
                  <c:v>156.6524881505014</c:v>
                </c:pt>
                <c:pt idx="92">
                  <c:v>157.79022452995451</c:v>
                </c:pt>
                <c:pt idx="93">
                  <c:v>159.25023362533335</c:v>
                </c:pt>
                <c:pt idx="94">
                  <c:v>162.16558473626114</c:v>
                </c:pt>
                <c:pt idx="95">
                  <c:v>162.6780138210685</c:v>
                </c:pt>
                <c:pt idx="96">
                  <c:v>165.60622653571346</c:v>
                </c:pt>
                <c:pt idx="97">
                  <c:v>165.8012941920905</c:v>
                </c:pt>
                <c:pt idx="98">
                  <c:v>166.29204306303706</c:v>
                </c:pt>
                <c:pt idx="99">
                  <c:v>165.65854124450397</c:v>
                </c:pt>
                <c:pt idx="100">
                  <c:v>164.5004813604429</c:v>
                </c:pt>
                <c:pt idx="101">
                  <c:v>164.50183806969579</c:v>
                </c:pt>
                <c:pt idx="102">
                  <c:v>164.48534048518093</c:v>
                </c:pt>
                <c:pt idx="103">
                  <c:v>165.64532689638105</c:v>
                </c:pt>
                <c:pt idx="104">
                  <c:v>163.81878922924804</c:v>
                </c:pt>
                <c:pt idx="105">
                  <c:v>159.62872837269779</c:v>
                </c:pt>
                <c:pt idx="106">
                  <c:v>165.48501813106247</c:v>
                </c:pt>
                <c:pt idx="107">
                  <c:v>171.01398821508073</c:v>
                </c:pt>
                <c:pt idx="108">
                  <c:v>169.81468436973256</c:v>
                </c:pt>
                <c:pt idx="109">
                  <c:v>169.12056478178147</c:v>
                </c:pt>
                <c:pt idx="110">
                  <c:v>171.61726255145996</c:v>
                </c:pt>
                <c:pt idx="111">
                  <c:v>172.26595951362515</c:v>
                </c:pt>
                <c:pt idx="112">
                  <c:v>173.73864027342574</c:v>
                </c:pt>
                <c:pt idx="113">
                  <c:v>174.70502427424194</c:v>
                </c:pt>
                <c:pt idx="114">
                  <c:v>177.20391991291012</c:v>
                </c:pt>
                <c:pt idx="115">
                  <c:v>179.02296854496731</c:v>
                </c:pt>
                <c:pt idx="116">
                  <c:v>181.17544204300879</c:v>
                </c:pt>
                <c:pt idx="117">
                  <c:v>181.92396567199981</c:v>
                </c:pt>
                <c:pt idx="118">
                  <c:v>184.42375673877487</c:v>
                </c:pt>
                <c:pt idx="119">
                  <c:v>181.30606600987466</c:v>
                </c:pt>
                <c:pt idx="120">
                  <c:v>184.16937375386254</c:v>
                </c:pt>
                <c:pt idx="121">
                  <c:v>184.57597951694638</c:v>
                </c:pt>
                <c:pt idx="122">
                  <c:v>184.41740733947142</c:v>
                </c:pt>
                <c:pt idx="123">
                  <c:v>186.40419950355295</c:v>
                </c:pt>
                <c:pt idx="124">
                  <c:v>187.77298346876907</c:v>
                </c:pt>
                <c:pt idx="125">
                  <c:v>190.83890217257991</c:v>
                </c:pt>
                <c:pt idx="126">
                  <c:v>192.62576966115915</c:v>
                </c:pt>
                <c:pt idx="127">
                  <c:v>195.49428716867806</c:v>
                </c:pt>
                <c:pt idx="128">
                  <c:v>195.49577954885618</c:v>
                </c:pt>
                <c:pt idx="129">
                  <c:v>196.19860921021072</c:v>
                </c:pt>
                <c:pt idx="130">
                  <c:v>195.0980466642861</c:v>
                </c:pt>
                <c:pt idx="131">
                  <c:v>191.98317789063185</c:v>
                </c:pt>
                <c:pt idx="132">
                  <c:v>193.00369459063739</c:v>
                </c:pt>
                <c:pt idx="133">
                  <c:v>193.35033380474457</c:v>
                </c:pt>
                <c:pt idx="134">
                  <c:v>193.29573982440925</c:v>
                </c:pt>
                <c:pt idx="135">
                  <c:v>195.86987855824134</c:v>
                </c:pt>
                <c:pt idx="136">
                  <c:v>198.43386910686201</c:v>
                </c:pt>
                <c:pt idx="137">
                  <c:v>197.67614698913656</c:v>
                </c:pt>
                <c:pt idx="138">
                  <c:v>200.79047307908962</c:v>
                </c:pt>
                <c:pt idx="139">
                  <c:v>203.73046203004947</c:v>
                </c:pt>
                <c:pt idx="140">
                  <c:v>205.57501679606057</c:v>
                </c:pt>
                <c:pt idx="141">
                  <c:v>205.91324441279991</c:v>
                </c:pt>
                <c:pt idx="142">
                  <c:v>205.3176219166069</c:v>
                </c:pt>
                <c:pt idx="143">
                  <c:v>206.5750471863478</c:v>
                </c:pt>
                <c:pt idx="144">
                  <c:v>209.37222892135102</c:v>
                </c:pt>
                <c:pt idx="145">
                  <c:v>209.29731143640774</c:v>
                </c:pt>
                <c:pt idx="146">
                  <c:v>207.871898426977</c:v>
                </c:pt>
                <c:pt idx="147">
                  <c:v>210.4620191958079</c:v>
                </c:pt>
                <c:pt idx="148">
                  <c:v>212.46853791242603</c:v>
                </c:pt>
                <c:pt idx="149">
                  <c:v>212.5652441479703</c:v>
                </c:pt>
                <c:pt idx="150">
                  <c:v>215.51988555886109</c:v>
                </c:pt>
                <c:pt idx="151">
                  <c:v>215.59770640160548</c:v>
                </c:pt>
                <c:pt idx="152">
                  <c:v>215.84924029708677</c:v>
                </c:pt>
                <c:pt idx="153">
                  <c:v>216.08112904258658</c:v>
                </c:pt>
                <c:pt idx="154">
                  <c:v>216.52691656889314</c:v>
                </c:pt>
                <c:pt idx="155">
                  <c:v>215.01467416727897</c:v>
                </c:pt>
                <c:pt idx="156">
                  <c:v>214.55990522571841</c:v>
                </c:pt>
                <c:pt idx="157">
                  <c:v>215.7529682085034</c:v>
                </c:pt>
                <c:pt idx="158">
                  <c:v>215.55746640516546</c:v>
                </c:pt>
                <c:pt idx="159">
                  <c:v>217.89616181525528</c:v>
                </c:pt>
                <c:pt idx="160">
                  <c:v>214.15259397382309</c:v>
                </c:pt>
                <c:pt idx="161">
                  <c:v>210.61888191962419</c:v>
                </c:pt>
                <c:pt idx="162">
                  <c:v>211.01485108216559</c:v>
                </c:pt>
                <c:pt idx="163">
                  <c:v>209.64791224153333</c:v>
                </c:pt>
                <c:pt idx="164">
                  <c:v>211.67293647236059</c:v>
                </c:pt>
                <c:pt idx="165">
                  <c:v>213.30465069078207</c:v>
                </c:pt>
                <c:pt idx="166">
                  <c:v>212.56673652814845</c:v>
                </c:pt>
                <c:pt idx="167">
                  <c:v>211.02798402773328</c:v>
                </c:pt>
                <c:pt idx="168">
                  <c:v>214.45296940240755</c:v>
                </c:pt>
                <c:pt idx="169">
                  <c:v>215.51806756846224</c:v>
                </c:pt>
                <c:pt idx="170">
                  <c:v>215.1353670224139</c:v>
                </c:pt>
                <c:pt idx="171">
                  <c:v>216.82965267157758</c:v>
                </c:pt>
                <c:pt idx="172">
                  <c:v>219.11470379780909</c:v>
                </c:pt>
                <c:pt idx="173">
                  <c:v>219.37741697753395</c:v>
                </c:pt>
                <c:pt idx="174">
                  <c:v>218.80960702102468</c:v>
                </c:pt>
                <c:pt idx="175">
                  <c:v>221.29051269499982</c:v>
                </c:pt>
                <c:pt idx="176">
                  <c:v>219.7008835976022</c:v>
                </c:pt>
                <c:pt idx="177">
                  <c:v>221.76289172266257</c:v>
                </c:pt>
                <c:pt idx="178">
                  <c:v>223.21522184367021</c:v>
                </c:pt>
                <c:pt idx="179">
                  <c:v>222.82644324016897</c:v>
                </c:pt>
                <c:pt idx="180">
                  <c:v>228.59096518466987</c:v>
                </c:pt>
                <c:pt idx="181">
                  <c:v>226.13762784271293</c:v>
                </c:pt>
                <c:pt idx="182">
                  <c:v>226.96541042625634</c:v>
                </c:pt>
                <c:pt idx="183">
                  <c:v>226.22022430202736</c:v>
                </c:pt>
                <c:pt idx="184">
                  <c:v>225.18250452869549</c:v>
                </c:pt>
                <c:pt idx="185">
                  <c:v>222.91606745341332</c:v>
                </c:pt>
                <c:pt idx="186">
                  <c:v>224.60302687261148</c:v>
                </c:pt>
                <c:pt idx="187">
                  <c:v>223.8111428158989</c:v>
                </c:pt>
                <c:pt idx="188">
                  <c:v>225.52583337222569</c:v>
                </c:pt>
                <c:pt idx="189">
                  <c:v>225.54634681612899</c:v>
                </c:pt>
                <c:pt idx="190">
                  <c:v>224.93761850855321</c:v>
                </c:pt>
                <c:pt idx="191">
                  <c:v>223.90665514730065</c:v>
                </c:pt>
                <c:pt idx="192">
                  <c:v>227.26136298267642</c:v>
                </c:pt>
                <c:pt idx="193">
                  <c:v>228.78524594968019</c:v>
                </c:pt>
                <c:pt idx="194">
                  <c:v>230.92531912515045</c:v>
                </c:pt>
                <c:pt idx="195">
                  <c:v>231.81776247168546</c:v>
                </c:pt>
                <c:pt idx="196">
                  <c:v>231.83917134369571</c:v>
                </c:pt>
                <c:pt idx="197">
                  <c:v>236.35820705988081</c:v>
                </c:pt>
                <c:pt idx="198">
                  <c:v>237.87514367550986</c:v>
                </c:pt>
                <c:pt idx="199">
                  <c:v>237.46984035330877</c:v>
                </c:pt>
                <c:pt idx="200">
                  <c:v>237.27699770010648</c:v>
                </c:pt>
                <c:pt idx="201">
                  <c:v>235.36444466634174</c:v>
                </c:pt>
                <c:pt idx="202">
                  <c:v>229.14672756301368</c:v>
                </c:pt>
                <c:pt idx="203">
                  <c:v>229.57596323643537</c:v>
                </c:pt>
                <c:pt idx="204">
                  <c:v>230.35509422617099</c:v>
                </c:pt>
                <c:pt idx="205">
                  <c:v>231.89333117707011</c:v>
                </c:pt>
                <c:pt idx="206">
                  <c:v>231.67677324612765</c:v>
                </c:pt>
                <c:pt idx="207">
                  <c:v>233.4600861564644</c:v>
                </c:pt>
                <c:pt idx="208">
                  <c:v>235.00692464402658</c:v>
                </c:pt>
                <c:pt idx="209">
                  <c:v>235.05052927941369</c:v>
                </c:pt>
                <c:pt idx="210">
                  <c:v>235.96856016245781</c:v>
                </c:pt>
                <c:pt idx="211">
                  <c:v>237.98468438058626</c:v>
                </c:pt>
                <c:pt idx="212">
                  <c:v>236.71152128351207</c:v>
                </c:pt>
                <c:pt idx="213">
                  <c:v>236.9752926964542</c:v>
                </c:pt>
                <c:pt idx="214">
                  <c:v>236.57831956906568</c:v>
                </c:pt>
                <c:pt idx="215">
                  <c:v>237.50544040410401</c:v>
                </c:pt>
                <c:pt idx="216">
                  <c:v>235.02507741382996</c:v>
                </c:pt>
                <c:pt idx="217">
                  <c:v>232.62823344516232</c:v>
                </c:pt>
                <c:pt idx="218">
                  <c:v>233.98548538172909</c:v>
                </c:pt>
                <c:pt idx="219">
                  <c:v>232.11360649136537</c:v>
                </c:pt>
                <c:pt idx="220">
                  <c:v>233.52143654887897</c:v>
                </c:pt>
                <c:pt idx="221">
                  <c:v>233.58813237574986</c:v>
                </c:pt>
                <c:pt idx="222">
                  <c:v>233.65550655724715</c:v>
                </c:pt>
                <c:pt idx="223">
                  <c:v>234.87087384014927</c:v>
                </c:pt>
                <c:pt idx="224">
                  <c:v>233.60756045225085</c:v>
                </c:pt>
                <c:pt idx="225">
                  <c:v>231.8675265670806</c:v>
                </c:pt>
                <c:pt idx="226">
                  <c:v>233.09003014065274</c:v>
                </c:pt>
                <c:pt idx="227">
                  <c:v>237.26847756599847</c:v>
                </c:pt>
                <c:pt idx="228">
                  <c:v>239.65932487976841</c:v>
                </c:pt>
                <c:pt idx="229">
                  <c:v>239.54728782966677</c:v>
                </c:pt>
                <c:pt idx="230">
                  <c:v>244.21162710683379</c:v>
                </c:pt>
                <c:pt idx="231">
                  <c:v>244.32561781825953</c:v>
                </c:pt>
                <c:pt idx="232">
                  <c:v>248.80658427280923</c:v>
                </c:pt>
                <c:pt idx="233">
                  <c:v>251.68769204219475</c:v>
                </c:pt>
                <c:pt idx="234">
                  <c:v>252.26470048743846</c:v>
                </c:pt>
                <c:pt idx="235">
                  <c:v>259.32083677485247</c:v>
                </c:pt>
                <c:pt idx="236">
                  <c:v>257.79117422643151</c:v>
                </c:pt>
                <c:pt idx="237">
                  <c:v>258.32593474554102</c:v>
                </c:pt>
                <c:pt idx="238">
                  <c:v>258.18836442730048</c:v>
                </c:pt>
                <c:pt idx="239">
                  <c:v>257.79163550757744</c:v>
                </c:pt>
                <c:pt idx="240">
                  <c:v>263.26156160491104</c:v>
                </c:pt>
                <c:pt idx="241">
                  <c:v>267.80868120263051</c:v>
                </c:pt>
                <c:pt idx="242">
                  <c:v>266.21498197747428</c:v>
                </c:pt>
                <c:pt idx="243">
                  <c:v>270.75550796822478</c:v>
                </c:pt>
                <c:pt idx="244">
                  <c:v>272.2159783447496</c:v>
                </c:pt>
                <c:pt idx="245">
                  <c:v>274.15352196295208</c:v>
                </c:pt>
                <c:pt idx="246">
                  <c:v>278.4353234991811</c:v>
                </c:pt>
                <c:pt idx="247">
                  <c:v>275.5922035888758</c:v>
                </c:pt>
                <c:pt idx="248">
                  <c:v>275.83033319693885</c:v>
                </c:pt>
                <c:pt idx="249">
                  <c:v>274.14139298223142</c:v>
                </c:pt>
                <c:pt idx="250">
                  <c:v>277.21257571794342</c:v>
                </c:pt>
                <c:pt idx="251">
                  <c:v>277.16479241805752</c:v>
                </c:pt>
                <c:pt idx="252">
                  <c:v>275.44174453273303</c:v>
                </c:pt>
                <c:pt idx="253">
                  <c:v>271.31854230816401</c:v>
                </c:pt>
                <c:pt idx="254">
                  <c:v>267.3852251106261</c:v>
                </c:pt>
                <c:pt idx="255">
                  <c:v>270.12680890044686</c:v>
                </c:pt>
                <c:pt idx="256">
                  <c:v>270.75347290434547</c:v>
                </c:pt>
                <c:pt idx="257">
                  <c:v>272.85273626548951</c:v>
                </c:pt>
                <c:pt idx="258">
                  <c:v>276.16278123226101</c:v>
                </c:pt>
                <c:pt idx="259">
                  <c:v>275.60704598810219</c:v>
                </c:pt>
                <c:pt idx="260">
                  <c:v>273.11059242608917</c:v>
                </c:pt>
                <c:pt idx="261">
                  <c:v>273.01361484869432</c:v>
                </c:pt>
                <c:pt idx="262">
                  <c:v>273.9131402175293</c:v>
                </c:pt>
                <c:pt idx="263">
                  <c:v>272.38106272663828</c:v>
                </c:pt>
                <c:pt idx="264">
                  <c:v>266.86221369364637</c:v>
                </c:pt>
                <c:pt idx="265">
                  <c:v>263.8540094014524</c:v>
                </c:pt>
                <c:pt idx="266">
                  <c:v>256.16703044564105</c:v>
                </c:pt>
                <c:pt idx="267">
                  <c:v>246.4939105461894</c:v>
                </c:pt>
                <c:pt idx="268">
                  <c:v>247.91783117544207</c:v>
                </c:pt>
                <c:pt idx="269">
                  <c:v>244.17000326695586</c:v>
                </c:pt>
                <c:pt idx="270">
                  <c:v>249.8251473114907</c:v>
                </c:pt>
                <c:pt idx="271">
                  <c:v>242.87570263972208</c:v>
                </c:pt>
                <c:pt idx="272">
                  <c:v>232.71267502906068</c:v>
                </c:pt>
                <c:pt idx="273">
                  <c:v>229.48294725005888</c:v>
                </c:pt>
                <c:pt idx="274">
                  <c:v>237.96894655325303</c:v>
                </c:pt>
                <c:pt idx="275">
                  <c:v>236.50030878702592</c:v>
                </c:pt>
                <c:pt idx="276">
                  <c:v>244.05015157155771</c:v>
                </c:pt>
                <c:pt idx="277">
                  <c:v>237.83710154805951</c:v>
                </c:pt>
                <c:pt idx="278">
                  <c:v>243.89095530782643</c:v>
                </c:pt>
                <c:pt idx="279">
                  <c:v>245.22831788674625</c:v>
                </c:pt>
                <c:pt idx="280">
                  <c:v>242.53096281856892</c:v>
                </c:pt>
                <c:pt idx="281">
                  <c:v>241.62204902170407</c:v>
                </c:pt>
                <c:pt idx="282">
                  <c:v>241.47107441604518</c:v>
                </c:pt>
                <c:pt idx="283">
                  <c:v>240.07298553096717</c:v>
                </c:pt>
                <c:pt idx="284">
                  <c:v>234.08213734890327</c:v>
                </c:pt>
                <c:pt idx="285">
                  <c:v>230.37460370522723</c:v>
                </c:pt>
                <c:pt idx="286">
                  <c:v>240.78485087594578</c:v>
                </c:pt>
                <c:pt idx="287">
                  <c:v>249.6796266770283</c:v>
                </c:pt>
                <c:pt idx="288">
                  <c:v>249.08658192841568</c:v>
                </c:pt>
                <c:pt idx="289">
                  <c:v>245.65109562412425</c:v>
                </c:pt>
                <c:pt idx="290">
                  <c:v>247.62239416853799</c:v>
                </c:pt>
                <c:pt idx="291">
                  <c:v>241.58837549804795</c:v>
                </c:pt>
                <c:pt idx="292">
                  <c:v>245.68012920213556</c:v>
                </c:pt>
                <c:pt idx="293">
                  <c:v>247.9844184655727</c:v>
                </c:pt>
                <c:pt idx="294">
                  <c:v>253.7007229632267</c:v>
                </c:pt>
                <c:pt idx="295">
                  <c:v>257.1001479355769</c:v>
                </c:pt>
                <c:pt idx="296">
                  <c:v>260.50258480246856</c:v>
                </c:pt>
                <c:pt idx="297">
                  <c:v>254.09500980629448</c:v>
                </c:pt>
                <c:pt idx="298">
                  <c:v>256.98797521454998</c:v>
                </c:pt>
                <c:pt idx="299">
                  <c:v>252.43770805136393</c:v>
                </c:pt>
                <c:pt idx="300">
                  <c:v>254.03878777485573</c:v>
                </c:pt>
                <c:pt idx="301">
                  <c:v>259.39740944508418</c:v>
                </c:pt>
                <c:pt idx="302">
                  <c:v>259.34674992158222</c:v>
                </c:pt>
                <c:pt idx="303">
                  <c:v>260.45396034284585</c:v>
                </c:pt>
                <c:pt idx="304">
                  <c:v>258.55988568910522</c:v>
                </c:pt>
                <c:pt idx="305">
                  <c:v>258.31744174561805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1-4886-BA19-FB197CEFEA06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#4'!$C$5:$C$310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#4'!$G$5:$G$310</c:f>
              <c:numCache>
                <c:formatCode>0.00</c:formatCode>
                <c:ptCount val="306"/>
                <c:pt idx="0">
                  <c:v>100</c:v>
                </c:pt>
                <c:pt idx="1">
                  <c:v>92.812388971342472</c:v>
                </c:pt>
                <c:pt idx="2">
                  <c:v>100.13225088941769</c:v>
                </c:pt>
                <c:pt idx="3">
                  <c:v>98.562411780163373</c:v>
                </c:pt>
                <c:pt idx="4">
                  <c:v>96.541453123012815</c:v>
                </c:pt>
                <c:pt idx="5">
                  <c:v>95.832671678800764</c:v>
                </c:pt>
                <c:pt idx="6">
                  <c:v>96.458948125879289</c:v>
                </c:pt>
                <c:pt idx="7">
                  <c:v>103.4660848033935</c:v>
                </c:pt>
                <c:pt idx="8">
                  <c:v>98.19831556324695</c:v>
                </c:pt>
                <c:pt idx="9">
                  <c:v>100.8884740493736</c:v>
                </c:pt>
                <c:pt idx="10">
                  <c:v>96.403722115298507</c:v>
                </c:pt>
                <c:pt idx="11">
                  <c:v>98.722710767837057</c:v>
                </c:pt>
                <c:pt idx="12">
                  <c:v>100.58093675941906</c:v>
                </c:pt>
                <c:pt idx="13">
                  <c:v>97.292658895121932</c:v>
                </c:pt>
                <c:pt idx="14">
                  <c:v>92.001612576135557</c:v>
                </c:pt>
                <c:pt idx="15">
                  <c:v>99.649687780920218</c:v>
                </c:pt>
                <c:pt idx="16">
                  <c:v>101.45883117983901</c:v>
                </c:pt>
                <c:pt idx="17">
                  <c:v>98.042605977236093</c:v>
                </c:pt>
                <c:pt idx="18">
                  <c:v>97.947956279900509</c:v>
                </c:pt>
                <c:pt idx="19">
                  <c:v>93.245199870416528</c:v>
                </c:pt>
                <c:pt idx="20">
                  <c:v>82.574556733051026</c:v>
                </c:pt>
                <c:pt idx="21">
                  <c:v>84.945225901768083</c:v>
                </c:pt>
                <c:pt idx="22">
                  <c:v>92.454455123761363</c:v>
                </c:pt>
                <c:pt idx="23">
                  <c:v>93.718664719113704</c:v>
                </c:pt>
                <c:pt idx="24">
                  <c:v>93.391233178386017</c:v>
                </c:pt>
                <c:pt idx="25">
                  <c:v>95.227993530807211</c:v>
                </c:pt>
                <c:pt idx="26">
                  <c:v>97.818068000561155</c:v>
                </c:pt>
                <c:pt idx="27">
                  <c:v>93.979543618590981</c:v>
                </c:pt>
                <c:pt idx="28">
                  <c:v>93.833865649704109</c:v>
                </c:pt>
                <c:pt idx="29">
                  <c:v>87.596894058463633</c:v>
                </c:pt>
                <c:pt idx="30">
                  <c:v>82.654182693972771</c:v>
                </c:pt>
                <c:pt idx="31">
                  <c:v>82.196881825323501</c:v>
                </c:pt>
                <c:pt idx="32">
                  <c:v>72.292523471449314</c:v>
                </c:pt>
                <c:pt idx="33">
                  <c:v>79.852016591145002</c:v>
                </c:pt>
                <c:pt idx="34">
                  <c:v>84.869803997015097</c:v>
                </c:pt>
                <c:pt idx="35">
                  <c:v>79.916358233659011</c:v>
                </c:pt>
                <c:pt idx="36">
                  <c:v>77.555177408090728</c:v>
                </c:pt>
                <c:pt idx="37">
                  <c:v>76.138789507566514</c:v>
                </c:pt>
                <c:pt idx="38">
                  <c:v>76.868788643223937</c:v>
                </c:pt>
                <c:pt idx="39">
                  <c:v>81.824844964373796</c:v>
                </c:pt>
                <c:pt idx="40">
                  <c:v>85.774467294993556</c:v>
                </c:pt>
                <c:pt idx="41">
                  <c:v>86.939946321056823</c:v>
                </c:pt>
                <c:pt idx="42">
                  <c:v>89.651902096154728</c:v>
                </c:pt>
                <c:pt idx="43">
                  <c:v>91.662156360851483</c:v>
                </c:pt>
                <c:pt idx="44">
                  <c:v>90.539990800034261</c:v>
                </c:pt>
                <c:pt idx="45">
                  <c:v>95.496751482210129</c:v>
                </c:pt>
                <c:pt idx="46">
                  <c:v>95.666305078880455</c:v>
                </c:pt>
                <c:pt idx="47">
                  <c:v>102.32512891188649</c:v>
                </c:pt>
                <c:pt idx="48">
                  <c:v>102.97143700751681</c:v>
                </c:pt>
                <c:pt idx="49">
                  <c:v>104.00933666863546</c:v>
                </c:pt>
                <c:pt idx="50">
                  <c:v>102.15667291816031</c:v>
                </c:pt>
                <c:pt idx="51">
                  <c:v>100.72841037513685</c:v>
                </c:pt>
                <c:pt idx="52">
                  <c:v>100.61822841167805</c:v>
                </c:pt>
                <c:pt idx="53">
                  <c:v>103.33875022759469</c:v>
                </c:pt>
                <c:pt idx="54">
                  <c:v>100.58611207574704</c:v>
                </c:pt>
                <c:pt idx="55">
                  <c:v>100.80880702704673</c:v>
                </c:pt>
                <c:pt idx="56">
                  <c:v>100.09250029070684</c:v>
                </c:pt>
                <c:pt idx="57">
                  <c:v>99.712987095458487</c:v>
                </c:pt>
                <c:pt idx="58">
                  <c:v>103.72647570386395</c:v>
                </c:pt>
                <c:pt idx="59">
                  <c:v>107.45273346642388</c:v>
                </c:pt>
                <c:pt idx="60">
                  <c:v>104.90568503208024</c:v>
                </c:pt>
                <c:pt idx="61">
                  <c:v>107.90958265961702</c:v>
                </c:pt>
                <c:pt idx="62">
                  <c:v>105.42722646901559</c:v>
                </c:pt>
                <c:pt idx="63">
                  <c:v>102.46626011980044</c:v>
                </c:pt>
                <c:pt idx="64">
                  <c:v>105.30812154637061</c:v>
                </c:pt>
                <c:pt idx="65">
                  <c:v>103.74646471172579</c:v>
                </c:pt>
                <c:pt idx="66">
                  <c:v>107.78023607496807</c:v>
                </c:pt>
                <c:pt idx="67">
                  <c:v>106.1152229458207</c:v>
                </c:pt>
                <c:pt idx="68">
                  <c:v>107.29872319087042</c:v>
                </c:pt>
                <c:pt idx="69">
                  <c:v>105.58675476570116</c:v>
                </c:pt>
                <c:pt idx="70">
                  <c:v>110.1140889561545</c:v>
                </c:pt>
                <c:pt idx="71">
                  <c:v>109.10433530895021</c:v>
                </c:pt>
                <c:pt idx="72">
                  <c:v>110.69928346742594</c:v>
                </c:pt>
                <c:pt idx="73">
                  <c:v>112.49002819828824</c:v>
                </c:pt>
                <c:pt idx="74">
                  <c:v>114.14258392884085</c:v>
                </c:pt>
                <c:pt idx="75">
                  <c:v>117.03635170931761</c:v>
                </c:pt>
                <c:pt idx="76">
                  <c:v>114.94928734851835</c:v>
                </c:pt>
                <c:pt idx="77">
                  <c:v>115.29965958042099</c:v>
                </c:pt>
                <c:pt idx="78">
                  <c:v>115.58496685736583</c:v>
                </c:pt>
                <c:pt idx="79">
                  <c:v>117.71809579755312</c:v>
                </c:pt>
                <c:pt idx="80">
                  <c:v>121.01118100481712</c:v>
                </c:pt>
                <c:pt idx="81">
                  <c:v>125.37174429843833</c:v>
                </c:pt>
                <c:pt idx="82">
                  <c:v>127.13693304247751</c:v>
                </c:pt>
                <c:pt idx="83">
                  <c:v>129.68694579441271</c:v>
                </c:pt>
                <c:pt idx="84">
                  <c:v>131.94502143176351</c:v>
                </c:pt>
                <c:pt idx="85">
                  <c:v>128.28503361847268</c:v>
                </c:pt>
                <c:pt idx="86">
                  <c:v>129.49078756580425</c:v>
                </c:pt>
                <c:pt idx="87">
                  <c:v>137.22088766513968</c:v>
                </c:pt>
                <c:pt idx="88">
                  <c:v>143.24110399525736</c:v>
                </c:pt>
                <c:pt idx="89">
                  <c:v>141.41552497930309</c:v>
                </c:pt>
                <c:pt idx="90">
                  <c:v>139.44993762693599</c:v>
                </c:pt>
                <c:pt idx="91">
                  <c:v>140.91298549722225</c:v>
                </c:pt>
                <c:pt idx="92">
                  <c:v>147.05775212401568</c:v>
                </c:pt>
                <c:pt idx="93">
                  <c:v>147.35371167701555</c:v>
                </c:pt>
                <c:pt idx="94">
                  <c:v>142.4310256439372</c:v>
                </c:pt>
                <c:pt idx="95">
                  <c:v>141.12756608315937</c:v>
                </c:pt>
                <c:pt idx="96">
                  <c:v>134.47905655925862</c:v>
                </c:pt>
                <c:pt idx="97">
                  <c:v>131.43884327747654</c:v>
                </c:pt>
                <c:pt idx="98">
                  <c:v>131.03546708872315</c:v>
                </c:pt>
                <c:pt idx="99">
                  <c:v>137.56911522826803</c:v>
                </c:pt>
                <c:pt idx="100">
                  <c:v>135.52534222272746</c:v>
                </c:pt>
                <c:pt idx="101">
                  <c:v>122.17675162939948</c:v>
                </c:pt>
                <c:pt idx="102">
                  <c:v>122.75208982416099</c:v>
                </c:pt>
                <c:pt idx="103">
                  <c:v>124.82184206485425</c:v>
                </c:pt>
                <c:pt idx="104">
                  <c:v>117.40540056340356</c:v>
                </c:pt>
                <c:pt idx="105">
                  <c:v>101.61356476783622</c:v>
                </c:pt>
                <c:pt idx="106">
                  <c:v>96.129209250041697</c:v>
                </c:pt>
                <c:pt idx="107">
                  <c:v>95.711681090090607</c:v>
                </c:pt>
                <c:pt idx="108">
                  <c:v>87.845898315441644</c:v>
                </c:pt>
                <c:pt idx="109">
                  <c:v>77.755425984361509</c:v>
                </c:pt>
                <c:pt idx="110">
                  <c:v>83.745116318353553</c:v>
                </c:pt>
                <c:pt idx="111">
                  <c:v>90.398668498658111</c:v>
                </c:pt>
                <c:pt idx="112">
                  <c:v>94.672413768325015</c:v>
                </c:pt>
                <c:pt idx="113">
                  <c:v>94.140711212911114</c:v>
                </c:pt>
                <c:pt idx="114">
                  <c:v>102.27380057622102</c:v>
                </c:pt>
                <c:pt idx="115">
                  <c:v>106.19817961841038</c:v>
                </c:pt>
                <c:pt idx="116">
                  <c:v>108.85935506967243</c:v>
                </c:pt>
                <c:pt idx="117">
                  <c:v>109.02019733132138</c:v>
                </c:pt>
                <c:pt idx="118">
                  <c:v>116.45238588162967</c:v>
                </c:pt>
                <c:pt idx="119">
                  <c:v>117.38612223370697</c:v>
                </c:pt>
                <c:pt idx="120">
                  <c:v>113.85626275104687</c:v>
                </c:pt>
                <c:pt idx="121">
                  <c:v>116.97020336497899</c:v>
                </c:pt>
                <c:pt idx="122">
                  <c:v>123.29646298161927</c:v>
                </c:pt>
                <c:pt idx="123">
                  <c:v>125.22816993692069</c:v>
                </c:pt>
                <c:pt idx="124">
                  <c:v>115.50664854426817</c:v>
                </c:pt>
                <c:pt idx="125">
                  <c:v>111.66996244981881</c:v>
                </c:pt>
                <c:pt idx="126">
                  <c:v>119.8519227816272</c:v>
                </c:pt>
                <c:pt idx="127">
                  <c:v>114.80372308813796</c:v>
                </c:pt>
                <c:pt idx="128">
                  <c:v>124.09982937248965</c:v>
                </c:pt>
                <c:pt idx="129">
                  <c:v>128.24057201316853</c:v>
                </c:pt>
                <c:pt idx="130">
                  <c:v>127.03351673515209</c:v>
                </c:pt>
                <c:pt idx="131">
                  <c:v>133.75982814601707</c:v>
                </c:pt>
                <c:pt idx="132">
                  <c:v>137.8044555130551</c:v>
                </c:pt>
                <c:pt idx="133">
                  <c:v>142.10249807955017</c:v>
                </c:pt>
                <c:pt idx="134">
                  <c:v>143.46414165136116</c:v>
                </c:pt>
                <c:pt idx="135">
                  <c:v>149.60566758572094</c:v>
                </c:pt>
                <c:pt idx="136">
                  <c:v>146.77184156027275</c:v>
                </c:pt>
                <c:pt idx="137">
                  <c:v>145.29656370840459</c:v>
                </c:pt>
                <c:pt idx="138">
                  <c:v>142.3763113216354</c:v>
                </c:pt>
                <c:pt idx="139">
                  <c:v>136.41077456955369</c:v>
                </c:pt>
                <c:pt idx="140">
                  <c:v>128.64169614178036</c:v>
                </c:pt>
                <c:pt idx="141">
                  <c:v>141.19486098827124</c:v>
                </c:pt>
                <c:pt idx="142">
                  <c:v>142.4290989164669</c:v>
                </c:pt>
                <c:pt idx="143">
                  <c:v>144.7462998185986</c:v>
                </c:pt>
                <c:pt idx="144">
                  <c:v>150.20940605925151</c:v>
                </c:pt>
                <c:pt idx="145">
                  <c:v>154.25014206851347</c:v>
                </c:pt>
                <c:pt idx="146">
                  <c:v>157.65025856603688</c:v>
                </c:pt>
                <c:pt idx="147">
                  <c:v>157.95447146146276</c:v>
                </c:pt>
                <c:pt idx="148">
                  <c:v>148.41774534319842</c:v>
                </c:pt>
                <c:pt idx="149">
                  <c:v>154.64574659670836</c:v>
                </c:pt>
                <c:pt idx="150">
                  <c:v>156.41086269364618</c:v>
                </c:pt>
                <c:pt idx="151">
                  <c:v>158.10281842168138</c:v>
                </c:pt>
                <c:pt idx="152">
                  <c:v>162.35960533104011</c:v>
                </c:pt>
                <c:pt idx="153">
                  <c:v>158.50860301977261</c:v>
                </c:pt>
                <c:pt idx="154">
                  <c:v>158.12016844462286</c:v>
                </c:pt>
                <c:pt idx="155">
                  <c:v>159.11300479292413</c:v>
                </c:pt>
                <c:pt idx="156">
                  <c:v>169.17846283187151</c:v>
                </c:pt>
                <c:pt idx="157">
                  <c:v>171.64756566433303</c:v>
                </c:pt>
                <c:pt idx="158">
                  <c:v>178.26962848477683</c:v>
                </c:pt>
                <c:pt idx="159">
                  <c:v>181.95996857286397</c:v>
                </c:pt>
                <c:pt idx="160">
                  <c:v>185.92671193012754</c:v>
                </c:pt>
                <c:pt idx="161">
                  <c:v>183.30488909780371</c:v>
                </c:pt>
                <c:pt idx="162">
                  <c:v>191.46066646671869</c:v>
                </c:pt>
                <c:pt idx="163">
                  <c:v>183.06022155691869</c:v>
                </c:pt>
                <c:pt idx="164">
                  <c:v>187.43559538350414</c:v>
                </c:pt>
                <c:pt idx="165">
                  <c:v>193.13627185909823</c:v>
                </c:pt>
                <c:pt idx="166">
                  <c:v>200.11136958563722</c:v>
                </c:pt>
                <c:pt idx="167">
                  <c:v>206.41300183492365</c:v>
                </c:pt>
                <c:pt idx="168">
                  <c:v>196.01379827457134</c:v>
                </c:pt>
                <c:pt idx="169">
                  <c:v>204.01971099056362</c:v>
                </c:pt>
                <c:pt idx="170">
                  <c:v>206.10233124390271</c:v>
                </c:pt>
                <c:pt idx="171">
                  <c:v>207.97982766875717</c:v>
                </c:pt>
                <c:pt idx="172">
                  <c:v>210.00943133096706</c:v>
                </c:pt>
                <c:pt idx="173">
                  <c:v>211.75877668977515</c:v>
                </c:pt>
                <c:pt idx="174">
                  <c:v>208.88227365086004</c:v>
                </c:pt>
                <c:pt idx="175">
                  <c:v>216.17846524817725</c:v>
                </c:pt>
                <c:pt idx="176">
                  <c:v>215.53553050490476</c:v>
                </c:pt>
                <c:pt idx="177">
                  <c:v>220.34645055185814</c:v>
                </c:pt>
                <c:pt idx="178">
                  <c:v>226.25358693088754</c:v>
                </c:pt>
                <c:pt idx="179">
                  <c:v>226.54664217911863</c:v>
                </c:pt>
                <c:pt idx="180">
                  <c:v>218.82885576346015</c:v>
                </c:pt>
                <c:pt idx="181">
                  <c:v>231.45841219557846</c:v>
                </c:pt>
                <c:pt idx="182">
                  <c:v>227.46583489736486</c:v>
                </c:pt>
                <c:pt idx="183">
                  <c:v>228.63012945981939</c:v>
                </c:pt>
                <c:pt idx="184">
                  <c:v>231.25726658553464</c:v>
                </c:pt>
                <c:pt idx="185">
                  <c:v>226.2486469279965</c:v>
                </c:pt>
                <c:pt idx="186">
                  <c:v>227.95878338278416</c:v>
                </c:pt>
                <c:pt idx="187">
                  <c:v>213.32357788048006</c:v>
                </c:pt>
                <c:pt idx="188">
                  <c:v>210.69824903587428</c:v>
                </c:pt>
                <c:pt idx="189">
                  <c:v>229.11943769374764</c:v>
                </c:pt>
                <c:pt idx="190">
                  <c:v>230.18767699538412</c:v>
                </c:pt>
                <c:pt idx="191">
                  <c:v>226.7106777546569</c:v>
                </c:pt>
                <c:pt idx="192">
                  <c:v>214.67598105685769</c:v>
                </c:pt>
                <c:pt idx="193">
                  <c:v>215.55974883749244</c:v>
                </c:pt>
                <c:pt idx="194">
                  <c:v>231.68589711771205</c:v>
                </c:pt>
                <c:pt idx="195">
                  <c:v>233.43234922674503</c:v>
                </c:pt>
                <c:pt idx="196">
                  <c:v>233.68065386055144</c:v>
                </c:pt>
                <c:pt idx="197">
                  <c:v>236.28439230249637</c:v>
                </c:pt>
                <c:pt idx="198">
                  <c:v>243.54323223473179</c:v>
                </c:pt>
                <c:pt idx="199">
                  <c:v>243.46966125177806</c:v>
                </c:pt>
                <c:pt idx="200">
                  <c:v>242.78896580865754</c:v>
                </c:pt>
                <c:pt idx="201">
                  <c:v>241.11871103322008</c:v>
                </c:pt>
                <c:pt idx="202">
                  <c:v>254.98675840753197</c:v>
                </c:pt>
                <c:pt idx="203">
                  <c:v>263.86939055604421</c:v>
                </c:pt>
                <c:pt idx="204">
                  <c:v>265.58266031189834</c:v>
                </c:pt>
                <c:pt idx="205">
                  <c:v>278.73547960139672</c:v>
                </c:pt>
                <c:pt idx="206">
                  <c:v>277.29085408843912</c:v>
                </c:pt>
                <c:pt idx="207">
                  <c:v>281.52147066918297</c:v>
                </c:pt>
                <c:pt idx="208">
                  <c:v>283.01062885526125</c:v>
                </c:pt>
                <c:pt idx="209">
                  <c:v>288.22386381157452</c:v>
                </c:pt>
                <c:pt idx="210">
                  <c:v>296.14971152546741</c:v>
                </c:pt>
                <c:pt idx="211">
                  <c:v>297.58503505088402</c:v>
                </c:pt>
                <c:pt idx="212">
                  <c:v>304.15289049945056</c:v>
                </c:pt>
                <c:pt idx="213">
                  <c:v>318.13928158112816</c:v>
                </c:pt>
                <c:pt idx="214">
                  <c:v>330.94224506485739</c:v>
                </c:pt>
                <c:pt idx="215">
                  <c:v>337.93781506041057</c:v>
                </c:pt>
                <c:pt idx="216">
                  <c:v>357.9625321311417</c:v>
                </c:pt>
                <c:pt idx="217">
                  <c:v>342.76242276882709</c:v>
                </c:pt>
                <c:pt idx="218">
                  <c:v>331.55375519894636</c:v>
                </c:pt>
                <c:pt idx="219">
                  <c:v>332.35202523772938</c:v>
                </c:pt>
                <c:pt idx="220">
                  <c:v>336.16454195742028</c:v>
                </c:pt>
                <c:pt idx="221">
                  <c:v>335.11117162228607</c:v>
                </c:pt>
                <c:pt idx="222">
                  <c:v>351.42954729121783</c:v>
                </c:pt>
                <c:pt idx="223">
                  <c:v>359.73910751867339</c:v>
                </c:pt>
                <c:pt idx="224">
                  <c:v>366.80933188656104</c:v>
                </c:pt>
                <c:pt idx="225">
                  <c:v>349.19672599729108</c:v>
                </c:pt>
                <c:pt idx="226">
                  <c:v>355.41925660821335</c:v>
                </c:pt>
                <c:pt idx="227">
                  <c:v>325.15745430090658</c:v>
                </c:pt>
                <c:pt idx="228">
                  <c:v>349.6906141571734</c:v>
                </c:pt>
                <c:pt idx="229">
                  <c:v>362.7560768865967</c:v>
                </c:pt>
                <c:pt idx="230">
                  <c:v>363.54058661681518</c:v>
                </c:pt>
                <c:pt idx="231">
                  <c:v>373.67494095567355</c:v>
                </c:pt>
                <c:pt idx="232">
                  <c:v>349.18173700514313</c:v>
                </c:pt>
                <c:pt idx="233">
                  <c:v>374.91434946234273</c:v>
                </c:pt>
                <c:pt idx="234">
                  <c:v>379.58157196356319</c:v>
                </c:pt>
                <c:pt idx="235">
                  <c:v>373.68193087025026</c:v>
                </c:pt>
                <c:pt idx="236">
                  <c:v>381.83029823482866</c:v>
                </c:pt>
                <c:pt idx="237">
                  <c:v>384.59113129556425</c:v>
                </c:pt>
                <c:pt idx="238">
                  <c:v>399.73408160268855</c:v>
                </c:pt>
                <c:pt idx="239">
                  <c:v>406.38938678913411</c:v>
                </c:pt>
                <c:pt idx="240">
                  <c:v>403.79866165403769</c:v>
                </c:pt>
                <c:pt idx="241">
                  <c:v>364.13643340414166</c:v>
                </c:pt>
                <c:pt idx="242">
                  <c:v>314.46210009409219</c:v>
                </c:pt>
                <c:pt idx="243">
                  <c:v>349.91959308273886</c:v>
                </c:pt>
                <c:pt idx="244">
                  <c:v>366.04817346156852</c:v>
                </c:pt>
                <c:pt idx="245">
                  <c:v>371.92716382668351</c:v>
                </c:pt>
                <c:pt idx="246">
                  <c:v>382.37464770301472</c:v>
                </c:pt>
                <c:pt idx="247">
                  <c:v>411.52755675906184</c:v>
                </c:pt>
                <c:pt idx="248">
                  <c:v>402.58783504389095</c:v>
                </c:pt>
                <c:pt idx="249">
                  <c:v>385.45983901623447</c:v>
                </c:pt>
                <c:pt idx="250">
                  <c:v>431.53268280170369</c:v>
                </c:pt>
                <c:pt idx="251">
                  <c:v>445.85786837832921</c:v>
                </c:pt>
                <c:pt idx="252">
                  <c:v>437.98727668142863</c:v>
                </c:pt>
                <c:pt idx="253">
                  <c:v>452.25689196338436</c:v>
                </c:pt>
                <c:pt idx="254">
                  <c:v>483.47422633245492</c:v>
                </c:pt>
                <c:pt idx="255">
                  <c:v>497.31456041689086</c:v>
                </c:pt>
                <c:pt idx="256">
                  <c:v>507.31208709894713</c:v>
                </c:pt>
                <c:pt idx="257">
                  <c:v>507.34375175942199</c:v>
                </c:pt>
                <c:pt idx="258">
                  <c:v>514.75556595637443</c:v>
                </c:pt>
                <c:pt idx="259">
                  <c:v>521.6039197596341</c:v>
                </c:pt>
                <c:pt idx="260">
                  <c:v>499.44168807479355</c:v>
                </c:pt>
                <c:pt idx="261">
                  <c:v>530.00095657281042</c:v>
                </c:pt>
                <c:pt idx="262">
                  <c:v>510.45046240748604</c:v>
                </c:pt>
                <c:pt idx="263">
                  <c:v>538.76264235258736</c:v>
                </c:pt>
                <c:pt idx="264">
                  <c:v>521.57268940248252</c:v>
                </c:pt>
                <c:pt idx="265">
                  <c:v>504.50616703612195</c:v>
                </c:pt>
                <c:pt idx="266">
                  <c:v>516.42179513482677</c:v>
                </c:pt>
                <c:pt idx="267">
                  <c:v>492.00028281832402</c:v>
                </c:pt>
                <c:pt idx="268">
                  <c:v>492.94106751851598</c:v>
                </c:pt>
                <c:pt idx="269">
                  <c:v>460.6266482107232</c:v>
                </c:pt>
                <c:pt idx="270">
                  <c:v>492.94935718449267</c:v>
                </c:pt>
                <c:pt idx="271">
                  <c:v>473.63391587411962</c:v>
                </c:pt>
                <c:pt idx="272">
                  <c:v>431.9266843558147</c:v>
                </c:pt>
                <c:pt idx="273">
                  <c:v>493.55171062524346</c:v>
                </c:pt>
                <c:pt idx="274">
                  <c:v>522.09855492123233</c:v>
                </c:pt>
                <c:pt idx="275">
                  <c:v>500.760089249175</c:v>
                </c:pt>
                <c:pt idx="276">
                  <c:v>516.28159412566697</c:v>
                </c:pt>
                <c:pt idx="277">
                  <c:v>495.10005250964076</c:v>
                </c:pt>
                <c:pt idx="278">
                  <c:v>505.09868784963493</c:v>
                </c:pt>
                <c:pt idx="279">
                  <c:v>519.24790951253942</c:v>
                </c:pt>
                <c:pt idx="280">
                  <c:v>501.9962665391194</c:v>
                </c:pt>
                <c:pt idx="281">
                  <c:v>524.96081596971533</c:v>
                </c:pt>
                <c:pt idx="282">
                  <c:v>544.07851029095934</c:v>
                </c:pt>
                <c:pt idx="283">
                  <c:v>532.60965712763368</c:v>
                </c:pt>
                <c:pt idx="284">
                  <c:v>513.67597633479613</c:v>
                </c:pt>
                <c:pt idx="285">
                  <c:v>508.16120379152807</c:v>
                </c:pt>
                <c:pt idx="286">
                  <c:v>553.86252872146588</c:v>
                </c:pt>
                <c:pt idx="287">
                  <c:v>580.99053406690268</c:v>
                </c:pt>
                <c:pt idx="288">
                  <c:v>589.24264307147769</c:v>
                </c:pt>
                <c:pt idx="289">
                  <c:v>602.84185353014607</c:v>
                </c:pt>
                <c:pt idx="290">
                  <c:v>615.88652023716884</c:v>
                </c:pt>
                <c:pt idx="291">
                  <c:v>586.89554946643</c:v>
                </c:pt>
                <c:pt idx="292">
                  <c:v>601.80062789521401</c:v>
                </c:pt>
                <c:pt idx="293">
                  <c:v>608.29618842295486</c:v>
                </c:pt>
                <c:pt idx="294">
                  <c:v>636.71430205537126</c:v>
                </c:pt>
                <c:pt idx="295">
                  <c:v>649.05713932992307</c:v>
                </c:pt>
                <c:pt idx="296">
                  <c:v>660.36497019313128</c:v>
                </c:pt>
                <c:pt idx="297">
                  <c:v>653.79533173201219</c:v>
                </c:pt>
                <c:pt idx="298">
                  <c:v>704.78654852373904</c:v>
                </c:pt>
                <c:pt idx="299">
                  <c:v>666.68659145027959</c:v>
                </c:pt>
                <c:pt idx="300">
                  <c:v>699.867139506645</c:v>
                </c:pt>
                <c:pt idx="301">
                  <c:v>689.09491203233563</c:v>
                </c:pt>
                <c:pt idx="302">
                  <c:v>661.01421733779614</c:v>
                </c:pt>
                <c:pt idx="303">
                  <c:v>640.92026600020426</c:v>
                </c:pt>
                <c:pt idx="304">
                  <c:v>667.29279992525562</c:v>
                </c:pt>
                <c:pt idx="305">
                  <c:v>676.53403553810915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1-4886-BA19-FB197CEFEA06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'Step #4'!$C$5:$C$310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#4'!$I$5:$I$310</c:f>
              <c:numCache>
                <c:formatCode>0.00</c:formatCode>
                <c:ptCount val="306"/>
                <c:pt idx="0">
                  <c:v>100</c:v>
                </c:pt>
                <c:pt idx="1">
                  <c:v>98.477369274215505</c:v>
                </c:pt>
                <c:pt idx="2">
                  <c:v>107.7474224749982</c:v>
                </c:pt>
                <c:pt idx="3">
                  <c:v>104.22751898366316</c:v>
                </c:pt>
                <c:pt idx="4">
                  <c:v>102.58878887159885</c:v>
                </c:pt>
                <c:pt idx="5">
                  <c:v>104.36220843474746</c:v>
                </c:pt>
                <c:pt idx="6">
                  <c:v>102.96538145637993</c:v>
                </c:pt>
                <c:pt idx="7">
                  <c:v>109.6931626697877</c:v>
                </c:pt>
                <c:pt idx="8">
                  <c:v>103.41534988168597</c:v>
                </c:pt>
                <c:pt idx="9">
                  <c:v>103.1902066735739</c:v>
                </c:pt>
                <c:pt idx="10">
                  <c:v>95.486677093912135</c:v>
                </c:pt>
                <c:pt idx="11">
                  <c:v>94.697212769008772</c:v>
                </c:pt>
                <c:pt idx="12">
                  <c:v>99.210767966334629</c:v>
                </c:pt>
                <c:pt idx="13">
                  <c:v>89.747247737861102</c:v>
                </c:pt>
                <c:pt idx="14">
                  <c:v>84.490624443727341</c:v>
                </c:pt>
                <c:pt idx="15">
                  <c:v>91.956424238584844</c:v>
                </c:pt>
                <c:pt idx="16">
                  <c:v>91.440959832808062</c:v>
                </c:pt>
                <c:pt idx="17">
                  <c:v>89.008807423775394</c:v>
                </c:pt>
                <c:pt idx="18">
                  <c:v>88.351891185582687</c:v>
                </c:pt>
                <c:pt idx="19">
                  <c:v>83.109695883634643</c:v>
                </c:pt>
                <c:pt idx="20">
                  <c:v>76.040155622500038</c:v>
                </c:pt>
                <c:pt idx="21">
                  <c:v>77.319334982210222</c:v>
                </c:pt>
                <c:pt idx="22">
                  <c:v>83.348500297321507</c:v>
                </c:pt>
                <c:pt idx="23">
                  <c:v>83.531179313973624</c:v>
                </c:pt>
                <c:pt idx="24">
                  <c:v>82.997218436463911</c:v>
                </c:pt>
                <c:pt idx="25">
                  <c:v>81.508586803480654</c:v>
                </c:pt>
                <c:pt idx="26">
                  <c:v>83.979848712550634</c:v>
                </c:pt>
                <c:pt idx="27">
                  <c:v>79.322535684839337</c:v>
                </c:pt>
                <c:pt idx="28">
                  <c:v>78.8518335751004</c:v>
                </c:pt>
                <c:pt idx="29">
                  <c:v>72.77725194007725</c:v>
                </c:pt>
                <c:pt idx="30">
                  <c:v>67.275621154100008</c:v>
                </c:pt>
                <c:pt idx="31">
                  <c:v>67.73315144854223</c:v>
                </c:pt>
                <c:pt idx="32">
                  <c:v>60.360644776427463</c:v>
                </c:pt>
                <c:pt idx="33">
                  <c:v>65.620170583408921</c:v>
                </c:pt>
                <c:pt idx="34">
                  <c:v>69.667686410166468</c:v>
                </c:pt>
                <c:pt idx="35">
                  <c:v>65.405187297891118</c:v>
                </c:pt>
                <c:pt idx="36">
                  <c:v>64.110053138537666</c:v>
                </c:pt>
                <c:pt idx="37">
                  <c:v>63.245961306729782</c:v>
                </c:pt>
                <c:pt idx="38">
                  <c:v>63.126751924166435</c:v>
                </c:pt>
                <c:pt idx="39">
                  <c:v>68.744069384806423</c:v>
                </c:pt>
                <c:pt idx="40">
                  <c:v>72.513738955481926</c:v>
                </c:pt>
                <c:pt idx="41">
                  <c:v>73.022329344817592</c:v>
                </c:pt>
                <c:pt idx="42">
                  <c:v>74.607289673420851</c:v>
                </c:pt>
                <c:pt idx="43">
                  <c:v>76.146084937539257</c:v>
                </c:pt>
                <c:pt idx="44">
                  <c:v>75.02763758299929</c:v>
                </c:pt>
                <c:pt idx="45">
                  <c:v>79.347019857901373</c:v>
                </c:pt>
                <c:pt idx="46">
                  <c:v>80.213594725175682</c:v>
                </c:pt>
                <c:pt idx="47">
                  <c:v>83.853219541899577</c:v>
                </c:pt>
                <c:pt idx="48">
                  <c:v>85.915007252109902</c:v>
                </c:pt>
                <c:pt idx="49">
                  <c:v>87.080909676844769</c:v>
                </c:pt>
                <c:pt idx="50">
                  <c:v>85.62731117096007</c:v>
                </c:pt>
                <c:pt idx="51">
                  <c:v>84.301604778379613</c:v>
                </c:pt>
                <c:pt idx="52">
                  <c:v>85.745130188977498</c:v>
                </c:pt>
                <c:pt idx="53">
                  <c:v>87.013926355874389</c:v>
                </c:pt>
                <c:pt idx="54">
                  <c:v>84.517836347394848</c:v>
                </c:pt>
                <c:pt idx="55">
                  <c:v>84.723708403771511</c:v>
                </c:pt>
                <c:pt idx="56">
                  <c:v>85.21937731108639</c:v>
                </c:pt>
                <c:pt idx="57">
                  <c:v>86.676709391189704</c:v>
                </c:pt>
                <c:pt idx="58">
                  <c:v>90.267795487817125</c:v>
                </c:pt>
                <c:pt idx="59">
                  <c:v>92.823875272324841</c:v>
                </c:pt>
                <c:pt idx="60">
                  <c:v>91.171303534306674</c:v>
                </c:pt>
                <c:pt idx="61">
                  <c:v>93.077142634645881</c:v>
                </c:pt>
                <c:pt idx="62">
                  <c:v>91.016997877512111</c:v>
                </c:pt>
                <c:pt idx="63">
                  <c:v>89.662567432962391</c:v>
                </c:pt>
                <c:pt idx="64">
                  <c:v>92.551956953321351</c:v>
                </c:pt>
                <c:pt idx="65">
                  <c:v>92.319560845972219</c:v>
                </c:pt>
                <c:pt idx="66">
                  <c:v>96.23871884932214</c:v>
                </c:pt>
                <c:pt idx="67">
                  <c:v>95.336492915151084</c:v>
                </c:pt>
                <c:pt idx="68">
                  <c:v>95.694278930672766</c:v>
                </c:pt>
                <c:pt idx="69">
                  <c:v>93.82874574300935</c:v>
                </c:pt>
                <c:pt idx="70">
                  <c:v>97.952750789457568</c:v>
                </c:pt>
                <c:pt idx="71">
                  <c:v>97.249765335106403</c:v>
                </c:pt>
                <c:pt idx="72">
                  <c:v>100.11301081491624</c:v>
                </c:pt>
                <c:pt idx="73">
                  <c:v>100.6862525918233</c:v>
                </c:pt>
                <c:pt idx="74">
                  <c:v>101.94257494476486</c:v>
                </c:pt>
                <c:pt idx="75">
                  <c:v>103.64079529393288</c:v>
                </c:pt>
                <c:pt idx="76">
                  <c:v>100.51903447402691</c:v>
                </c:pt>
                <c:pt idx="77">
                  <c:v>100.33774920480283</c:v>
                </c:pt>
                <c:pt idx="78">
                  <c:v>101.23253392596617</c:v>
                </c:pt>
                <c:pt idx="79">
                  <c:v>103.44168449126043</c:v>
                </c:pt>
                <c:pt idx="80">
                  <c:v>105.76960917495364</c:v>
                </c:pt>
                <c:pt idx="81">
                  <c:v>109.58293934972751</c:v>
                </c:pt>
                <c:pt idx="82">
                  <c:v>111.76205668767716</c:v>
                </c:pt>
                <c:pt idx="83">
                  <c:v>112.62893263145897</c:v>
                </c:pt>
                <c:pt idx="84">
                  <c:v>114.9598522934441</c:v>
                </c:pt>
                <c:pt idx="85">
                  <c:v>112.70464829877453</c:v>
                </c:pt>
                <c:pt idx="86">
                  <c:v>113.56034043431112</c:v>
                </c:pt>
                <c:pt idx="87">
                  <c:v>119.06091350581627</c:v>
                </c:pt>
                <c:pt idx="88">
                  <c:v>123.09953348026016</c:v>
                </c:pt>
                <c:pt idx="89">
                  <c:v>120.77915262366525</c:v>
                </c:pt>
                <c:pt idx="90">
                  <c:v>117.50178824786306</c:v>
                </c:pt>
                <c:pt idx="91">
                  <c:v>119.00963014070378</c:v>
                </c:pt>
                <c:pt idx="92">
                  <c:v>123.03332371166486</c:v>
                </c:pt>
                <c:pt idx="93">
                  <c:v>125.2941184828297</c:v>
                </c:pt>
                <c:pt idx="94">
                  <c:v>120.44115421321391</c:v>
                </c:pt>
                <c:pt idx="95">
                  <c:v>118.45620077666914</c:v>
                </c:pt>
                <c:pt idx="96">
                  <c:v>111.88493536969905</c:v>
                </c:pt>
                <c:pt idx="97">
                  <c:v>108.99348905701913</c:v>
                </c:pt>
                <c:pt idx="98">
                  <c:v>107.48668796423996</c:v>
                </c:pt>
                <c:pt idx="99">
                  <c:v>113.16725517163178</c:v>
                </c:pt>
                <c:pt idx="100">
                  <c:v>114.87795835577406</c:v>
                </c:pt>
                <c:pt idx="101">
                  <c:v>104.75298769945726</c:v>
                </c:pt>
                <c:pt idx="102">
                  <c:v>104.33092805153275</c:v>
                </c:pt>
                <c:pt idx="103">
                  <c:v>105.94322883332356</c:v>
                </c:pt>
                <c:pt idx="104">
                  <c:v>95.413912427421124</c:v>
                </c:pt>
                <c:pt idx="105">
                  <c:v>80.113850446255157</c:v>
                </c:pt>
                <c:pt idx="106">
                  <c:v>74.537397073838562</c:v>
                </c:pt>
                <c:pt idx="107">
                  <c:v>74.661496976301052</c:v>
                </c:pt>
                <c:pt idx="108">
                  <c:v>69.087080098912764</c:v>
                </c:pt>
                <c:pt idx="109">
                  <c:v>61.663719687713083</c:v>
                </c:pt>
                <c:pt idx="110">
                  <c:v>66.326198376401521</c:v>
                </c:pt>
                <c:pt idx="111">
                  <c:v>73.437369512370395</c:v>
                </c:pt>
                <c:pt idx="112">
                  <c:v>77.730047315920984</c:v>
                </c:pt>
                <c:pt idx="113">
                  <c:v>77.242827720481671</c:v>
                </c:pt>
                <c:pt idx="114">
                  <c:v>83.474450636296467</c:v>
                </c:pt>
                <c:pt idx="115">
                  <c:v>86.557970229239203</c:v>
                </c:pt>
                <c:pt idx="116">
                  <c:v>89.202179730767241</c:v>
                </c:pt>
                <c:pt idx="117">
                  <c:v>87.903952489540742</c:v>
                </c:pt>
                <c:pt idx="118">
                  <c:v>93.31944043792177</c:v>
                </c:pt>
                <c:pt idx="119">
                  <c:v>94.592718923610221</c:v>
                </c:pt>
                <c:pt idx="120">
                  <c:v>91.645739218264211</c:v>
                </c:pt>
                <c:pt idx="121">
                  <c:v>94.50457116455199</c:v>
                </c:pt>
                <c:pt idx="122">
                  <c:v>99.84676107869646</c:v>
                </c:pt>
                <c:pt idx="123">
                  <c:v>101.80894208052527</c:v>
                </c:pt>
                <c:pt idx="124">
                  <c:v>93.719778599838179</c:v>
                </c:pt>
                <c:pt idx="125">
                  <c:v>88.449786155618142</c:v>
                </c:pt>
                <c:pt idx="126">
                  <c:v>94.940551372346192</c:v>
                </c:pt>
                <c:pt idx="127">
                  <c:v>90.670068658298675</c:v>
                </c:pt>
                <c:pt idx="128">
                  <c:v>98.263934221075289</c:v>
                </c:pt>
                <c:pt idx="129">
                  <c:v>102.56398557999142</c:v>
                </c:pt>
                <c:pt idx="130">
                  <c:v>102.56398557999142</c:v>
                </c:pt>
                <c:pt idx="131">
                  <c:v>108.84816495221826</c:v>
                </c:pt>
                <c:pt idx="132">
                  <c:v>111.97014904234328</c:v>
                </c:pt>
                <c:pt idx="133">
                  <c:v>115.85968540233824</c:v>
                </c:pt>
                <c:pt idx="134">
                  <c:v>115.37239702162942</c:v>
                </c:pt>
                <c:pt idx="135">
                  <c:v>119.22946560679016</c:v>
                </c:pt>
                <c:pt idx="136">
                  <c:v>117.89236905015595</c:v>
                </c:pt>
                <c:pt idx="137">
                  <c:v>115.33176409701665</c:v>
                </c:pt>
                <c:pt idx="138">
                  <c:v>113.58495315689319</c:v>
                </c:pt>
                <c:pt idx="139">
                  <c:v>107.34053843620501</c:v>
                </c:pt>
                <c:pt idx="140">
                  <c:v>99.374768963247448</c:v>
                </c:pt>
                <c:pt idx="141">
                  <c:v>110.79148864155613</c:v>
                </c:pt>
                <c:pt idx="142">
                  <c:v>110.34122703313416</c:v>
                </c:pt>
                <c:pt idx="143">
                  <c:v>110.79148864155613</c:v>
                </c:pt>
                <c:pt idx="144">
                  <c:v>116.6646106260973</c:v>
                </c:pt>
                <c:pt idx="145">
                  <c:v>121.72850661609425</c:v>
                </c:pt>
                <c:pt idx="146">
                  <c:v>125.09559291876174</c:v>
                </c:pt>
                <c:pt idx="147">
                  <c:v>124.80501462205686</c:v>
                </c:pt>
                <c:pt idx="148">
                  <c:v>117.30970594658127</c:v>
                </c:pt>
                <c:pt idx="149">
                  <c:v>121.44105071957398</c:v>
                </c:pt>
                <c:pt idx="150">
                  <c:v>123.51428046469705</c:v>
                </c:pt>
                <c:pt idx="151">
                  <c:v>126.60866587496702</c:v>
                </c:pt>
                <c:pt idx="152">
                  <c:v>129.12906076375691</c:v>
                </c:pt>
                <c:pt idx="153">
                  <c:v>127.4558917842175</c:v>
                </c:pt>
                <c:pt idx="154">
                  <c:v>128.17719441754991</c:v>
                </c:pt>
                <c:pt idx="155">
                  <c:v>128.41169806045161</c:v>
                </c:pt>
                <c:pt idx="156">
                  <c:v>135.94244242599646</c:v>
                </c:pt>
                <c:pt idx="157">
                  <c:v>137.67691599507623</c:v>
                </c:pt>
                <c:pt idx="158">
                  <c:v>142.27188250555824</c:v>
                </c:pt>
                <c:pt idx="159">
                  <c:v>145.65017065850893</c:v>
                </c:pt>
                <c:pt idx="160">
                  <c:v>149.08900789066274</c:v>
                </c:pt>
                <c:pt idx="161">
                  <c:v>146.32523944208697</c:v>
                </c:pt>
                <c:pt idx="162">
                  <c:v>154.70107737352762</c:v>
                </c:pt>
                <c:pt idx="163">
                  <c:v>150.06124595291718</c:v>
                </c:pt>
                <c:pt idx="164">
                  <c:v>154.05918113188937</c:v>
                </c:pt>
                <c:pt idx="165">
                  <c:v>161.97893325954743</c:v>
                </c:pt>
                <c:pt idx="166">
                  <c:v>166.7796083204376</c:v>
                </c:pt>
                <c:pt idx="167">
                  <c:v>170.17966193686377</c:v>
                </c:pt>
                <c:pt idx="168">
                  <c:v>165.07249211895595</c:v>
                </c:pt>
                <c:pt idx="169">
                  <c:v>172.58598716863798</c:v>
                </c:pt>
                <c:pt idx="170">
                  <c:v>173.25291786549431</c:v>
                </c:pt>
                <c:pt idx="171">
                  <c:v>175.22726371137938</c:v>
                </c:pt>
                <c:pt idx="172">
                  <c:v>179.29366391368472</c:v>
                </c:pt>
                <c:pt idx="173">
                  <c:v>182.12248744042998</c:v>
                </c:pt>
                <c:pt idx="174">
                  <c:v>180.53615929982823</c:v>
                </c:pt>
                <c:pt idx="175">
                  <c:v>187.66069056486444</c:v>
                </c:pt>
                <c:pt idx="176">
                  <c:v>184.21065261005481</c:v>
                </c:pt>
                <c:pt idx="177">
                  <c:v>189.43031678954384</c:v>
                </c:pt>
                <c:pt idx="178">
                  <c:v>194.63440956269505</c:v>
                </c:pt>
                <c:pt idx="179">
                  <c:v>193.07504412011227</c:v>
                </c:pt>
                <c:pt idx="180">
                  <c:v>188.3884285675914</c:v>
                </c:pt>
                <c:pt idx="181">
                  <c:v>198.97671086387106</c:v>
                </c:pt>
                <c:pt idx="182">
                  <c:v>194.98130495308746</c:v>
                </c:pt>
                <c:pt idx="183">
                  <c:v>197.77760883413953</c:v>
                </c:pt>
                <c:pt idx="184">
                  <c:v>200.32027661872095</c:v>
                </c:pt>
                <c:pt idx="185">
                  <c:v>195.30130643073036</c:v>
                </c:pt>
                <c:pt idx="186">
                  <c:v>200.68453296008565</c:v>
                </c:pt>
                <c:pt idx="187">
                  <c:v>188.45272813542374</c:v>
                </c:pt>
                <c:pt idx="188">
                  <c:v>182.69444033925438</c:v>
                </c:pt>
                <c:pt idx="189">
                  <c:v>199.26494933378535</c:v>
                </c:pt>
                <c:pt idx="190">
                  <c:v>199.99330640393791</c:v>
                </c:pt>
                <c:pt idx="191">
                  <c:v>195.37413988249085</c:v>
                </c:pt>
                <c:pt idx="192">
                  <c:v>186.75201234688822</c:v>
                </c:pt>
                <c:pt idx="193">
                  <c:v>186.59770781772102</c:v>
                </c:pt>
                <c:pt idx="194">
                  <c:v>198.12760068928705</c:v>
                </c:pt>
                <c:pt idx="195">
                  <c:v>199.93427172829124</c:v>
                </c:pt>
                <c:pt idx="196">
                  <c:v>203.33547890751584</c:v>
                </c:pt>
                <c:pt idx="197">
                  <c:v>202.98670827280893</c:v>
                </c:pt>
                <c:pt idx="198">
                  <c:v>211.48397024696553</c:v>
                </c:pt>
                <c:pt idx="199">
                  <c:v>211.73724550267815</c:v>
                </c:pt>
                <c:pt idx="200">
                  <c:v>210.68527403679255</c:v>
                </c:pt>
                <c:pt idx="201">
                  <c:v>208.07846116932839</c:v>
                </c:pt>
                <c:pt idx="202">
                  <c:v>215.74364690793638</c:v>
                </c:pt>
                <c:pt idx="203">
                  <c:v>218.82739879211712</c:v>
                </c:pt>
                <c:pt idx="204">
                  <c:v>224.05607948004831</c:v>
                </c:pt>
                <c:pt idx="205">
                  <c:v>232.85964564219722</c:v>
                </c:pt>
                <c:pt idx="206">
                  <c:v>232.14080349178388</c:v>
                </c:pt>
                <c:pt idx="207">
                  <c:v>235.46496102051543</c:v>
                </c:pt>
                <c:pt idx="208">
                  <c:v>238.78799994289696</c:v>
                </c:pt>
                <c:pt idx="209">
                  <c:v>239.14416894077161</c:v>
                </c:pt>
                <c:pt idx="210">
                  <c:v>245.2497479245398</c:v>
                </c:pt>
                <c:pt idx="211">
                  <c:v>245.96530304117269</c:v>
                </c:pt>
                <c:pt idx="212">
                  <c:v>249.68220979962763</c:v>
                </c:pt>
                <c:pt idx="213">
                  <c:v>256.83408151785142</c:v>
                </c:pt>
                <c:pt idx="214">
                  <c:v>264.68445749926212</c:v>
                </c:pt>
                <c:pt idx="215">
                  <c:v>266.53209636820765</c:v>
                </c:pt>
                <c:pt idx="216">
                  <c:v>282.99276205310184</c:v>
                </c:pt>
                <c:pt idx="217">
                  <c:v>272.70319614024879</c:v>
                </c:pt>
                <c:pt idx="218">
                  <c:v>264.17012861424587</c:v>
                </c:pt>
                <c:pt idx="219">
                  <c:v>266.59889137540745</c:v>
                </c:pt>
                <c:pt idx="220">
                  <c:v>273.07970302534983</c:v>
                </c:pt>
                <c:pt idx="221">
                  <c:v>273.42241717345814</c:v>
                </c:pt>
                <c:pt idx="222">
                  <c:v>284.82498400065907</c:v>
                </c:pt>
                <c:pt idx="223">
                  <c:v>293.91654844809267</c:v>
                </c:pt>
                <c:pt idx="224">
                  <c:v>294.33166642193396</c:v>
                </c:pt>
                <c:pt idx="225">
                  <c:v>275.23235720420496</c:v>
                </c:pt>
                <c:pt idx="226">
                  <c:v>280.33773747747819</c:v>
                </c:pt>
                <c:pt idx="227">
                  <c:v>254.17012726109306</c:v>
                </c:pt>
                <c:pt idx="228">
                  <c:v>276.12353690066971</c:v>
                </c:pt>
                <c:pt idx="229">
                  <c:v>285.07431932634461</c:v>
                </c:pt>
                <c:pt idx="230">
                  <c:v>288.96163651567747</c:v>
                </c:pt>
                <c:pt idx="231">
                  <c:v>302.09112406384099</c:v>
                </c:pt>
                <c:pt idx="232">
                  <c:v>282.82629155225101</c:v>
                </c:pt>
                <c:pt idx="233">
                  <c:v>301.04302374271299</c:v>
                </c:pt>
                <c:pt idx="234">
                  <c:v>307.08106799572738</c:v>
                </c:pt>
                <c:pt idx="235">
                  <c:v>301.93943450254238</c:v>
                </c:pt>
                <c:pt idx="236">
                  <c:v>306.39966758447264</c:v>
                </c:pt>
                <c:pt idx="237">
                  <c:v>314.61870329212388</c:v>
                </c:pt>
                <c:pt idx="238">
                  <c:v>326.00733377267204</c:v>
                </c:pt>
                <c:pt idx="239">
                  <c:v>333.83830103180838</c:v>
                </c:pt>
                <c:pt idx="240">
                  <c:v>335.34408725995547</c:v>
                </c:pt>
                <c:pt idx="241">
                  <c:v>308.7963910692003</c:v>
                </c:pt>
                <c:pt idx="242">
                  <c:v>268.65677298441176</c:v>
                </c:pt>
                <c:pt idx="243">
                  <c:v>304.55216515843875</c:v>
                </c:pt>
                <c:pt idx="244">
                  <c:v>319.06262524416229</c:v>
                </c:pt>
                <c:pt idx="245">
                  <c:v>323.29831727099571</c:v>
                </c:pt>
                <c:pt idx="246">
                  <c:v>343.84461822585473</c:v>
                </c:pt>
                <c:pt idx="247">
                  <c:v>367.8437277159689</c:v>
                </c:pt>
                <c:pt idx="248">
                  <c:v>352.65864651473277</c:v>
                </c:pt>
                <c:pt idx="249">
                  <c:v>345.24207329266676</c:v>
                </c:pt>
                <c:pt idx="250">
                  <c:v>382.79649061614441</c:v>
                </c:pt>
                <c:pt idx="251">
                  <c:v>395.29344235745924</c:v>
                </c:pt>
                <c:pt idx="252">
                  <c:v>392.93309162114463</c:v>
                </c:pt>
                <c:pt idx="253">
                  <c:v>403.85877130248787</c:v>
                </c:pt>
                <c:pt idx="254">
                  <c:v>420.81540584357703</c:v>
                </c:pt>
                <c:pt idx="255">
                  <c:v>444.53219577983657</c:v>
                </c:pt>
                <c:pt idx="256">
                  <c:v>447.45102652317144</c:v>
                </c:pt>
                <c:pt idx="257">
                  <c:v>455.99426299278758</c:v>
                </c:pt>
                <c:pt idx="258">
                  <c:v>468.65453689933912</c:v>
                </c:pt>
                <c:pt idx="259">
                  <c:v>482.60173245511612</c:v>
                </c:pt>
                <c:pt idx="260">
                  <c:v>458.64037367405962</c:v>
                </c:pt>
                <c:pt idx="261">
                  <c:v>492.39269650186765</c:v>
                </c:pt>
                <c:pt idx="262">
                  <c:v>488.43636513467288</c:v>
                </c:pt>
                <c:pt idx="263">
                  <c:v>509.23645779857958</c:v>
                </c:pt>
                <c:pt idx="264">
                  <c:v>484.07331323465348</c:v>
                </c:pt>
                <c:pt idx="265">
                  <c:v>469.78495063551844</c:v>
                </c:pt>
                <c:pt idx="266">
                  <c:v>485.93478583616132</c:v>
                </c:pt>
                <c:pt idx="267">
                  <c:v>444.66175903690169</c:v>
                </c:pt>
                <c:pt idx="268">
                  <c:v>445.66557066548665</c:v>
                </c:pt>
                <c:pt idx="269">
                  <c:v>407.15703399631889</c:v>
                </c:pt>
                <c:pt idx="270">
                  <c:v>446.57175344409535</c:v>
                </c:pt>
                <c:pt idx="271">
                  <c:v>428.35080505490089</c:v>
                </c:pt>
                <c:pt idx="272">
                  <c:v>387.16109074854137</c:v>
                </c:pt>
                <c:pt idx="273">
                  <c:v>420.34746529326463</c:v>
                </c:pt>
                <c:pt idx="274">
                  <c:v>443.7153131954571</c:v>
                </c:pt>
                <c:pt idx="275">
                  <c:v>416.2333529217243</c:v>
                </c:pt>
                <c:pt idx="276">
                  <c:v>444.44076211462516</c:v>
                </c:pt>
                <c:pt idx="277">
                  <c:v>433.26628047534189</c:v>
                </c:pt>
                <c:pt idx="278">
                  <c:v>447.62253751836153</c:v>
                </c:pt>
                <c:pt idx="279">
                  <c:v>456.50890084770293</c:v>
                </c:pt>
                <c:pt idx="280">
                  <c:v>458.61625034175574</c:v>
                </c:pt>
                <c:pt idx="281">
                  <c:v>486.52729989243113</c:v>
                </c:pt>
                <c:pt idx="282">
                  <c:v>504.3192965752221</c:v>
                </c:pt>
                <c:pt idx="283">
                  <c:v>496.12307502449937</c:v>
                </c:pt>
                <c:pt idx="284">
                  <c:v>470.92864894973127</c:v>
                </c:pt>
                <c:pt idx="285">
                  <c:v>462.33045643266195</c:v>
                </c:pt>
                <c:pt idx="286">
                  <c:v>504.56149176440732</c:v>
                </c:pt>
                <c:pt idx="287">
                  <c:v>525.46698939662667</c:v>
                </c:pt>
                <c:pt idx="288">
                  <c:v>536.00022994577307</c:v>
                </c:pt>
                <c:pt idx="289">
                  <c:v>563.97236081576989</c:v>
                </c:pt>
                <c:pt idx="290">
                  <c:v>580.61136753482776</c:v>
                </c:pt>
                <c:pt idx="291">
                  <c:v>558.93255320162848</c:v>
                </c:pt>
                <c:pt idx="292">
                  <c:v>587.20321214128126</c:v>
                </c:pt>
                <c:pt idx="293">
                  <c:v>605.96488266168956</c:v>
                </c:pt>
                <c:pt idx="294">
                  <c:v>615.28122947647717</c:v>
                </c:pt>
                <c:pt idx="295">
                  <c:v>629.6575143091967</c:v>
                </c:pt>
                <c:pt idx="296">
                  <c:v>640.9174768688107</c:v>
                </c:pt>
                <c:pt idx="297">
                  <c:v>637.14656014226523</c:v>
                </c:pt>
                <c:pt idx="298">
                  <c:v>675.14176587663815</c:v>
                </c:pt>
                <c:pt idx="299">
                  <c:v>656.68753619260997</c:v>
                </c:pt>
                <c:pt idx="300">
                  <c:v>676.59335269529663</c:v>
                </c:pt>
                <c:pt idx="301">
                  <c:v>668.00414060259379</c:v>
                </c:pt>
                <c:pt idx="302">
                  <c:v>628.89163092783281</c:v>
                </c:pt>
                <c:pt idx="303">
                  <c:v>625.31445637005618</c:v>
                </c:pt>
                <c:pt idx="304">
                  <c:v>664.61231190019669</c:v>
                </c:pt>
                <c:pt idx="305">
                  <c:v>675.60667874746491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1-4886-BA19-FB197CEFEA06}"/>
            </c:ext>
          </c:extLst>
        </c:ser>
        <c:ser>
          <c:idx val="3"/>
          <c:order val="3"/>
          <c:spPr>
            <a:ln w="254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'Step #4'!$C$5:$C$310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#4'!$K$5:$K$310</c:f>
              <c:numCache>
                <c:formatCode>#,##0.00_);\(#,##0.00\)</c:formatCode>
                <c:ptCount val="306"/>
                <c:pt idx="0">
                  <c:v>100</c:v>
                </c:pt>
                <c:pt idx="1">
                  <c:v>116.50863985205974</c:v>
                </c:pt>
                <c:pt idx="2">
                  <c:v>107.8448330934303</c:v>
                </c:pt>
                <c:pt idx="3">
                  <c:v>102.24077738924518</c:v>
                </c:pt>
                <c:pt idx="4">
                  <c:v>96.331402646167248</c:v>
                </c:pt>
                <c:pt idx="5">
                  <c:v>105.41271444572402</c:v>
                </c:pt>
                <c:pt idx="6">
                  <c:v>101.71934230982149</c:v>
                </c:pt>
                <c:pt idx="7">
                  <c:v>109.45367091632856</c:v>
                </c:pt>
                <c:pt idx="8">
                  <c:v>106.19483949903805</c:v>
                </c:pt>
                <c:pt idx="9">
                  <c:v>101.58903178015319</c:v>
                </c:pt>
                <c:pt idx="10">
                  <c:v>91.16071611318057</c:v>
                </c:pt>
                <c:pt idx="11">
                  <c:v>84.469223208243989</c:v>
                </c:pt>
                <c:pt idx="12">
                  <c:v>103.63016370721154</c:v>
                </c:pt>
                <c:pt idx="13">
                  <c:v>96.792427227781815</c:v>
                </c:pt>
                <c:pt idx="14">
                  <c:v>92.081938301764836</c:v>
                </c:pt>
                <c:pt idx="15">
                  <c:v>99.223608637557206</c:v>
                </c:pt>
                <c:pt idx="16">
                  <c:v>101.65478315587721</c:v>
                </c:pt>
                <c:pt idx="17">
                  <c:v>105.7574939580888</c:v>
                </c:pt>
                <c:pt idx="18">
                  <c:v>100.28724964290201</c:v>
                </c:pt>
                <c:pt idx="19">
                  <c:v>97.04570888714504</c:v>
                </c:pt>
                <c:pt idx="20">
                  <c:v>83.977938246081877</c:v>
                </c:pt>
                <c:pt idx="21">
                  <c:v>88.840342414364869</c:v>
                </c:pt>
                <c:pt idx="22">
                  <c:v>95.728717307883272</c:v>
                </c:pt>
                <c:pt idx="23">
                  <c:v>100.38856092835621</c:v>
                </c:pt>
                <c:pt idx="24">
                  <c:v>100.44314814637423</c:v>
                </c:pt>
                <c:pt idx="25">
                  <c:v>97.728472936875704</c:v>
                </c:pt>
                <c:pt idx="26">
                  <c:v>105.56518100441996</c:v>
                </c:pt>
                <c:pt idx="27">
                  <c:v>106.53836476652472</c:v>
                </c:pt>
                <c:pt idx="28">
                  <c:v>101.92853932915679</c:v>
                </c:pt>
                <c:pt idx="29">
                  <c:v>97.267482812538006</c:v>
                </c:pt>
                <c:pt idx="30">
                  <c:v>82.669678140779055</c:v>
                </c:pt>
                <c:pt idx="31">
                  <c:v>82.464822738329431</c:v>
                </c:pt>
                <c:pt idx="32">
                  <c:v>76.523223549922349</c:v>
                </c:pt>
                <c:pt idx="33">
                  <c:v>78.981819169175779</c:v>
                </c:pt>
                <c:pt idx="34">
                  <c:v>86.818520345264659</c:v>
                </c:pt>
                <c:pt idx="35">
                  <c:v>80.21113076171325</c:v>
                </c:pt>
                <c:pt idx="36">
                  <c:v>78.950159823187306</c:v>
                </c:pt>
                <c:pt idx="37">
                  <c:v>76.565557760285259</c:v>
                </c:pt>
                <c:pt idx="38">
                  <c:v>77.498653926479065</c:v>
                </c:pt>
                <c:pt idx="39">
                  <c:v>84.756073146734309</c:v>
                </c:pt>
                <c:pt idx="40">
                  <c:v>92.842892804169722</c:v>
                </c:pt>
                <c:pt idx="41">
                  <c:v>94.709036896369653</c:v>
                </c:pt>
                <c:pt idx="42">
                  <c:v>99.789231728839425</c:v>
                </c:pt>
                <c:pt idx="43">
                  <c:v>104.61021135886888</c:v>
                </c:pt>
                <c:pt idx="44">
                  <c:v>102.89959363155097</c:v>
                </c:pt>
                <c:pt idx="45">
                  <c:v>111.24558025123901</c:v>
                </c:pt>
                <c:pt idx="46">
                  <c:v>115.44453711920485</c:v>
                </c:pt>
                <c:pt idx="47">
                  <c:v>117.15517552088895</c:v>
                </c:pt>
                <c:pt idx="48">
                  <c:v>122.87944577261931</c:v>
                </c:pt>
                <c:pt idx="49">
                  <c:v>124.55342852316869</c:v>
                </c:pt>
                <c:pt idx="50">
                  <c:v>126.01814533982902</c:v>
                </c:pt>
                <c:pt idx="51">
                  <c:v>120.00233206849857</c:v>
                </c:pt>
                <c:pt idx="52">
                  <c:v>122.30403681470592</c:v>
                </c:pt>
                <c:pt idx="53">
                  <c:v>127.2736100055111</c:v>
                </c:pt>
                <c:pt idx="54">
                  <c:v>119.79308680897569</c:v>
                </c:pt>
                <c:pt idx="55">
                  <c:v>119.37456872410839</c:v>
                </c:pt>
                <c:pt idx="56">
                  <c:v>124.3964549526581</c:v>
                </c:pt>
                <c:pt idx="57">
                  <c:v>127.16897703856658</c:v>
                </c:pt>
                <c:pt idx="58">
                  <c:v>136.74197350469717</c:v>
                </c:pt>
                <c:pt idx="59">
                  <c:v>140.29913602513122</c:v>
                </c:pt>
                <c:pt idx="60">
                  <c:v>136.6755260919804</c:v>
                </c:pt>
                <c:pt idx="61">
                  <c:v>139.52837498172903</c:v>
                </c:pt>
                <c:pt idx="62">
                  <c:v>136.35849847040703</c:v>
                </c:pt>
                <c:pt idx="63">
                  <c:v>130.08143701730091</c:v>
                </c:pt>
                <c:pt idx="64">
                  <c:v>138.11246345202787</c:v>
                </c:pt>
                <c:pt idx="65">
                  <c:v>142.97337906595004</c:v>
                </c:pt>
                <c:pt idx="66">
                  <c:v>151.90257577103498</c:v>
                </c:pt>
                <c:pt idx="67">
                  <c:v>149.366465061734</c:v>
                </c:pt>
                <c:pt idx="68">
                  <c:v>150.42320082879399</c:v>
                </c:pt>
                <c:pt idx="69">
                  <c:v>145.56235412942553</c:v>
                </c:pt>
                <c:pt idx="70">
                  <c:v>152.27246085532747</c:v>
                </c:pt>
                <c:pt idx="71">
                  <c:v>150.68742611929122</c:v>
                </c:pt>
                <c:pt idx="72">
                  <c:v>164.14314434918231</c:v>
                </c:pt>
                <c:pt idx="73">
                  <c:v>163.87638300310743</c:v>
                </c:pt>
                <c:pt idx="74">
                  <c:v>170.70678008256377</c:v>
                </c:pt>
                <c:pt idx="75">
                  <c:v>170.78741011044039</c:v>
                </c:pt>
                <c:pt idx="76">
                  <c:v>162.35474276505727</c:v>
                </c:pt>
                <c:pt idx="77">
                  <c:v>162.67503693647794</c:v>
                </c:pt>
                <c:pt idx="78">
                  <c:v>157.2845129770584</c:v>
                </c:pt>
                <c:pt idx="79">
                  <c:v>160.80700458550547</c:v>
                </c:pt>
                <c:pt idx="80">
                  <c:v>162.24804925295589</c:v>
                </c:pt>
                <c:pt idx="81">
                  <c:v>170.68064768378528</c:v>
                </c:pt>
                <c:pt idx="82">
                  <c:v>175.9643885421836</c:v>
                </c:pt>
                <c:pt idx="83">
                  <c:v>174.09638375703264</c:v>
                </c:pt>
                <c:pt idx="84">
                  <c:v>180.18794790583487</c:v>
                </c:pt>
                <c:pt idx="85">
                  <c:v>179.97222467826032</c:v>
                </c:pt>
                <c:pt idx="86">
                  <c:v>182.1301116422662</c:v>
                </c:pt>
                <c:pt idx="87">
                  <c:v>187.01900656500715</c:v>
                </c:pt>
                <c:pt idx="88">
                  <c:v>195.27463931328575</c:v>
                </c:pt>
                <c:pt idx="89">
                  <c:v>192.14508470735743</c:v>
                </c:pt>
                <c:pt idx="90">
                  <c:v>181.08369927535657</c:v>
                </c:pt>
                <c:pt idx="91">
                  <c:v>183.51174507293675</c:v>
                </c:pt>
                <c:pt idx="92">
                  <c:v>187.45068043818353</c:v>
                </c:pt>
                <c:pt idx="93">
                  <c:v>192.3609595469502</c:v>
                </c:pt>
                <c:pt idx="94">
                  <c:v>179.30306436143809</c:v>
                </c:pt>
                <c:pt idx="95">
                  <c:v>175.79579597791232</c:v>
                </c:pt>
                <c:pt idx="96">
                  <c:v>166.92629305927761</c:v>
                </c:pt>
                <c:pt idx="97">
                  <c:v>162.55501534968312</c:v>
                </c:pt>
                <c:pt idx="98">
                  <c:v>161.62615053708902</c:v>
                </c:pt>
                <c:pt idx="99">
                  <c:v>170.54500316765743</c:v>
                </c:pt>
                <c:pt idx="100">
                  <c:v>179.34557774964071</c:v>
                </c:pt>
                <c:pt idx="101">
                  <c:v>163.38429174066653</c:v>
                </c:pt>
                <c:pt idx="102">
                  <c:v>166.11740848474608</c:v>
                </c:pt>
                <c:pt idx="103">
                  <c:v>171.31029239549264</c:v>
                </c:pt>
                <c:pt idx="104">
                  <c:v>155.18502420589243</c:v>
                </c:pt>
                <c:pt idx="105">
                  <c:v>121.78663323667607</c:v>
                </c:pt>
                <c:pt idx="106">
                  <c:v>107.79319541831238</c:v>
                </c:pt>
                <c:pt idx="107">
                  <c:v>111.51020524614796</c:v>
                </c:pt>
                <c:pt idx="108">
                  <c:v>102.11999085090385</c:v>
                </c:pt>
                <c:pt idx="109">
                  <c:v>89.905754523740825</c:v>
                </c:pt>
                <c:pt idx="110">
                  <c:v>98.383202546144659</c:v>
                </c:pt>
                <c:pt idx="111">
                  <c:v>116.38923849624858</c:v>
                </c:pt>
                <c:pt idx="112">
                  <c:v>120.74135106844778</c:v>
                </c:pt>
                <c:pt idx="113">
                  <c:v>122.13615407033819</c:v>
                </c:pt>
                <c:pt idx="114">
                  <c:v>133.96484792659882</c:v>
                </c:pt>
                <c:pt idx="115">
                  <c:v>139.93495017443308</c:v>
                </c:pt>
                <c:pt idx="116">
                  <c:v>148.80641026639404</c:v>
                </c:pt>
                <c:pt idx="117">
                  <c:v>138.93061014258211</c:v>
                </c:pt>
                <c:pt idx="118">
                  <c:v>143.56166126250224</c:v>
                </c:pt>
                <c:pt idx="119">
                  <c:v>153.38170262088249</c:v>
                </c:pt>
                <c:pt idx="120">
                  <c:v>149.6995842316058</c:v>
                </c:pt>
                <c:pt idx="121">
                  <c:v>157.13673260801684</c:v>
                </c:pt>
                <c:pt idx="122">
                  <c:v>169.81356476861973</c:v>
                </c:pt>
                <c:pt idx="123">
                  <c:v>179.24659577610294</c:v>
                </c:pt>
                <c:pt idx="124">
                  <c:v>165.27197852236583</c:v>
                </c:pt>
                <c:pt idx="125">
                  <c:v>152.76249846406688</c:v>
                </c:pt>
                <c:pt idx="126">
                  <c:v>163.69425562048147</c:v>
                </c:pt>
                <c:pt idx="127">
                  <c:v>152.8751806508883</c:v>
                </c:pt>
                <c:pt idx="128">
                  <c:v>171.18865820814028</c:v>
                </c:pt>
                <c:pt idx="129">
                  <c:v>178.17590481191047</c:v>
                </c:pt>
                <c:pt idx="130">
                  <c:v>183.64183507603306</c:v>
                </c:pt>
                <c:pt idx="131">
                  <c:v>195.81324789950162</c:v>
                </c:pt>
                <c:pt idx="132">
                  <c:v>199.52036159742005</c:v>
                </c:pt>
                <c:pt idx="133">
                  <c:v>210.16526881534438</c:v>
                </c:pt>
                <c:pt idx="134">
                  <c:v>215.23155669086921</c:v>
                </c:pt>
                <c:pt idx="135">
                  <c:v>221.56227501551786</c:v>
                </c:pt>
                <c:pt idx="136">
                  <c:v>217.12195870598592</c:v>
                </c:pt>
                <c:pt idx="137">
                  <c:v>212.73852446911155</c:v>
                </c:pt>
                <c:pt idx="138">
                  <c:v>204.82564514531768</c:v>
                </c:pt>
                <c:pt idx="139">
                  <c:v>187.80421209887336</c:v>
                </c:pt>
                <c:pt idx="140">
                  <c:v>167.13946644836372</c:v>
                </c:pt>
                <c:pt idx="141">
                  <c:v>192.64297168376791</c:v>
                </c:pt>
                <c:pt idx="142">
                  <c:v>191.84607824158729</c:v>
                </c:pt>
                <c:pt idx="143">
                  <c:v>190.0244047109162</c:v>
                </c:pt>
                <c:pt idx="144">
                  <c:v>205.64841600242798</c:v>
                </c:pt>
                <c:pt idx="145">
                  <c:v>212.21541476603196</c:v>
                </c:pt>
                <c:pt idx="146">
                  <c:v>217.0541881338373</c:v>
                </c:pt>
                <c:pt idx="147">
                  <c:v>215.08372119018463</c:v>
                </c:pt>
                <c:pt idx="148">
                  <c:v>200.50669425637855</c:v>
                </c:pt>
                <c:pt idx="149">
                  <c:v>209.5524737120266</c:v>
                </c:pt>
                <c:pt idx="150">
                  <c:v>207.82398644092376</c:v>
                </c:pt>
                <c:pt idx="151">
                  <c:v>215.02612240616816</c:v>
                </c:pt>
                <c:pt idx="152">
                  <c:v>220.90300393715734</c:v>
                </c:pt>
                <c:pt idx="153">
                  <c:v>217.67652101139271</c:v>
                </c:pt>
                <c:pt idx="154">
                  <c:v>220.21167380839671</c:v>
                </c:pt>
                <c:pt idx="155">
                  <c:v>223.20766511772015</c:v>
                </c:pt>
                <c:pt idx="156">
                  <c:v>241.36871057355305</c:v>
                </c:pt>
                <c:pt idx="157">
                  <c:v>244.5909345798965</c:v>
                </c:pt>
                <c:pt idx="158">
                  <c:v>256.01492082785956</c:v>
                </c:pt>
                <c:pt idx="159">
                  <c:v>256.40194496166731</c:v>
                </c:pt>
                <c:pt idx="160">
                  <c:v>265.65955397260353</c:v>
                </c:pt>
                <c:pt idx="161">
                  <c:v>263.02278666610891</c:v>
                </c:pt>
                <c:pt idx="162">
                  <c:v>280.54217560351742</c:v>
                </c:pt>
                <c:pt idx="163">
                  <c:v>271.63600325083735</c:v>
                </c:pt>
                <c:pt idx="164">
                  <c:v>287.10444682873486</c:v>
                </c:pt>
                <c:pt idx="165">
                  <c:v>296.47932773577168</c:v>
                </c:pt>
                <c:pt idx="166">
                  <c:v>304.50646049821228</c:v>
                </c:pt>
                <c:pt idx="167">
                  <c:v>308.72520962601243</c:v>
                </c:pt>
                <c:pt idx="168">
                  <c:v>305.9048125996203</c:v>
                </c:pt>
                <c:pt idx="169">
                  <c:v>321.37793547571681</c:v>
                </c:pt>
                <c:pt idx="170">
                  <c:v>320.37004634434828</c:v>
                </c:pt>
                <c:pt idx="171">
                  <c:v>312.90610398944284</c:v>
                </c:pt>
                <c:pt idx="172">
                  <c:v>316.58180643376619</c:v>
                </c:pt>
                <c:pt idx="173">
                  <c:v>332.29231927313339</c:v>
                </c:pt>
                <c:pt idx="174">
                  <c:v>315.87032568949184</c:v>
                </c:pt>
                <c:pt idx="175">
                  <c:v>331.58088676904657</c:v>
                </c:pt>
                <c:pt idx="176">
                  <c:v>313.97327341993918</c:v>
                </c:pt>
                <c:pt idx="177">
                  <c:v>328.02375181443404</c:v>
                </c:pt>
                <c:pt idx="178">
                  <c:v>331.22512227681557</c:v>
                </c:pt>
                <c:pt idx="179">
                  <c:v>331.1657868460448</c:v>
                </c:pt>
                <c:pt idx="180">
                  <c:v>328.16986445127509</c:v>
                </c:pt>
                <c:pt idx="181">
                  <c:v>347.26563934822542</c:v>
                </c:pt>
                <c:pt idx="182">
                  <c:v>351.22880507056749</c:v>
                </c:pt>
                <c:pt idx="183">
                  <c:v>345.42439408429198</c:v>
                </c:pt>
                <c:pt idx="184">
                  <c:v>352.33298850787793</c:v>
                </c:pt>
                <c:pt idx="185">
                  <c:v>349.26915771185213</c:v>
                </c:pt>
                <c:pt idx="186">
                  <c:v>348.24796807161158</c:v>
                </c:pt>
                <c:pt idx="187">
                  <c:v>327.88294559823106</c:v>
                </c:pt>
                <c:pt idx="188">
                  <c:v>310.76188278144372</c:v>
                </c:pt>
                <c:pt idx="189">
                  <c:v>330.92645349235869</c:v>
                </c:pt>
                <c:pt idx="190">
                  <c:v>336.91907012490003</c:v>
                </c:pt>
                <c:pt idx="191">
                  <c:v>320.99935337474221</c:v>
                </c:pt>
                <c:pt idx="192">
                  <c:v>298.04663764858577</c:v>
                </c:pt>
                <c:pt idx="193">
                  <c:v>300.78548808353656</c:v>
                </c:pt>
                <c:pt idx="194">
                  <c:v>325.0698052743478</c:v>
                </c:pt>
                <c:pt idx="195">
                  <c:v>331.51419126393631</c:v>
                </c:pt>
                <c:pt idx="196">
                  <c:v>337.92106706192379</c:v>
                </c:pt>
                <c:pt idx="197">
                  <c:v>337.98208400780584</c:v>
                </c:pt>
                <c:pt idx="198">
                  <c:v>355.94659893928093</c:v>
                </c:pt>
                <c:pt idx="199">
                  <c:v>358.14839136547499</c:v>
                </c:pt>
                <c:pt idx="200">
                  <c:v>357.96494771487266</c:v>
                </c:pt>
                <c:pt idx="201">
                  <c:v>344.76023696407128</c:v>
                </c:pt>
                <c:pt idx="202">
                  <c:v>374.43218370304498</c:v>
                </c:pt>
                <c:pt idx="203">
                  <c:v>379.34676997142043</c:v>
                </c:pt>
                <c:pt idx="204">
                  <c:v>387.39112448084086</c:v>
                </c:pt>
                <c:pt idx="205">
                  <c:v>396.47056869599123</c:v>
                </c:pt>
                <c:pt idx="206">
                  <c:v>394.37054239130606</c:v>
                </c:pt>
                <c:pt idx="207">
                  <c:v>398.86666570645718</c:v>
                </c:pt>
                <c:pt idx="208">
                  <c:v>394.28271079256353</c:v>
                </c:pt>
                <c:pt idx="209">
                  <c:v>402.39757178191599</c:v>
                </c:pt>
                <c:pt idx="210">
                  <c:v>407.52435974416994</c:v>
                </c:pt>
                <c:pt idx="211">
                  <c:v>403.67741152525616</c:v>
                </c:pt>
                <c:pt idx="212">
                  <c:v>419.93381032771413</c:v>
                </c:pt>
                <c:pt idx="213">
                  <c:v>427.97070139096445</c:v>
                </c:pt>
                <c:pt idx="214">
                  <c:v>441.17165629858687</c:v>
                </c:pt>
                <c:pt idx="215">
                  <c:v>440.61122936465677</c:v>
                </c:pt>
                <c:pt idx="216">
                  <c:v>455.39200906805269</c:v>
                </c:pt>
                <c:pt idx="217">
                  <c:v>436.86825253297161</c:v>
                </c:pt>
                <c:pt idx="218">
                  <c:v>440.56064608221101</c:v>
                </c:pt>
                <c:pt idx="219">
                  <c:v>443.20577961552988</c:v>
                </c:pt>
                <c:pt idx="220">
                  <c:v>465.67035977463007</c:v>
                </c:pt>
                <c:pt idx="221">
                  <c:v>468.0548584657015</c:v>
                </c:pt>
                <c:pt idx="222">
                  <c:v>477.58681631507949</c:v>
                </c:pt>
                <c:pt idx="223">
                  <c:v>498.96682611886393</c:v>
                </c:pt>
                <c:pt idx="224">
                  <c:v>489.47177890446943</c:v>
                </c:pt>
                <c:pt idx="225">
                  <c:v>441.66010198113491</c:v>
                </c:pt>
                <c:pt idx="226">
                  <c:v>451.18995104516841</c:v>
                </c:pt>
                <c:pt idx="227">
                  <c:v>398.93291326696817</c:v>
                </c:pt>
                <c:pt idx="228">
                  <c:v>448.46737822781125</c:v>
                </c:pt>
                <c:pt idx="229">
                  <c:v>470.0374061306249</c:v>
                </c:pt>
                <c:pt idx="230">
                  <c:v>464.45455543462577</c:v>
                </c:pt>
                <c:pt idx="231">
                  <c:v>482.50635064841356</c:v>
                </c:pt>
                <c:pt idx="232">
                  <c:v>447.514358864131</c:v>
                </c:pt>
                <c:pt idx="233">
                  <c:v>477.6710988143044</c:v>
                </c:pt>
                <c:pt idx="234">
                  <c:v>485.02665925054185</c:v>
                </c:pt>
                <c:pt idx="235">
                  <c:v>465.50315928434441</c:v>
                </c:pt>
                <c:pt idx="236">
                  <c:v>470.67106856081534</c:v>
                </c:pt>
                <c:pt idx="237">
                  <c:v>479.43617971344361</c:v>
                </c:pt>
                <c:pt idx="238">
                  <c:v>499.26604621975076</c:v>
                </c:pt>
                <c:pt idx="239">
                  <c:v>507.58188272217728</c:v>
                </c:pt>
                <c:pt idx="240">
                  <c:v>499.74261103323386</c:v>
                </c:pt>
                <c:pt idx="241">
                  <c:v>456.40970474041848</c:v>
                </c:pt>
                <c:pt idx="242">
                  <c:v>355.47108851847014</c:v>
                </c:pt>
                <c:pt idx="243">
                  <c:v>408.73911658295725</c:v>
                </c:pt>
                <c:pt idx="244">
                  <c:v>440.33443405955717</c:v>
                </c:pt>
                <c:pt idx="245">
                  <c:v>450.65129421876497</c:v>
                </c:pt>
                <c:pt idx="246">
                  <c:v>471.77514862629516</c:v>
                </c:pt>
                <c:pt idx="247">
                  <c:v>490.89663554324613</c:v>
                </c:pt>
                <c:pt idx="248">
                  <c:v>475.90938094538774</c:v>
                </c:pt>
                <c:pt idx="249">
                  <c:v>487.0287579743615</c:v>
                </c:pt>
                <c:pt idx="250">
                  <c:v>565.00254329160578</c:v>
                </c:pt>
                <c:pt idx="251">
                  <c:v>604.08644007607336</c:v>
                </c:pt>
                <c:pt idx="252">
                  <c:v>620.04407361369931</c:v>
                </c:pt>
                <c:pt idx="253">
                  <c:v>657.99549753654594</c:v>
                </c:pt>
                <c:pt idx="254">
                  <c:v>666.9136610215769</c:v>
                </c:pt>
                <c:pt idx="255">
                  <c:v>695.44928257537549</c:v>
                </c:pt>
                <c:pt idx="256">
                  <c:v>695.84082750390871</c:v>
                </c:pt>
                <c:pt idx="257">
                  <c:v>704.19294062742426</c:v>
                </c:pt>
                <c:pt idx="258">
                  <c:v>695.53266918540157</c:v>
                </c:pt>
                <c:pt idx="259">
                  <c:v>709.20006535856271</c:v>
                </c:pt>
                <c:pt idx="260">
                  <c:v>685.46199937797724</c:v>
                </c:pt>
                <c:pt idx="261">
                  <c:v>720.75594717093009</c:v>
                </c:pt>
                <c:pt idx="262">
                  <c:v>689.49007571848756</c:v>
                </c:pt>
                <c:pt idx="263">
                  <c:v>710.20282724713309</c:v>
                </c:pt>
                <c:pt idx="264">
                  <c:v>656.9646598587816</c:v>
                </c:pt>
                <c:pt idx="265">
                  <c:v>662.56186545632488</c:v>
                </c:pt>
                <c:pt idx="266">
                  <c:v>670.72696515535438</c:v>
                </c:pt>
                <c:pt idx="267">
                  <c:v>616.85113829269562</c:v>
                </c:pt>
                <c:pt idx="268">
                  <c:v>616.65307786524477</c:v>
                </c:pt>
                <c:pt idx="269">
                  <c:v>556.98776690865088</c:v>
                </c:pt>
                <c:pt idx="270">
                  <c:v>617.65930615586831</c:v>
                </c:pt>
                <c:pt idx="271">
                  <c:v>601.50609311472624</c:v>
                </c:pt>
                <c:pt idx="272">
                  <c:v>542.05719453124425</c:v>
                </c:pt>
                <c:pt idx="273">
                  <c:v>597.73448917741723</c:v>
                </c:pt>
                <c:pt idx="274">
                  <c:v>624.17051858821924</c:v>
                </c:pt>
                <c:pt idx="275">
                  <c:v>584.05147696637846</c:v>
                </c:pt>
                <c:pt idx="276">
                  <c:v>646.54219503742172</c:v>
                </c:pt>
                <c:pt idx="277">
                  <c:v>631.78591445788049</c:v>
                </c:pt>
                <c:pt idx="278">
                  <c:v>606.54639331203555</c:v>
                </c:pt>
                <c:pt idx="279">
                  <c:v>601.62317894153171</c:v>
                </c:pt>
                <c:pt idx="280">
                  <c:v>589.69394564281879</c:v>
                </c:pt>
                <c:pt idx="281">
                  <c:v>638.68441979079887</c:v>
                </c:pt>
                <c:pt idx="282">
                  <c:v>672.65934991660993</c:v>
                </c:pt>
                <c:pt idx="283">
                  <c:v>647.70610671845918</c:v>
                </c:pt>
                <c:pt idx="284">
                  <c:v>609.1665453196232</c:v>
                </c:pt>
                <c:pt idx="285">
                  <c:v>575.65130283308417</c:v>
                </c:pt>
                <c:pt idx="286">
                  <c:v>628.49865578717197</c:v>
                </c:pt>
                <c:pt idx="287">
                  <c:v>697.40948125052068</c:v>
                </c:pt>
                <c:pt idx="288">
                  <c:v>674.70303857361205</c:v>
                </c:pt>
                <c:pt idx="289">
                  <c:v>713.76511701036543</c:v>
                </c:pt>
                <c:pt idx="290">
                  <c:v>742.79044538304527</c:v>
                </c:pt>
                <c:pt idx="291">
                  <c:v>696.02989458209629</c:v>
                </c:pt>
                <c:pt idx="292">
                  <c:v>723.5011790935572</c:v>
                </c:pt>
                <c:pt idx="293">
                  <c:v>711.19343949987876</c:v>
                </c:pt>
                <c:pt idx="294">
                  <c:v>762.04710819715876</c:v>
                </c:pt>
                <c:pt idx="295">
                  <c:v>762.93435551074879</c:v>
                </c:pt>
                <c:pt idx="296">
                  <c:v>775.83185896388477</c:v>
                </c:pt>
                <c:pt idx="297">
                  <c:v>772.31351601157291</c:v>
                </c:pt>
                <c:pt idx="298">
                  <c:v>853.32870732905587</c:v>
                </c:pt>
                <c:pt idx="299">
                  <c:v>787.91435133866173</c:v>
                </c:pt>
                <c:pt idx="300">
                  <c:v>821.25777605981443</c:v>
                </c:pt>
                <c:pt idx="301">
                  <c:v>781.50287893993982</c:v>
                </c:pt>
                <c:pt idx="302">
                  <c:v>729.38898358131428</c:v>
                </c:pt>
                <c:pt idx="303">
                  <c:v>713.81696142914438</c:v>
                </c:pt>
                <c:pt idx="304">
                  <c:v>753.37390149339899</c:v>
                </c:pt>
                <c:pt idx="305">
                  <c:v>769.15534119147605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C1-4886-BA19-FB197CEFEA06}"/>
            </c:ext>
          </c:extLst>
        </c:ser>
        <c:ser>
          <c:idx val="4"/>
          <c:order val="4"/>
          <c:spPr>
            <a:ln w="25400" cap="rnd" cmpd="sng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'Step #4'!$C$5:$C$310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#4'!$M$5:$M$310</c:f>
              <c:numCache>
                <c:formatCode>#,##0.00_);\(#,##0.00\)</c:formatCode>
                <c:ptCount val="306"/>
                <c:pt idx="0">
                  <c:v>100</c:v>
                </c:pt>
                <c:pt idx="1">
                  <c:v>119.02434604681089</c:v>
                </c:pt>
                <c:pt idx="2">
                  <c:v>122.09055084334761</c:v>
                </c:pt>
                <c:pt idx="3">
                  <c:v>105.64463812592125</c:v>
                </c:pt>
                <c:pt idx="4">
                  <c:v>92.682954452450531</c:v>
                </c:pt>
                <c:pt idx="5">
                  <c:v>104.18120270861874</c:v>
                </c:pt>
                <c:pt idx="6">
                  <c:v>99.72130050678544</c:v>
                </c:pt>
                <c:pt idx="7">
                  <c:v>113.31008040161268</c:v>
                </c:pt>
                <c:pt idx="8">
                  <c:v>98.954669068883831</c:v>
                </c:pt>
                <c:pt idx="9">
                  <c:v>91.097556108668144</c:v>
                </c:pt>
                <c:pt idx="10">
                  <c:v>70.226468791026193</c:v>
                </c:pt>
                <c:pt idx="11">
                  <c:v>65.087129699074893</c:v>
                </c:pt>
                <c:pt idx="12">
                  <c:v>71.693376836951501</c:v>
                </c:pt>
                <c:pt idx="13">
                  <c:v>52.905925885528845</c:v>
                </c:pt>
                <c:pt idx="14">
                  <c:v>43.651567914184831</c:v>
                </c:pt>
                <c:pt idx="15">
                  <c:v>51.456415182847984</c:v>
                </c:pt>
                <c:pt idx="16">
                  <c:v>49.87317407805854</c:v>
                </c:pt>
                <c:pt idx="17">
                  <c:v>50.954699270229732</c:v>
                </c:pt>
                <c:pt idx="18">
                  <c:v>46.561658323281783</c:v>
                </c:pt>
                <c:pt idx="19">
                  <c:v>40.841808849104844</c:v>
                </c:pt>
                <c:pt idx="20">
                  <c:v>32.312191102120515</c:v>
                </c:pt>
                <c:pt idx="21">
                  <c:v>37.797919637638572</c:v>
                </c:pt>
                <c:pt idx="22">
                  <c:v>44.209047139381397</c:v>
                </c:pt>
                <c:pt idx="23">
                  <c:v>43.383958470939533</c:v>
                </c:pt>
                <c:pt idx="24">
                  <c:v>42.937965093821084</c:v>
                </c:pt>
                <c:pt idx="25">
                  <c:v>37.664099789035184</c:v>
                </c:pt>
                <c:pt idx="26">
                  <c:v>40.206269141714316</c:v>
                </c:pt>
                <c:pt idx="27">
                  <c:v>35.378398529436488</c:v>
                </c:pt>
                <c:pt idx="28">
                  <c:v>33.494085784607947</c:v>
                </c:pt>
                <c:pt idx="29">
                  <c:v>29.101043522270377</c:v>
                </c:pt>
                <c:pt idx="30">
                  <c:v>26.59234031255394</c:v>
                </c:pt>
                <c:pt idx="31">
                  <c:v>26.190939959277117</c:v>
                </c:pt>
                <c:pt idx="32">
                  <c:v>23.102440623904037</c:v>
                </c:pt>
                <c:pt idx="33">
                  <c:v>27.372816226309737</c:v>
                </c:pt>
                <c:pt idx="34">
                  <c:v>30.907318146528674</c:v>
                </c:pt>
                <c:pt idx="35">
                  <c:v>27.172115391976508</c:v>
                </c:pt>
                <c:pt idx="36">
                  <c:v>27.25018113572898</c:v>
                </c:pt>
                <c:pt idx="37">
                  <c:v>28.052963426827809</c:v>
                </c:pt>
                <c:pt idx="38">
                  <c:v>28.153306609351457</c:v>
                </c:pt>
                <c:pt idx="39">
                  <c:v>30.606267552723647</c:v>
                </c:pt>
                <c:pt idx="40">
                  <c:v>33.215329729639294</c:v>
                </c:pt>
                <c:pt idx="41">
                  <c:v>33.393728132798373</c:v>
                </c:pt>
                <c:pt idx="42">
                  <c:v>35.45644717312377</c:v>
                </c:pt>
                <c:pt idx="43">
                  <c:v>37.229255654419369</c:v>
                </c:pt>
                <c:pt idx="44">
                  <c:v>36.147737039196329</c:v>
                </c:pt>
                <c:pt idx="45">
                  <c:v>39.225088447456415</c:v>
                </c:pt>
                <c:pt idx="46">
                  <c:v>39.448085136015635</c:v>
                </c:pt>
                <c:pt idx="47">
                  <c:v>40.652253311105355</c:v>
                </c:pt>
                <c:pt idx="48">
                  <c:v>41.348540342381717</c:v>
                </c:pt>
                <c:pt idx="49">
                  <c:v>40.790859862571779</c:v>
                </c:pt>
                <c:pt idx="50">
                  <c:v>39.976594220004337</c:v>
                </c:pt>
                <c:pt idx="51">
                  <c:v>38.78311227026753</c:v>
                </c:pt>
                <c:pt idx="52">
                  <c:v>40.768525862046516</c:v>
                </c:pt>
                <c:pt idx="53">
                  <c:v>42.09587501441338</c:v>
                </c:pt>
                <c:pt idx="54">
                  <c:v>38.916962372832408</c:v>
                </c:pt>
                <c:pt idx="55">
                  <c:v>37.946529727240019</c:v>
                </c:pt>
                <c:pt idx="56">
                  <c:v>39.195797351178861</c:v>
                </c:pt>
                <c:pt idx="57">
                  <c:v>41.15893613496592</c:v>
                </c:pt>
                <c:pt idx="58">
                  <c:v>43.635165005500568</c:v>
                </c:pt>
                <c:pt idx="59">
                  <c:v>44.527487184093069</c:v>
                </c:pt>
                <c:pt idx="60">
                  <c:v>42.11618199951905</c:v>
                </c:pt>
                <c:pt idx="61">
                  <c:v>41.913494926844741</c:v>
                </c:pt>
                <c:pt idx="62">
                  <c:v>41.18154242114457</c:v>
                </c:pt>
                <c:pt idx="63">
                  <c:v>39.391023533872641</c:v>
                </c:pt>
                <c:pt idx="64">
                  <c:v>42.881930810979021</c:v>
                </c:pt>
                <c:pt idx="65">
                  <c:v>41.418016591851256</c:v>
                </c:pt>
                <c:pt idx="66">
                  <c:v>44.61228903814002</c:v>
                </c:pt>
                <c:pt idx="67">
                  <c:v>43.936038021705563</c:v>
                </c:pt>
                <c:pt idx="68">
                  <c:v>44.477038045619345</c:v>
                </c:pt>
                <c:pt idx="69">
                  <c:v>43.812023087403098</c:v>
                </c:pt>
                <c:pt idx="70">
                  <c:v>46.483350547837418</c:v>
                </c:pt>
                <c:pt idx="71">
                  <c:v>45.547804666007977</c:v>
                </c:pt>
                <c:pt idx="72">
                  <c:v>47.454206748890627</c:v>
                </c:pt>
                <c:pt idx="73">
                  <c:v>46.437292179948145</c:v>
                </c:pt>
                <c:pt idx="74">
                  <c:v>47.375080801096487</c:v>
                </c:pt>
                <c:pt idx="75">
                  <c:v>47.317858721418659</c:v>
                </c:pt>
                <c:pt idx="76">
                  <c:v>43.89200140767737</c:v>
                </c:pt>
                <c:pt idx="77">
                  <c:v>43.835440968983356</c:v>
                </c:pt>
                <c:pt idx="78">
                  <c:v>41.97549976321671</c:v>
                </c:pt>
                <c:pt idx="79">
                  <c:v>43.978117335964541</c:v>
                </c:pt>
                <c:pt idx="80">
                  <c:v>45.992011744009083</c:v>
                </c:pt>
                <c:pt idx="81">
                  <c:v>48.20337638945594</c:v>
                </c:pt>
                <c:pt idx="82">
                  <c:v>49.856168720923812</c:v>
                </c:pt>
                <c:pt idx="83">
                  <c:v>48.85997811559966</c:v>
                </c:pt>
                <c:pt idx="84">
                  <c:v>49.950930705247991</c:v>
                </c:pt>
                <c:pt idx="85">
                  <c:v>49.11221854640975</c:v>
                </c:pt>
                <c:pt idx="86">
                  <c:v>49.33887727969848</c:v>
                </c:pt>
                <c:pt idx="87">
                  <c:v>52.125956396780552</c:v>
                </c:pt>
                <c:pt idx="88">
                  <c:v>53.77051570455518</c:v>
                </c:pt>
                <c:pt idx="89">
                  <c:v>53.986005464496841</c:v>
                </c:pt>
                <c:pt idx="90">
                  <c:v>53.948748368620905</c:v>
                </c:pt>
                <c:pt idx="91">
                  <c:v>55.469707089826457</c:v>
                </c:pt>
                <c:pt idx="92">
                  <c:v>58.352721518782538</c:v>
                </c:pt>
                <c:pt idx="93">
                  <c:v>62.494078444733816</c:v>
                </c:pt>
                <c:pt idx="94">
                  <c:v>58.269496816901793</c:v>
                </c:pt>
                <c:pt idx="95">
                  <c:v>58.167283150324501</c:v>
                </c:pt>
                <c:pt idx="96">
                  <c:v>51.304691565992677</c:v>
                </c:pt>
                <c:pt idx="97">
                  <c:v>48.826438310817686</c:v>
                </c:pt>
                <c:pt idx="98">
                  <c:v>49.701781440068046</c:v>
                </c:pt>
                <c:pt idx="99">
                  <c:v>53.711244247834031</c:v>
                </c:pt>
                <c:pt idx="100">
                  <c:v>56.896823284059103</c:v>
                </c:pt>
                <c:pt idx="101">
                  <c:v>51.390280023038272</c:v>
                </c:pt>
                <c:pt idx="102">
                  <c:v>51.756309549168364</c:v>
                </c:pt>
                <c:pt idx="103">
                  <c:v>52.507721929052579</c:v>
                </c:pt>
                <c:pt idx="104">
                  <c:v>44.29913159818183</c:v>
                </c:pt>
                <c:pt idx="105">
                  <c:v>37.470575720522433</c:v>
                </c:pt>
                <c:pt idx="106">
                  <c:v>33.175528670219222</c:v>
                </c:pt>
                <c:pt idx="107">
                  <c:v>33.881878432163944</c:v>
                </c:pt>
                <c:pt idx="108">
                  <c:v>33.155246677516523</c:v>
                </c:pt>
                <c:pt idx="109">
                  <c:v>31.409639138376651</c:v>
                </c:pt>
                <c:pt idx="110">
                  <c:v>34.592807065410206</c:v>
                </c:pt>
                <c:pt idx="111">
                  <c:v>39.175537720099875</c:v>
                </c:pt>
                <c:pt idx="112">
                  <c:v>40.432646381622263</c:v>
                </c:pt>
                <c:pt idx="113">
                  <c:v>41.575445053531233</c:v>
                </c:pt>
                <c:pt idx="114">
                  <c:v>45.139294631781794</c:v>
                </c:pt>
                <c:pt idx="115">
                  <c:v>45.802954738679311</c:v>
                </c:pt>
                <c:pt idx="116">
                  <c:v>48.343137853017367</c:v>
                </c:pt>
                <c:pt idx="117">
                  <c:v>46.912443798991532</c:v>
                </c:pt>
                <c:pt idx="118">
                  <c:v>49.890280720194767</c:v>
                </c:pt>
                <c:pt idx="119">
                  <c:v>52.398530120488907</c:v>
                </c:pt>
                <c:pt idx="120">
                  <c:v>49.090159462317132</c:v>
                </c:pt>
                <c:pt idx="121">
                  <c:v>51.350197470237404</c:v>
                </c:pt>
                <c:pt idx="122">
                  <c:v>55.250810470743495</c:v>
                </c:pt>
                <c:pt idx="123">
                  <c:v>56.550127354708579</c:v>
                </c:pt>
                <c:pt idx="124">
                  <c:v>52.3697125644781</c:v>
                </c:pt>
                <c:pt idx="125">
                  <c:v>49.050684619525271</c:v>
                </c:pt>
                <c:pt idx="126">
                  <c:v>52.814265589951859</c:v>
                </c:pt>
                <c:pt idx="127">
                  <c:v>50.104957569345174</c:v>
                </c:pt>
                <c:pt idx="128">
                  <c:v>56.57270733309462</c:v>
                </c:pt>
                <c:pt idx="129">
                  <c:v>60.299096977126773</c:v>
                </c:pt>
                <c:pt idx="130">
                  <c:v>60.195097011432132</c:v>
                </c:pt>
                <c:pt idx="131">
                  <c:v>62.933869759747509</c:v>
                </c:pt>
                <c:pt idx="132">
                  <c:v>64.841793748431883</c:v>
                </c:pt>
                <c:pt idx="133">
                  <c:v>66.891264184405429</c:v>
                </c:pt>
                <c:pt idx="134">
                  <c:v>66.497570698969909</c:v>
                </c:pt>
                <c:pt idx="135">
                  <c:v>68.504606665484403</c:v>
                </c:pt>
                <c:pt idx="136">
                  <c:v>67.669747282871995</c:v>
                </c:pt>
                <c:pt idx="137">
                  <c:v>66.150785323124552</c:v>
                </c:pt>
                <c:pt idx="138">
                  <c:v>67.403150689641691</c:v>
                </c:pt>
                <c:pt idx="139">
                  <c:v>63.986491895581963</c:v>
                </c:pt>
                <c:pt idx="140">
                  <c:v>60.999839233079442</c:v>
                </c:pt>
                <c:pt idx="141">
                  <c:v>67.469943544266314</c:v>
                </c:pt>
                <c:pt idx="142">
                  <c:v>65.653665381873012</c:v>
                </c:pt>
                <c:pt idx="143">
                  <c:v>65.001660942485628</c:v>
                </c:pt>
                <c:pt idx="144">
                  <c:v>70.743478738870721</c:v>
                </c:pt>
                <c:pt idx="145">
                  <c:v>75.278147687264862</c:v>
                </c:pt>
                <c:pt idx="146">
                  <c:v>78.94797557721337</c:v>
                </c:pt>
                <c:pt idx="147">
                  <c:v>78.157117293109152</c:v>
                </c:pt>
                <c:pt idx="148">
                  <c:v>72.654743817214921</c:v>
                </c:pt>
                <c:pt idx="149">
                  <c:v>75.113251758656205</c:v>
                </c:pt>
                <c:pt idx="150">
                  <c:v>76.036871002711791</c:v>
                </c:pt>
                <c:pt idx="151">
                  <c:v>79.979547532801291</c:v>
                </c:pt>
                <c:pt idx="152">
                  <c:v>80.460655236088641</c:v>
                </c:pt>
                <c:pt idx="153">
                  <c:v>76.43024221768799</c:v>
                </c:pt>
                <c:pt idx="154">
                  <c:v>77.430502638526917</c:v>
                </c:pt>
                <c:pt idx="155">
                  <c:v>76.642043625107533</c:v>
                </c:pt>
                <c:pt idx="156">
                  <c:v>79.127919563187518</c:v>
                </c:pt>
                <c:pt idx="157">
                  <c:v>79.400044739032097</c:v>
                </c:pt>
                <c:pt idx="158">
                  <c:v>81.612860259240676</c:v>
                </c:pt>
                <c:pt idx="159">
                  <c:v>83.877329814823938</c:v>
                </c:pt>
                <c:pt idx="160">
                  <c:v>86.878026892404364</c:v>
                </c:pt>
                <c:pt idx="161">
                  <c:v>84.52961048603359</c:v>
                </c:pt>
                <c:pt idx="162">
                  <c:v>90.151135900768693</c:v>
                </c:pt>
                <c:pt idx="163">
                  <c:v>89.794208870877171</c:v>
                </c:pt>
                <c:pt idx="164">
                  <c:v>93.851412429869015</c:v>
                </c:pt>
                <c:pt idx="165">
                  <c:v>98.799326815156803</c:v>
                </c:pt>
                <c:pt idx="166">
                  <c:v>102.30781295927653</c:v>
                </c:pt>
                <c:pt idx="167">
                  <c:v>104.96903954274322</c:v>
                </c:pt>
                <c:pt idx="168">
                  <c:v>103.27930186274168</c:v>
                </c:pt>
                <c:pt idx="169">
                  <c:v>108.15173787567889</c:v>
                </c:pt>
                <c:pt idx="170">
                  <c:v>105.39098759742795</c:v>
                </c:pt>
                <c:pt idx="171">
                  <c:v>105.29459584535239</c:v>
                </c:pt>
                <c:pt idx="172">
                  <c:v>110.01775223536656</c:v>
                </c:pt>
                <c:pt idx="173">
                  <c:v>113.15045392386121</c:v>
                </c:pt>
                <c:pt idx="174">
                  <c:v>114.79548414112332</c:v>
                </c:pt>
                <c:pt idx="175">
                  <c:v>120.54619923296474</c:v>
                </c:pt>
                <c:pt idx="176">
                  <c:v>119.35015227344974</c:v>
                </c:pt>
                <c:pt idx="177">
                  <c:v>122.79477098948162</c:v>
                </c:pt>
                <c:pt idx="178">
                  <c:v>128.37747004851238</c:v>
                </c:pt>
                <c:pt idx="179">
                  <c:v>125.03510446074668</c:v>
                </c:pt>
                <c:pt idx="180">
                  <c:v>122.88762039728398</c:v>
                </c:pt>
                <c:pt idx="181">
                  <c:v>131.76085080032647</c:v>
                </c:pt>
                <c:pt idx="182">
                  <c:v>128.35742877211194</c:v>
                </c:pt>
                <c:pt idx="183">
                  <c:v>131.12581620255381</c:v>
                </c:pt>
                <c:pt idx="184">
                  <c:v>134.0741028957224</c:v>
                </c:pt>
                <c:pt idx="185">
                  <c:v>130.44355385551094</c:v>
                </c:pt>
                <c:pt idx="186">
                  <c:v>136.70253418493763</c:v>
                </c:pt>
                <c:pt idx="187">
                  <c:v>127.37327529729056</c:v>
                </c:pt>
                <c:pt idx="188">
                  <c:v>124.25950075017987</c:v>
                </c:pt>
                <c:pt idx="189">
                  <c:v>138.72436170783982</c:v>
                </c:pt>
                <c:pt idx="190">
                  <c:v>139.56892998131016</c:v>
                </c:pt>
                <c:pt idx="191">
                  <c:v>136.92499287913827</c:v>
                </c:pt>
                <c:pt idx="192">
                  <c:v>127.8521744613894</c:v>
                </c:pt>
                <c:pt idx="193">
                  <c:v>125.85083018580325</c:v>
                </c:pt>
                <c:pt idx="194">
                  <c:v>134.07718353823552</c:v>
                </c:pt>
                <c:pt idx="195">
                  <c:v>130.1894218944131</c:v>
                </c:pt>
                <c:pt idx="196">
                  <c:v>135.87874906761894</c:v>
                </c:pt>
                <c:pt idx="197">
                  <c:v>132.43068797692575</c:v>
                </c:pt>
                <c:pt idx="198">
                  <c:v>142.27851817990799</c:v>
                </c:pt>
                <c:pt idx="199">
                  <c:v>143.77255219078012</c:v>
                </c:pt>
                <c:pt idx="200">
                  <c:v>146.58771619184915</c:v>
                </c:pt>
                <c:pt idx="201">
                  <c:v>144.81353707455926</c:v>
                </c:pt>
                <c:pt idx="202">
                  <c:v>145.44478861175648</c:v>
                </c:pt>
                <c:pt idx="203">
                  <c:v>146.65792511334251</c:v>
                </c:pt>
                <c:pt idx="204">
                  <c:v>154.65225557357553</c:v>
                </c:pt>
                <c:pt idx="205">
                  <c:v>161.41839489790883</c:v>
                </c:pt>
                <c:pt idx="206">
                  <c:v>164.34834637502692</c:v>
                </c:pt>
                <c:pt idx="207">
                  <c:v>169.18123256796335</c:v>
                </c:pt>
                <c:pt idx="208">
                  <c:v>175.77480066519783</c:v>
                </c:pt>
                <c:pt idx="209">
                  <c:v>171.23397963950484</c:v>
                </c:pt>
                <c:pt idx="210">
                  <c:v>178.67379181659808</c:v>
                </c:pt>
                <c:pt idx="211">
                  <c:v>182.37872350959847</c:v>
                </c:pt>
                <c:pt idx="212">
                  <c:v>181.44312238140458</c:v>
                </c:pt>
                <c:pt idx="213">
                  <c:v>190.21652786543757</c:v>
                </c:pt>
                <c:pt idx="214">
                  <c:v>193.96710226320417</c:v>
                </c:pt>
                <c:pt idx="215">
                  <c:v>194.72970992422808</c:v>
                </c:pt>
                <c:pt idx="216">
                  <c:v>212.22523911218465</c:v>
                </c:pt>
                <c:pt idx="217">
                  <c:v>209.48159942223882</c:v>
                </c:pt>
                <c:pt idx="218">
                  <c:v>200.61173115509021</c:v>
                </c:pt>
                <c:pt idx="219">
                  <c:v>201.95359431663286</c:v>
                </c:pt>
                <c:pt idx="220">
                  <c:v>213.41030651445928</c:v>
                </c:pt>
                <c:pt idx="221">
                  <c:v>215.3929249032748</c:v>
                </c:pt>
                <c:pt idx="222">
                  <c:v>221.8900486328485</c:v>
                </c:pt>
                <c:pt idx="223">
                  <c:v>234.71674439172455</c:v>
                </c:pt>
                <c:pt idx="224">
                  <c:v>233.63534547695778</c:v>
                </c:pt>
                <c:pt idx="225">
                  <c:v>213.93693590666692</c:v>
                </c:pt>
                <c:pt idx="226">
                  <c:v>213.37004375327911</c:v>
                </c:pt>
                <c:pt idx="227">
                  <c:v>194.33468789526637</c:v>
                </c:pt>
                <c:pt idx="228">
                  <c:v>212.45184391449854</c:v>
                </c:pt>
                <c:pt idx="229">
                  <c:v>218.80662275527777</c:v>
                </c:pt>
                <c:pt idx="230">
                  <c:v>226.98082090888639</c:v>
                </c:pt>
                <c:pt idx="231">
                  <c:v>239.89892046236156</c:v>
                </c:pt>
                <c:pt idx="232">
                  <c:v>220.16679219429903</c:v>
                </c:pt>
                <c:pt idx="233">
                  <c:v>236.35499903700327</c:v>
                </c:pt>
                <c:pt idx="234">
                  <c:v>242.40818797422921</c:v>
                </c:pt>
                <c:pt idx="235">
                  <c:v>237.803621851684</c:v>
                </c:pt>
                <c:pt idx="236">
                  <c:v>239.5033564928724</c:v>
                </c:pt>
                <c:pt idx="237">
                  <c:v>250.49788681340576</c:v>
                </c:pt>
                <c:pt idx="238">
                  <c:v>260.69171447384508</c:v>
                </c:pt>
                <c:pt idx="239">
                  <c:v>270.2372418320947</c:v>
                </c:pt>
                <c:pt idx="240">
                  <c:v>279.05189398875098</c:v>
                </c:pt>
                <c:pt idx="241">
                  <c:v>262.1485071735168</c:v>
                </c:pt>
                <c:pt idx="242">
                  <c:v>242.53196745378793</c:v>
                </c:pt>
                <c:pt idx="243">
                  <c:v>279.44232004634591</c:v>
                </c:pt>
                <c:pt idx="244">
                  <c:v>297.88800120258185</c:v>
                </c:pt>
                <c:pt idx="245">
                  <c:v>316.06557175212345</c:v>
                </c:pt>
                <c:pt idx="246">
                  <c:v>339.87543681129983</c:v>
                </c:pt>
                <c:pt idx="247">
                  <c:v>377.07393207922507</c:v>
                </c:pt>
                <c:pt idx="248">
                  <c:v>355.2842174211728</c:v>
                </c:pt>
                <c:pt idx="249">
                  <c:v>344.466094003899</c:v>
                </c:pt>
                <c:pt idx="250">
                  <c:v>383.13504886975016</c:v>
                </c:pt>
                <c:pt idx="251">
                  <c:v>401.19078671638528</c:v>
                </c:pt>
                <c:pt idx="252">
                  <c:v>402.96849765483131</c:v>
                </c:pt>
                <c:pt idx="253">
                  <c:v>402.43046778070175</c:v>
                </c:pt>
                <c:pt idx="254">
                  <c:v>408.82284045710213</c:v>
                </c:pt>
                <c:pt idx="255">
                  <c:v>433.53055233131636</c:v>
                </c:pt>
                <c:pt idx="256">
                  <c:v>428.3228248171194</c:v>
                </c:pt>
                <c:pt idx="257">
                  <c:v>454.61757137981556</c:v>
                </c:pt>
                <c:pt idx="258">
                  <c:v>468.16630949892055</c:v>
                </c:pt>
                <c:pt idx="259">
                  <c:v>487.91678350615058</c:v>
                </c:pt>
                <c:pt idx="260">
                  <c:v>459.67813573300396</c:v>
                </c:pt>
                <c:pt idx="261">
                  <c:v>496.37685660340463</c:v>
                </c:pt>
                <c:pt idx="262">
                  <c:v>506.28876338142589</c:v>
                </c:pt>
                <c:pt idx="263">
                  <c:v>511.46971613970715</c:v>
                </c:pt>
                <c:pt idx="264">
                  <c:v>467.32745133183329</c:v>
                </c:pt>
                <c:pt idx="265">
                  <c:v>446.41003467603832</c:v>
                </c:pt>
                <c:pt idx="266">
                  <c:v>466.67087985965105</c:v>
                </c:pt>
                <c:pt idx="267">
                  <c:v>403.72205280442256</c:v>
                </c:pt>
                <c:pt idx="268">
                  <c:v>397.31663277828369</c:v>
                </c:pt>
                <c:pt idx="269">
                  <c:v>361.22976539420875</c:v>
                </c:pt>
                <c:pt idx="270">
                  <c:v>407.35181787241464</c:v>
                </c:pt>
                <c:pt idx="271">
                  <c:v>386.44588193730903</c:v>
                </c:pt>
                <c:pt idx="272">
                  <c:v>345.1115043950719</c:v>
                </c:pt>
                <c:pt idx="273">
                  <c:v>359.56051885386103</c:v>
                </c:pt>
                <c:pt idx="274">
                  <c:v>379.49508690134746</c:v>
                </c:pt>
                <c:pt idx="275">
                  <c:v>344.46392624178901</c:v>
                </c:pt>
                <c:pt idx="276">
                  <c:v>382.037432516237</c:v>
                </c:pt>
                <c:pt idx="277">
                  <c:v>380.66287271466513</c:v>
                </c:pt>
                <c:pt idx="278">
                  <c:v>416.153985666094</c:v>
                </c:pt>
                <c:pt idx="279">
                  <c:v>418.91514766129905</c:v>
                </c:pt>
                <c:pt idx="280">
                  <c:v>451.94159138626048</c:v>
                </c:pt>
                <c:pt idx="281">
                  <c:v>479.77315369215006</c:v>
                </c:pt>
                <c:pt idx="282">
                  <c:v>498.97636510543862</c:v>
                </c:pt>
                <c:pt idx="283">
                  <c:v>491.57649473445588</c:v>
                </c:pt>
                <c:pt idx="284">
                  <c:v>465.93065223778956</c:v>
                </c:pt>
                <c:pt idx="285">
                  <c:v>456.96747286107848</c:v>
                </c:pt>
                <c:pt idx="286">
                  <c:v>506.40598038212124</c:v>
                </c:pt>
                <c:pt idx="287">
                  <c:v>533.35227889017222</c:v>
                </c:pt>
                <c:pt idx="288">
                  <c:v>544.42599040486414</c:v>
                </c:pt>
                <c:pt idx="289">
                  <c:v>573.18990219578257</c:v>
                </c:pt>
                <c:pt idx="290">
                  <c:v>579.73132430192084</c:v>
                </c:pt>
                <c:pt idx="291">
                  <c:v>555.10819329629567</c:v>
                </c:pt>
                <c:pt idx="292">
                  <c:v>589.25746281702641</c:v>
                </c:pt>
                <c:pt idx="293">
                  <c:v>626.38755387803042</c:v>
                </c:pt>
                <c:pt idx="294">
                  <c:v>616.85499363075189</c:v>
                </c:pt>
                <c:pt idx="295">
                  <c:v>623.66428694267177</c:v>
                </c:pt>
                <c:pt idx="296">
                  <c:v>639.11610052428534</c:v>
                </c:pt>
                <c:pt idx="297">
                  <c:v>634.48048462952761</c:v>
                </c:pt>
                <c:pt idx="298">
                  <c:v>668.43040685185406</c:v>
                </c:pt>
                <c:pt idx="299">
                  <c:v>670.38434316979078</c:v>
                </c:pt>
                <c:pt idx="300">
                  <c:v>685.99182916792847</c:v>
                </c:pt>
                <c:pt idx="301">
                  <c:v>667.44623233079858</c:v>
                </c:pt>
                <c:pt idx="302">
                  <c:v>615.89406204445595</c:v>
                </c:pt>
                <c:pt idx="303">
                  <c:v>625.42830862124003</c:v>
                </c:pt>
                <c:pt idx="304">
                  <c:v>682.83189102175822</c:v>
                </c:pt>
                <c:pt idx="305">
                  <c:v>697.05125028968178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C1-4886-BA19-FB197CEFEA06}"/>
            </c:ext>
          </c:extLst>
        </c:ser>
        <c:ser>
          <c:idx val="5"/>
          <c:order val="5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'Step #4'!$C$5:$C$310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#4'!$O$5:$O$310</c:f>
              <c:numCache>
                <c:formatCode>#,##0.00_);\(#,##0.00\)</c:formatCode>
                <c:ptCount val="306"/>
                <c:pt idx="0">
                  <c:v>100</c:v>
                </c:pt>
                <c:pt idx="1">
                  <c:v>115.65404816413975</c:v>
                </c:pt>
                <c:pt idx="2">
                  <c:v>108.48384522774039</c:v>
                </c:pt>
                <c:pt idx="3">
                  <c:v>98.142964311570765</c:v>
                </c:pt>
                <c:pt idx="4">
                  <c:v>90.924119917794386</c:v>
                </c:pt>
                <c:pt idx="5">
                  <c:v>101.7383430729202</c:v>
                </c:pt>
                <c:pt idx="6">
                  <c:v>98.985656865038507</c:v>
                </c:pt>
                <c:pt idx="7">
                  <c:v>110.02457953726572</c:v>
                </c:pt>
                <c:pt idx="8">
                  <c:v>105.61462693289411</c:v>
                </c:pt>
                <c:pt idx="9">
                  <c:v>97.187947016198635</c:v>
                </c:pt>
                <c:pt idx="10">
                  <c:v>80.67162053877577</c:v>
                </c:pt>
                <c:pt idx="11">
                  <c:v>74.772945506785163</c:v>
                </c:pt>
                <c:pt idx="12">
                  <c:v>90.04639951102007</c:v>
                </c:pt>
                <c:pt idx="13">
                  <c:v>79.126879017360679</c:v>
                </c:pt>
                <c:pt idx="14">
                  <c:v>69.231985774534238</c:v>
                </c:pt>
                <c:pt idx="15">
                  <c:v>79.606834747903392</c:v>
                </c:pt>
                <c:pt idx="16">
                  <c:v>81.468996574584324</c:v>
                </c:pt>
                <c:pt idx="17">
                  <c:v>82.16729759406725</c:v>
                </c:pt>
                <c:pt idx="18">
                  <c:v>78.27676334266242</c:v>
                </c:pt>
                <c:pt idx="19">
                  <c:v>74.519167549716371</c:v>
                </c:pt>
                <c:pt idx="20">
                  <c:v>64.909186617404188</c:v>
                </c:pt>
                <c:pt idx="21">
                  <c:v>68.300948071764651</c:v>
                </c:pt>
                <c:pt idx="22">
                  <c:v>73.687878038482054</c:v>
                </c:pt>
                <c:pt idx="23">
                  <c:v>76.78037217583099</c:v>
                </c:pt>
                <c:pt idx="24">
                  <c:v>76.176675015707048</c:v>
                </c:pt>
                <c:pt idx="25">
                  <c:v>74.058793030507886</c:v>
                </c:pt>
                <c:pt idx="26">
                  <c:v>79.101398425979895</c:v>
                </c:pt>
                <c:pt idx="27">
                  <c:v>78.294547903943908</c:v>
                </c:pt>
                <c:pt idx="28">
                  <c:v>76.546480178333212</c:v>
                </c:pt>
                <c:pt idx="29">
                  <c:v>71.201355301830148</c:v>
                </c:pt>
                <c:pt idx="30">
                  <c:v>64.276192690217826</c:v>
                </c:pt>
                <c:pt idx="31">
                  <c:v>64.578725816692298</c:v>
                </c:pt>
                <c:pt idx="32">
                  <c:v>60.174895467943415</c:v>
                </c:pt>
                <c:pt idx="33">
                  <c:v>62.225514513953172</c:v>
                </c:pt>
                <c:pt idx="34">
                  <c:v>66.898323843761304</c:v>
                </c:pt>
                <c:pt idx="35">
                  <c:v>62.998701727026443</c:v>
                </c:pt>
                <c:pt idx="36">
                  <c:v>62.31311826082819</c:v>
                </c:pt>
                <c:pt idx="37">
                  <c:v>60.715386934060348</c:v>
                </c:pt>
                <c:pt idx="38">
                  <c:v>61.599229596457384</c:v>
                </c:pt>
                <c:pt idx="39">
                  <c:v>66.792007645450994</c:v>
                </c:pt>
                <c:pt idx="40">
                  <c:v>73.151575723500741</c:v>
                </c:pt>
                <c:pt idx="41">
                  <c:v>74.783920991790836</c:v>
                </c:pt>
                <c:pt idx="42">
                  <c:v>78.252756459172986</c:v>
                </c:pt>
                <c:pt idx="43">
                  <c:v>81.517528868413848</c:v>
                </c:pt>
                <c:pt idx="44">
                  <c:v>80.463300102281693</c:v>
                </c:pt>
                <c:pt idx="45">
                  <c:v>86.618805122190167</c:v>
                </c:pt>
                <c:pt idx="46">
                  <c:v>89.611501034711239</c:v>
                </c:pt>
                <c:pt idx="47">
                  <c:v>90.699725148929772</c:v>
                </c:pt>
                <c:pt idx="48">
                  <c:v>94.847389588008127</c:v>
                </c:pt>
                <c:pt idx="49">
                  <c:v>96.563176742924512</c:v>
                </c:pt>
                <c:pt idx="50">
                  <c:v>96.974937095642872</c:v>
                </c:pt>
                <c:pt idx="51">
                  <c:v>93.131652466384324</c:v>
                </c:pt>
                <c:pt idx="52">
                  <c:v>94.57284326602597</c:v>
                </c:pt>
                <c:pt idx="53">
                  <c:v>97.14656493473089</c:v>
                </c:pt>
                <c:pt idx="54">
                  <c:v>91.690370697119775</c:v>
                </c:pt>
                <c:pt idx="55">
                  <c:v>91.724707181292132</c:v>
                </c:pt>
                <c:pt idx="56">
                  <c:v>95.39645494108558</c:v>
                </c:pt>
                <c:pt idx="57">
                  <c:v>97.558270705675469</c:v>
                </c:pt>
                <c:pt idx="58">
                  <c:v>104.24978238929077</c:v>
                </c:pt>
                <c:pt idx="59">
                  <c:v>107.68134760216128</c:v>
                </c:pt>
                <c:pt idx="60">
                  <c:v>105.19683984265711</c:v>
                </c:pt>
                <c:pt idx="61">
                  <c:v>107.13910042232193</c:v>
                </c:pt>
                <c:pt idx="62">
                  <c:v>105.2661814377303</c:v>
                </c:pt>
                <c:pt idx="63">
                  <c:v>101.62433994147287</c:v>
                </c:pt>
                <c:pt idx="64">
                  <c:v>107.72877006659112</c:v>
                </c:pt>
                <c:pt idx="65">
                  <c:v>111.09310872812139</c:v>
                </c:pt>
                <c:pt idx="66">
                  <c:v>117.33624478579179</c:v>
                </c:pt>
                <c:pt idx="67">
                  <c:v>116.05292266977104</c:v>
                </c:pt>
                <c:pt idx="68">
                  <c:v>117.1628475875379</c:v>
                </c:pt>
                <c:pt idx="69">
                  <c:v>114.28400470658634</c:v>
                </c:pt>
                <c:pt idx="70">
                  <c:v>119.62544076487987</c:v>
                </c:pt>
                <c:pt idx="71">
                  <c:v>118.93168367806194</c:v>
                </c:pt>
                <c:pt idx="72">
                  <c:v>128.33332143147433</c:v>
                </c:pt>
                <c:pt idx="73">
                  <c:v>127.24607978918334</c:v>
                </c:pt>
                <c:pt idx="74">
                  <c:v>131.98090765941936</c:v>
                </c:pt>
                <c:pt idx="75">
                  <c:v>132.5802155352373</c:v>
                </c:pt>
                <c:pt idx="76">
                  <c:v>126.47245592192004</c:v>
                </c:pt>
                <c:pt idx="77">
                  <c:v>126.96384653406419</c:v>
                </c:pt>
                <c:pt idx="78">
                  <c:v>123.13774151809469</c:v>
                </c:pt>
                <c:pt idx="79">
                  <c:v>125.41940066392358</c:v>
                </c:pt>
                <c:pt idx="80">
                  <c:v>126.61282659857164</c:v>
                </c:pt>
                <c:pt idx="81">
                  <c:v>132.79079656686102</c:v>
                </c:pt>
                <c:pt idx="82">
                  <c:v>137.70502108198269</c:v>
                </c:pt>
                <c:pt idx="83">
                  <c:v>135.87974288891593</c:v>
                </c:pt>
                <c:pt idx="84">
                  <c:v>142.33773555048742</c:v>
                </c:pt>
                <c:pt idx="85">
                  <c:v>141.91114714923262</c:v>
                </c:pt>
                <c:pt idx="86">
                  <c:v>143.51118000746041</c:v>
                </c:pt>
                <c:pt idx="87">
                  <c:v>146.99337436396885</c:v>
                </c:pt>
                <c:pt idx="88">
                  <c:v>153.89313370837988</c:v>
                </c:pt>
                <c:pt idx="89">
                  <c:v>151.01233498053543</c:v>
                </c:pt>
                <c:pt idx="90">
                  <c:v>143.97029004891027</c:v>
                </c:pt>
                <c:pt idx="91">
                  <c:v>145.57081414310184</c:v>
                </c:pt>
                <c:pt idx="92">
                  <c:v>149.98088500798326</c:v>
                </c:pt>
                <c:pt idx="93">
                  <c:v>153.75096183319437</c:v>
                </c:pt>
                <c:pt idx="94">
                  <c:v>144.53934142814393</c:v>
                </c:pt>
                <c:pt idx="95">
                  <c:v>141.94306838991636</c:v>
                </c:pt>
                <c:pt idx="96">
                  <c:v>134.95172537762741</c:v>
                </c:pt>
                <c:pt idx="97">
                  <c:v>131.59957664556885</c:v>
                </c:pt>
                <c:pt idx="98">
                  <c:v>130.04968169501515</c:v>
                </c:pt>
                <c:pt idx="99">
                  <c:v>137.41473701523481</c:v>
                </c:pt>
                <c:pt idx="100">
                  <c:v>144.19358863381865</c:v>
                </c:pt>
                <c:pt idx="101">
                  <c:v>133.41241019421969</c:v>
                </c:pt>
                <c:pt idx="102">
                  <c:v>132.83550358804661</c:v>
                </c:pt>
                <c:pt idx="103">
                  <c:v>135.64792045033965</c:v>
                </c:pt>
                <c:pt idx="104">
                  <c:v>120.28752222899593</c:v>
                </c:pt>
                <c:pt idx="105">
                  <c:v>94.434305627276245</c:v>
                </c:pt>
                <c:pt idx="106">
                  <c:v>83.797382267227718</c:v>
                </c:pt>
                <c:pt idx="107">
                  <c:v>86.60988555066254</c:v>
                </c:pt>
                <c:pt idx="108">
                  <c:v>80.869361208123891</c:v>
                </c:pt>
                <c:pt idx="109">
                  <c:v>72.705192332297841</c:v>
                </c:pt>
                <c:pt idx="110">
                  <c:v>79.21447366727341</c:v>
                </c:pt>
                <c:pt idx="111">
                  <c:v>91.81580871016854</c:v>
                </c:pt>
                <c:pt idx="112">
                  <c:v>95.790203308465109</c:v>
                </c:pt>
                <c:pt idx="113">
                  <c:v>96.489382184809244</c:v>
                </c:pt>
                <c:pt idx="114">
                  <c:v>105.13734116078422</c:v>
                </c:pt>
                <c:pt idx="115">
                  <c:v>109.07497038597637</c:v>
                </c:pt>
                <c:pt idx="116">
                  <c:v>115.69895986697694</c:v>
                </c:pt>
                <c:pt idx="117">
                  <c:v>108.96455600615337</c:v>
                </c:pt>
                <c:pt idx="118">
                  <c:v>113.19654473720036</c:v>
                </c:pt>
                <c:pt idx="119">
                  <c:v>120.26215534964379</c:v>
                </c:pt>
                <c:pt idx="120">
                  <c:v>117.54307786895106</c:v>
                </c:pt>
                <c:pt idx="121">
                  <c:v>123.20062426994033</c:v>
                </c:pt>
                <c:pt idx="122">
                  <c:v>132.46861400183511</c:v>
                </c:pt>
                <c:pt idx="123">
                  <c:v>139.12542532278636</c:v>
                </c:pt>
                <c:pt idx="124">
                  <c:v>128.76505416490545</c:v>
                </c:pt>
                <c:pt idx="125">
                  <c:v>119.67399580111511</c:v>
                </c:pt>
                <c:pt idx="126">
                  <c:v>128.16895751677671</c:v>
                </c:pt>
                <c:pt idx="127">
                  <c:v>120.829014360965</c:v>
                </c:pt>
                <c:pt idx="128">
                  <c:v>134.57733534600592</c:v>
                </c:pt>
                <c:pt idx="129">
                  <c:v>140.27793766952473</c:v>
                </c:pt>
                <c:pt idx="130">
                  <c:v>144.71167428180962</c:v>
                </c:pt>
                <c:pt idx="131">
                  <c:v>153.76548513349405</c:v>
                </c:pt>
                <c:pt idx="132">
                  <c:v>157.53264638229047</c:v>
                </c:pt>
                <c:pt idx="133">
                  <c:v>164.98399548681505</c:v>
                </c:pt>
                <c:pt idx="134">
                  <c:v>168.5592062827624</c:v>
                </c:pt>
                <c:pt idx="135">
                  <c:v>173.2697088758288</c:v>
                </c:pt>
                <c:pt idx="136">
                  <c:v>170.93585136036654</c:v>
                </c:pt>
                <c:pt idx="137">
                  <c:v>166.98332585942072</c:v>
                </c:pt>
                <c:pt idx="138">
                  <c:v>161.67570320996776</c:v>
                </c:pt>
                <c:pt idx="139">
                  <c:v>148.23723840604663</c:v>
                </c:pt>
                <c:pt idx="140">
                  <c:v>131.90028128262256</c:v>
                </c:pt>
                <c:pt idx="141">
                  <c:v>150.7216870352959</c:v>
                </c:pt>
                <c:pt idx="142">
                  <c:v>149.9311746575369</c:v>
                </c:pt>
                <c:pt idx="143">
                  <c:v>148.08666548618422</c:v>
                </c:pt>
                <c:pt idx="144">
                  <c:v>161.0849146393366</c:v>
                </c:pt>
                <c:pt idx="145">
                  <c:v>167.59535128852329</c:v>
                </c:pt>
                <c:pt idx="146">
                  <c:v>171.36454570839206</c:v>
                </c:pt>
                <c:pt idx="147">
                  <c:v>169.99363349093971</c:v>
                </c:pt>
                <c:pt idx="148">
                  <c:v>158.03620872998172</c:v>
                </c:pt>
                <c:pt idx="149">
                  <c:v>162.98678470642352</c:v>
                </c:pt>
                <c:pt idx="150">
                  <c:v>161.99668042748991</c:v>
                </c:pt>
                <c:pt idx="151">
                  <c:v>167.93723787387432</c:v>
                </c:pt>
                <c:pt idx="152">
                  <c:v>172.05005185041082</c:v>
                </c:pt>
                <c:pt idx="153">
                  <c:v>169.84134579368515</c:v>
                </c:pt>
                <c:pt idx="154">
                  <c:v>172.69743717194365</c:v>
                </c:pt>
                <c:pt idx="155">
                  <c:v>174.63956129717405</c:v>
                </c:pt>
                <c:pt idx="156">
                  <c:v>189.50709065000112</c:v>
                </c:pt>
                <c:pt idx="157">
                  <c:v>191.4033387943914</c:v>
                </c:pt>
                <c:pt idx="158">
                  <c:v>200.38143108043576</c:v>
                </c:pt>
                <c:pt idx="159">
                  <c:v>201.6518764463317</c:v>
                </c:pt>
                <c:pt idx="160">
                  <c:v>207.38127065550574</c:v>
                </c:pt>
                <c:pt idx="161">
                  <c:v>205.29084785098593</c:v>
                </c:pt>
                <c:pt idx="162">
                  <c:v>219.65301365758788</c:v>
                </c:pt>
                <c:pt idx="163">
                  <c:v>213.45907852047552</c:v>
                </c:pt>
                <c:pt idx="164">
                  <c:v>226.2728321813774</c:v>
                </c:pt>
                <c:pt idx="165">
                  <c:v>232.69902641125611</c:v>
                </c:pt>
                <c:pt idx="166">
                  <c:v>238.46710090409701</c:v>
                </c:pt>
                <c:pt idx="167">
                  <c:v>242.91900415007967</c:v>
                </c:pt>
                <c:pt idx="168">
                  <c:v>241.14258574148496</c:v>
                </c:pt>
                <c:pt idx="169">
                  <c:v>254.18052948959988</c:v>
                </c:pt>
                <c:pt idx="170">
                  <c:v>252.34032772989261</c:v>
                </c:pt>
                <c:pt idx="171">
                  <c:v>245.97215392551433</c:v>
                </c:pt>
                <c:pt idx="172">
                  <c:v>249.65332158976145</c:v>
                </c:pt>
                <c:pt idx="173">
                  <c:v>260.77513578239626</c:v>
                </c:pt>
                <c:pt idx="174">
                  <c:v>249.30085068878333</c:v>
                </c:pt>
                <c:pt idx="175">
                  <c:v>261.63668633869599</c:v>
                </c:pt>
                <c:pt idx="176">
                  <c:v>248.2826413448476</c:v>
                </c:pt>
                <c:pt idx="177">
                  <c:v>258.42538587380938</c:v>
                </c:pt>
                <c:pt idx="178">
                  <c:v>261.79331783544512</c:v>
                </c:pt>
                <c:pt idx="179">
                  <c:v>260.8143846262065</c:v>
                </c:pt>
                <c:pt idx="180">
                  <c:v>259.27090303406885</c:v>
                </c:pt>
                <c:pt idx="181">
                  <c:v>274.90728034895579</c:v>
                </c:pt>
                <c:pt idx="182">
                  <c:v>278.24097589300447</c:v>
                </c:pt>
                <c:pt idx="183">
                  <c:v>274.06717588126025</c:v>
                </c:pt>
                <c:pt idx="184">
                  <c:v>279.14914838105227</c:v>
                </c:pt>
                <c:pt idx="185">
                  <c:v>277.12424189896177</c:v>
                </c:pt>
                <c:pt idx="186">
                  <c:v>276.68748309386416</c:v>
                </c:pt>
                <c:pt idx="187">
                  <c:v>260.44918252650024</c:v>
                </c:pt>
                <c:pt idx="188">
                  <c:v>245.83863780995</c:v>
                </c:pt>
                <c:pt idx="189">
                  <c:v>261.66887593976736</c:v>
                </c:pt>
                <c:pt idx="190">
                  <c:v>266.19216304885782</c:v>
                </c:pt>
                <c:pt idx="191">
                  <c:v>254.50364449326074</c:v>
                </c:pt>
                <c:pt idx="192">
                  <c:v>233.16603261597569</c:v>
                </c:pt>
                <c:pt idx="193">
                  <c:v>234.25206891076292</c:v>
                </c:pt>
                <c:pt idx="194">
                  <c:v>252.55298286891897</c:v>
                </c:pt>
                <c:pt idx="195">
                  <c:v>257.88139662569108</c:v>
                </c:pt>
                <c:pt idx="196">
                  <c:v>262.48427305787698</c:v>
                </c:pt>
                <c:pt idx="197">
                  <c:v>261.51524644057469</c:v>
                </c:pt>
                <c:pt idx="198">
                  <c:v>276.29075092285274</c:v>
                </c:pt>
                <c:pt idx="199">
                  <c:v>278.71957162768439</c:v>
                </c:pt>
                <c:pt idx="200">
                  <c:v>280.29846769402604</c:v>
                </c:pt>
                <c:pt idx="201">
                  <c:v>270.38236033513391</c:v>
                </c:pt>
                <c:pt idx="202">
                  <c:v>291.7497784093697</c:v>
                </c:pt>
                <c:pt idx="203">
                  <c:v>295.40575658502945</c:v>
                </c:pt>
                <c:pt idx="204">
                  <c:v>303.39266660210853</c:v>
                </c:pt>
                <c:pt idx="205">
                  <c:v>310.82735916867591</c:v>
                </c:pt>
                <c:pt idx="206">
                  <c:v>309.68367997232338</c:v>
                </c:pt>
                <c:pt idx="207">
                  <c:v>314.1568610131078</c:v>
                </c:pt>
                <c:pt idx="208">
                  <c:v>311.69831598398588</c:v>
                </c:pt>
                <c:pt idx="209">
                  <c:v>318.04953759913246</c:v>
                </c:pt>
                <c:pt idx="210">
                  <c:v>322.46119133545272</c:v>
                </c:pt>
                <c:pt idx="211">
                  <c:v>321.14649834496686</c:v>
                </c:pt>
                <c:pt idx="212">
                  <c:v>333.84270105912748</c:v>
                </c:pt>
                <c:pt idx="213">
                  <c:v>339.45913828751776</c:v>
                </c:pt>
                <c:pt idx="214">
                  <c:v>349.18275392430445</c:v>
                </c:pt>
                <c:pt idx="215">
                  <c:v>349.18275392430445</c:v>
                </c:pt>
                <c:pt idx="216">
                  <c:v>362.68550241226427</c:v>
                </c:pt>
                <c:pt idx="217">
                  <c:v>348.89861030710392</c:v>
                </c:pt>
                <c:pt idx="218">
                  <c:v>350.38910209388871</c:v>
                </c:pt>
                <c:pt idx="219">
                  <c:v>352.29012159500132</c:v>
                </c:pt>
                <c:pt idx="220">
                  <c:v>369.23195848364736</c:v>
                </c:pt>
                <c:pt idx="221">
                  <c:v>371.26675336374961</c:v>
                </c:pt>
                <c:pt idx="222">
                  <c:v>378.51617264779048</c:v>
                </c:pt>
                <c:pt idx="223">
                  <c:v>395.59480510690724</c:v>
                </c:pt>
                <c:pt idx="224">
                  <c:v>387.22204288571834</c:v>
                </c:pt>
                <c:pt idx="225">
                  <c:v>349.60834165970709</c:v>
                </c:pt>
                <c:pt idx="226">
                  <c:v>356.08955886601092</c:v>
                </c:pt>
                <c:pt idx="227">
                  <c:v>316.49158728846885</c:v>
                </c:pt>
                <c:pt idx="228">
                  <c:v>354.92342836672094</c:v>
                </c:pt>
                <c:pt idx="229">
                  <c:v>372.57068919632474</c:v>
                </c:pt>
                <c:pt idx="230">
                  <c:v>367.86479876314058</c:v>
                </c:pt>
                <c:pt idx="231">
                  <c:v>382.40236309970072</c:v>
                </c:pt>
                <c:pt idx="232">
                  <c:v>355.81627702178736</c:v>
                </c:pt>
                <c:pt idx="233">
                  <c:v>379.11607182615739</c:v>
                </c:pt>
                <c:pt idx="234">
                  <c:v>386.29032291077687</c:v>
                </c:pt>
                <c:pt idx="235">
                  <c:v>370.15444504186212</c:v>
                </c:pt>
                <c:pt idx="236">
                  <c:v>372.81557942123396</c:v>
                </c:pt>
                <c:pt idx="237">
                  <c:v>381.1530181378418</c:v>
                </c:pt>
                <c:pt idx="238">
                  <c:v>398.61104850632199</c:v>
                </c:pt>
                <c:pt idx="239">
                  <c:v>405.09428068977354</c:v>
                </c:pt>
                <c:pt idx="240">
                  <c:v>404.97629308884217</c:v>
                </c:pt>
                <c:pt idx="241">
                  <c:v>372.72989968188381</c:v>
                </c:pt>
                <c:pt idx="242">
                  <c:v>292.68875321173937</c:v>
                </c:pt>
                <c:pt idx="243">
                  <c:v>339.70566141715847</c:v>
                </c:pt>
                <c:pt idx="244">
                  <c:v>369.6256568177343</c:v>
                </c:pt>
                <c:pt idx="245">
                  <c:v>383.2838678427886</c:v>
                </c:pt>
                <c:pt idx="246">
                  <c:v>406.4315614376311</c:v>
                </c:pt>
                <c:pt idx="247">
                  <c:v>435.72549024780625</c:v>
                </c:pt>
                <c:pt idx="248">
                  <c:v>421.24993535471174</c:v>
                </c:pt>
                <c:pt idx="249">
                  <c:v>424.59203194343723</c:v>
                </c:pt>
                <c:pt idx="250">
                  <c:v>502.26708581223659</c:v>
                </c:pt>
                <c:pt idx="251">
                  <c:v>535.90627872792265</c:v>
                </c:pt>
                <c:pt idx="252">
                  <c:v>553.96823368058415</c:v>
                </c:pt>
                <c:pt idx="253">
                  <c:v>582.7631804635821</c:v>
                </c:pt>
                <c:pt idx="254">
                  <c:v>578.40292456421344</c:v>
                </c:pt>
                <c:pt idx="255">
                  <c:v>604.89892342454596</c:v>
                </c:pt>
                <c:pt idx="256">
                  <c:v>600.91338049896012</c:v>
                </c:pt>
                <c:pt idx="257">
                  <c:v>620.27794767618332</c:v>
                </c:pt>
                <c:pt idx="258">
                  <c:v>614.13018417118565</c:v>
                </c:pt>
                <c:pt idx="259">
                  <c:v>626.46221729086005</c:v>
                </c:pt>
                <c:pt idx="260">
                  <c:v>600.53894498252725</c:v>
                </c:pt>
                <c:pt idx="261">
                  <c:v>634.07268136283949</c:v>
                </c:pt>
                <c:pt idx="262">
                  <c:v>602.28425632856329</c:v>
                </c:pt>
                <c:pt idx="263">
                  <c:v>603.11051521964998</c:v>
                </c:pt>
                <c:pt idx="264">
                  <c:v>544.50627397021128</c:v>
                </c:pt>
                <c:pt idx="265">
                  <c:v>544.46261764817052</c:v>
                </c:pt>
                <c:pt idx="266">
                  <c:v>548.61112355626085</c:v>
                </c:pt>
                <c:pt idx="267">
                  <c:v>491.03309697757521</c:v>
                </c:pt>
                <c:pt idx="268">
                  <c:v>480.06207858037897</c:v>
                </c:pt>
                <c:pt idx="269">
                  <c:v>434.77891948192251</c:v>
                </c:pt>
                <c:pt idx="270">
                  <c:v>480.40982815792745</c:v>
                </c:pt>
                <c:pt idx="271">
                  <c:v>470.38128689358348</c:v>
                </c:pt>
                <c:pt idx="272">
                  <c:v>422.25265712034474</c:v>
                </c:pt>
                <c:pt idx="273">
                  <c:v>459.93701445248041</c:v>
                </c:pt>
                <c:pt idx="274">
                  <c:v>476.45912659792123</c:v>
                </c:pt>
                <c:pt idx="275">
                  <c:v>443.10733401193636</c:v>
                </c:pt>
                <c:pt idx="276">
                  <c:v>493.54060185775433</c:v>
                </c:pt>
                <c:pt idx="277">
                  <c:v>485.45780985811422</c:v>
                </c:pt>
                <c:pt idx="278">
                  <c:v>469.91044631925763</c:v>
                </c:pt>
                <c:pt idx="279">
                  <c:v>461.21339103779098</c:v>
                </c:pt>
                <c:pt idx="280">
                  <c:v>463.3847404188632</c:v>
                </c:pt>
                <c:pt idx="281">
                  <c:v>500.20910732373238</c:v>
                </c:pt>
                <c:pt idx="282">
                  <c:v>531.53905000695681</c:v>
                </c:pt>
                <c:pt idx="283">
                  <c:v>510.0178113973202</c:v>
                </c:pt>
                <c:pt idx="284">
                  <c:v>483.51639984442374</c:v>
                </c:pt>
                <c:pt idx="285">
                  <c:v>454.81514722455546</c:v>
                </c:pt>
                <c:pt idx="286">
                  <c:v>505.76651891228897</c:v>
                </c:pt>
                <c:pt idx="287">
                  <c:v>563.14268389770814</c:v>
                </c:pt>
                <c:pt idx="288">
                  <c:v>545.26385534447218</c:v>
                </c:pt>
                <c:pt idx="289">
                  <c:v>578.19481335785201</c:v>
                </c:pt>
                <c:pt idx="290">
                  <c:v>595.93716018581631</c:v>
                </c:pt>
                <c:pt idx="291">
                  <c:v>558.89826416768869</c:v>
                </c:pt>
                <c:pt idx="292">
                  <c:v>577.67643660706779</c:v>
                </c:pt>
                <c:pt idx="293">
                  <c:v>575.20560613037003</c:v>
                </c:pt>
                <c:pt idx="294">
                  <c:v>612.80699006943757</c:v>
                </c:pt>
                <c:pt idx="295">
                  <c:v>614.29432521030685</c:v>
                </c:pt>
                <c:pt idx="296">
                  <c:v>622.13701198720366</c:v>
                </c:pt>
                <c:pt idx="297">
                  <c:v>627.62154781083643</c:v>
                </c:pt>
                <c:pt idx="298">
                  <c:v>702.64511462877499</c:v>
                </c:pt>
                <c:pt idx="299">
                  <c:v>651.12295859049118</c:v>
                </c:pt>
                <c:pt idx="300">
                  <c:v>685.64008569156533</c:v>
                </c:pt>
                <c:pt idx="301">
                  <c:v>646.02021772578576</c:v>
                </c:pt>
                <c:pt idx="302">
                  <c:v>592.75566591788049</c:v>
                </c:pt>
                <c:pt idx="303">
                  <c:v>590.2564165309816</c:v>
                </c:pt>
                <c:pt idx="304">
                  <c:v>632.87566212808599</c:v>
                </c:pt>
                <c:pt idx="305">
                  <c:v>651.115048781778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C1-4886-BA19-FB197CEFEA06}"/>
            </c:ext>
          </c:extLst>
        </c:ser>
        <c:ser>
          <c:idx val="6"/>
          <c:order val="6"/>
          <c:spPr>
            <a:ln w="2540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numRef>
              <c:f>'Step #4'!$C$5:$C$310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#4'!$Q$5:$Q$310</c:f>
              <c:numCache>
                <c:formatCode>#,##0.00_);\(#,##0.00\)</c:formatCode>
                <c:ptCount val="306"/>
                <c:pt idx="0">
                  <c:v>100</c:v>
                </c:pt>
                <c:pt idx="1">
                  <c:v>104.61924104815176</c:v>
                </c:pt>
                <c:pt idx="2">
                  <c:v>105.49311032309552</c:v>
                </c:pt>
                <c:pt idx="3">
                  <c:v>109.49545162121019</c:v>
                </c:pt>
                <c:pt idx="4">
                  <c:v>107.82478572981984</c:v>
                </c:pt>
                <c:pt idx="5">
                  <c:v>110.90912523897529</c:v>
                </c:pt>
                <c:pt idx="6">
                  <c:v>113.09391216992748</c:v>
                </c:pt>
                <c:pt idx="7">
                  <c:v>119.77671222780022</c:v>
                </c:pt>
                <c:pt idx="8">
                  <c:v>119.519719954175</c:v>
                </c:pt>
                <c:pt idx="9">
                  <c:v>120.16225751003449</c:v>
                </c:pt>
                <c:pt idx="10">
                  <c:v>112.451374614068</c:v>
                </c:pt>
                <c:pt idx="11">
                  <c:v>124.01773308109554</c:v>
                </c:pt>
                <c:pt idx="12">
                  <c:v>138.97255867576982</c:v>
                </c:pt>
                <c:pt idx="13">
                  <c:v>133.23762947433173</c:v>
                </c:pt>
                <c:pt idx="14">
                  <c:v>121.76777107145556</c:v>
                </c:pt>
                <c:pt idx="15">
                  <c:v>135.52178280797443</c:v>
                </c:pt>
                <c:pt idx="16">
                  <c:v>139.02180965146235</c:v>
                </c:pt>
                <c:pt idx="17">
                  <c:v>144.48193433263904</c:v>
                </c:pt>
                <c:pt idx="18">
                  <c:v>143.08193269473134</c:v>
                </c:pt>
                <c:pt idx="19">
                  <c:v>140.84191187510407</c:v>
                </c:pt>
                <c:pt idx="20">
                  <c:v>120.68161075486618</c:v>
                </c:pt>
                <c:pt idx="21">
                  <c:v>126.28161730649714</c:v>
                </c:pt>
                <c:pt idx="22">
                  <c:v>136.50179760374098</c:v>
                </c:pt>
                <c:pt idx="23">
                  <c:v>144.06192474177931</c:v>
                </c:pt>
                <c:pt idx="24">
                  <c:v>149.21121093248817</c:v>
                </c:pt>
                <c:pt idx="25">
                  <c:v>148.78408099271769</c:v>
                </c:pt>
                <c:pt idx="26">
                  <c:v>157.75387797405372</c:v>
                </c:pt>
                <c:pt idx="27">
                  <c:v>168.34675052754278</c:v>
                </c:pt>
                <c:pt idx="28">
                  <c:v>161.92242141000199</c:v>
                </c:pt>
                <c:pt idx="29">
                  <c:v>155.0600657164982</c:v>
                </c:pt>
                <c:pt idx="30">
                  <c:v>129.94677709804608</c:v>
                </c:pt>
                <c:pt idx="31">
                  <c:v>129.80077582229794</c:v>
                </c:pt>
                <c:pt idx="32">
                  <c:v>120.16421389983103</c:v>
                </c:pt>
                <c:pt idx="33">
                  <c:v>122.64641757729788</c:v>
                </c:pt>
                <c:pt idx="34">
                  <c:v>131.26081132849791</c:v>
                </c:pt>
                <c:pt idx="35">
                  <c:v>124.39845563499408</c:v>
                </c:pt>
                <c:pt idx="36">
                  <c:v>120.53656492529777</c:v>
                </c:pt>
                <c:pt idx="37">
                  <c:v>116.1105059951973</c:v>
                </c:pt>
                <c:pt idx="38">
                  <c:v>115.66788417808426</c:v>
                </c:pt>
                <c:pt idx="39">
                  <c:v>126.1428956206897</c:v>
                </c:pt>
                <c:pt idx="40">
                  <c:v>135.73270892650618</c:v>
                </c:pt>
                <c:pt idx="41">
                  <c:v>138.09327520580769</c:v>
                </c:pt>
                <c:pt idx="42">
                  <c:v>144.2897531582046</c:v>
                </c:pt>
                <c:pt idx="43">
                  <c:v>149.15847940285525</c:v>
                </c:pt>
                <c:pt idx="44">
                  <c:v>148.42078395723971</c:v>
                </c:pt>
                <c:pt idx="45">
                  <c:v>158.89579539984513</c:v>
                </c:pt>
                <c:pt idx="46">
                  <c:v>165.09234159839778</c:v>
                </c:pt>
                <c:pt idx="47">
                  <c:v>169.51840052849826</c:v>
                </c:pt>
                <c:pt idx="48">
                  <c:v>177.1125142520722</c:v>
                </c:pt>
                <c:pt idx="49">
                  <c:v>181.61544110220271</c:v>
                </c:pt>
                <c:pt idx="50">
                  <c:v>184.76743530036953</c:v>
                </c:pt>
                <c:pt idx="51">
                  <c:v>174.56090423426448</c:v>
                </c:pt>
                <c:pt idx="52">
                  <c:v>177.56277963862297</c:v>
                </c:pt>
                <c:pt idx="53">
                  <c:v>186.41842355020142</c:v>
                </c:pt>
                <c:pt idx="54">
                  <c:v>179.81422031496967</c:v>
                </c:pt>
                <c:pt idx="55">
                  <c:v>182.36585308149594</c:v>
                </c:pt>
                <c:pt idx="56">
                  <c:v>188.51974543273977</c:v>
                </c:pt>
                <c:pt idx="57">
                  <c:v>191.37161578688276</c:v>
                </c:pt>
                <c:pt idx="58">
                  <c:v>206.83137193881871</c:v>
                </c:pt>
                <c:pt idx="59">
                  <c:v>209.68321954424306</c:v>
                </c:pt>
                <c:pt idx="60">
                  <c:v>205.14489568802591</c:v>
                </c:pt>
                <c:pt idx="61">
                  <c:v>209.87314859553962</c:v>
                </c:pt>
                <c:pt idx="62">
                  <c:v>205.90750098046979</c:v>
                </c:pt>
                <c:pt idx="63">
                  <c:v>198.00511937162582</c:v>
                </c:pt>
                <c:pt idx="64">
                  <c:v>208.68329961973245</c:v>
                </c:pt>
                <c:pt idx="65">
                  <c:v>216.76821694633941</c:v>
                </c:pt>
                <c:pt idx="66">
                  <c:v>229.12457016296273</c:v>
                </c:pt>
                <c:pt idx="67">
                  <c:v>224.24308188719729</c:v>
                </c:pt>
                <c:pt idx="68">
                  <c:v>225.46336864844406</c:v>
                </c:pt>
                <c:pt idx="69">
                  <c:v>218.75131373849709</c:v>
                </c:pt>
                <c:pt idx="70">
                  <c:v>226.98892046411027</c:v>
                </c:pt>
                <c:pt idx="71">
                  <c:v>222.10736394218915</c:v>
                </c:pt>
                <c:pt idx="72">
                  <c:v>242.02036374291035</c:v>
                </c:pt>
                <c:pt idx="73">
                  <c:v>242.33083825388118</c:v>
                </c:pt>
                <c:pt idx="74">
                  <c:v>250.8690920440452</c:v>
                </c:pt>
                <c:pt idx="75">
                  <c:v>251.16653153927842</c:v>
                </c:pt>
                <c:pt idx="76">
                  <c:v>241.53608902210539</c:v>
                </c:pt>
                <c:pt idx="77">
                  <c:v>244.176646529501</c:v>
                </c:pt>
                <c:pt idx="78">
                  <c:v>240.60411951994746</c:v>
                </c:pt>
                <c:pt idx="79">
                  <c:v>246.19600477905078</c:v>
                </c:pt>
                <c:pt idx="80">
                  <c:v>248.37060028408601</c:v>
                </c:pt>
                <c:pt idx="81">
                  <c:v>260.33092105921673</c:v>
                </c:pt>
                <c:pt idx="82">
                  <c:v>268.25268457627783</c:v>
                </c:pt>
                <c:pt idx="83">
                  <c:v>264.83539482220965</c:v>
                </c:pt>
                <c:pt idx="84">
                  <c:v>274.88341281735603</c:v>
                </c:pt>
                <c:pt idx="85">
                  <c:v>273.30269535917046</c:v>
                </c:pt>
                <c:pt idx="86">
                  <c:v>274.72526372589437</c:v>
                </c:pt>
                <c:pt idx="87">
                  <c:v>279.99418542753489</c:v>
                </c:pt>
                <c:pt idx="88">
                  <c:v>290.27646972646033</c:v>
                </c:pt>
                <c:pt idx="89">
                  <c:v>282.99974612430088</c:v>
                </c:pt>
                <c:pt idx="90">
                  <c:v>262.59339486406736</c:v>
                </c:pt>
                <c:pt idx="91">
                  <c:v>266.3899057566087</c:v>
                </c:pt>
                <c:pt idx="92">
                  <c:v>268.76275634393517</c:v>
                </c:pt>
                <c:pt idx="93">
                  <c:v>272.40109539629634</c:v>
                </c:pt>
                <c:pt idx="94">
                  <c:v>254.05122829431019</c:v>
                </c:pt>
                <c:pt idx="95">
                  <c:v>245.03447795785664</c:v>
                </c:pt>
                <c:pt idx="96">
                  <c:v>241.39017874123155</c:v>
                </c:pt>
                <c:pt idx="97">
                  <c:v>233.79110579701049</c:v>
                </c:pt>
                <c:pt idx="98">
                  <c:v>233.95284918600535</c:v>
                </c:pt>
                <c:pt idx="99">
                  <c:v>244.47854477357288</c:v>
                </c:pt>
                <c:pt idx="100">
                  <c:v>254.67199532650332</c:v>
                </c:pt>
                <c:pt idx="101">
                  <c:v>225.22450710351487</c:v>
                </c:pt>
                <c:pt idx="102">
                  <c:v>234.28525346167254</c:v>
                </c:pt>
                <c:pt idx="103">
                  <c:v>243.34602256854873</c:v>
                </c:pt>
                <c:pt idx="104">
                  <c:v>228.62232395449163</c:v>
                </c:pt>
                <c:pt idx="105">
                  <c:v>180.40611922330419</c:v>
                </c:pt>
                <c:pt idx="106">
                  <c:v>161.47554558251736</c:v>
                </c:pt>
                <c:pt idx="107">
                  <c:v>165.19700845251387</c:v>
                </c:pt>
                <c:pt idx="108">
                  <c:v>147.94301536994422</c:v>
                </c:pt>
                <c:pt idx="109">
                  <c:v>127.28426707723554</c:v>
                </c:pt>
                <c:pt idx="110">
                  <c:v>139.11305476162531</c:v>
                </c:pt>
                <c:pt idx="111">
                  <c:v>166.74512699699628</c:v>
                </c:pt>
                <c:pt idx="112">
                  <c:v>172.58117425245439</c:v>
                </c:pt>
                <c:pt idx="113">
                  <c:v>172.41447164281237</c:v>
                </c:pt>
                <c:pt idx="114">
                  <c:v>190.75644493945657</c:v>
                </c:pt>
                <c:pt idx="115">
                  <c:v>202.4285849478099</c:v>
                </c:pt>
                <c:pt idx="116">
                  <c:v>213.60052613236297</c:v>
                </c:pt>
                <c:pt idx="117">
                  <c:v>200.09415694613924</c:v>
                </c:pt>
                <c:pt idx="118">
                  <c:v>207.43091441659095</c:v>
                </c:pt>
                <c:pt idx="119">
                  <c:v>217.76906956831121</c:v>
                </c:pt>
                <c:pt idx="120">
                  <c:v>214.93990243529581</c:v>
                </c:pt>
                <c:pt idx="121">
                  <c:v>226.14523873870186</c:v>
                </c:pt>
                <c:pt idx="122">
                  <c:v>244.14181824137847</c:v>
                </c:pt>
                <c:pt idx="123">
                  <c:v>259.36107494064862</c:v>
                </c:pt>
                <c:pt idx="124">
                  <c:v>238.63931269751575</c:v>
                </c:pt>
                <c:pt idx="125">
                  <c:v>219.44633258808531</c:v>
                </c:pt>
                <c:pt idx="126">
                  <c:v>235.75193159369334</c:v>
                </c:pt>
                <c:pt idx="127">
                  <c:v>219.95574464290431</c:v>
                </c:pt>
                <c:pt idx="128">
                  <c:v>242.88558850479953</c:v>
                </c:pt>
                <c:pt idx="129">
                  <c:v>251.54795930345247</c:v>
                </c:pt>
                <c:pt idx="130">
                  <c:v>257.32285800340867</c:v>
                </c:pt>
                <c:pt idx="131">
                  <c:v>271.92987843994752</c:v>
                </c:pt>
                <c:pt idx="132">
                  <c:v>278.47973498652823</c:v>
                </c:pt>
                <c:pt idx="133">
                  <c:v>291.44429794269689</c:v>
                </c:pt>
                <c:pt idx="134">
                  <c:v>295.7657582648369</c:v>
                </c:pt>
                <c:pt idx="135">
                  <c:v>302.88954223208606</c:v>
                </c:pt>
                <c:pt idx="136">
                  <c:v>296.49287555631997</c:v>
                </c:pt>
                <c:pt idx="137">
                  <c:v>290.26909914164537</c:v>
                </c:pt>
                <c:pt idx="138">
                  <c:v>280.24194172142285</c:v>
                </c:pt>
                <c:pt idx="139">
                  <c:v>257.59445495435244</c:v>
                </c:pt>
                <c:pt idx="140">
                  <c:v>230.27899938396473</c:v>
                </c:pt>
                <c:pt idx="141">
                  <c:v>263.29953783703365</c:v>
                </c:pt>
                <c:pt idx="142">
                  <c:v>262.78086705375887</c:v>
                </c:pt>
                <c:pt idx="143">
                  <c:v>260.01480486604191</c:v>
                </c:pt>
                <c:pt idx="144">
                  <c:v>283.44598498766567</c:v>
                </c:pt>
                <c:pt idx="145">
                  <c:v>290.501249814598</c:v>
                </c:pt>
                <c:pt idx="146">
                  <c:v>297.2037730114663</c:v>
                </c:pt>
                <c:pt idx="147">
                  <c:v>294.68030315852309</c:v>
                </c:pt>
                <c:pt idx="148">
                  <c:v>276.15242733376834</c:v>
                </c:pt>
                <c:pt idx="149">
                  <c:v>287.97486812567848</c:v>
                </c:pt>
                <c:pt idx="150">
                  <c:v>286.73963545633472</c:v>
                </c:pt>
                <c:pt idx="151">
                  <c:v>295.20952934721191</c:v>
                </c:pt>
                <c:pt idx="152">
                  <c:v>303.67937774065189</c:v>
                </c:pt>
                <c:pt idx="153">
                  <c:v>301.9148278877451</c:v>
                </c:pt>
                <c:pt idx="154">
                  <c:v>304.38522498027692</c:v>
                </c:pt>
                <c:pt idx="155">
                  <c:v>307.03199288784066</c:v>
                </c:pt>
                <c:pt idx="156">
                  <c:v>334.90094752962568</c:v>
                </c:pt>
                <c:pt idx="157">
                  <c:v>340.68442249648075</c:v>
                </c:pt>
                <c:pt idx="158">
                  <c:v>356.22743895836351</c:v>
                </c:pt>
                <c:pt idx="159">
                  <c:v>356.1196782785226</c:v>
                </c:pt>
                <c:pt idx="160">
                  <c:v>366.96592605938508</c:v>
                </c:pt>
                <c:pt idx="161">
                  <c:v>362.80814276731792</c:v>
                </c:pt>
                <c:pt idx="162">
                  <c:v>387.03154701295676</c:v>
                </c:pt>
                <c:pt idx="163">
                  <c:v>370.76214121858521</c:v>
                </c:pt>
                <c:pt idx="164">
                  <c:v>390.46619403928975</c:v>
                </c:pt>
                <c:pt idx="165">
                  <c:v>405.6509636812159</c:v>
                </c:pt>
                <c:pt idx="166">
                  <c:v>417.76254068608318</c:v>
                </c:pt>
                <c:pt idx="167">
                  <c:v>421.73956266043541</c:v>
                </c:pt>
                <c:pt idx="168">
                  <c:v>416.89101452915162</c:v>
                </c:pt>
                <c:pt idx="169">
                  <c:v>437.85520986602825</c:v>
                </c:pt>
                <c:pt idx="170">
                  <c:v>443.55601598961937</c:v>
                </c:pt>
                <c:pt idx="171">
                  <c:v>438.47945745216174</c:v>
                </c:pt>
                <c:pt idx="172">
                  <c:v>445.46845526191515</c:v>
                </c:pt>
                <c:pt idx="173">
                  <c:v>464.59687450805899</c:v>
                </c:pt>
                <c:pt idx="174">
                  <c:v>442.7096499154203</c:v>
                </c:pt>
                <c:pt idx="175">
                  <c:v>465.51651420475491</c:v>
                </c:pt>
                <c:pt idx="176">
                  <c:v>439.2152192566993</c:v>
                </c:pt>
                <c:pt idx="177">
                  <c:v>460.91833846999401</c:v>
                </c:pt>
                <c:pt idx="178">
                  <c:v>465.8844974762572</c:v>
                </c:pt>
                <c:pt idx="179">
                  <c:v>466.06846636328976</c:v>
                </c:pt>
                <c:pt idx="180">
                  <c:v>458.02426924291353</c:v>
                </c:pt>
                <c:pt idx="181">
                  <c:v>484.19696568492299</c:v>
                </c:pt>
                <c:pt idx="182">
                  <c:v>489.80557125217138</c:v>
                </c:pt>
                <c:pt idx="183">
                  <c:v>483.94795821151399</c:v>
                </c:pt>
                <c:pt idx="184">
                  <c:v>490.49524415289687</c:v>
                </c:pt>
                <c:pt idx="185">
                  <c:v>483.38674732452318</c:v>
                </c:pt>
                <c:pt idx="186">
                  <c:v>478.52293480308259</c:v>
                </c:pt>
                <c:pt idx="187">
                  <c:v>455.5133111851809</c:v>
                </c:pt>
                <c:pt idx="188">
                  <c:v>434.561673140952</c:v>
                </c:pt>
                <c:pt idx="189">
                  <c:v>468.10747950567941</c:v>
                </c:pt>
                <c:pt idx="190">
                  <c:v>474.34640656691806</c:v>
                </c:pt>
                <c:pt idx="191">
                  <c:v>447.87831801434629</c:v>
                </c:pt>
                <c:pt idx="192">
                  <c:v>421.99612270840794</c:v>
                </c:pt>
                <c:pt idx="193">
                  <c:v>428.66117876580017</c:v>
                </c:pt>
                <c:pt idx="194">
                  <c:v>465.22403393016873</c:v>
                </c:pt>
                <c:pt idx="195">
                  <c:v>476.3808244681577</c:v>
                </c:pt>
                <c:pt idx="196">
                  <c:v>483.26005971083657</c:v>
                </c:pt>
                <c:pt idx="197">
                  <c:v>482.30452253624554</c:v>
                </c:pt>
                <c:pt idx="198">
                  <c:v>506.22516408650699</c:v>
                </c:pt>
                <c:pt idx="199">
                  <c:v>509.86582350816178</c:v>
                </c:pt>
                <c:pt idx="200">
                  <c:v>508.52460455902519</c:v>
                </c:pt>
                <c:pt idx="201">
                  <c:v>496.03655901063098</c:v>
                </c:pt>
                <c:pt idx="202">
                  <c:v>546.91202069587428</c:v>
                </c:pt>
                <c:pt idx="203">
                  <c:v>558.86007991169868</c:v>
                </c:pt>
                <c:pt idx="204">
                  <c:v>565.99091598170276</c:v>
                </c:pt>
                <c:pt idx="205">
                  <c:v>577.62517937364589</c:v>
                </c:pt>
                <c:pt idx="206">
                  <c:v>571.03241874385219</c:v>
                </c:pt>
                <c:pt idx="207">
                  <c:v>575.64747402778812</c:v>
                </c:pt>
                <c:pt idx="208">
                  <c:v>562.02492713585445</c:v>
                </c:pt>
                <c:pt idx="209">
                  <c:v>573.70136665201653</c:v>
                </c:pt>
                <c:pt idx="210">
                  <c:v>580.96280311530052</c:v>
                </c:pt>
                <c:pt idx="211">
                  <c:v>572.56854871365101</c:v>
                </c:pt>
                <c:pt idx="212">
                  <c:v>597.94658691875884</c:v>
                </c:pt>
                <c:pt idx="213">
                  <c:v>605.80504075205454</c:v>
                </c:pt>
                <c:pt idx="214">
                  <c:v>624.82845191330375</c:v>
                </c:pt>
                <c:pt idx="215">
                  <c:v>624.04396235360059</c:v>
                </c:pt>
                <c:pt idx="216">
                  <c:v>640.37906644718714</c:v>
                </c:pt>
                <c:pt idx="217">
                  <c:v>609.7907754856169</c:v>
                </c:pt>
                <c:pt idx="218">
                  <c:v>612.35628497046764</c:v>
                </c:pt>
                <c:pt idx="219">
                  <c:v>616.97941604949392</c:v>
                </c:pt>
                <c:pt idx="220">
                  <c:v>644.7177020518435</c:v>
                </c:pt>
                <c:pt idx="221">
                  <c:v>644.7177020518435</c:v>
                </c:pt>
                <c:pt idx="222">
                  <c:v>663.20210507542129</c:v>
                </c:pt>
                <c:pt idx="223">
                  <c:v>679.10618919836247</c:v>
                </c:pt>
                <c:pt idx="224">
                  <c:v>663.79855372746852</c:v>
                </c:pt>
                <c:pt idx="225">
                  <c:v>607.17103305570799</c:v>
                </c:pt>
                <c:pt idx="226">
                  <c:v>621.56103071713972</c:v>
                </c:pt>
                <c:pt idx="227">
                  <c:v>546.61396698523981</c:v>
                </c:pt>
                <c:pt idx="228">
                  <c:v>611.96880604715545</c:v>
                </c:pt>
                <c:pt idx="229">
                  <c:v>636.11745800359074</c:v>
                </c:pt>
                <c:pt idx="230">
                  <c:v>621.02450218979163</c:v>
                </c:pt>
                <c:pt idx="231">
                  <c:v>648.16317746821323</c:v>
                </c:pt>
                <c:pt idx="232">
                  <c:v>595.81705662520039</c:v>
                </c:pt>
                <c:pt idx="233">
                  <c:v>632.60075634939494</c:v>
                </c:pt>
                <c:pt idx="234">
                  <c:v>640.93923089312386</c:v>
                </c:pt>
                <c:pt idx="235">
                  <c:v>606.18933485476771</c:v>
                </c:pt>
                <c:pt idx="236">
                  <c:v>627.73018745854051</c:v>
                </c:pt>
                <c:pt idx="237">
                  <c:v>640.51369336365292</c:v>
                </c:pt>
                <c:pt idx="238">
                  <c:v>656.62344865113744</c:v>
                </c:pt>
                <c:pt idx="239">
                  <c:v>670.08220476940551</c:v>
                </c:pt>
                <c:pt idx="240">
                  <c:v>651.8286557418221</c:v>
                </c:pt>
                <c:pt idx="241">
                  <c:v>585.29036009401591</c:v>
                </c:pt>
                <c:pt idx="242">
                  <c:v>437.8381938245418</c:v>
                </c:pt>
                <c:pt idx="243">
                  <c:v>496.0648356678069</c:v>
                </c:pt>
                <c:pt idx="244">
                  <c:v>519.54963451908759</c:v>
                </c:pt>
                <c:pt idx="245">
                  <c:v>527.99586974265753</c:v>
                </c:pt>
                <c:pt idx="246">
                  <c:v>547.83495895676197</c:v>
                </c:pt>
                <c:pt idx="247">
                  <c:v>573.07511717864941</c:v>
                </c:pt>
                <c:pt idx="248">
                  <c:v>548.45561224536232</c:v>
                </c:pt>
                <c:pt idx="249">
                  <c:v>568.09162364883991</c:v>
                </c:pt>
                <c:pt idx="250">
                  <c:v>668.56343207187138</c:v>
                </c:pt>
                <c:pt idx="251">
                  <c:v>708.91849862097274</c:v>
                </c:pt>
                <c:pt idx="252">
                  <c:v>728.02216726131826</c:v>
                </c:pt>
                <c:pt idx="253">
                  <c:v>791.84681376898038</c:v>
                </c:pt>
                <c:pt idx="254">
                  <c:v>829.72345292789669</c:v>
                </c:pt>
                <c:pt idx="255">
                  <c:v>867.4326160207396</c:v>
                </c:pt>
                <c:pt idx="256">
                  <c:v>885.91560862376627</c:v>
                </c:pt>
                <c:pt idx="257">
                  <c:v>874.36369559302727</c:v>
                </c:pt>
                <c:pt idx="258">
                  <c:v>863.05128107133737</c:v>
                </c:pt>
                <c:pt idx="259">
                  <c:v>880.75490257633783</c:v>
                </c:pt>
                <c:pt idx="260">
                  <c:v>855.04250370576619</c:v>
                </c:pt>
                <c:pt idx="261">
                  <c:v>896.84582192485095</c:v>
                </c:pt>
                <c:pt idx="262">
                  <c:v>869.98272462312207</c:v>
                </c:pt>
                <c:pt idx="263">
                  <c:v>906.78719392736616</c:v>
                </c:pt>
                <c:pt idx="264">
                  <c:v>871.96163565106383</c:v>
                </c:pt>
                <c:pt idx="265">
                  <c:v>886.86350222891951</c:v>
                </c:pt>
                <c:pt idx="266">
                  <c:v>898.35908943249228</c:v>
                </c:pt>
                <c:pt idx="267">
                  <c:v>843.84508395642081</c:v>
                </c:pt>
                <c:pt idx="268">
                  <c:v>859.43605471703779</c:v>
                </c:pt>
                <c:pt idx="269">
                  <c:v>767.38420674763404</c:v>
                </c:pt>
                <c:pt idx="270">
                  <c:v>846.0756640578436</c:v>
                </c:pt>
                <c:pt idx="271">
                  <c:v>822.90727713307911</c:v>
                </c:pt>
                <c:pt idx="272">
                  <c:v>737.31285766672761</c:v>
                </c:pt>
                <c:pt idx="273">
                  <c:v>829.80530281729227</c:v>
                </c:pt>
                <c:pt idx="274">
                  <c:v>876.36039611888668</c:v>
                </c:pt>
                <c:pt idx="275">
                  <c:v>820.96835835237414</c:v>
                </c:pt>
                <c:pt idx="276">
                  <c:v>901.22793033068456</c:v>
                </c:pt>
                <c:pt idx="277">
                  <c:v>880.61242735196731</c:v>
                </c:pt>
                <c:pt idx="278">
                  <c:v>827.01178292626787</c:v>
                </c:pt>
                <c:pt idx="279">
                  <c:v>822.75879624700747</c:v>
                </c:pt>
                <c:pt idx="280">
                  <c:v>794.39544370465626</c:v>
                </c:pt>
                <c:pt idx="281">
                  <c:v>865.30390468104929</c:v>
                </c:pt>
                <c:pt idx="282">
                  <c:v>917.15535463887329</c:v>
                </c:pt>
                <c:pt idx="283">
                  <c:v>886.23252102209096</c:v>
                </c:pt>
                <c:pt idx="284">
                  <c:v>838.64240652324065</c:v>
                </c:pt>
                <c:pt idx="285">
                  <c:v>801.87333422508311</c:v>
                </c:pt>
                <c:pt idx="286">
                  <c:v>871.96561667681272</c:v>
                </c:pt>
                <c:pt idx="287">
                  <c:v>960.5728536811522</c:v>
                </c:pt>
                <c:pt idx="288">
                  <c:v>933.63432162866275</c:v>
                </c:pt>
                <c:pt idx="289">
                  <c:v>971.5564354759897</c:v>
                </c:pt>
                <c:pt idx="290">
                  <c:v>1020.3449069713903</c:v>
                </c:pt>
                <c:pt idx="291">
                  <c:v>963.22778837868054</c:v>
                </c:pt>
                <c:pt idx="292">
                  <c:v>1004.2257109657013</c:v>
                </c:pt>
                <c:pt idx="293">
                  <c:v>975.2598358634458</c:v>
                </c:pt>
                <c:pt idx="294">
                  <c:v>1063.9733776296384</c:v>
                </c:pt>
                <c:pt idx="295">
                  <c:v>1066.2133302031098</c:v>
                </c:pt>
                <c:pt idx="296">
                  <c:v>1078.9809347539453</c:v>
                </c:pt>
                <c:pt idx="297">
                  <c:v>1071.7191343111645</c:v>
                </c:pt>
                <c:pt idx="298">
                  <c:v>1164.6089313288985</c:v>
                </c:pt>
                <c:pt idx="299">
                  <c:v>1069.245051926225</c:v>
                </c:pt>
                <c:pt idx="300">
                  <c:v>1113.453114436064</c:v>
                </c:pt>
                <c:pt idx="301">
                  <c:v>1071.8539887148158</c:v>
                </c:pt>
                <c:pt idx="302">
                  <c:v>1009.6815361390694</c:v>
                </c:pt>
                <c:pt idx="303">
                  <c:v>982.51713205995111</c:v>
                </c:pt>
                <c:pt idx="304">
                  <c:v>1030.971925351445</c:v>
                </c:pt>
                <c:pt idx="305">
                  <c:v>1046.4410539754297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C1-4886-BA19-FB197CEFEA06}"/>
            </c:ext>
          </c:extLst>
        </c:ser>
        <c:ser>
          <c:idx val="7"/>
          <c:order val="7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#4'!$C$5:$C$310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#4'!$S$5:$S$310</c:f>
              <c:numCache>
                <c:formatCode>#,##0.00_);\(#,##0.00\)</c:formatCode>
                <c:ptCount val="306"/>
                <c:pt idx="0">
                  <c:v>100</c:v>
                </c:pt>
                <c:pt idx="1">
                  <c:v>102.54479023490941</c:v>
                </c:pt>
                <c:pt idx="2">
                  <c:v>107.9799388045942</c:v>
                </c:pt>
                <c:pt idx="3">
                  <c:v>102.73208480159973</c:v>
                </c:pt>
                <c:pt idx="4">
                  <c:v>99.232002959037303</c:v>
                </c:pt>
                <c:pt idx="5">
                  <c:v>103.36272389624665</c:v>
                </c:pt>
                <c:pt idx="6">
                  <c:v>101.5924312991751</c:v>
                </c:pt>
                <c:pt idx="7">
                  <c:v>108.98902153789602</c:v>
                </c:pt>
                <c:pt idx="8">
                  <c:v>103.61543997314935</c:v>
                </c:pt>
                <c:pt idx="9">
                  <c:v>101.77580449185035</c:v>
                </c:pt>
                <c:pt idx="10">
                  <c:v>91.696430818866475</c:v>
                </c:pt>
                <c:pt idx="11">
                  <c:v>92.742429873438013</c:v>
                </c:pt>
                <c:pt idx="12">
                  <c:v>96.880721307375595</c:v>
                </c:pt>
                <c:pt idx="13">
                  <c:v>87.76028358841927</c:v>
                </c:pt>
                <c:pt idx="14">
                  <c:v>81.637504651556796</c:v>
                </c:pt>
                <c:pt idx="15">
                  <c:v>88.540894939703264</c:v>
                </c:pt>
                <c:pt idx="16">
                  <c:v>89.436233944875028</c:v>
                </c:pt>
                <c:pt idx="17">
                  <c:v>87.773447177683011</c:v>
                </c:pt>
                <c:pt idx="18">
                  <c:v>86.465251014028624</c:v>
                </c:pt>
                <c:pt idx="19">
                  <c:v>81.273581082336491</c:v>
                </c:pt>
                <c:pt idx="20">
                  <c:v>73.710201098662964</c:v>
                </c:pt>
                <c:pt idx="21">
                  <c:v>75.821839512251771</c:v>
                </c:pt>
                <c:pt idx="22">
                  <c:v>81.609763676794913</c:v>
                </c:pt>
                <c:pt idx="23">
                  <c:v>82.767361883451699</c:v>
                </c:pt>
                <c:pt idx="24">
                  <c:v>82.034031508264107</c:v>
                </c:pt>
                <c:pt idx="25">
                  <c:v>80.355860154345464</c:v>
                </c:pt>
                <c:pt idx="26">
                  <c:v>83.647564671505634</c:v>
                </c:pt>
                <c:pt idx="27">
                  <c:v>79.763025779953409</c:v>
                </c:pt>
                <c:pt idx="28">
                  <c:v>78.792249282462578</c:v>
                </c:pt>
                <c:pt idx="29">
                  <c:v>73.03251506851251</c:v>
                </c:pt>
                <c:pt idx="30">
                  <c:v>67.351537902229211</c:v>
                </c:pt>
                <c:pt idx="31">
                  <c:v>67.708411595631929</c:v>
                </c:pt>
                <c:pt idx="32">
                  <c:v>60.668255627159773</c:v>
                </c:pt>
                <c:pt idx="33">
                  <c:v>65.541830958784544</c:v>
                </c:pt>
                <c:pt idx="34">
                  <c:v>69.709396572184161</c:v>
                </c:pt>
                <c:pt idx="35">
                  <c:v>65.346445274455348</c:v>
                </c:pt>
                <c:pt idx="36">
                  <c:v>63.980207043771664</c:v>
                </c:pt>
                <c:pt idx="37">
                  <c:v>62.900797500484686</c:v>
                </c:pt>
                <c:pt idx="38">
                  <c:v>63.358743295632578</c:v>
                </c:pt>
                <c:pt idx="39">
                  <c:v>68.802054628035705</c:v>
                </c:pt>
                <c:pt idx="40">
                  <c:v>73.003689864881679</c:v>
                </c:pt>
                <c:pt idx="41">
                  <c:v>73.824350815576537</c:v>
                </c:pt>
                <c:pt idx="42">
                  <c:v>75.795369043565415</c:v>
                </c:pt>
                <c:pt idx="43">
                  <c:v>77.606293953360677</c:v>
                </c:pt>
                <c:pt idx="44">
                  <c:v>76.453940166519402</c:v>
                </c:pt>
                <c:pt idx="45">
                  <c:v>81.406769285028432</c:v>
                </c:pt>
                <c:pt idx="46">
                  <c:v>82.530016064259726</c:v>
                </c:pt>
                <c:pt idx="47">
                  <c:v>85.866942955566813</c:v>
                </c:pt>
                <c:pt idx="48">
                  <c:v>88.152067540867179</c:v>
                </c:pt>
                <c:pt idx="49">
                  <c:v>89.412791674879983</c:v>
                </c:pt>
                <c:pt idx="50">
                  <c:v>88.185263094344307</c:v>
                </c:pt>
                <c:pt idx="51">
                  <c:v>86.588991618910839</c:v>
                </c:pt>
                <c:pt idx="52">
                  <c:v>87.753763886189589</c:v>
                </c:pt>
                <c:pt idx="53">
                  <c:v>89.284484890267677</c:v>
                </c:pt>
                <c:pt idx="54">
                  <c:v>86.181770540011399</c:v>
                </c:pt>
                <c:pt idx="55">
                  <c:v>86.448887277882946</c:v>
                </c:pt>
                <c:pt idx="56">
                  <c:v>87.650943644505901</c:v>
                </c:pt>
                <c:pt idx="57">
                  <c:v>89.427961326368234</c:v>
                </c:pt>
                <c:pt idx="58">
                  <c:v>93.616227591389389</c:v>
                </c:pt>
                <c:pt idx="59">
                  <c:v>96.397245982251405</c:v>
                </c:pt>
                <c:pt idx="60">
                  <c:v>94.422941633285234</c:v>
                </c:pt>
                <c:pt idx="61">
                  <c:v>96.378842749510795</c:v>
                </c:pt>
                <c:pt idx="62">
                  <c:v>94.355518837186992</c:v>
                </c:pt>
                <c:pt idx="63">
                  <c:v>92.494814926191964</c:v>
                </c:pt>
                <c:pt idx="64">
                  <c:v>95.980730148378385</c:v>
                </c:pt>
                <c:pt idx="65">
                  <c:v>96.454533387777232</c:v>
                </c:pt>
                <c:pt idx="66">
                  <c:v>100.72981976629471</c:v>
                </c:pt>
                <c:pt idx="67">
                  <c:v>99.813130527447726</c:v>
                </c:pt>
                <c:pt idx="68">
                  <c:v>100.18659244491175</c:v>
                </c:pt>
                <c:pt idx="69">
                  <c:v>98.758897065078415</c:v>
                </c:pt>
                <c:pt idx="70">
                  <c:v>102.68059587117048</c:v>
                </c:pt>
                <c:pt idx="71">
                  <c:v>102.30551955124963</c:v>
                </c:pt>
                <c:pt idx="72">
                  <c:v>106.41842952170843</c:v>
                </c:pt>
                <c:pt idx="73">
                  <c:v>106.41842952170843</c:v>
                </c:pt>
                <c:pt idx="74">
                  <c:v>107.92646769363361</c:v>
                </c:pt>
                <c:pt idx="75">
                  <c:v>109.54146241649588</c:v>
                </c:pt>
                <c:pt idx="76">
                  <c:v>105.99788723437049</c:v>
                </c:pt>
                <c:pt idx="77">
                  <c:v>105.75703558262424</c:v>
                </c:pt>
                <c:pt idx="78">
                  <c:v>106.0419346292145</c:v>
                </c:pt>
                <c:pt idx="79">
                  <c:v>108.49436002770085</c:v>
                </c:pt>
                <c:pt idx="80">
                  <c:v>110.53233297060225</c:v>
                </c:pt>
                <c:pt idx="81">
                  <c:v>114.86989325217505</c:v>
                </c:pt>
                <c:pt idx="82">
                  <c:v>117.43563728465341</c:v>
                </c:pt>
                <c:pt idx="83">
                  <c:v>118.1984567745414</c:v>
                </c:pt>
                <c:pt idx="84">
                  <c:v>120.99516066146367</c:v>
                </c:pt>
                <c:pt idx="85">
                  <c:v>119.04416006867228</c:v>
                </c:pt>
                <c:pt idx="86">
                  <c:v>119.88029635652771</c:v>
                </c:pt>
                <c:pt idx="87">
                  <c:v>125.19103563392211</c:v>
                </c:pt>
                <c:pt idx="88">
                  <c:v>129.80827920030146</c:v>
                </c:pt>
                <c:pt idx="89">
                  <c:v>127.18486565520691</c:v>
                </c:pt>
                <c:pt idx="90">
                  <c:v>123.28159873988724</c:v>
                </c:pt>
                <c:pt idx="91">
                  <c:v>125.07186598510862</c:v>
                </c:pt>
                <c:pt idx="92">
                  <c:v>129.03844326896626</c:v>
                </c:pt>
                <c:pt idx="93">
                  <c:v>131.96468623586733</c:v>
                </c:pt>
                <c:pt idx="94">
                  <c:v>126.04321086689639</c:v>
                </c:pt>
                <c:pt idx="95">
                  <c:v>124.63334078282948</c:v>
                </c:pt>
                <c:pt idx="96">
                  <c:v>117.66464839293637</c:v>
                </c:pt>
                <c:pt idx="97">
                  <c:v>114.05077983519625</c:v>
                </c:pt>
                <c:pt idx="98">
                  <c:v>112.8815321386214</c:v>
                </c:pt>
                <c:pt idx="99">
                  <c:v>119.08953050931676</c:v>
                </c:pt>
                <c:pt idx="100">
                  <c:v>121.58092605468363</c:v>
                </c:pt>
                <c:pt idx="101">
                  <c:v>111.11703324030778</c:v>
                </c:pt>
                <c:pt idx="102">
                  <c:v>110.76225635956354</c:v>
                </c:pt>
                <c:pt idx="103">
                  <c:v>112.51414572389447</c:v>
                </c:pt>
                <c:pt idx="104">
                  <c:v>101.60954014414702</c:v>
                </c:pt>
                <c:pt idx="105">
                  <c:v>84.088339529279395</c:v>
                </c:pt>
                <c:pt idx="106">
                  <c:v>77.443148554782624</c:v>
                </c:pt>
                <c:pt idx="107">
                  <c:v>78.305249019429624</c:v>
                </c:pt>
                <c:pt idx="108">
                  <c:v>72.369845847014162</c:v>
                </c:pt>
                <c:pt idx="109">
                  <c:v>64.807215748505513</c:v>
                </c:pt>
                <c:pt idx="110">
                  <c:v>69.945476661639248</c:v>
                </c:pt>
                <c:pt idx="111">
                  <c:v>77.872383778426808</c:v>
                </c:pt>
                <c:pt idx="112">
                  <c:v>82.061099019279169</c:v>
                </c:pt>
                <c:pt idx="113">
                  <c:v>81.951830720445244</c:v>
                </c:pt>
                <c:pt idx="114">
                  <c:v>88.783852956785267</c:v>
                </c:pt>
                <c:pt idx="115">
                  <c:v>92.041005440297468</c:v>
                </c:pt>
                <c:pt idx="116">
                  <c:v>95.481101246008237</c:v>
                </c:pt>
                <c:pt idx="117">
                  <c:v>93.426009905457633</c:v>
                </c:pt>
                <c:pt idx="118">
                  <c:v>98.681697103804979</c:v>
                </c:pt>
                <c:pt idx="119">
                  <c:v>100.8868323460721</c:v>
                </c:pt>
                <c:pt idx="120">
                  <c:v>97.958898555296088</c:v>
                </c:pt>
                <c:pt idx="121">
                  <c:v>101.2500490171752</c:v>
                </c:pt>
                <c:pt idx="122">
                  <c:v>107.20377900091319</c:v>
                </c:pt>
                <c:pt idx="123">
                  <c:v>109.93569185432226</c:v>
                </c:pt>
                <c:pt idx="124">
                  <c:v>101.1392952770274</c:v>
                </c:pt>
                <c:pt idx="125">
                  <c:v>94.978195775338037</c:v>
                </c:pt>
                <c:pt idx="126">
                  <c:v>102.08534466943175</c:v>
                </c:pt>
                <c:pt idx="127">
                  <c:v>97.238321004250039</c:v>
                </c:pt>
                <c:pt idx="128">
                  <c:v>105.92563555991752</c:v>
                </c:pt>
                <c:pt idx="129">
                  <c:v>110.63790438333669</c:v>
                </c:pt>
                <c:pt idx="130">
                  <c:v>111.27481958694318</c:v>
                </c:pt>
                <c:pt idx="131">
                  <c:v>118.24355018754534</c:v>
                </c:pt>
                <c:pt idx="132">
                  <c:v>121.45431964662355</c:v>
                </c:pt>
                <c:pt idx="133">
                  <c:v>125.82293568196729</c:v>
                </c:pt>
                <c:pt idx="134">
                  <c:v>125.89825854215924</c:v>
                </c:pt>
                <c:pt idx="135">
                  <c:v>130.17349238095179</c:v>
                </c:pt>
                <c:pt idx="136">
                  <c:v>128.66116505693705</c:v>
                </c:pt>
                <c:pt idx="137">
                  <c:v>125.86332917775951</c:v>
                </c:pt>
                <c:pt idx="138">
                  <c:v>123.51374312631138</c:v>
                </c:pt>
                <c:pt idx="139">
                  <c:v>116.07407986582692</c:v>
                </c:pt>
                <c:pt idx="140">
                  <c:v>106.54675541167526</c:v>
                </c:pt>
                <c:pt idx="141">
                  <c:v>119.37606784005706</c:v>
                </c:pt>
                <c:pt idx="142">
                  <c:v>119.03279238273336</c:v>
                </c:pt>
                <c:pt idx="143">
                  <c:v>119.33792399975947</c:v>
                </c:pt>
                <c:pt idx="144">
                  <c:v>126.10126726294159</c:v>
                </c:pt>
                <c:pt idx="145">
                  <c:v>131.47053101756694</c:v>
                </c:pt>
                <c:pt idx="146">
                  <c:v>134.9605347856205</c:v>
                </c:pt>
                <c:pt idx="147">
                  <c:v>134.61799488444581</c:v>
                </c:pt>
                <c:pt idx="148">
                  <c:v>126.22363705863707</c:v>
                </c:pt>
                <c:pt idx="149">
                  <c:v>130.53636037933492</c:v>
                </c:pt>
                <c:pt idx="150">
                  <c:v>132.5169503899379</c:v>
                </c:pt>
                <c:pt idx="151">
                  <c:v>135.8057126825021</c:v>
                </c:pt>
                <c:pt idx="152">
                  <c:v>138.66887454511942</c:v>
                </c:pt>
                <c:pt idx="153">
                  <c:v>136.85769648937679</c:v>
                </c:pt>
                <c:pt idx="154">
                  <c:v>137.86834108541052</c:v>
                </c:pt>
                <c:pt idx="155">
                  <c:v>138.52903290271615</c:v>
                </c:pt>
                <c:pt idx="156">
                  <c:v>147.18098344716861</c:v>
                </c:pt>
                <c:pt idx="157">
                  <c:v>149.05994252440672</c:v>
                </c:pt>
                <c:pt idx="158">
                  <c:v>154.18774803227987</c:v>
                </c:pt>
                <c:pt idx="159">
                  <c:v>157.47556460979533</c:v>
                </c:pt>
                <c:pt idx="160">
                  <c:v>161.13136942070511</c:v>
                </c:pt>
                <c:pt idx="161">
                  <c:v>158.37967297269142</c:v>
                </c:pt>
                <c:pt idx="162">
                  <c:v>167.80664655223103</c:v>
                </c:pt>
                <c:pt idx="163">
                  <c:v>163.06853296048595</c:v>
                </c:pt>
                <c:pt idx="164">
                  <c:v>168.28044501529121</c:v>
                </c:pt>
                <c:pt idx="165">
                  <c:v>176.17806839993946</c:v>
                </c:pt>
                <c:pt idx="166">
                  <c:v>181.25476708447371</c:v>
                </c:pt>
                <c:pt idx="167">
                  <c:v>185.10206964006804</c:v>
                </c:pt>
                <c:pt idx="168">
                  <c:v>180.24282810067126</c:v>
                </c:pt>
                <c:pt idx="169">
                  <c:v>188.77272886411646</c:v>
                </c:pt>
                <c:pt idx="170">
                  <c:v>188.97198815907444</c:v>
                </c:pt>
                <c:pt idx="171">
                  <c:v>189.85780314501838</c:v>
                </c:pt>
                <c:pt idx="172">
                  <c:v>193.97999831777355</c:v>
                </c:pt>
                <c:pt idx="173">
                  <c:v>198.14207591808753</c:v>
                </c:pt>
                <c:pt idx="174">
                  <c:v>194.96556713600086</c:v>
                </c:pt>
                <c:pt idx="175">
                  <c:v>203.1209504111448</c:v>
                </c:pt>
                <c:pt idx="176">
                  <c:v>197.9384797076537</c:v>
                </c:pt>
                <c:pt idx="177">
                  <c:v>204.22202065011797</c:v>
                </c:pt>
                <c:pt idx="178">
                  <c:v>209.1440280554489</c:v>
                </c:pt>
                <c:pt idx="179">
                  <c:v>208.09512498699044</c:v>
                </c:pt>
                <c:pt idx="180">
                  <c:v>203.33968283869649</c:v>
                </c:pt>
                <c:pt idx="181">
                  <c:v>215.05758903131027</c:v>
                </c:pt>
                <c:pt idx="182">
                  <c:v>211.89496506562045</c:v>
                </c:pt>
                <c:pt idx="183">
                  <c:v>213.71724810867741</c:v>
                </c:pt>
                <c:pt idx="184">
                  <c:v>216.69005082454169</c:v>
                </c:pt>
                <c:pt idx="185">
                  <c:v>212.12900565848062</c:v>
                </c:pt>
                <c:pt idx="186">
                  <c:v>216.45741447523875</c:v>
                </c:pt>
                <c:pt idx="187">
                  <c:v>203.45530844424667</c:v>
                </c:pt>
                <c:pt idx="188">
                  <c:v>196.50448911350628</c:v>
                </c:pt>
                <c:pt idx="189">
                  <c:v>212.93218998612903</c:v>
                </c:pt>
                <c:pt idx="190">
                  <c:v>214.08239919692554</c:v>
                </c:pt>
                <c:pt idx="191">
                  <c:v>208.61843019994853</c:v>
                </c:pt>
                <c:pt idx="192">
                  <c:v>197.82759223002427</c:v>
                </c:pt>
                <c:pt idx="193">
                  <c:v>197.74499978243779</c:v>
                </c:pt>
                <c:pt idx="194">
                  <c:v>210.6719119143809</c:v>
                </c:pt>
                <c:pt idx="195">
                  <c:v>212.93481697237544</c:v>
                </c:pt>
                <c:pt idx="196">
                  <c:v>216.75129303845301</c:v>
                </c:pt>
                <c:pt idx="197">
                  <c:v>216.33648713380947</c:v>
                </c:pt>
                <c:pt idx="198">
                  <c:v>225.8146630634605</c:v>
                </c:pt>
                <c:pt idx="199">
                  <c:v>226.39782057578856</c:v>
                </c:pt>
                <c:pt idx="200">
                  <c:v>225.68978091364579</c:v>
                </c:pt>
                <c:pt idx="201">
                  <c:v>221.73045888816674</c:v>
                </c:pt>
                <c:pt idx="202">
                  <c:v>231.56565657771804</c:v>
                </c:pt>
                <c:pt idx="203">
                  <c:v>234.62079859522146</c:v>
                </c:pt>
                <c:pt idx="204">
                  <c:v>240.52123896886681</c:v>
                </c:pt>
                <c:pt idx="205">
                  <c:v>249.44655370211862</c:v>
                </c:pt>
                <c:pt idx="206">
                  <c:v>248.56248685611314</c:v>
                </c:pt>
                <c:pt idx="207">
                  <c:v>252.23334668638407</c:v>
                </c:pt>
                <c:pt idx="208">
                  <c:v>254.77003147463867</c:v>
                </c:pt>
                <c:pt idx="209">
                  <c:v>255.99616536429446</c:v>
                </c:pt>
                <c:pt idx="210">
                  <c:v>261.90713756461849</c:v>
                </c:pt>
                <c:pt idx="211">
                  <c:v>262.2892685366956</c:v>
                </c:pt>
                <c:pt idx="212">
                  <c:v>267.63952723991292</c:v>
                </c:pt>
                <c:pt idx="213">
                  <c:v>274.51965675893234</c:v>
                </c:pt>
                <c:pt idx="214">
                  <c:v>282.87584208641175</c:v>
                </c:pt>
                <c:pt idx="215">
                  <c:v>284.36808490648815</c:v>
                </c:pt>
                <c:pt idx="216">
                  <c:v>300.85018827610429</c:v>
                </c:pt>
                <c:pt idx="217">
                  <c:v>289.67115338404307</c:v>
                </c:pt>
                <c:pt idx="218">
                  <c:v>282.81799107292761</c:v>
                </c:pt>
                <c:pt idx="219">
                  <c:v>284.97217711103065</c:v>
                </c:pt>
                <c:pt idx="220">
                  <c:v>292.92629980533076</c:v>
                </c:pt>
                <c:pt idx="221">
                  <c:v>293.74322088287852</c:v>
                </c:pt>
                <c:pt idx="222">
                  <c:v>304.74785732254986</c:v>
                </c:pt>
                <c:pt idx="223">
                  <c:v>315.23707428434091</c:v>
                </c:pt>
                <c:pt idx="224">
                  <c:v>314.3305777521299</c:v>
                </c:pt>
                <c:pt idx="225">
                  <c:v>292.37136090162755</c:v>
                </c:pt>
                <c:pt idx="226">
                  <c:v>298.39828827486718</c:v>
                </c:pt>
                <c:pt idx="227">
                  <c:v>269.17415051265158</c:v>
                </c:pt>
                <c:pt idx="228">
                  <c:v>293.87438869433009</c:v>
                </c:pt>
                <c:pt idx="229">
                  <c:v>304.16283703815611</c:v>
                </c:pt>
                <c:pt idx="230">
                  <c:v>306.95304032820326</c:v>
                </c:pt>
                <c:pt idx="231">
                  <c:v>320.76543787872481</c:v>
                </c:pt>
                <c:pt idx="232">
                  <c:v>300.08497584056278</c:v>
                </c:pt>
                <c:pt idx="233">
                  <c:v>319.88918512271778</c:v>
                </c:pt>
                <c:pt idx="234">
                  <c:v>325.61155881590548</c:v>
                </c:pt>
                <c:pt idx="235">
                  <c:v>319.01661970013288</c:v>
                </c:pt>
                <c:pt idx="236">
                  <c:v>323.06148595047159</c:v>
                </c:pt>
                <c:pt idx="237">
                  <c:v>331.25124931107285</c:v>
                </c:pt>
                <c:pt idx="238">
                  <c:v>343.74719240844922</c:v>
                </c:pt>
                <c:pt idx="239">
                  <c:v>351.73915803371318</c:v>
                </c:pt>
                <c:pt idx="240">
                  <c:v>353.27910214768548</c:v>
                </c:pt>
                <c:pt idx="241">
                  <c:v>324.38664766893896</c:v>
                </c:pt>
                <c:pt idx="242">
                  <c:v>278.40702324295336</c:v>
                </c:pt>
                <c:pt idx="243">
                  <c:v>316.76564593603558</c:v>
                </c:pt>
                <c:pt idx="244">
                  <c:v>333.79891967817605</c:v>
                </c:pt>
                <c:pt idx="245">
                  <c:v>339.95227195860787</c:v>
                </c:pt>
                <c:pt idx="246">
                  <c:v>360.62457123405164</c:v>
                </c:pt>
                <c:pt idx="247">
                  <c:v>386.50499492776726</c:v>
                </c:pt>
                <c:pt idx="248">
                  <c:v>371.28117975946265</c:v>
                </c:pt>
                <c:pt idx="249">
                  <c:v>364.65533773275519</c:v>
                </c:pt>
                <c:pt idx="250">
                  <c:v>409.10806222556653</c:v>
                </c:pt>
                <c:pt idx="251">
                  <c:v>425.69351123411565</c:v>
                </c:pt>
                <c:pt idx="252">
                  <c:v>425.86977723490975</c:v>
                </c:pt>
                <c:pt idx="253">
                  <c:v>439.45030265030914</c:v>
                </c:pt>
                <c:pt idx="254">
                  <c:v>453.3016178079863</c:v>
                </c:pt>
                <c:pt idx="255">
                  <c:v>478.02640159388329</c:v>
                </c:pt>
                <c:pt idx="256">
                  <c:v>480.06298939858203</c:v>
                </c:pt>
                <c:pt idx="257">
                  <c:v>490.83347538960476</c:v>
                </c:pt>
                <c:pt idx="258">
                  <c:v>500.58916614632432</c:v>
                </c:pt>
                <c:pt idx="259">
                  <c:v>514.88399778014889</c:v>
                </c:pt>
                <c:pt idx="260">
                  <c:v>490.37862466188898</c:v>
                </c:pt>
                <c:pt idx="261">
                  <c:v>524.78843805081624</c:v>
                </c:pt>
                <c:pt idx="262">
                  <c:v>516.96060174988816</c:v>
                </c:pt>
                <c:pt idx="263">
                  <c:v>534.89191312852608</c:v>
                </c:pt>
                <c:pt idx="264">
                  <c:v>504.25253667762382</c:v>
                </c:pt>
                <c:pt idx="265">
                  <c:v>491.37567579818233</c:v>
                </c:pt>
                <c:pt idx="266">
                  <c:v>505.85070913583189</c:v>
                </c:pt>
                <c:pt idx="267">
                  <c:v>461.48693439732324</c:v>
                </c:pt>
                <c:pt idx="268">
                  <c:v>460.25061735370878</c:v>
                </c:pt>
                <c:pt idx="269">
                  <c:v>420.13723471677918</c:v>
                </c:pt>
                <c:pt idx="270">
                  <c:v>461.30298326767382</c:v>
                </c:pt>
                <c:pt idx="271">
                  <c:v>444.021917853758</c:v>
                </c:pt>
                <c:pt idx="272">
                  <c:v>401.23288763247825</c:v>
                </c:pt>
                <c:pt idx="273">
                  <c:v>435.64459245150306</c:v>
                </c:pt>
                <c:pt idx="274">
                  <c:v>458.43729949825996</c:v>
                </c:pt>
                <c:pt idx="275">
                  <c:v>429.50811019911168</c:v>
                </c:pt>
                <c:pt idx="276">
                  <c:v>461.20076962099608</c:v>
                </c:pt>
                <c:pt idx="277">
                  <c:v>450.40080406795033</c:v>
                </c:pt>
                <c:pt idx="278">
                  <c:v>460.50552099370384</c:v>
                </c:pt>
                <c:pt idx="279">
                  <c:v>467.03694435837753</c:v>
                </c:pt>
                <c:pt idx="280">
                  <c:v>468.9443895192037</c:v>
                </c:pt>
                <c:pt idx="281">
                  <c:v>499.18394343974433</c:v>
                </c:pt>
                <c:pt idx="282">
                  <c:v>518.83940320795148</c:v>
                </c:pt>
                <c:pt idx="283">
                  <c:v>508.75491407629505</c:v>
                </c:pt>
                <c:pt idx="284">
                  <c:v>482.70322043199212</c:v>
                </c:pt>
                <c:pt idx="285">
                  <c:v>471.58232313373281</c:v>
                </c:pt>
                <c:pt idx="286">
                  <c:v>515.75652976836329</c:v>
                </c:pt>
                <c:pt idx="287">
                  <c:v>543.16049562919636</c:v>
                </c:pt>
                <c:pt idx="288">
                  <c:v>549.07421900057125</c:v>
                </c:pt>
                <c:pt idx="289">
                  <c:v>578.70306548756696</c:v>
                </c:pt>
                <c:pt idx="290">
                  <c:v>595.35159560039983</c:v>
                </c:pt>
                <c:pt idx="291">
                  <c:v>570.81254929479985</c:v>
                </c:pt>
                <c:pt idx="292">
                  <c:v>597.75372137677584</c:v>
                </c:pt>
                <c:pt idx="293">
                  <c:v>614.45618590541642</c:v>
                </c:pt>
                <c:pt idx="294">
                  <c:v>627.6836013822533</c:v>
                </c:pt>
                <c:pt idx="295">
                  <c:v>641.26930434872747</c:v>
                </c:pt>
                <c:pt idx="296">
                  <c:v>652.48804494381818</c:v>
                </c:pt>
                <c:pt idx="297">
                  <c:v>649.34154589734248</c:v>
                </c:pt>
                <c:pt idx="298">
                  <c:v>692.34936586223728</c:v>
                </c:pt>
                <c:pt idx="299">
                  <c:v>669.32635809576743</c:v>
                </c:pt>
                <c:pt idx="300">
                  <c:v>692.01833693716048</c:v>
                </c:pt>
                <c:pt idx="301">
                  <c:v>678.78268705252572</c:v>
                </c:pt>
                <c:pt idx="302">
                  <c:v>636.69491886887329</c:v>
                </c:pt>
                <c:pt idx="303">
                  <c:v>634.44106974892088</c:v>
                </c:pt>
                <c:pt idx="304">
                  <c:v>674.56228558120324</c:v>
                </c:pt>
                <c:pt idx="305">
                  <c:v>685.97773013008498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C1-4886-BA19-FB197CEFEA06}"/>
            </c:ext>
          </c:extLst>
        </c:ser>
        <c:ser>
          <c:idx val="8"/>
          <c:order val="8"/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'Step #4'!$C$5:$C$310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#4'!$U$5:$U$310</c:f>
              <c:numCache>
                <c:formatCode>#,##0.00_);\(#,##0.00\)</c:formatCode>
                <c:ptCount val="306"/>
                <c:pt idx="0">
                  <c:v>100</c:v>
                </c:pt>
                <c:pt idx="1">
                  <c:v>92.409776224392047</c:v>
                </c:pt>
                <c:pt idx="2">
                  <c:v>103.52550706999834</c:v>
                </c:pt>
                <c:pt idx="3">
                  <c:v>104.31353271818682</c:v>
                </c:pt>
                <c:pt idx="4">
                  <c:v>109.08339053863938</c:v>
                </c:pt>
                <c:pt idx="5">
                  <c:v>101.70058562353061</c:v>
                </c:pt>
                <c:pt idx="6">
                  <c:v>104.97913540225254</c:v>
                </c:pt>
                <c:pt idx="7">
                  <c:v>112.19590056310231</c:v>
                </c:pt>
                <c:pt idx="8">
                  <c:v>113.74836594938071</c:v>
                </c:pt>
                <c:pt idx="9">
                  <c:v>115.72037902034198</c:v>
                </c:pt>
                <c:pt idx="10">
                  <c:v>112.7413540586172</c:v>
                </c:pt>
                <c:pt idx="11">
                  <c:v>114.12593901517366</c:v>
                </c:pt>
                <c:pt idx="12">
                  <c:v>120.83745680728704</c:v>
                </c:pt>
                <c:pt idx="13">
                  <c:v>120.12590941999954</c:v>
                </c:pt>
                <c:pt idx="14">
                  <c:v>117.67979609646872</c:v>
                </c:pt>
                <c:pt idx="15">
                  <c:v>123.86174073039446</c:v>
                </c:pt>
                <c:pt idx="16">
                  <c:v>128.08683079717127</c:v>
                </c:pt>
                <c:pt idx="17">
                  <c:v>121.90488616324554</c:v>
                </c:pt>
                <c:pt idx="18">
                  <c:v>123.38435613533223</c:v>
                </c:pt>
                <c:pt idx="19">
                  <c:v>118.66986294547053</c:v>
                </c:pt>
                <c:pt idx="20">
                  <c:v>110.81247054016967</c:v>
                </c:pt>
                <c:pt idx="21">
                  <c:v>110.00423355356475</c:v>
                </c:pt>
                <c:pt idx="22">
                  <c:v>113.91052584849723</c:v>
                </c:pt>
                <c:pt idx="23">
                  <c:v>114.89831892192721</c:v>
                </c:pt>
                <c:pt idx="24">
                  <c:v>114.29629172468402</c:v>
                </c:pt>
                <c:pt idx="25">
                  <c:v>114.93560162297047</c:v>
                </c:pt>
                <c:pt idx="26">
                  <c:v>121.55681804237307</c:v>
                </c:pt>
                <c:pt idx="27">
                  <c:v>118.36035878013023</c:v>
                </c:pt>
                <c:pt idx="28">
                  <c:v>118.63433069070084</c:v>
                </c:pt>
                <c:pt idx="29">
                  <c:v>109.9125426513378</c:v>
                </c:pt>
                <c:pt idx="30">
                  <c:v>100.52282401482357</c:v>
                </c:pt>
                <c:pt idx="31">
                  <c:v>103.42789713294944</c:v>
                </c:pt>
                <c:pt idx="32">
                  <c:v>91.94610646611244</c:v>
                </c:pt>
                <c:pt idx="33">
                  <c:v>96.234519377981627</c:v>
                </c:pt>
                <c:pt idx="34">
                  <c:v>100.52282401482357</c:v>
                </c:pt>
                <c:pt idx="35">
                  <c:v>95.911697384291884</c:v>
                </c:pt>
                <c:pt idx="36">
                  <c:v>95.567400843534642</c:v>
                </c:pt>
                <c:pt idx="37">
                  <c:v>93.325367900496687</c:v>
                </c:pt>
                <c:pt idx="38">
                  <c:v>93.045116038346691</c:v>
                </c:pt>
                <c:pt idx="39">
                  <c:v>100.98568171039895</c:v>
                </c:pt>
                <c:pt idx="40">
                  <c:v>108.9262654282891</c:v>
                </c:pt>
                <c:pt idx="41">
                  <c:v>109.39341803327798</c:v>
                </c:pt>
                <c:pt idx="42">
                  <c:v>109.92836885115142</c:v>
                </c:pt>
                <c:pt idx="43">
                  <c:v>111.20280201333803</c:v>
                </c:pt>
                <c:pt idx="44">
                  <c:v>111.01400645752261</c:v>
                </c:pt>
                <c:pt idx="45">
                  <c:v>116.15880265143885</c:v>
                </c:pt>
                <c:pt idx="46">
                  <c:v>118.80194043285468</c:v>
                </c:pt>
                <c:pt idx="47">
                  <c:v>125.03230204979062</c:v>
                </c:pt>
                <c:pt idx="48">
                  <c:v>129.53347539016906</c:v>
                </c:pt>
                <c:pt idx="49">
                  <c:v>132.9685547665915</c:v>
                </c:pt>
                <c:pt idx="50">
                  <c:v>132.39601446843096</c:v>
                </c:pt>
                <c:pt idx="51">
                  <c:v>130.53538030881481</c:v>
                </c:pt>
                <c:pt idx="52">
                  <c:v>131.53730327329845</c:v>
                </c:pt>
                <c:pt idx="53">
                  <c:v>133.77967908725594</c:v>
                </c:pt>
                <c:pt idx="54">
                  <c:v>132.32125056212786</c:v>
                </c:pt>
                <c:pt idx="55">
                  <c:v>133.62186823506653</c:v>
                </c:pt>
                <c:pt idx="56">
                  <c:v>135.78948014272092</c:v>
                </c:pt>
                <c:pt idx="57">
                  <c:v>137.23455474782384</c:v>
                </c:pt>
                <c:pt idx="58">
                  <c:v>144.74898600436995</c:v>
                </c:pt>
                <c:pt idx="59">
                  <c:v>148.02450408232943</c:v>
                </c:pt>
                <c:pt idx="60">
                  <c:v>147.28630299250517</c:v>
                </c:pt>
                <c:pt idx="61">
                  <c:v>151.27621970013593</c:v>
                </c:pt>
                <c:pt idx="62">
                  <c:v>150.01113428196692</c:v>
                </c:pt>
                <c:pt idx="63">
                  <c:v>148.60009412709033</c:v>
                </c:pt>
                <c:pt idx="64">
                  <c:v>151.37354090377886</c:v>
                </c:pt>
                <c:pt idx="65">
                  <c:v>152.1520744412467</c:v>
                </c:pt>
                <c:pt idx="66">
                  <c:v>157.6339307949336</c:v>
                </c:pt>
                <c:pt idx="67">
                  <c:v>157.43728529964392</c:v>
                </c:pt>
                <c:pt idx="68">
                  <c:v>159.89496600525061</c:v>
                </c:pt>
                <c:pt idx="69">
                  <c:v>155.37285949294082</c:v>
                </c:pt>
                <c:pt idx="70">
                  <c:v>158.96107584954387</c:v>
                </c:pt>
                <c:pt idx="71">
                  <c:v>153.99659366764331</c:v>
                </c:pt>
                <c:pt idx="72">
                  <c:v>163.60417970478451</c:v>
                </c:pt>
                <c:pt idx="73">
                  <c:v>164.77863892516103</c:v>
                </c:pt>
                <c:pt idx="74">
                  <c:v>165.69780367716427</c:v>
                </c:pt>
                <c:pt idx="75">
                  <c:v>170.0891320024167</c:v>
                </c:pt>
                <c:pt idx="76">
                  <c:v>166.51477484929919</c:v>
                </c:pt>
                <c:pt idx="77">
                  <c:v>164.93183004285524</c:v>
                </c:pt>
                <c:pt idx="78">
                  <c:v>170.26877831843109</c:v>
                </c:pt>
                <c:pt idx="79">
                  <c:v>173.47169799063204</c:v>
                </c:pt>
                <c:pt idx="80">
                  <c:v>177.50108094568853</c:v>
                </c:pt>
                <c:pt idx="81">
                  <c:v>181.53053608409647</c:v>
                </c:pt>
                <c:pt idx="82">
                  <c:v>184.11345490453391</c:v>
                </c:pt>
                <c:pt idx="83">
                  <c:v>179.51588069824399</c:v>
                </c:pt>
                <c:pt idx="84">
                  <c:v>191.7087676064217</c:v>
                </c:pt>
                <c:pt idx="85">
                  <c:v>189.58536800155338</c:v>
                </c:pt>
                <c:pt idx="86">
                  <c:v>192.36224348743758</c:v>
                </c:pt>
                <c:pt idx="87">
                  <c:v>201.3459307718349</c:v>
                </c:pt>
                <c:pt idx="88">
                  <c:v>210.16642954435702</c:v>
                </c:pt>
                <c:pt idx="89">
                  <c:v>205.10280352918841</c:v>
                </c:pt>
                <c:pt idx="90">
                  <c:v>197.47480981491466</c:v>
                </c:pt>
                <c:pt idx="91">
                  <c:v>200.33433523825198</c:v>
                </c:pt>
                <c:pt idx="92">
                  <c:v>205.88850126429139</c:v>
                </c:pt>
                <c:pt idx="93">
                  <c:v>208.08819867168197</c:v>
                </c:pt>
                <c:pt idx="94">
                  <c:v>198.46462402218629</c:v>
                </c:pt>
                <c:pt idx="95">
                  <c:v>171.90371318378385</c:v>
                </c:pt>
                <c:pt idx="96">
                  <c:v>185.31897101188787</c:v>
                </c:pt>
                <c:pt idx="97">
                  <c:v>177.16497721532511</c:v>
                </c:pt>
                <c:pt idx="98">
                  <c:v>171.48189172352909</c:v>
                </c:pt>
                <c:pt idx="99">
                  <c:v>181.3655790801098</c:v>
                </c:pt>
                <c:pt idx="100">
                  <c:v>183.09518241093835</c:v>
                </c:pt>
                <c:pt idx="101">
                  <c:v>163.5131204068831</c:v>
                </c:pt>
                <c:pt idx="102">
                  <c:v>165.97444637173993</c:v>
                </c:pt>
                <c:pt idx="103">
                  <c:v>167.47705110797835</c:v>
                </c:pt>
                <c:pt idx="104">
                  <c:v>155.89449248246487</c:v>
                </c:pt>
                <c:pt idx="105">
                  <c:v>128.72253152788332</c:v>
                </c:pt>
                <c:pt idx="106">
                  <c:v>119.20609501783288</c:v>
                </c:pt>
                <c:pt idx="107">
                  <c:v>119.64435623638892</c:v>
                </c:pt>
                <c:pt idx="108">
                  <c:v>111.83769068134586</c:v>
                </c:pt>
                <c:pt idx="109">
                  <c:v>97.897984713009805</c:v>
                </c:pt>
                <c:pt idx="110">
                  <c:v>106.40251891023351</c:v>
                </c:pt>
                <c:pt idx="111">
                  <c:v>116.63351646249605</c:v>
                </c:pt>
                <c:pt idx="112">
                  <c:v>124.11492383573668</c:v>
                </c:pt>
                <c:pt idx="113">
                  <c:v>123.53946011184087</c:v>
                </c:pt>
                <c:pt idx="114">
                  <c:v>135.09617709752186</c:v>
                </c:pt>
                <c:pt idx="115">
                  <c:v>141.32541987250977</c:v>
                </c:pt>
                <c:pt idx="116">
                  <c:v>145.73775355304502</c:v>
                </c:pt>
                <c:pt idx="117">
                  <c:v>144.18043383637911</c:v>
                </c:pt>
                <c:pt idx="118">
                  <c:v>152.87545989817818</c:v>
                </c:pt>
                <c:pt idx="119">
                  <c:v>153.6540475731596</c:v>
                </c:pt>
                <c:pt idx="120">
                  <c:v>151.49825568931129</c:v>
                </c:pt>
                <c:pt idx="121">
                  <c:v>155.3676803374716</c:v>
                </c:pt>
                <c:pt idx="122">
                  <c:v>164.48382407184843</c:v>
                </c:pt>
                <c:pt idx="123">
                  <c:v>165.33639968210451</c:v>
                </c:pt>
                <c:pt idx="124">
                  <c:v>150.38327555056048</c:v>
                </c:pt>
                <c:pt idx="125">
                  <c:v>140.28345319378849</c:v>
                </c:pt>
                <c:pt idx="126">
                  <c:v>151.94086595479445</c:v>
                </c:pt>
                <c:pt idx="127">
                  <c:v>143.65439766241434</c:v>
                </c:pt>
                <c:pt idx="128">
                  <c:v>156.38243389268209</c:v>
                </c:pt>
                <c:pt idx="129">
                  <c:v>161.55319804729595</c:v>
                </c:pt>
                <c:pt idx="130">
                  <c:v>160.1610518846712</c:v>
                </c:pt>
                <c:pt idx="131">
                  <c:v>170.17113228970643</c:v>
                </c:pt>
                <c:pt idx="132">
                  <c:v>177.00882658021987</c:v>
                </c:pt>
                <c:pt idx="133">
                  <c:v>182.49640346451213</c:v>
                </c:pt>
                <c:pt idx="134">
                  <c:v>182.96485536982777</c:v>
                </c:pt>
                <c:pt idx="135">
                  <c:v>188.85398823844469</c:v>
                </c:pt>
                <c:pt idx="136">
                  <c:v>186.84637072936223</c:v>
                </c:pt>
                <c:pt idx="137">
                  <c:v>181.76029569188103</c:v>
                </c:pt>
                <c:pt idx="138">
                  <c:v>177.98276045016422</c:v>
                </c:pt>
                <c:pt idx="139">
                  <c:v>167.9070292869512</c:v>
                </c:pt>
                <c:pt idx="140">
                  <c:v>156.41114482073627</c:v>
                </c:pt>
                <c:pt idx="141">
                  <c:v>173.65491738254505</c:v>
                </c:pt>
                <c:pt idx="142">
                  <c:v>173.72251709121304</c:v>
                </c:pt>
                <c:pt idx="143">
                  <c:v>174.33116711095516</c:v>
                </c:pt>
                <c:pt idx="144">
                  <c:v>182.95151949564047</c:v>
                </c:pt>
                <c:pt idx="145">
                  <c:v>191.37020964210771</c:v>
                </c:pt>
                <c:pt idx="146">
                  <c:v>198.28308289319534</c:v>
                </c:pt>
                <c:pt idx="147">
                  <c:v>196.09280541317386</c:v>
                </c:pt>
                <c:pt idx="148">
                  <c:v>184.18350884715247</c:v>
                </c:pt>
                <c:pt idx="149">
                  <c:v>190.41197565111185</c:v>
                </c:pt>
                <c:pt idx="150">
                  <c:v>195.04311511584342</c:v>
                </c:pt>
                <c:pt idx="151">
                  <c:v>198.78062468916042</c:v>
                </c:pt>
                <c:pt idx="152">
                  <c:v>203.48714161868276</c:v>
                </c:pt>
                <c:pt idx="153">
                  <c:v>203.00268305517477</c:v>
                </c:pt>
                <c:pt idx="154">
                  <c:v>202.51817035415317</c:v>
                </c:pt>
                <c:pt idx="155">
                  <c:v>203.34871199636774</c:v>
                </c:pt>
                <c:pt idx="156">
                  <c:v>216.02212347539739</c:v>
                </c:pt>
                <c:pt idx="157">
                  <c:v>217.70424820678511</c:v>
                </c:pt>
                <c:pt idx="158">
                  <c:v>227.16656524905781</c:v>
                </c:pt>
                <c:pt idx="159">
                  <c:v>232.1431200964947</c:v>
                </c:pt>
                <c:pt idx="160">
                  <c:v>239.15221375511507</c:v>
                </c:pt>
                <c:pt idx="161">
                  <c:v>233.89538899969034</c:v>
                </c:pt>
                <c:pt idx="162">
                  <c:v>247.53634612205769</c:v>
                </c:pt>
                <c:pt idx="163">
                  <c:v>239.88720268579814</c:v>
                </c:pt>
                <c:pt idx="164">
                  <c:v>245.76570655590851</c:v>
                </c:pt>
                <c:pt idx="165">
                  <c:v>256.24802849221248</c:v>
                </c:pt>
                <c:pt idx="166">
                  <c:v>264.10966166941324</c:v>
                </c:pt>
                <c:pt idx="167">
                  <c:v>260.42674075565861</c:v>
                </c:pt>
                <c:pt idx="168">
                  <c:v>259.73778675738669</c:v>
                </c:pt>
                <c:pt idx="169">
                  <c:v>271.44758658573471</c:v>
                </c:pt>
                <c:pt idx="170">
                  <c:v>276.86335908113483</c:v>
                </c:pt>
                <c:pt idx="171">
                  <c:v>278.91259029234982</c:v>
                </c:pt>
                <c:pt idx="172">
                  <c:v>284.25513277766589</c:v>
                </c:pt>
                <c:pt idx="173">
                  <c:v>286.23118811631048</c:v>
                </c:pt>
                <c:pt idx="174">
                  <c:v>283.45867972319127</c:v>
                </c:pt>
                <c:pt idx="175">
                  <c:v>293.74877739448414</c:v>
                </c:pt>
                <c:pt idx="176">
                  <c:v>288.93685472595229</c:v>
                </c:pt>
                <c:pt idx="177">
                  <c:v>293.08257919776867</c:v>
                </c:pt>
                <c:pt idx="178">
                  <c:v>300.92964938380675</c:v>
                </c:pt>
                <c:pt idx="179">
                  <c:v>276.20376566108035</c:v>
                </c:pt>
                <c:pt idx="180">
                  <c:v>287.73761857017774</c:v>
                </c:pt>
                <c:pt idx="181">
                  <c:v>304.60192325321702</c:v>
                </c:pt>
                <c:pt idx="182">
                  <c:v>299.38200223624023</c:v>
                </c:pt>
                <c:pt idx="183">
                  <c:v>304.28068929326002</c:v>
                </c:pt>
                <c:pt idx="184">
                  <c:v>308.3763907024956</c:v>
                </c:pt>
                <c:pt idx="185">
                  <c:v>299.14112639232656</c:v>
                </c:pt>
                <c:pt idx="186">
                  <c:v>305.36849240017585</c:v>
                </c:pt>
                <c:pt idx="187">
                  <c:v>286.04957480396803</c:v>
                </c:pt>
                <c:pt idx="188">
                  <c:v>277.60771380167336</c:v>
                </c:pt>
                <c:pt idx="189">
                  <c:v>298.14409384990631</c:v>
                </c:pt>
                <c:pt idx="190">
                  <c:v>297.33244619994349</c:v>
                </c:pt>
                <c:pt idx="191">
                  <c:v>271.92565692263605</c:v>
                </c:pt>
                <c:pt idx="192">
                  <c:v>275.01355242424177</c:v>
                </c:pt>
                <c:pt idx="193">
                  <c:v>272.32755577788026</c:v>
                </c:pt>
                <c:pt idx="194">
                  <c:v>290.86970832873163</c:v>
                </c:pt>
                <c:pt idx="195">
                  <c:v>298.40785181624142</c:v>
                </c:pt>
                <c:pt idx="196">
                  <c:v>301.87378957542472</c:v>
                </c:pt>
                <c:pt idx="197">
                  <c:v>295.8951854426391</c:v>
                </c:pt>
                <c:pt idx="198">
                  <c:v>309.65858357496711</c:v>
                </c:pt>
                <c:pt idx="199">
                  <c:v>313.51391442374944</c:v>
                </c:pt>
                <c:pt idx="200">
                  <c:v>311.49862743357147</c:v>
                </c:pt>
                <c:pt idx="201">
                  <c:v>306.94225187514297</c:v>
                </c:pt>
                <c:pt idx="202">
                  <c:v>323.94101609616553</c:v>
                </c:pt>
                <c:pt idx="203">
                  <c:v>307.90608007587912</c:v>
                </c:pt>
                <c:pt idx="204">
                  <c:v>332.85813228465355</c:v>
                </c:pt>
                <c:pt idx="205">
                  <c:v>344.00649000513221</c:v>
                </c:pt>
                <c:pt idx="206">
                  <c:v>345.03701562264274</c:v>
                </c:pt>
                <c:pt idx="207">
                  <c:v>346.16127132205975</c:v>
                </c:pt>
                <c:pt idx="208">
                  <c:v>347.47273454355934</c:v>
                </c:pt>
                <c:pt idx="209">
                  <c:v>351.4074490331401</c:v>
                </c:pt>
                <c:pt idx="210">
                  <c:v>355.85794966077435</c:v>
                </c:pt>
                <c:pt idx="211">
                  <c:v>352.0742246966675</c:v>
                </c:pt>
                <c:pt idx="212">
                  <c:v>363.04703250632866</c:v>
                </c:pt>
                <c:pt idx="213">
                  <c:v>367.11447413345695</c:v>
                </c:pt>
                <c:pt idx="214">
                  <c:v>376.76293399337789</c:v>
                </c:pt>
                <c:pt idx="215">
                  <c:v>357.84438135619524</c:v>
                </c:pt>
                <c:pt idx="216">
                  <c:v>404.51523104808052</c:v>
                </c:pt>
                <c:pt idx="217">
                  <c:v>384.18262460109673</c:v>
                </c:pt>
                <c:pt idx="218">
                  <c:v>373.30479203615516</c:v>
                </c:pt>
                <c:pt idx="219">
                  <c:v>376.96466841494737</c:v>
                </c:pt>
                <c:pt idx="220">
                  <c:v>380.01448719864351</c:v>
                </c:pt>
                <c:pt idx="221">
                  <c:v>378.18463923843677</c:v>
                </c:pt>
                <c:pt idx="222">
                  <c:v>398.87870381799394</c:v>
                </c:pt>
                <c:pt idx="223">
                  <c:v>405.75234541754821</c:v>
                </c:pt>
                <c:pt idx="224">
                  <c:v>408.21462781181219</c:v>
                </c:pt>
                <c:pt idx="225">
                  <c:v>383.5924174276596</c:v>
                </c:pt>
                <c:pt idx="226">
                  <c:v>388.10649354211643</c:v>
                </c:pt>
                <c:pt idx="227">
                  <c:v>319.26708994983977</c:v>
                </c:pt>
                <c:pt idx="228">
                  <c:v>379.55827037140494</c:v>
                </c:pt>
                <c:pt idx="229">
                  <c:v>390.6254398672981</c:v>
                </c:pt>
                <c:pt idx="230">
                  <c:v>393.33574425727295</c:v>
                </c:pt>
                <c:pt idx="231">
                  <c:v>410.72691522281912</c:v>
                </c:pt>
                <c:pt idx="232">
                  <c:v>381.1391940440073</c:v>
                </c:pt>
                <c:pt idx="233">
                  <c:v>404.06406705544617</c:v>
                </c:pt>
                <c:pt idx="234">
                  <c:v>414.38339898409151</c:v>
                </c:pt>
                <c:pt idx="235">
                  <c:v>402.28297894916921</c:v>
                </c:pt>
                <c:pt idx="236">
                  <c:v>414.72590898689941</c:v>
                </c:pt>
                <c:pt idx="237">
                  <c:v>424.88564352540595</c:v>
                </c:pt>
                <c:pt idx="238">
                  <c:v>440.98153838602354</c:v>
                </c:pt>
                <c:pt idx="239">
                  <c:v>415.63902838321559</c:v>
                </c:pt>
                <c:pt idx="240">
                  <c:v>446.45884718856672</c:v>
                </c:pt>
                <c:pt idx="241">
                  <c:v>407.97746941050013</c:v>
                </c:pt>
                <c:pt idx="242">
                  <c:v>341.60022189162243</c:v>
                </c:pt>
                <c:pt idx="243">
                  <c:v>385.31205945598293</c:v>
                </c:pt>
                <c:pt idx="244">
                  <c:v>401.50164830683127</c:v>
                </c:pt>
                <c:pt idx="245">
                  <c:v>405.23769616728049</c:v>
                </c:pt>
                <c:pt idx="246">
                  <c:v>429.74477410581062</c:v>
                </c:pt>
                <c:pt idx="247">
                  <c:v>454.21206097183324</c:v>
                </c:pt>
                <c:pt idx="248">
                  <c:v>440.15911737085133</c:v>
                </c:pt>
                <c:pt idx="249">
                  <c:v>437.27319088670748</c:v>
                </c:pt>
                <c:pt idx="250">
                  <c:v>495.49263693723145</c:v>
                </c:pt>
                <c:pt idx="251">
                  <c:v>485.83120211988057</c:v>
                </c:pt>
                <c:pt idx="252">
                  <c:v>517.45577506512734</c:v>
                </c:pt>
                <c:pt idx="253">
                  <c:v>550.14855333736114</c:v>
                </c:pt>
                <c:pt idx="254">
                  <c:v>577.34778155296704</c:v>
                </c:pt>
                <c:pt idx="255">
                  <c:v>604.14511091332872</c:v>
                </c:pt>
                <c:pt idx="256">
                  <c:v>615.8018920700091</c:v>
                </c:pt>
                <c:pt idx="257">
                  <c:v>613.79212710621994</c:v>
                </c:pt>
                <c:pt idx="258">
                  <c:v>626.42175938257253</c:v>
                </c:pt>
                <c:pt idx="259">
                  <c:v>638.81800483772827</c:v>
                </c:pt>
                <c:pt idx="260">
                  <c:v>616.31598189930276</c:v>
                </c:pt>
                <c:pt idx="261">
                  <c:v>653.23560068458676</c:v>
                </c:pt>
                <c:pt idx="262">
                  <c:v>636.93160122163101</c:v>
                </c:pt>
                <c:pt idx="263">
                  <c:v>621.84028206366429</c:v>
                </c:pt>
                <c:pt idx="264">
                  <c:v>649.45396903767323</c:v>
                </c:pt>
                <c:pt idx="265">
                  <c:v>634.68041903879202</c:v>
                </c:pt>
                <c:pt idx="266">
                  <c:v>643.08117162241467</c:v>
                </c:pt>
                <c:pt idx="267">
                  <c:v>598.61586618939032</c:v>
                </c:pt>
                <c:pt idx="268">
                  <c:v>610.05793796707133</c:v>
                </c:pt>
                <c:pt idx="269">
                  <c:v>549.66061192714392</c:v>
                </c:pt>
                <c:pt idx="270">
                  <c:v>598.84963197318234</c:v>
                </c:pt>
                <c:pt idx="271">
                  <c:v>577.1076816800819</c:v>
                </c:pt>
                <c:pt idx="272">
                  <c:v>523.26382798418604</c:v>
                </c:pt>
                <c:pt idx="273">
                  <c:v>574.77301945124771</c:v>
                </c:pt>
                <c:pt idx="274">
                  <c:v>610.52315966740787</c:v>
                </c:pt>
                <c:pt idx="275">
                  <c:v>544.13019422374384</c:v>
                </c:pt>
                <c:pt idx="276">
                  <c:v>618.50012379444775</c:v>
                </c:pt>
                <c:pt idx="277">
                  <c:v>598.90959829243059</c:v>
                </c:pt>
                <c:pt idx="278">
                  <c:v>606.68363697260133</c:v>
                </c:pt>
                <c:pt idx="279">
                  <c:v>616.16798798291563</c:v>
                </c:pt>
                <c:pt idx="280">
                  <c:v>607.61660679057661</c:v>
                </c:pt>
                <c:pt idx="281">
                  <c:v>637.77970146409496</c:v>
                </c:pt>
                <c:pt idx="282">
                  <c:v>668.6621573726992</c:v>
                </c:pt>
                <c:pt idx="283">
                  <c:v>651.42457453328052</c:v>
                </c:pt>
                <c:pt idx="284">
                  <c:v>627.91866163404336</c:v>
                </c:pt>
                <c:pt idx="285">
                  <c:v>614.75546806933346</c:v>
                </c:pt>
                <c:pt idx="286">
                  <c:v>665.84146659246221</c:v>
                </c:pt>
                <c:pt idx="287">
                  <c:v>671.95296027533618</c:v>
                </c:pt>
                <c:pt idx="288">
                  <c:v>708.1589022644639</c:v>
                </c:pt>
                <c:pt idx="289">
                  <c:v>734.66587409346732</c:v>
                </c:pt>
                <c:pt idx="290">
                  <c:v>763.79071953086589</c:v>
                </c:pt>
                <c:pt idx="291">
                  <c:v>736.3020360757954</c:v>
                </c:pt>
                <c:pt idx="292">
                  <c:v>761.33632316775186</c:v>
                </c:pt>
                <c:pt idx="293">
                  <c:v>765.26325990120984</c:v>
                </c:pt>
                <c:pt idx="294">
                  <c:v>794.70430450979927</c:v>
                </c:pt>
                <c:pt idx="295">
                  <c:v>807.07777611756057</c:v>
                </c:pt>
                <c:pt idx="296">
                  <c:v>811.20220650068836</c:v>
                </c:pt>
                <c:pt idx="297">
                  <c:v>800.31360057053712</c:v>
                </c:pt>
                <c:pt idx="298">
                  <c:v>834.95924527975023</c:v>
                </c:pt>
                <c:pt idx="299">
                  <c:v>730.69245128165142</c:v>
                </c:pt>
                <c:pt idx="300">
                  <c:v>835.3418531343093</c:v>
                </c:pt>
                <c:pt idx="301">
                  <c:v>825.59708263766629</c:v>
                </c:pt>
                <c:pt idx="302">
                  <c:v>793.65594960447118</c:v>
                </c:pt>
                <c:pt idx="303">
                  <c:v>775.97102849004693</c:v>
                </c:pt>
                <c:pt idx="304">
                  <c:v>814.22818673255563</c:v>
                </c:pt>
                <c:pt idx="305">
                  <c:v>829.02577378748208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C1-4886-BA19-FB197CEFEA06}"/>
            </c:ext>
          </c:extLst>
        </c:ser>
        <c:ser>
          <c:idx val="9"/>
          <c:order val="9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 #4'!$C$5:$C$310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#4'!$W$5:$W$310</c:f>
              <c:numCache>
                <c:formatCode>#,##0.00_);\(#,##0.00\)</c:formatCode>
                <c:ptCount val="306"/>
                <c:pt idx="0">
                  <c:v>100</c:v>
                </c:pt>
                <c:pt idx="1">
                  <c:v>102.831619763685</c:v>
                </c:pt>
                <c:pt idx="2">
                  <c:v>106.1103427216554</c:v>
                </c:pt>
                <c:pt idx="3">
                  <c:v>100.657320643029</c:v>
                </c:pt>
                <c:pt idx="4">
                  <c:v>97.967197850080424</c:v>
                </c:pt>
                <c:pt idx="5">
                  <c:v>102.15188963931598</c:v>
                </c:pt>
                <c:pt idx="6">
                  <c:v>97.593537493800085</c:v>
                </c:pt>
                <c:pt idx="7">
                  <c:v>98.564967505527761</c:v>
                </c:pt>
                <c:pt idx="8">
                  <c:v>93.632983975265262</c:v>
                </c:pt>
                <c:pt idx="9">
                  <c:v>90.793339096737114</c:v>
                </c:pt>
                <c:pt idx="10">
                  <c:v>86.758125935780541</c:v>
                </c:pt>
                <c:pt idx="11">
                  <c:v>88.402101131512225</c:v>
                </c:pt>
                <c:pt idx="12">
                  <c:v>90.991533358982792</c:v>
                </c:pt>
                <c:pt idx="13">
                  <c:v>84.06824940086868</c:v>
                </c:pt>
                <c:pt idx="14">
                  <c:v>78.057974356716059</c:v>
                </c:pt>
                <c:pt idx="15">
                  <c:v>84.220407896017676</c:v>
                </c:pt>
                <c:pt idx="16">
                  <c:v>81.253302754845194</c:v>
                </c:pt>
                <c:pt idx="17">
                  <c:v>78.134010146989979</c:v>
                </c:pt>
                <c:pt idx="18">
                  <c:v>76.23205792916113</c:v>
                </c:pt>
                <c:pt idx="19">
                  <c:v>74.482206263413815</c:v>
                </c:pt>
                <c:pt idx="20">
                  <c:v>66.493812839256663</c:v>
                </c:pt>
                <c:pt idx="21">
                  <c:v>68.471902247727485</c:v>
                </c:pt>
                <c:pt idx="22">
                  <c:v>70.906467141645308</c:v>
                </c:pt>
                <c:pt idx="23">
                  <c:v>70.602135665580434</c:v>
                </c:pt>
                <c:pt idx="24">
                  <c:v>68.541535329047093</c:v>
                </c:pt>
                <c:pt idx="25">
                  <c:v>69.161164006693582</c:v>
                </c:pt>
                <c:pt idx="26">
                  <c:v>73.110969086214652</c:v>
                </c:pt>
                <c:pt idx="27">
                  <c:v>73.420776182154455</c:v>
                </c:pt>
                <c:pt idx="28">
                  <c:v>74.272684131479778</c:v>
                </c:pt>
                <c:pt idx="29">
                  <c:v>71.097331605857349</c:v>
                </c:pt>
                <c:pt idx="30">
                  <c:v>64.126997876966001</c:v>
                </c:pt>
                <c:pt idx="31">
                  <c:v>64.049571453073071</c:v>
                </c:pt>
                <c:pt idx="32">
                  <c:v>57.079237724181731</c:v>
                </c:pt>
                <c:pt idx="33">
                  <c:v>60.332045645230828</c:v>
                </c:pt>
                <c:pt idx="34">
                  <c:v>62.655490221527934</c:v>
                </c:pt>
                <c:pt idx="35">
                  <c:v>60.10939940851717</c:v>
                </c:pt>
                <c:pt idx="36">
                  <c:v>59.028992972664774</c:v>
                </c:pt>
                <c:pt idx="37">
                  <c:v>57.949441197057418</c:v>
                </c:pt>
                <c:pt idx="38">
                  <c:v>57.165761209665831</c:v>
                </c:pt>
                <c:pt idx="39">
                  <c:v>62.713505717821896</c:v>
                </c:pt>
                <c:pt idx="40">
                  <c:v>66.572774754437276</c:v>
                </c:pt>
                <c:pt idx="41">
                  <c:v>68.341631746311336</c:v>
                </c:pt>
                <c:pt idx="42">
                  <c:v>70.5124832544535</c:v>
                </c:pt>
                <c:pt idx="43">
                  <c:v>72.281296789026968</c:v>
                </c:pt>
                <c:pt idx="44">
                  <c:v>74.291341799201774</c:v>
                </c:pt>
                <c:pt idx="45">
                  <c:v>79.115478795155028</c:v>
                </c:pt>
                <c:pt idx="46">
                  <c:v>80.80391080939512</c:v>
                </c:pt>
                <c:pt idx="47">
                  <c:v>85.547622827714392</c:v>
                </c:pt>
                <c:pt idx="48">
                  <c:v>88.502328152450531</c:v>
                </c:pt>
                <c:pt idx="49">
                  <c:v>90.712827204501934</c:v>
                </c:pt>
                <c:pt idx="50">
                  <c:v>91.122180490337414</c:v>
                </c:pt>
                <c:pt idx="51">
                  <c:v>88.256693003722248</c:v>
                </c:pt>
                <c:pt idx="52">
                  <c:v>88.666046289557727</c:v>
                </c:pt>
                <c:pt idx="53">
                  <c:v>90.794700758822415</c:v>
                </c:pt>
                <c:pt idx="54">
                  <c:v>87.765480649333199</c:v>
                </c:pt>
                <c:pt idx="55">
                  <c:v>88.420440112363181</c:v>
                </c:pt>
                <c:pt idx="56">
                  <c:v>91.040277964483224</c:v>
                </c:pt>
                <c:pt idx="57">
                  <c:v>93.987653491185696</c:v>
                </c:pt>
                <c:pt idx="58">
                  <c:v>100.78292672751461</c:v>
                </c:pt>
                <c:pt idx="59">
                  <c:v>103.15721634550756</c:v>
                </c:pt>
                <c:pt idx="60">
                  <c:v>103.50145610928524</c:v>
                </c:pt>
                <c:pt idx="61">
                  <c:v>108.34653952412519</c:v>
                </c:pt>
                <c:pt idx="62">
                  <c:v>105.17215754488269</c:v>
                </c:pt>
                <c:pt idx="63">
                  <c:v>103.0002485757594</c:v>
                </c:pt>
                <c:pt idx="64">
                  <c:v>103.08375902173559</c:v>
                </c:pt>
                <c:pt idx="65">
                  <c:v>104.42036073036076</c:v>
                </c:pt>
                <c:pt idx="66">
                  <c:v>108.26302907814897</c:v>
                </c:pt>
                <c:pt idx="67">
                  <c:v>111.35391509718211</c:v>
                </c:pt>
                <c:pt idx="68">
                  <c:v>116.61662317073736</c:v>
                </c:pt>
                <c:pt idx="69">
                  <c:v>112.69044437697298</c:v>
                </c:pt>
                <c:pt idx="70">
                  <c:v>115.69779097849617</c:v>
                </c:pt>
                <c:pt idx="71">
                  <c:v>119.20630165624463</c:v>
                </c:pt>
                <c:pt idx="72">
                  <c:v>129.99631482090956</c:v>
                </c:pt>
                <c:pt idx="73">
                  <c:v>129.05860767444338</c:v>
                </c:pt>
                <c:pt idx="74">
                  <c:v>133.15028635463938</c:v>
                </c:pt>
                <c:pt idx="75">
                  <c:v>139.96980876470016</c:v>
                </c:pt>
                <c:pt idx="76">
                  <c:v>133.7469985491056</c:v>
                </c:pt>
                <c:pt idx="77">
                  <c:v>133.23554957840625</c:v>
                </c:pt>
                <c:pt idx="78">
                  <c:v>134.76992546203803</c:v>
                </c:pt>
                <c:pt idx="79">
                  <c:v>138.17967218130153</c:v>
                </c:pt>
                <c:pt idx="80">
                  <c:v>138.52063816176775</c:v>
                </c:pt>
                <c:pt idx="81">
                  <c:v>144.06142950182868</c:v>
                </c:pt>
                <c:pt idx="82">
                  <c:v>149.43186822355827</c:v>
                </c:pt>
                <c:pt idx="83">
                  <c:v>150.62520569788947</c:v>
                </c:pt>
                <c:pt idx="84">
                  <c:v>155.5286522674281</c:v>
                </c:pt>
                <c:pt idx="85">
                  <c:v>155.6157551835868</c:v>
                </c:pt>
                <c:pt idx="86">
                  <c:v>159.97478317704156</c:v>
                </c:pt>
                <c:pt idx="87">
                  <c:v>166.25171221764344</c:v>
                </c:pt>
                <c:pt idx="88">
                  <c:v>171.39533280180225</c:v>
                </c:pt>
                <c:pt idx="89">
                  <c:v>172.44153834208657</c:v>
                </c:pt>
                <c:pt idx="90">
                  <c:v>170.61071123956447</c:v>
                </c:pt>
                <c:pt idx="91">
                  <c:v>169.39022743812836</c:v>
                </c:pt>
                <c:pt idx="92">
                  <c:v>180.20053516217104</c:v>
                </c:pt>
                <c:pt idx="93">
                  <c:v>190.83644873892706</c:v>
                </c:pt>
                <c:pt idx="94">
                  <c:v>182.11843620931819</c:v>
                </c:pt>
                <c:pt idx="95">
                  <c:v>173.40051059431045</c:v>
                </c:pt>
                <c:pt idx="96">
                  <c:v>162.72964286210942</c:v>
                </c:pt>
                <c:pt idx="97">
                  <c:v>163.26636949598802</c:v>
                </c:pt>
                <c:pt idx="98">
                  <c:v>162.10348110360684</c:v>
                </c:pt>
                <c:pt idx="99">
                  <c:v>171.58625520908177</c:v>
                </c:pt>
                <c:pt idx="100">
                  <c:v>174.18065605458702</c:v>
                </c:pt>
                <c:pt idx="101">
                  <c:v>158.52497520036709</c:v>
                </c:pt>
                <c:pt idx="102">
                  <c:v>152.71001175085408</c:v>
                </c:pt>
                <c:pt idx="103">
                  <c:v>144.92695407200699</c:v>
                </c:pt>
                <c:pt idx="104">
                  <c:v>125.96114511725358</c:v>
                </c:pt>
                <c:pt idx="105">
                  <c:v>98.138810730128995</c:v>
                </c:pt>
                <c:pt idx="106">
                  <c:v>91.965976410218374</c:v>
                </c:pt>
                <c:pt idx="107">
                  <c:v>96.528456999290768</c:v>
                </c:pt>
                <c:pt idx="108">
                  <c:v>87.627373348043136</c:v>
                </c:pt>
                <c:pt idx="109">
                  <c:v>79.233610223938371</c:v>
                </c:pt>
                <c:pt idx="110">
                  <c:v>86.612746779524315</c:v>
                </c:pt>
                <c:pt idx="111">
                  <c:v>97.681451612903231</c:v>
                </c:pt>
                <c:pt idx="112">
                  <c:v>111.7018342457435</c:v>
                </c:pt>
                <c:pt idx="113">
                  <c:v>110.22603880331341</c:v>
                </c:pt>
                <c:pt idx="114">
                  <c:v>121.20252724483032</c:v>
                </c:pt>
                <c:pt idx="115">
                  <c:v>125.35324991076769</c:v>
                </c:pt>
                <c:pt idx="116">
                  <c:v>131.90227959615999</c:v>
                </c:pt>
                <c:pt idx="117">
                  <c:v>129.13507803772325</c:v>
                </c:pt>
                <c:pt idx="118">
                  <c:v>134.02376361082656</c:v>
                </c:pt>
                <c:pt idx="119">
                  <c:v>132.91692065044572</c:v>
                </c:pt>
                <c:pt idx="120">
                  <c:v>129.17781104997474</c:v>
                </c:pt>
                <c:pt idx="121">
                  <c:v>129.4611381640855</c:v>
                </c:pt>
                <c:pt idx="122">
                  <c:v>138.14854226830883</c:v>
                </c:pt>
                <c:pt idx="123">
                  <c:v>135.78782581386832</c:v>
                </c:pt>
                <c:pt idx="124">
                  <c:v>121.15145043086464</c:v>
                </c:pt>
                <c:pt idx="125">
                  <c:v>119.73501766104695</c:v>
                </c:pt>
                <c:pt idx="126">
                  <c:v>132.10510930380246</c:v>
                </c:pt>
                <c:pt idx="127">
                  <c:v>127.85583996588311</c:v>
                </c:pt>
                <c:pt idx="128">
                  <c:v>141.17025875056203</c:v>
                </c:pt>
                <c:pt idx="129">
                  <c:v>146.17496083048641</c:v>
                </c:pt>
                <c:pt idx="130">
                  <c:v>139.56494606659282</c:v>
                </c:pt>
                <c:pt idx="131">
                  <c:v>148.81896094173709</c:v>
                </c:pt>
                <c:pt idx="132">
                  <c:v>152.263299672274</c:v>
                </c:pt>
                <c:pt idx="133">
                  <c:v>156.38887504693389</c:v>
                </c:pt>
                <c:pt idx="134">
                  <c:v>155.71735835237729</c:v>
                </c:pt>
                <c:pt idx="135">
                  <c:v>163.87252641045015</c:v>
                </c:pt>
                <c:pt idx="136">
                  <c:v>159.17128666057877</c:v>
                </c:pt>
                <c:pt idx="137">
                  <c:v>156.77270441155338</c:v>
                </c:pt>
                <c:pt idx="138">
                  <c:v>154.37409319099427</c:v>
                </c:pt>
                <c:pt idx="139">
                  <c:v>141.32567654325567</c:v>
                </c:pt>
                <c:pt idx="140">
                  <c:v>123.95983502449832</c:v>
                </c:pt>
                <c:pt idx="141">
                  <c:v>136.62443679338429</c:v>
                </c:pt>
                <c:pt idx="142">
                  <c:v>132.69072540085014</c:v>
                </c:pt>
                <c:pt idx="143">
                  <c:v>125.30301327128018</c:v>
                </c:pt>
                <c:pt idx="144">
                  <c:v>138.70877930180922</c:v>
                </c:pt>
                <c:pt idx="145">
                  <c:v>145.83726863333163</c:v>
                </c:pt>
                <c:pt idx="146">
                  <c:v>144.74819970889402</c:v>
                </c:pt>
                <c:pt idx="147">
                  <c:v>142.17400650816535</c:v>
                </c:pt>
                <c:pt idx="148">
                  <c:v>126.43191805459625</c:v>
                </c:pt>
                <c:pt idx="149">
                  <c:v>133.95646273797217</c:v>
                </c:pt>
                <c:pt idx="150">
                  <c:v>134.5504805798015</c:v>
                </c:pt>
                <c:pt idx="151">
                  <c:v>138.21378616226841</c:v>
                </c:pt>
                <c:pt idx="152">
                  <c:v>140.88694612221815</c:v>
                </c:pt>
                <c:pt idx="153">
                  <c:v>144.02889446945008</c:v>
                </c:pt>
                <c:pt idx="154">
                  <c:v>146.64577722512965</c:v>
                </c:pt>
                <c:pt idx="155">
                  <c:v>150.77242454653754</c:v>
                </c:pt>
                <c:pt idx="156">
                  <c:v>157.8699433085028</c:v>
                </c:pt>
                <c:pt idx="157">
                  <c:v>155.9322691895851</c:v>
                </c:pt>
                <c:pt idx="158">
                  <c:v>156.95211063417526</c:v>
                </c:pt>
                <c:pt idx="159">
                  <c:v>162.74696783927982</c:v>
                </c:pt>
                <c:pt idx="160">
                  <c:v>157.94224177092556</c:v>
                </c:pt>
                <c:pt idx="161">
                  <c:v>150.07064708500016</c:v>
                </c:pt>
                <c:pt idx="162">
                  <c:v>158.96658828901076</c:v>
                </c:pt>
                <c:pt idx="163">
                  <c:v>156.37757614877924</c:v>
                </c:pt>
                <c:pt idx="164">
                  <c:v>166.94080014740715</c:v>
                </c:pt>
                <c:pt idx="165">
                  <c:v>173.37446518548734</c:v>
                </c:pt>
                <c:pt idx="166">
                  <c:v>173.58240836883311</c:v>
                </c:pt>
                <c:pt idx="167">
                  <c:v>174.20652763420773</c:v>
                </c:pt>
                <c:pt idx="168">
                  <c:v>167.35474542133881</c:v>
                </c:pt>
                <c:pt idx="169">
                  <c:v>176.37829174566238</c:v>
                </c:pt>
                <c:pt idx="170">
                  <c:v>175.85358829828164</c:v>
                </c:pt>
                <c:pt idx="171">
                  <c:v>179.42545972029723</c:v>
                </c:pt>
                <c:pt idx="172">
                  <c:v>182.80691573687358</c:v>
                </c:pt>
                <c:pt idx="173">
                  <c:v>183.96925367011389</c:v>
                </c:pt>
                <c:pt idx="174">
                  <c:v>182.9929998980202</c:v>
                </c:pt>
                <c:pt idx="175">
                  <c:v>184.91585507743511</c:v>
                </c:pt>
                <c:pt idx="176">
                  <c:v>174.76748895605135</c:v>
                </c:pt>
                <c:pt idx="177">
                  <c:v>175.10519563897299</c:v>
                </c:pt>
                <c:pt idx="178">
                  <c:v>174.67576508026275</c:v>
                </c:pt>
                <c:pt idx="179">
                  <c:v>166.94579773697555</c:v>
                </c:pt>
                <c:pt idx="180">
                  <c:v>168.52076273936279</c:v>
                </c:pt>
                <c:pt idx="181">
                  <c:v>177.82892541104812</c:v>
                </c:pt>
                <c:pt idx="182">
                  <c:v>174.58195525404557</c:v>
                </c:pt>
                <c:pt idx="183">
                  <c:v>183.99205426715926</c:v>
                </c:pt>
                <c:pt idx="184">
                  <c:v>182.25523979159038</c:v>
                </c:pt>
                <c:pt idx="185">
                  <c:v>175.5251669919204</c:v>
                </c:pt>
                <c:pt idx="186">
                  <c:v>175.92452509861911</c:v>
                </c:pt>
                <c:pt idx="187">
                  <c:v>163.09210572060314</c:v>
                </c:pt>
                <c:pt idx="188">
                  <c:v>155.96302247263927</c:v>
                </c:pt>
                <c:pt idx="189">
                  <c:v>166.54251398745649</c:v>
                </c:pt>
                <c:pt idx="190">
                  <c:v>164.33812792902205</c:v>
                </c:pt>
                <c:pt idx="191">
                  <c:v>159.70889692623615</c:v>
                </c:pt>
                <c:pt idx="192">
                  <c:v>151.93364707572928</c:v>
                </c:pt>
                <c:pt idx="193">
                  <c:v>148.49071346457822</c:v>
                </c:pt>
                <c:pt idx="194">
                  <c:v>160.15223382113669</c:v>
                </c:pt>
                <c:pt idx="195">
                  <c:v>164.21116018245115</c:v>
                </c:pt>
                <c:pt idx="196">
                  <c:v>162.54012557421578</c:v>
                </c:pt>
                <c:pt idx="197">
                  <c:v>159.0865304386522</c:v>
                </c:pt>
                <c:pt idx="198">
                  <c:v>168.07697678568945</c:v>
                </c:pt>
                <c:pt idx="199">
                  <c:v>169.31697291509255</c:v>
                </c:pt>
                <c:pt idx="200">
                  <c:v>170.66974073953892</c:v>
                </c:pt>
                <c:pt idx="201">
                  <c:v>168.68774017401464</c:v>
                </c:pt>
                <c:pt idx="202">
                  <c:v>165.06006957803541</c:v>
                </c:pt>
                <c:pt idx="203">
                  <c:v>166.98725600174291</c:v>
                </c:pt>
                <c:pt idx="204">
                  <c:v>174.90466916826202</c:v>
                </c:pt>
                <c:pt idx="205">
                  <c:v>177.53390828307738</c:v>
                </c:pt>
                <c:pt idx="206">
                  <c:v>181.99230863722539</c:v>
                </c:pt>
                <c:pt idx="207">
                  <c:v>186.55658546138903</c:v>
                </c:pt>
                <c:pt idx="208">
                  <c:v>192.17507845491335</c:v>
                </c:pt>
                <c:pt idx="209">
                  <c:v>191.14305448038976</c:v>
                </c:pt>
                <c:pt idx="210">
                  <c:v>199.7698935933509</c:v>
                </c:pt>
                <c:pt idx="211">
                  <c:v>201.04451070556112</c:v>
                </c:pt>
                <c:pt idx="212">
                  <c:v>203.59377390151531</c:v>
                </c:pt>
                <c:pt idx="213">
                  <c:v>208.64286037111378</c:v>
                </c:pt>
                <c:pt idx="214">
                  <c:v>210.15730383953942</c:v>
                </c:pt>
                <c:pt idx="215">
                  <c:v>212.48725252515888</c:v>
                </c:pt>
                <c:pt idx="216">
                  <c:v>226.50372400094562</c:v>
                </c:pt>
                <c:pt idx="217">
                  <c:v>214.86100616977782</c:v>
                </c:pt>
                <c:pt idx="218">
                  <c:v>212.97933402555987</c:v>
                </c:pt>
                <c:pt idx="219">
                  <c:v>215.25762646653902</c:v>
                </c:pt>
                <c:pt idx="220">
                  <c:v>211.13163100464004</c:v>
                </c:pt>
                <c:pt idx="221">
                  <c:v>204.5301193858962</c:v>
                </c:pt>
                <c:pt idx="222">
                  <c:v>211.84803909071101</c:v>
                </c:pt>
                <c:pt idx="223">
                  <c:v>207.20117890965054</c:v>
                </c:pt>
                <c:pt idx="224">
                  <c:v>206.84374261225889</c:v>
                </c:pt>
                <c:pt idx="225">
                  <c:v>190.47146535699883</c:v>
                </c:pt>
                <c:pt idx="226">
                  <c:v>192.86581776209965</c:v>
                </c:pt>
                <c:pt idx="227">
                  <c:v>181.61234697235884</c:v>
                </c:pt>
                <c:pt idx="228">
                  <c:v>197.3927792508193</c:v>
                </c:pt>
                <c:pt idx="229">
                  <c:v>200.77945014346705</c:v>
                </c:pt>
                <c:pt idx="230">
                  <c:v>201.62605630211979</c:v>
                </c:pt>
                <c:pt idx="231">
                  <c:v>207.8042648415373</c:v>
                </c:pt>
                <c:pt idx="232">
                  <c:v>196.27983778258834</c:v>
                </c:pt>
                <c:pt idx="233">
                  <c:v>205.37810169240115</c:v>
                </c:pt>
                <c:pt idx="234">
                  <c:v>203.82248967454535</c:v>
                </c:pt>
                <c:pt idx="235">
                  <c:v>199.03676893231787</c:v>
                </c:pt>
                <c:pt idx="236">
                  <c:v>203.33159600702734</c:v>
                </c:pt>
                <c:pt idx="237">
                  <c:v>211.35879680061555</c:v>
                </c:pt>
                <c:pt idx="238">
                  <c:v>213.70311536696502</c:v>
                </c:pt>
                <c:pt idx="239">
                  <c:v>220.36591626531435</c:v>
                </c:pt>
                <c:pt idx="240">
                  <c:v>215.46422247356639</c:v>
                </c:pt>
                <c:pt idx="241">
                  <c:v>200.99179699993974</c:v>
                </c:pt>
                <c:pt idx="242">
                  <c:v>168.17936218589062</c:v>
                </c:pt>
                <c:pt idx="243">
                  <c:v>182.24495489711629</c:v>
                </c:pt>
                <c:pt idx="244">
                  <c:v>191.00076079247575</c:v>
                </c:pt>
                <c:pt idx="245">
                  <c:v>198.13042347111423</c:v>
                </c:pt>
                <c:pt idx="246">
                  <c:v>207.27378157317747</c:v>
                </c:pt>
                <c:pt idx="247">
                  <c:v>216.19823076637817</c:v>
                </c:pt>
                <c:pt idx="248">
                  <c:v>210.66756497735585</c:v>
                </c:pt>
                <c:pt idx="249">
                  <c:v>207.27481006262485</c:v>
                </c:pt>
                <c:pt idx="250">
                  <c:v>234.08527017693493</c:v>
                </c:pt>
                <c:pt idx="251">
                  <c:v>245.34052271600015</c:v>
                </c:pt>
                <c:pt idx="252">
                  <c:v>247.43991593619774</c:v>
                </c:pt>
                <c:pt idx="253">
                  <c:v>253.18542013359354</c:v>
                </c:pt>
                <c:pt idx="254">
                  <c:v>256.88809803039925</c:v>
                </c:pt>
                <c:pt idx="255">
                  <c:v>264.62468536914366</c:v>
                </c:pt>
                <c:pt idx="256">
                  <c:v>272.94218093070469</c:v>
                </c:pt>
                <c:pt idx="257">
                  <c:v>269.61522036907417</c:v>
                </c:pt>
                <c:pt idx="258">
                  <c:v>268.17879724098293</c:v>
                </c:pt>
                <c:pt idx="259">
                  <c:v>272.82031217407024</c:v>
                </c:pt>
                <c:pt idx="260">
                  <c:v>262.11905330298657</c:v>
                </c:pt>
                <c:pt idx="261">
                  <c:v>270.34237689415892</c:v>
                </c:pt>
                <c:pt idx="262">
                  <c:v>258.41934498838822</c:v>
                </c:pt>
                <c:pt idx="263">
                  <c:v>265.02876583584032</c:v>
                </c:pt>
                <c:pt idx="264">
                  <c:v>261.32222023928165</c:v>
                </c:pt>
                <c:pt idx="265">
                  <c:v>253.56280333195812</c:v>
                </c:pt>
                <c:pt idx="266">
                  <c:v>252.11613876669338</c:v>
                </c:pt>
                <c:pt idx="267">
                  <c:v>236.66966135753654</c:v>
                </c:pt>
                <c:pt idx="268">
                  <c:v>239.96217476556234</c:v>
                </c:pt>
                <c:pt idx="269">
                  <c:v>217.57274172688881</c:v>
                </c:pt>
                <c:pt idx="270">
                  <c:v>228.01454602765509</c:v>
                </c:pt>
                <c:pt idx="271">
                  <c:v>218.69149198763262</c:v>
                </c:pt>
                <c:pt idx="272">
                  <c:v>195.78348298096222</c:v>
                </c:pt>
                <c:pt idx="273">
                  <c:v>203.52932672473335</c:v>
                </c:pt>
                <c:pt idx="274">
                  <c:v>230.71115844415911</c:v>
                </c:pt>
                <c:pt idx="275">
                  <c:v>223.07885414107514</c:v>
                </c:pt>
                <c:pt idx="276">
                  <c:v>244.70033873517235</c:v>
                </c:pt>
                <c:pt idx="277">
                  <c:v>234.53835599293558</c:v>
                </c:pt>
                <c:pt idx="278">
                  <c:v>240.22913296311577</c:v>
                </c:pt>
                <c:pt idx="279">
                  <c:v>244.78550055857116</c:v>
                </c:pt>
                <c:pt idx="280">
                  <c:v>236.50378484116646</c:v>
                </c:pt>
                <c:pt idx="281">
                  <c:v>244.24238570150513</c:v>
                </c:pt>
                <c:pt idx="282">
                  <c:v>256.43215851832622</c:v>
                </c:pt>
                <c:pt idx="283">
                  <c:v>245.04433224091335</c:v>
                </c:pt>
                <c:pt idx="284">
                  <c:v>235.71454231929877</c:v>
                </c:pt>
                <c:pt idx="285">
                  <c:v>228.49334407984091</c:v>
                </c:pt>
                <c:pt idx="286">
                  <c:v>247.93666185352922</c:v>
                </c:pt>
                <c:pt idx="287">
                  <c:v>256.21042488492503</c:v>
                </c:pt>
                <c:pt idx="288">
                  <c:v>255.77689485419208</c:v>
                </c:pt>
                <c:pt idx="289">
                  <c:v>263.61250689522501</c:v>
                </c:pt>
                <c:pt idx="290">
                  <c:v>270.74847088244974</c:v>
                </c:pt>
                <c:pt idx="291">
                  <c:v>265.51700860802208</c:v>
                </c:pt>
                <c:pt idx="292">
                  <c:v>276.18828194169532</c:v>
                </c:pt>
                <c:pt idx="293">
                  <c:v>271.55474866615054</c:v>
                </c:pt>
                <c:pt idx="294">
                  <c:v>281.2940657028031</c:v>
                </c:pt>
                <c:pt idx="295">
                  <c:v>288.22738829735454</c:v>
                </c:pt>
                <c:pt idx="296">
                  <c:v>294.45316809515646</c:v>
                </c:pt>
                <c:pt idx="297">
                  <c:v>281.72778404850527</c:v>
                </c:pt>
                <c:pt idx="298">
                  <c:v>281.01743101298388</c:v>
                </c:pt>
                <c:pt idx="299">
                  <c:v>269.2255097831075</c:v>
                </c:pt>
                <c:pt idx="300">
                  <c:v>282.85841263807833</c:v>
                </c:pt>
                <c:pt idx="301">
                  <c:v>287.91461161920739</c:v>
                </c:pt>
                <c:pt idx="302">
                  <c:v>287.91461161920739</c:v>
                </c:pt>
                <c:pt idx="303">
                  <c:v>297.68249458811749</c:v>
                </c:pt>
                <c:pt idx="304">
                  <c:v>311.44398759554809</c:v>
                </c:pt>
                <c:pt idx="305">
                  <c:v>316.22429066096811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C1-4886-BA19-FB197CEFEA06}"/>
            </c:ext>
          </c:extLst>
        </c:ser>
        <c:ser>
          <c:idx val="10"/>
          <c:order val="10"/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'Step #4'!$C$5:$C$310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#4'!$Y$5:$Y$310</c:f>
              <c:numCache>
                <c:formatCode>#,##0.00_);\(#,##0.00\)</c:formatCode>
                <c:ptCount val="306"/>
                <c:pt idx="0">
                  <c:v>100</c:v>
                </c:pt>
                <c:pt idx="1">
                  <c:v>96.743168072295873</c:v>
                </c:pt>
                <c:pt idx="2">
                  <c:v>103.40488850959539</c:v>
                </c:pt>
                <c:pt idx="3">
                  <c:v>101.99853677488504</c:v>
                </c:pt>
                <c:pt idx="4">
                  <c:v>101.40637237840554</c:v>
                </c:pt>
                <c:pt idx="5">
                  <c:v>104.29310413877188</c:v>
                </c:pt>
                <c:pt idx="6">
                  <c:v>101.55440831660161</c:v>
                </c:pt>
                <c:pt idx="7">
                  <c:v>105.40338399709006</c:v>
                </c:pt>
                <c:pt idx="8">
                  <c:v>101.03625156737255</c:v>
                </c:pt>
                <c:pt idx="9">
                  <c:v>101.48038002565598</c:v>
                </c:pt>
                <c:pt idx="10">
                  <c:v>99.703928123607838</c:v>
                </c:pt>
                <c:pt idx="11">
                  <c:v>93.412287209950918</c:v>
                </c:pt>
                <c:pt idx="12">
                  <c:v>107.03537132020972</c:v>
                </c:pt>
                <c:pt idx="13">
                  <c:v>106.45633631387004</c:v>
                </c:pt>
                <c:pt idx="14">
                  <c:v>99.921760395235921</c:v>
                </c:pt>
                <c:pt idx="15">
                  <c:v>106.20824038509575</c:v>
                </c:pt>
                <c:pt idx="16">
                  <c:v>107.77980361239894</c:v>
                </c:pt>
                <c:pt idx="17">
                  <c:v>106.29089774063014</c:v>
                </c:pt>
                <c:pt idx="18">
                  <c:v>104.6365945830118</c:v>
                </c:pt>
                <c:pt idx="19">
                  <c:v>103.72668243019231</c:v>
                </c:pt>
                <c:pt idx="20">
                  <c:v>91.567339527267649</c:v>
                </c:pt>
                <c:pt idx="21">
                  <c:v>93.552540475060979</c:v>
                </c:pt>
                <c:pt idx="22">
                  <c:v>98.929108312101306</c:v>
                </c:pt>
                <c:pt idx="23">
                  <c:v>95.785878639018975</c:v>
                </c:pt>
                <c:pt idx="24">
                  <c:v>101.29307977921154</c:v>
                </c:pt>
                <c:pt idx="25">
                  <c:v>102.76862918019344</c:v>
                </c:pt>
                <c:pt idx="26">
                  <c:v>108.931267642618</c:v>
                </c:pt>
                <c:pt idx="27">
                  <c:v>110.49364442556234</c:v>
                </c:pt>
                <c:pt idx="28">
                  <c:v>113.49199664581239</c:v>
                </c:pt>
                <c:pt idx="29">
                  <c:v>107.68092031244645</c:v>
                </c:pt>
                <c:pt idx="30">
                  <c:v>96.842918407446263</c:v>
                </c:pt>
                <c:pt idx="31">
                  <c:v>97.192519385461978</c:v>
                </c:pt>
                <c:pt idx="32">
                  <c:v>87.403341058204077</c:v>
                </c:pt>
                <c:pt idx="33">
                  <c:v>91.598717943954028</c:v>
                </c:pt>
                <c:pt idx="34">
                  <c:v>98.590943941219962</c:v>
                </c:pt>
                <c:pt idx="35">
                  <c:v>95.020018191224182</c:v>
                </c:pt>
                <c:pt idx="36">
                  <c:v>95.009510550373307</c:v>
                </c:pt>
                <c:pt idx="37">
                  <c:v>93.170673401465791</c:v>
                </c:pt>
                <c:pt idx="38">
                  <c:v>92.45051809481815</c:v>
                </c:pt>
                <c:pt idx="39">
                  <c:v>99.321854613060779</c:v>
                </c:pt>
                <c:pt idx="40">
                  <c:v>106.90705011091856</c:v>
                </c:pt>
                <c:pt idx="41">
                  <c:v>109.94117785493015</c:v>
                </c:pt>
                <c:pt idx="42">
                  <c:v>112.79677892295234</c:v>
                </c:pt>
                <c:pt idx="43">
                  <c:v>117.16942321928518</c:v>
                </c:pt>
                <c:pt idx="44">
                  <c:v>120.47125840250001</c:v>
                </c:pt>
                <c:pt idx="45">
                  <c:v>129.03810289395705</c:v>
                </c:pt>
                <c:pt idx="46">
                  <c:v>131.98294665627876</c:v>
                </c:pt>
                <c:pt idx="47">
                  <c:v>137.87261353722698</c:v>
                </c:pt>
                <c:pt idx="48">
                  <c:v>144.27589555446281</c:v>
                </c:pt>
                <c:pt idx="49">
                  <c:v>146.8070396652088</c:v>
                </c:pt>
                <c:pt idx="50">
                  <c:v>145.63187667291345</c:v>
                </c:pt>
                <c:pt idx="51">
                  <c:v>140.29837158403615</c:v>
                </c:pt>
                <c:pt idx="52">
                  <c:v>140.47916906649621</c:v>
                </c:pt>
                <c:pt idx="53">
                  <c:v>144.9086867430731</c:v>
                </c:pt>
                <c:pt idx="54">
                  <c:v>140.29837158403615</c:v>
                </c:pt>
                <c:pt idx="55">
                  <c:v>140.56954716403106</c:v>
                </c:pt>
                <c:pt idx="56">
                  <c:v>145.3607010929185</c:v>
                </c:pt>
                <c:pt idx="57">
                  <c:v>150.06141499318554</c:v>
                </c:pt>
                <c:pt idx="58">
                  <c:v>161.54199319831531</c:v>
                </c:pt>
                <c:pt idx="59">
                  <c:v>163.25954863799092</c:v>
                </c:pt>
                <c:pt idx="60">
                  <c:v>165.11440529436464</c:v>
                </c:pt>
                <c:pt idx="61">
                  <c:v>171.33637373676066</c:v>
                </c:pt>
                <c:pt idx="62">
                  <c:v>167.25030521703337</c:v>
                </c:pt>
                <c:pt idx="63">
                  <c:v>162.04984874364533</c:v>
                </c:pt>
                <c:pt idx="64">
                  <c:v>164.46433533288166</c:v>
                </c:pt>
                <c:pt idx="65">
                  <c:v>167.06457389142324</c:v>
                </c:pt>
                <c:pt idx="66">
                  <c:v>174.86526892335283</c:v>
                </c:pt>
                <c:pt idx="67">
                  <c:v>176.16538820262363</c:v>
                </c:pt>
                <c:pt idx="68">
                  <c:v>183.13026130376497</c:v>
                </c:pt>
                <c:pt idx="69">
                  <c:v>175.70104956675075</c:v>
                </c:pt>
                <c:pt idx="70">
                  <c:v>181.36584467601165</c:v>
                </c:pt>
                <c:pt idx="71">
                  <c:v>181.18005141931596</c:v>
                </c:pt>
                <c:pt idx="72">
                  <c:v>197.66858364020189</c:v>
                </c:pt>
                <c:pt idx="73">
                  <c:v>196.99588818879238</c:v>
                </c:pt>
                <c:pt idx="74">
                  <c:v>203.53036088895053</c:v>
                </c:pt>
                <c:pt idx="75">
                  <c:v>211.02581824382432</c:v>
                </c:pt>
                <c:pt idx="76">
                  <c:v>202.95382376972867</c:v>
                </c:pt>
                <c:pt idx="77">
                  <c:v>204.3952491425641</c:v>
                </c:pt>
                <c:pt idx="78">
                  <c:v>205.6444610695003</c:v>
                </c:pt>
                <c:pt idx="79">
                  <c:v>209.29614495507312</c:v>
                </c:pt>
                <c:pt idx="80">
                  <c:v>211.02581824382432</c:v>
                </c:pt>
                <c:pt idx="81">
                  <c:v>220.44314168965343</c:v>
                </c:pt>
                <c:pt idx="82">
                  <c:v>227.16988976679642</c:v>
                </c:pt>
                <c:pt idx="83">
                  <c:v>220.25096953114453</c:v>
                </c:pt>
                <c:pt idx="84">
                  <c:v>235.47744944668699</c:v>
                </c:pt>
                <c:pt idx="85">
                  <c:v>235.47744944668699</c:v>
                </c:pt>
                <c:pt idx="86">
                  <c:v>240.63389356193335</c:v>
                </c:pt>
                <c:pt idx="87">
                  <c:v>251.45230460019974</c:v>
                </c:pt>
                <c:pt idx="88">
                  <c:v>262.57399216447908</c:v>
                </c:pt>
                <c:pt idx="89">
                  <c:v>262.06844871301007</c:v>
                </c:pt>
                <c:pt idx="90">
                  <c:v>256.70986153447888</c:v>
                </c:pt>
                <c:pt idx="91">
                  <c:v>255.19318989268166</c:v>
                </c:pt>
                <c:pt idx="92">
                  <c:v>268.03379538051905</c:v>
                </c:pt>
                <c:pt idx="93">
                  <c:v>280.87431829357564</c:v>
                </c:pt>
                <c:pt idx="94">
                  <c:v>263.48396624838409</c:v>
                </c:pt>
                <c:pt idx="95">
                  <c:v>239.72387819063795</c:v>
                </c:pt>
                <c:pt idx="96">
                  <c:v>235.44819733060507</c:v>
                </c:pt>
                <c:pt idx="97">
                  <c:v>233.92287598052391</c:v>
                </c:pt>
                <c:pt idx="98">
                  <c:v>229.67368098141782</c:v>
                </c:pt>
                <c:pt idx="99">
                  <c:v>244.05554475202172</c:v>
                </c:pt>
                <c:pt idx="100">
                  <c:v>250.91965597694838</c:v>
                </c:pt>
                <c:pt idx="101">
                  <c:v>227.93046542862299</c:v>
                </c:pt>
                <c:pt idx="102">
                  <c:v>218.99626638128825</c:v>
                </c:pt>
                <c:pt idx="103">
                  <c:v>211.47843126083018</c:v>
                </c:pt>
                <c:pt idx="104">
                  <c:v>181.40735914703552</c:v>
                </c:pt>
                <c:pt idx="105">
                  <c:v>141.85730086988403</c:v>
                </c:pt>
                <c:pt idx="106">
                  <c:v>130.41716366362832</c:v>
                </c:pt>
                <c:pt idx="107">
                  <c:v>131.28880240556853</c:v>
                </c:pt>
                <c:pt idx="108">
                  <c:v>123.54440273041769</c:v>
                </c:pt>
                <c:pt idx="109">
                  <c:v>109.70286703767516</c:v>
                </c:pt>
                <c:pt idx="110">
                  <c:v>119.88380076852347</c:v>
                </c:pt>
                <c:pt idx="111">
                  <c:v>134.86930683013171</c:v>
                </c:pt>
                <c:pt idx="112">
                  <c:v>148.93963659664738</c:v>
                </c:pt>
                <c:pt idx="113">
                  <c:v>147.22377393997721</c:v>
                </c:pt>
                <c:pt idx="114">
                  <c:v>161.40849042153187</c:v>
                </c:pt>
                <c:pt idx="115">
                  <c:v>168.61522505550056</c:v>
                </c:pt>
                <c:pt idx="116">
                  <c:v>177.19472413210809</c:v>
                </c:pt>
                <c:pt idx="117">
                  <c:v>171.36067136599743</c:v>
                </c:pt>
                <c:pt idx="118">
                  <c:v>178.33861192619301</c:v>
                </c:pt>
                <c:pt idx="119">
                  <c:v>179.25378822128556</c:v>
                </c:pt>
                <c:pt idx="120">
                  <c:v>176.39533832332731</c:v>
                </c:pt>
                <c:pt idx="121">
                  <c:v>178.968740078124</c:v>
                </c:pt>
                <c:pt idx="122">
                  <c:v>191.60185578562266</c:v>
                </c:pt>
                <c:pt idx="123">
                  <c:v>192.77158948608346</c:v>
                </c:pt>
                <c:pt idx="124">
                  <c:v>175.22560462286651</c:v>
                </c:pt>
                <c:pt idx="125">
                  <c:v>168.5581452383046</c:v>
                </c:pt>
                <c:pt idx="126">
                  <c:v>182.82884271031898</c:v>
                </c:pt>
                <c:pt idx="127">
                  <c:v>176.7462398541399</c:v>
                </c:pt>
                <c:pt idx="128">
                  <c:v>195.81281866123985</c:v>
                </c:pt>
                <c:pt idx="129">
                  <c:v>203.53308585671545</c:v>
                </c:pt>
                <c:pt idx="130">
                  <c:v>199.20511451677029</c:v>
                </c:pt>
                <c:pt idx="131">
                  <c:v>208.91382372018379</c:v>
                </c:pt>
                <c:pt idx="132">
                  <c:v>215.90617357962088</c:v>
                </c:pt>
                <c:pt idx="133">
                  <c:v>221.86055844498478</c:v>
                </c:pt>
                <c:pt idx="134">
                  <c:v>222.93237909916695</c:v>
                </c:pt>
                <c:pt idx="135">
                  <c:v>233.17392271908841</c:v>
                </c:pt>
                <c:pt idx="136">
                  <c:v>228.41043134175348</c:v>
                </c:pt>
                <c:pt idx="137">
                  <c:v>226.02868565308603</c:v>
                </c:pt>
                <c:pt idx="138">
                  <c:v>220.6697062443462</c:v>
                </c:pt>
                <c:pt idx="139">
                  <c:v>202.3301777380868</c:v>
                </c:pt>
                <c:pt idx="140">
                  <c:v>181.48983070931322</c:v>
                </c:pt>
                <c:pt idx="141">
                  <c:v>199.94845269311455</c:v>
                </c:pt>
                <c:pt idx="142">
                  <c:v>196.3758341601133</c:v>
                </c:pt>
                <c:pt idx="143">
                  <c:v>189.46868083071882</c:v>
                </c:pt>
                <c:pt idx="144">
                  <c:v>207.39564508863785</c:v>
                </c:pt>
                <c:pt idx="145">
                  <c:v>217.2600283974671</c:v>
                </c:pt>
                <c:pt idx="146">
                  <c:v>220.06100624802079</c:v>
                </c:pt>
                <c:pt idx="147">
                  <c:v>217.86889354335406</c:v>
                </c:pt>
                <c:pt idx="148">
                  <c:v>198.749054002668</c:v>
                </c:pt>
                <c:pt idx="149">
                  <c:v>208.61343731149722</c:v>
                </c:pt>
                <c:pt idx="150">
                  <c:v>208.49163950988566</c:v>
                </c:pt>
                <c:pt idx="151">
                  <c:v>214.82436137696749</c:v>
                </c:pt>
                <c:pt idx="152">
                  <c:v>221.76594838993631</c:v>
                </c:pt>
                <c:pt idx="153">
                  <c:v>222.13130050738076</c:v>
                </c:pt>
                <c:pt idx="154">
                  <c:v>225.05407615954601</c:v>
                </c:pt>
                <c:pt idx="155">
                  <c:v>227.367945378434</c:v>
                </c:pt>
                <c:pt idx="156">
                  <c:v>242.96378228828758</c:v>
                </c:pt>
                <c:pt idx="157">
                  <c:v>243.83193224574092</c:v>
                </c:pt>
                <c:pt idx="158">
                  <c:v>250.77731769862433</c:v>
                </c:pt>
                <c:pt idx="159">
                  <c:v>256.85444997557852</c:v>
                </c:pt>
                <c:pt idx="160">
                  <c:v>258.59085310896114</c:v>
                </c:pt>
                <c:pt idx="161">
                  <c:v>252.38965222392463</c:v>
                </c:pt>
                <c:pt idx="162">
                  <c:v>264.5439993526137</c:v>
                </c:pt>
                <c:pt idx="163">
                  <c:v>257.47460722273348</c:v>
                </c:pt>
                <c:pt idx="164">
                  <c:v>272.10952140895699</c:v>
                </c:pt>
                <c:pt idx="165">
                  <c:v>282.03145933997149</c:v>
                </c:pt>
                <c:pt idx="166">
                  <c:v>288.23268086870326</c:v>
                </c:pt>
                <c:pt idx="167">
                  <c:v>291.0852473135327</c:v>
                </c:pt>
                <c:pt idx="168">
                  <c:v>285.00528685033777</c:v>
                </c:pt>
                <c:pt idx="169">
                  <c:v>299.74038488931052</c:v>
                </c:pt>
                <c:pt idx="170">
                  <c:v>301.62957201078257</c:v>
                </c:pt>
                <c:pt idx="171">
                  <c:v>302.25924600141946</c:v>
                </c:pt>
                <c:pt idx="172">
                  <c:v>309.18603148493816</c:v>
                </c:pt>
                <c:pt idx="173">
                  <c:v>314.72741858436268</c:v>
                </c:pt>
                <c:pt idx="174">
                  <c:v>308.68220146016989</c:v>
                </c:pt>
                <c:pt idx="175">
                  <c:v>316.99440597147782</c:v>
                </c:pt>
                <c:pt idx="176">
                  <c:v>304.6520773544031</c:v>
                </c:pt>
                <c:pt idx="177">
                  <c:v>308.55625427582532</c:v>
                </c:pt>
                <c:pt idx="178">
                  <c:v>313.21615559070489</c:v>
                </c:pt>
                <c:pt idx="179">
                  <c:v>303.64464438551357</c:v>
                </c:pt>
                <c:pt idx="180">
                  <c:v>303.97766847629299</c:v>
                </c:pt>
                <c:pt idx="181">
                  <c:v>320.85814189402601</c:v>
                </c:pt>
                <c:pt idx="182">
                  <c:v>319.835102291574</c:v>
                </c:pt>
                <c:pt idx="183">
                  <c:v>323.54370084478126</c:v>
                </c:pt>
                <c:pt idx="184">
                  <c:v>326.22930108292695</c:v>
                </c:pt>
                <c:pt idx="185">
                  <c:v>319.4515217912782</c:v>
                </c:pt>
                <c:pt idx="186">
                  <c:v>320.47452010633981</c:v>
                </c:pt>
                <c:pt idx="187">
                  <c:v>300.39689568369232</c:v>
                </c:pt>
                <c:pt idx="188">
                  <c:v>292.21245500190543</c:v>
                </c:pt>
                <c:pt idx="189">
                  <c:v>312.28999684977208</c:v>
                </c:pt>
                <c:pt idx="190">
                  <c:v>313.95251619807539</c:v>
                </c:pt>
                <c:pt idx="191">
                  <c:v>302.31516977168485</c:v>
                </c:pt>
                <c:pt idx="192">
                  <c:v>288.65131436342892</c:v>
                </c:pt>
                <c:pt idx="193">
                  <c:v>285.1390373514634</c:v>
                </c:pt>
                <c:pt idx="194">
                  <c:v>306.73261088657654</c:v>
                </c:pt>
                <c:pt idx="195">
                  <c:v>308.94398415885405</c:v>
                </c:pt>
                <c:pt idx="196">
                  <c:v>311.28549528559932</c:v>
                </c:pt>
                <c:pt idx="197">
                  <c:v>308.29364582933363</c:v>
                </c:pt>
                <c:pt idx="198">
                  <c:v>321.69196138638102</c:v>
                </c:pt>
                <c:pt idx="199">
                  <c:v>322.34242357807261</c:v>
                </c:pt>
                <c:pt idx="200">
                  <c:v>327.54566695031099</c:v>
                </c:pt>
                <c:pt idx="201">
                  <c:v>320.00095373871773</c:v>
                </c:pt>
                <c:pt idx="202">
                  <c:v>322.99280319498342</c:v>
                </c:pt>
                <c:pt idx="203">
                  <c:v>322.8627685589916</c:v>
                </c:pt>
                <c:pt idx="204">
                  <c:v>340.39649106726665</c:v>
                </c:pt>
                <c:pt idx="205">
                  <c:v>346.20620491675015</c:v>
                </c:pt>
                <c:pt idx="206">
                  <c:v>352.14795584065877</c:v>
                </c:pt>
                <c:pt idx="207">
                  <c:v>361.78676549216425</c:v>
                </c:pt>
                <c:pt idx="208">
                  <c:v>372.48193367015585</c:v>
                </c:pt>
                <c:pt idx="209">
                  <c:v>375.38685252598316</c:v>
                </c:pt>
                <c:pt idx="210">
                  <c:v>385.15767860821859</c:v>
                </c:pt>
                <c:pt idx="211">
                  <c:v>388.85481991059629</c:v>
                </c:pt>
                <c:pt idx="212">
                  <c:v>395.85288807360052</c:v>
                </c:pt>
                <c:pt idx="213">
                  <c:v>408.66064944239309</c:v>
                </c:pt>
                <c:pt idx="214">
                  <c:v>413.2819883346607</c:v>
                </c:pt>
                <c:pt idx="215">
                  <c:v>413.41408734017142</c:v>
                </c:pt>
                <c:pt idx="216">
                  <c:v>443.56645432561794</c:v>
                </c:pt>
                <c:pt idx="217">
                  <c:v>424.17050536178698</c:v>
                </c:pt>
                <c:pt idx="218">
                  <c:v>420.42511974375395</c:v>
                </c:pt>
                <c:pt idx="219">
                  <c:v>420.15755681041702</c:v>
                </c:pt>
                <c:pt idx="220">
                  <c:v>424.8393404421962</c:v>
                </c:pt>
                <c:pt idx="221">
                  <c:v>421.76270732979174</c:v>
                </c:pt>
                <c:pt idx="222">
                  <c:v>433.93536541611286</c:v>
                </c:pt>
                <c:pt idx="223">
                  <c:v>437.54702117671542</c:v>
                </c:pt>
                <c:pt idx="224">
                  <c:v>436.34312216071771</c:v>
                </c:pt>
                <c:pt idx="225">
                  <c:v>401.02908820514216</c:v>
                </c:pt>
                <c:pt idx="226">
                  <c:v>409.5900492434705</c:v>
                </c:pt>
                <c:pt idx="227">
                  <c:v>351.0007444116485</c:v>
                </c:pt>
                <c:pt idx="228">
                  <c:v>411.6686422682962</c:v>
                </c:pt>
                <c:pt idx="229">
                  <c:v>423.41407908269326</c:v>
                </c:pt>
                <c:pt idx="230">
                  <c:v>429.64923884631469</c:v>
                </c:pt>
                <c:pt idx="231">
                  <c:v>445.45471248080651</c:v>
                </c:pt>
                <c:pt idx="232">
                  <c:v>421.38395745416994</c:v>
                </c:pt>
                <c:pt idx="233">
                  <c:v>448.78986658805547</c:v>
                </c:pt>
                <c:pt idx="234">
                  <c:v>450.67494561418499</c:v>
                </c:pt>
                <c:pt idx="235">
                  <c:v>440.66962779830448</c:v>
                </c:pt>
                <c:pt idx="236">
                  <c:v>445.88975771320702</c:v>
                </c:pt>
                <c:pt idx="237">
                  <c:v>457.63513259651853</c:v>
                </c:pt>
                <c:pt idx="238">
                  <c:v>472.71564094338385</c:v>
                </c:pt>
                <c:pt idx="239">
                  <c:v>460.9702867037675</c:v>
                </c:pt>
                <c:pt idx="240">
                  <c:v>481.63962136160035</c:v>
                </c:pt>
                <c:pt idx="241">
                  <c:v>450.51638139144279</c:v>
                </c:pt>
                <c:pt idx="242">
                  <c:v>385.03435317316303</c:v>
                </c:pt>
                <c:pt idx="243">
                  <c:v>426.94289169450468</c:v>
                </c:pt>
                <c:pt idx="244">
                  <c:v>449.1297237419422</c:v>
                </c:pt>
                <c:pt idx="245">
                  <c:v>469.62170841441139</c:v>
                </c:pt>
                <c:pt idx="246">
                  <c:v>497.81754854468147</c:v>
                </c:pt>
                <c:pt idx="247">
                  <c:v>527.24589985248008</c:v>
                </c:pt>
                <c:pt idx="248">
                  <c:v>513.22507366702621</c:v>
                </c:pt>
                <c:pt idx="249">
                  <c:v>504.59689675716453</c:v>
                </c:pt>
                <c:pt idx="250">
                  <c:v>568.53814149766708</c:v>
                </c:pt>
                <c:pt idx="251">
                  <c:v>582.55900897051129</c:v>
                </c:pt>
                <c:pt idx="252">
                  <c:v>597.18473671237598</c:v>
                </c:pt>
                <c:pt idx="253">
                  <c:v>621.59848673456781</c:v>
                </c:pt>
                <c:pt idx="254">
                  <c:v>630.00061518211658</c:v>
                </c:pt>
                <c:pt idx="255">
                  <c:v>656.31672300331081</c:v>
                </c:pt>
                <c:pt idx="256">
                  <c:v>665.35298447965715</c:v>
                </c:pt>
                <c:pt idx="257">
                  <c:v>672.80385145292382</c:v>
                </c:pt>
                <c:pt idx="258">
                  <c:v>674.23064044587079</c:v>
                </c:pt>
                <c:pt idx="259">
                  <c:v>686.27892026868187</c:v>
                </c:pt>
                <c:pt idx="260">
                  <c:v>658.3775418065793</c:v>
                </c:pt>
                <c:pt idx="261">
                  <c:v>693.72986981672943</c:v>
                </c:pt>
                <c:pt idx="262">
                  <c:v>662.65786749802953</c:v>
                </c:pt>
                <c:pt idx="263">
                  <c:v>609.8672321387653</c:v>
                </c:pt>
                <c:pt idx="264">
                  <c:v>632.42802472454093</c:v>
                </c:pt>
                <c:pt idx="265">
                  <c:v>610.05527555823642</c:v>
                </c:pt>
                <c:pt idx="266">
                  <c:v>615.6924700470305</c:v>
                </c:pt>
                <c:pt idx="267">
                  <c:v>561.43406795987028</c:v>
                </c:pt>
                <c:pt idx="268">
                  <c:v>565.30961207606629</c:v>
                </c:pt>
                <c:pt idx="269">
                  <c:v>521.62107093710392</c:v>
                </c:pt>
                <c:pt idx="270">
                  <c:v>551.0403596627151</c:v>
                </c:pt>
                <c:pt idx="271">
                  <c:v>530.78150424000853</c:v>
                </c:pt>
                <c:pt idx="272">
                  <c:v>476.87538681123857</c:v>
                </c:pt>
                <c:pt idx="273">
                  <c:v>502.06682611856826</c:v>
                </c:pt>
                <c:pt idx="274">
                  <c:v>551.21655360114812</c:v>
                </c:pt>
                <c:pt idx="275">
                  <c:v>471.06199838401153</c:v>
                </c:pt>
                <c:pt idx="276">
                  <c:v>584.44761806851795</c:v>
                </c:pt>
                <c:pt idx="277">
                  <c:v>558.39820614546295</c:v>
                </c:pt>
                <c:pt idx="278">
                  <c:v>572.50014140931194</c:v>
                </c:pt>
                <c:pt idx="279">
                  <c:v>574.26290654145021</c:v>
                </c:pt>
                <c:pt idx="280">
                  <c:v>572.89187616920731</c:v>
                </c:pt>
                <c:pt idx="281">
                  <c:v>609.90946913912069</c:v>
                </c:pt>
                <c:pt idx="282">
                  <c:v>633.41270834133275</c:v>
                </c:pt>
                <c:pt idx="283">
                  <c:v>607.75505182186805</c:v>
                </c:pt>
                <c:pt idx="284">
                  <c:v>572.69598814556446</c:v>
                </c:pt>
                <c:pt idx="285">
                  <c:v>548.40930006725716</c:v>
                </c:pt>
                <c:pt idx="286">
                  <c:v>608.34259203062527</c:v>
                </c:pt>
                <c:pt idx="287">
                  <c:v>639.48449390123312</c:v>
                </c:pt>
                <c:pt idx="288">
                  <c:v>643.14371273554968</c:v>
                </c:pt>
                <c:pt idx="289">
                  <c:v>678.80788440521599</c:v>
                </c:pt>
                <c:pt idx="290">
                  <c:v>699.01758718967881</c:v>
                </c:pt>
                <c:pt idx="291">
                  <c:v>672.66572448841839</c:v>
                </c:pt>
                <c:pt idx="292">
                  <c:v>699.41384291882025</c:v>
                </c:pt>
                <c:pt idx="293">
                  <c:v>703.97091798796646</c:v>
                </c:pt>
                <c:pt idx="294">
                  <c:v>715.06649127783226</c:v>
                </c:pt>
                <c:pt idx="295">
                  <c:v>733.69104728355796</c:v>
                </c:pt>
                <c:pt idx="296">
                  <c:v>750.53248347368981</c:v>
                </c:pt>
                <c:pt idx="297">
                  <c:v>735.27619406229519</c:v>
                </c:pt>
                <c:pt idx="298">
                  <c:v>766.58130498706259</c:v>
                </c:pt>
                <c:pt idx="299">
                  <c:v>704.16913874916554</c:v>
                </c:pt>
                <c:pt idx="300">
                  <c:v>769.59693598018532</c:v>
                </c:pt>
                <c:pt idx="301">
                  <c:v>758.03650796206682</c:v>
                </c:pt>
                <c:pt idx="302">
                  <c:v>713.65254266329259</c:v>
                </c:pt>
                <c:pt idx="303">
                  <c:v>718.40057191293147</c:v>
                </c:pt>
                <c:pt idx="304">
                  <c:v>769.59693598018532</c:v>
                </c:pt>
                <c:pt idx="305">
                  <c:v>788.58917684091182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C1-4886-BA19-FB197CEFE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918640"/>
        <c:axId val="1205915760"/>
      </c:lineChart>
      <c:dateAx>
        <c:axId val="12059186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15760"/>
        <c:crosses val="autoZero"/>
        <c:auto val="1"/>
        <c:lblOffset val="100"/>
        <c:baseTimeUnit val="months"/>
        <c:majorUnit val="2"/>
        <c:majorTimeUnit val="years"/>
      </c:dateAx>
      <c:valAx>
        <c:axId val="1205915760"/>
        <c:scaling>
          <c:orientation val="minMax"/>
          <c:max val="1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18640"/>
        <c:crosses val="autoZero"/>
        <c:crossBetween val="between"/>
        <c:majorUnit val="100"/>
      </c:valAx>
      <c:spPr>
        <a:solidFill>
          <a:schemeClr val="bg2">
            <a:lumMod val="75000"/>
          </a:schemeClr>
        </a:solidFill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Performance</a:t>
            </a:r>
            <a:r>
              <a:rPr lang="en-US" sz="2000" b="1" baseline="0">
                <a:solidFill>
                  <a:schemeClr val="tx1"/>
                </a:solidFill>
              </a:rPr>
              <a:t> of Stock Market Indexes - CBIs, priced in local </a:t>
            </a:r>
            <a:r>
              <a:rPr lang="en-US" sz="2000" b="1" u="sng" baseline="0">
                <a:solidFill>
                  <a:schemeClr val="tx1"/>
                </a:solidFill>
              </a:rPr>
              <a:t>currency</a:t>
            </a:r>
            <a:endParaRPr lang="en-US" sz="2000" b="1" u="sng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3346423007788231"/>
          <c:y val="1.6100495175556347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31004593001977E-2"/>
          <c:y val="7.0647597572957702E-2"/>
          <c:w val="0.8861756910783043"/>
          <c:h val="0.88516520434945634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'Step #5'!$D$5:$D$310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#5'!$F$5:$F$310</c:f>
              <c:numCache>
                <c:formatCode>#,##0.00_);\(#,##0.00\)</c:formatCode>
                <c:ptCount val="306"/>
                <c:pt idx="0">
                  <c:v>100</c:v>
                </c:pt>
                <c:pt idx="1">
                  <c:v>97.989185778007254</c:v>
                </c:pt>
                <c:pt idx="2">
                  <c:v>107.46668961461782</c:v>
                </c:pt>
                <c:pt idx="3">
                  <c:v>104.15716478063193</c:v>
                </c:pt>
                <c:pt idx="4">
                  <c:v>101.87456076187198</c:v>
                </c:pt>
                <c:pt idx="5">
                  <c:v>104.31278057455933</c:v>
                </c:pt>
                <c:pt idx="6">
                  <c:v>102.60817807610114</c:v>
                </c:pt>
                <c:pt idx="7">
                  <c:v>108.83639545056869</c:v>
                </c:pt>
                <c:pt idx="8">
                  <c:v>103.0155042095148</c:v>
                </c:pt>
                <c:pt idx="9">
                  <c:v>102.50562941927342</c:v>
                </c:pt>
                <c:pt idx="10">
                  <c:v>94.298151255683209</c:v>
                </c:pt>
                <c:pt idx="11">
                  <c:v>94.680378067495653</c:v>
                </c:pt>
                <c:pt idx="12">
                  <c:v>97.95978371556015</c:v>
                </c:pt>
                <c:pt idx="13">
                  <c:v>88.919008074810321</c:v>
                </c:pt>
                <c:pt idx="14">
                  <c:v>83.209988095750319</c:v>
                </c:pt>
                <c:pt idx="15">
                  <c:v>89.601709622362776</c:v>
                </c:pt>
                <c:pt idx="16">
                  <c:v>90.057800152030168</c:v>
                </c:pt>
                <c:pt idx="17">
                  <c:v>87.803163948768699</c:v>
                </c:pt>
                <c:pt idx="18">
                  <c:v>86.860146580038148</c:v>
                </c:pt>
                <c:pt idx="19">
                  <c:v>81.29168280194483</c:v>
                </c:pt>
                <c:pt idx="20">
                  <c:v>74.648250935846136</c:v>
                </c:pt>
                <c:pt idx="21">
                  <c:v>75.999311561464651</c:v>
                </c:pt>
                <c:pt idx="22">
                  <c:v>81.712634281370569</c:v>
                </c:pt>
                <c:pt idx="23">
                  <c:v>82.331511839708554</c:v>
                </c:pt>
                <c:pt idx="24">
                  <c:v>81.049295067624755</c:v>
                </c:pt>
                <c:pt idx="25">
                  <c:v>79.366206273396159</c:v>
                </c:pt>
                <c:pt idx="26">
                  <c:v>82.282030319980507</c:v>
                </c:pt>
                <c:pt idx="27">
                  <c:v>77.228461196448805</c:v>
                </c:pt>
                <c:pt idx="28">
                  <c:v>76.527114438564041</c:v>
                </c:pt>
                <c:pt idx="29">
                  <c:v>70.982315735123279</c:v>
                </c:pt>
                <c:pt idx="30">
                  <c:v>65.374410165942379</c:v>
                </c:pt>
                <c:pt idx="31">
                  <c:v>65.693530112014685</c:v>
                </c:pt>
                <c:pt idx="32">
                  <c:v>58.465642614345334</c:v>
                </c:pt>
                <c:pt idx="33">
                  <c:v>63.519928861351346</c:v>
                </c:pt>
                <c:pt idx="34">
                  <c:v>67.144988024037971</c:v>
                </c:pt>
                <c:pt idx="35">
                  <c:v>63.093957517605382</c:v>
                </c:pt>
                <c:pt idx="36">
                  <c:v>61.364255697546</c:v>
                </c:pt>
                <c:pt idx="37">
                  <c:v>60.320841042410677</c:v>
                </c:pt>
                <c:pt idx="38">
                  <c:v>60.824978844857505</c:v>
                </c:pt>
                <c:pt idx="39">
                  <c:v>65.754485607331873</c:v>
                </c:pt>
                <c:pt idx="40">
                  <c:v>69.101300861982423</c:v>
                </c:pt>
                <c:pt idx="41">
                  <c:v>69.883682572465318</c:v>
                </c:pt>
                <c:pt idx="42">
                  <c:v>71.017454785364947</c:v>
                </c:pt>
                <c:pt idx="43">
                  <c:v>72.286763334911001</c:v>
                </c:pt>
                <c:pt idx="44">
                  <c:v>71.423346671829961</c:v>
                </c:pt>
                <c:pt idx="45">
                  <c:v>75.348880570256583</c:v>
                </c:pt>
                <c:pt idx="46">
                  <c:v>75.88600605252212</c:v>
                </c:pt>
                <c:pt idx="47">
                  <c:v>79.738393356568139</c:v>
                </c:pt>
                <c:pt idx="48">
                  <c:v>81.115987550736492</c:v>
                </c:pt>
                <c:pt idx="49">
                  <c:v>82.10633506877214</c:v>
                </c:pt>
                <c:pt idx="50">
                  <c:v>80.763162801371138</c:v>
                </c:pt>
                <c:pt idx="51">
                  <c:v>79.407082311432376</c:v>
                </c:pt>
                <c:pt idx="52">
                  <c:v>80.3665935200723</c:v>
                </c:pt>
                <c:pt idx="53">
                  <c:v>81.812314444301009</c:v>
                </c:pt>
                <c:pt idx="54">
                  <c:v>79.006927412761925</c:v>
                </c:pt>
                <c:pt idx="55">
                  <c:v>79.187642528290525</c:v>
                </c:pt>
                <c:pt idx="56">
                  <c:v>79.929148200737203</c:v>
                </c:pt>
                <c:pt idx="57">
                  <c:v>81.049295067624755</c:v>
                </c:pt>
                <c:pt idx="58">
                  <c:v>84.177387662607742</c:v>
                </c:pt>
                <c:pt idx="59">
                  <c:v>86.909628099766223</c:v>
                </c:pt>
                <c:pt idx="60">
                  <c:v>84.711644650975998</c:v>
                </c:pt>
                <c:pt idx="61">
                  <c:v>86.312981369132132</c:v>
                </c:pt>
                <c:pt idx="62">
                  <c:v>84.662880254722253</c:v>
                </c:pt>
                <c:pt idx="63">
                  <c:v>82.960429126687032</c:v>
                </c:pt>
                <c:pt idx="64">
                  <c:v>85.445261965205162</c:v>
                </c:pt>
                <c:pt idx="65">
                  <c:v>85.433070866141719</c:v>
                </c:pt>
                <c:pt idx="66">
                  <c:v>88.505944953602111</c:v>
                </c:pt>
                <c:pt idx="67">
                  <c:v>87.512728941669167</c:v>
                </c:pt>
                <c:pt idx="68">
                  <c:v>88.120849647892356</c:v>
                </c:pt>
                <c:pt idx="69">
                  <c:v>86.557520473875201</c:v>
                </c:pt>
                <c:pt idx="70">
                  <c:v>89.603143869311424</c:v>
                </c:pt>
                <c:pt idx="71">
                  <c:v>89.517806175867349</c:v>
                </c:pt>
                <c:pt idx="72">
                  <c:v>91.797541700730022</c:v>
                </c:pt>
                <c:pt idx="73">
                  <c:v>91.839134862240584</c:v>
                </c:pt>
                <c:pt idx="74">
                  <c:v>92.85816731924902</c:v>
                </c:pt>
                <c:pt idx="75">
                  <c:v>93.986919667828388</c:v>
                </c:pt>
                <c:pt idx="76">
                  <c:v>91.081135349884534</c:v>
                </c:pt>
                <c:pt idx="77">
                  <c:v>91.089023708102062</c:v>
                </c:pt>
                <c:pt idx="78">
                  <c:v>91.552285472512665</c:v>
                </c:pt>
                <c:pt idx="79">
                  <c:v>93.499992828765258</c:v>
                </c:pt>
                <c:pt idx="80">
                  <c:v>95.796939317011592</c:v>
                </c:pt>
                <c:pt idx="81">
                  <c:v>98.815312020423676</c:v>
                </c:pt>
                <c:pt idx="82">
                  <c:v>100.44246518365532</c:v>
                </c:pt>
                <c:pt idx="83">
                  <c:v>101.7096223627784</c:v>
                </c:pt>
                <c:pt idx="84">
                  <c:v>103.13956657057213</c:v>
                </c:pt>
                <c:pt idx="85">
                  <c:v>100.88636461425928</c:v>
                </c:pt>
                <c:pt idx="86">
                  <c:v>101.89320597220429</c:v>
                </c:pt>
                <c:pt idx="87">
                  <c:v>106.30423246274543</c:v>
                </c:pt>
                <c:pt idx="88">
                  <c:v>109.7643532263385</c:v>
                </c:pt>
                <c:pt idx="89">
                  <c:v>107.80875751186838</c:v>
                </c:pt>
                <c:pt idx="90">
                  <c:v>104.36082784733875</c:v>
                </c:pt>
                <c:pt idx="91">
                  <c:v>105.70328299126544</c:v>
                </c:pt>
                <c:pt idx="92">
                  <c:v>109.48682644177674</c:v>
                </c:pt>
                <c:pt idx="93">
                  <c:v>111.10967686416247</c:v>
                </c:pt>
                <c:pt idx="94">
                  <c:v>106.21602627540409</c:v>
                </c:pt>
                <c:pt idx="95">
                  <c:v>105.29954247522338</c:v>
                </c:pt>
                <c:pt idx="96">
                  <c:v>98.859056552357188</c:v>
                </c:pt>
                <c:pt idx="97">
                  <c:v>95.422600863416676</c:v>
                </c:pt>
                <c:pt idx="98">
                  <c:v>94.853921948281055</c:v>
                </c:pt>
                <c:pt idx="99">
                  <c:v>99.363911478278325</c:v>
                </c:pt>
                <c:pt idx="100">
                  <c:v>100.42453709679732</c:v>
                </c:pt>
                <c:pt idx="101">
                  <c:v>91.791804712935473</c:v>
                </c:pt>
                <c:pt idx="102">
                  <c:v>90.886794888343886</c:v>
                </c:pt>
                <c:pt idx="103">
                  <c:v>91.994750656167966</c:v>
                </c:pt>
                <c:pt idx="104">
                  <c:v>83.642413550765156</c:v>
                </c:pt>
                <c:pt idx="105">
                  <c:v>69.471336574731438</c:v>
                </c:pt>
                <c:pt idx="106">
                  <c:v>64.271474262438517</c:v>
                </c:pt>
                <c:pt idx="107">
                  <c:v>64.774177817936689</c:v>
                </c:pt>
                <c:pt idx="108">
                  <c:v>59.225793497124336</c:v>
                </c:pt>
                <c:pt idx="109">
                  <c:v>52.715029473774798</c:v>
                </c:pt>
                <c:pt idx="110">
                  <c:v>57.217130645554548</c:v>
                </c:pt>
                <c:pt idx="111">
                  <c:v>62.591253962107189</c:v>
                </c:pt>
                <c:pt idx="112">
                  <c:v>65.913687018630867</c:v>
                </c:pt>
                <c:pt idx="113">
                  <c:v>65.926595241168627</c:v>
                </c:pt>
                <c:pt idx="114">
                  <c:v>70.81450884213244</c:v>
                </c:pt>
                <c:pt idx="115">
                  <c:v>73.191056036028286</c:v>
                </c:pt>
                <c:pt idx="116">
                  <c:v>75.805688223398292</c:v>
                </c:pt>
                <c:pt idx="117">
                  <c:v>74.307617285544225</c:v>
                </c:pt>
                <c:pt idx="118">
                  <c:v>78.570199216901173</c:v>
                </c:pt>
                <c:pt idx="119">
                  <c:v>79.966438621401821</c:v>
                </c:pt>
                <c:pt idx="120">
                  <c:v>77.009738536781256</c:v>
                </c:pt>
                <c:pt idx="121">
                  <c:v>79.205570615148517</c:v>
                </c:pt>
                <c:pt idx="122">
                  <c:v>83.862570457381352</c:v>
                </c:pt>
                <c:pt idx="123">
                  <c:v>85.100325574057351</c:v>
                </c:pt>
                <c:pt idx="124">
                  <c:v>78.124148415874245</c:v>
                </c:pt>
                <c:pt idx="125">
                  <c:v>73.914633621616971</c:v>
                </c:pt>
                <c:pt idx="126">
                  <c:v>78.99832193107008</c:v>
                </c:pt>
                <c:pt idx="127">
                  <c:v>75.249917530800445</c:v>
                </c:pt>
                <c:pt idx="128">
                  <c:v>81.838130889376544</c:v>
                </c:pt>
                <c:pt idx="129">
                  <c:v>84.854352222365648</c:v>
                </c:pt>
                <c:pt idx="130">
                  <c:v>84.660011760824972</c:v>
                </c:pt>
                <c:pt idx="131">
                  <c:v>90.188316624356389</c:v>
                </c:pt>
                <c:pt idx="132">
                  <c:v>92.23068427921919</c:v>
                </c:pt>
                <c:pt idx="133">
                  <c:v>95.178061758673607</c:v>
                </c:pt>
                <c:pt idx="134">
                  <c:v>95.078381595743139</c:v>
                </c:pt>
                <c:pt idx="135">
                  <c:v>97.787674081723381</c:v>
                </c:pt>
                <c:pt idx="136">
                  <c:v>96.467449765500618</c:v>
                </c:pt>
                <c:pt idx="137">
                  <c:v>94.706194512571187</c:v>
                </c:pt>
                <c:pt idx="138">
                  <c:v>92.672432339400189</c:v>
                </c:pt>
                <c:pt idx="139">
                  <c:v>87.409463161367128</c:v>
                </c:pt>
                <c:pt idx="140">
                  <c:v>81.136784131491765</c:v>
                </c:pt>
                <c:pt idx="141">
                  <c:v>89.877085036501583</c:v>
                </c:pt>
                <c:pt idx="142">
                  <c:v>89.422428753782825</c:v>
                </c:pt>
                <c:pt idx="143">
                  <c:v>90.185448130459093</c:v>
                </c:pt>
                <c:pt idx="144">
                  <c:v>94.116001893205976</c:v>
                </c:pt>
                <c:pt idx="145">
                  <c:v>97.936118640907594</c:v>
                </c:pt>
                <c:pt idx="146">
                  <c:v>101.00468998752206</c:v>
                </c:pt>
                <c:pt idx="147">
                  <c:v>100.24740759864035</c:v>
                </c:pt>
                <c:pt idx="148">
                  <c:v>93.966840210547446</c:v>
                </c:pt>
                <c:pt idx="149">
                  <c:v>97.683691177947026</c:v>
                </c:pt>
                <c:pt idx="150">
                  <c:v>98.914275059879813</c:v>
                </c:pt>
                <c:pt idx="151">
                  <c:v>100.8691536508756</c:v>
                </c:pt>
                <c:pt idx="152">
                  <c:v>103.31382757483183</c:v>
                </c:pt>
                <c:pt idx="153">
                  <c:v>101.26930854954605</c:v>
                </c:pt>
                <c:pt idx="154">
                  <c:v>101.55759218622262</c:v>
                </c:pt>
                <c:pt idx="155">
                  <c:v>102.27543278401676</c:v>
                </c:pt>
                <c:pt idx="156">
                  <c:v>107.4329848113248</c:v>
                </c:pt>
                <c:pt idx="157">
                  <c:v>108.62125840827275</c:v>
                </c:pt>
                <c:pt idx="158">
                  <c:v>112.53029846679001</c:v>
                </c:pt>
                <c:pt idx="159">
                  <c:v>114.56549488690962</c:v>
                </c:pt>
                <c:pt idx="160">
                  <c:v>116.94419345122844</c:v>
                </c:pt>
                <c:pt idx="161">
                  <c:v>115.19010943304218</c:v>
                </c:pt>
                <c:pt idx="162">
                  <c:v>120.88765543651306</c:v>
                </c:pt>
                <c:pt idx="163">
                  <c:v>117.10411198600174</c:v>
                </c:pt>
                <c:pt idx="164">
                  <c:v>120.58789782424736</c:v>
                </c:pt>
                <c:pt idx="165">
                  <c:v>125.96560675817162</c:v>
                </c:pt>
                <c:pt idx="166">
                  <c:v>129.49887411614532</c:v>
                </c:pt>
                <c:pt idx="167">
                  <c:v>132.55023449937607</c:v>
                </c:pt>
                <c:pt idx="168">
                  <c:v>127.83371340877471</c:v>
                </c:pt>
                <c:pt idx="169">
                  <c:v>133.34552443239679</c:v>
                </c:pt>
                <c:pt idx="170">
                  <c:v>134.26989659079501</c:v>
                </c:pt>
                <c:pt idx="171">
                  <c:v>135.10247694448029</c:v>
                </c:pt>
                <c:pt idx="172">
                  <c:v>137.94372014973538</c:v>
                </c:pt>
                <c:pt idx="173">
                  <c:v>140.57269480659181</c:v>
                </c:pt>
                <c:pt idx="174">
                  <c:v>138.45287781650245</c:v>
                </c:pt>
                <c:pt idx="175">
                  <c:v>143.66636547480744</c:v>
                </c:pt>
                <c:pt idx="176">
                  <c:v>141.43754571662149</c:v>
                </c:pt>
                <c:pt idx="177">
                  <c:v>144.71910273510892</c:v>
                </c:pt>
                <c:pt idx="178">
                  <c:v>148.26958105646631</c:v>
                </c:pt>
                <c:pt idx="179">
                  <c:v>147.64855212770536</c:v>
                </c:pt>
                <c:pt idx="180">
                  <c:v>143.06541600332744</c:v>
                </c:pt>
                <c:pt idx="181">
                  <c:v>150.91863517060366</c:v>
                </c:pt>
                <c:pt idx="182">
                  <c:v>148.29324613111885</c:v>
                </c:pt>
                <c:pt idx="183">
                  <c:v>149.55681769287037</c:v>
                </c:pt>
                <c:pt idx="184">
                  <c:v>151.12588385468209</c:v>
                </c:pt>
                <c:pt idx="185">
                  <c:v>147.95046111039397</c:v>
                </c:pt>
                <c:pt idx="186">
                  <c:v>150.87130502129858</c:v>
                </c:pt>
                <c:pt idx="187">
                  <c:v>141.42965735840397</c:v>
                </c:pt>
                <c:pt idx="188">
                  <c:v>137.68985843982617</c:v>
                </c:pt>
                <c:pt idx="189">
                  <c:v>149.11578675616369</c:v>
                </c:pt>
                <c:pt idx="190">
                  <c:v>149.19108472096724</c:v>
                </c:pt>
                <c:pt idx="191">
                  <c:v>146.57573541012292</c:v>
                </c:pt>
                <c:pt idx="192">
                  <c:v>139.13916498142649</c:v>
                </c:pt>
                <c:pt idx="193">
                  <c:v>138.56474907849633</c:v>
                </c:pt>
                <c:pt idx="194">
                  <c:v>147.7087904995482</c:v>
                </c:pt>
                <c:pt idx="195">
                  <c:v>148.10751115127005</c:v>
                </c:pt>
                <c:pt idx="196">
                  <c:v>150.3772069474922</c:v>
                </c:pt>
                <c:pt idx="197">
                  <c:v>150.51417753108731</c:v>
                </c:pt>
                <c:pt idx="198">
                  <c:v>155.87395837815353</c:v>
                </c:pt>
                <c:pt idx="199">
                  <c:v>155.68392065745877</c:v>
                </c:pt>
                <c:pt idx="200">
                  <c:v>155.49173156634109</c:v>
                </c:pt>
                <c:pt idx="201">
                  <c:v>152.47120749250607</c:v>
                </c:pt>
                <c:pt idx="202">
                  <c:v>157.68182665691376</c:v>
                </c:pt>
                <c:pt idx="203">
                  <c:v>160.55175480114167</c:v>
                </c:pt>
                <c:pt idx="204">
                  <c:v>163.42311719231816</c:v>
                </c:pt>
                <c:pt idx="205">
                  <c:v>169.50217288412716</c:v>
                </c:pt>
                <c:pt idx="206">
                  <c:v>169.43619752448976</c:v>
                </c:pt>
                <c:pt idx="207">
                  <c:v>170.97657874732869</c:v>
                </c:pt>
                <c:pt idx="208">
                  <c:v>172.95583953645141</c:v>
                </c:pt>
                <c:pt idx="209">
                  <c:v>173.78841989013668</c:v>
                </c:pt>
                <c:pt idx="210">
                  <c:v>177.15101186122226</c:v>
                </c:pt>
                <c:pt idx="211">
                  <c:v>177.24782353025543</c:v>
                </c:pt>
                <c:pt idx="212">
                  <c:v>180.66921962623525</c:v>
                </c:pt>
                <c:pt idx="213">
                  <c:v>184.67793984768298</c:v>
                </c:pt>
                <c:pt idx="214">
                  <c:v>189.86417681396381</c:v>
                </c:pt>
                <c:pt idx="215">
                  <c:v>191.7308492176183</c:v>
                </c:pt>
                <c:pt idx="216">
                  <c:v>202.50204380190181</c:v>
                </c:pt>
                <c:pt idx="217">
                  <c:v>194.61511983133255</c:v>
                </c:pt>
                <c:pt idx="218">
                  <c:v>189.38298696269521</c:v>
                </c:pt>
                <c:pt idx="219">
                  <c:v>189.89788161725687</c:v>
                </c:pt>
                <c:pt idx="220">
                  <c:v>194.0012621373148</c:v>
                </c:pt>
                <c:pt idx="221">
                  <c:v>194.94069388867374</c:v>
                </c:pt>
                <c:pt idx="222">
                  <c:v>201.96276694921332</c:v>
                </c:pt>
                <c:pt idx="223">
                  <c:v>208.07481032084104</c:v>
                </c:pt>
                <c:pt idx="224">
                  <c:v>208.9683461698435</c:v>
                </c:pt>
                <c:pt idx="225">
                  <c:v>194.4652410251997</c:v>
                </c:pt>
                <c:pt idx="226">
                  <c:v>197.93827001133056</c:v>
                </c:pt>
                <c:pt idx="227">
                  <c:v>179.77209815986114</c:v>
                </c:pt>
                <c:pt idx="228">
                  <c:v>193.91735869081936</c:v>
                </c:pt>
                <c:pt idx="229">
                  <c:v>199.6823143008763</c:v>
                </c:pt>
                <c:pt idx="230">
                  <c:v>203.2614775612065</c:v>
                </c:pt>
                <c:pt idx="231">
                  <c:v>211.2523844355521</c:v>
                </c:pt>
                <c:pt idx="232">
                  <c:v>197.35668287365718</c:v>
                </c:pt>
                <c:pt idx="233">
                  <c:v>210.96051518150398</c:v>
                </c:pt>
                <c:pt idx="234">
                  <c:v>213.73004603932705</c:v>
                </c:pt>
                <c:pt idx="235">
                  <c:v>209.86331626579465</c:v>
                </c:pt>
                <c:pt idx="236">
                  <c:v>213.46901309467464</c:v>
                </c:pt>
                <c:pt idx="237">
                  <c:v>217.83055806548771</c:v>
                </c:pt>
                <c:pt idx="238">
                  <c:v>225.24704903690318</c:v>
                </c:pt>
                <c:pt idx="239">
                  <c:v>231.68681783629506</c:v>
                </c:pt>
                <c:pt idx="240">
                  <c:v>231.30961088880281</c:v>
                </c:pt>
                <c:pt idx="241">
                  <c:v>211.85405103050644</c:v>
                </c:pt>
                <c:pt idx="242">
                  <c:v>185.34701604922336</c:v>
                </c:pt>
                <c:pt idx="243">
                  <c:v>208.85719203132393</c:v>
                </c:pt>
                <c:pt idx="244">
                  <c:v>218.31461641065357</c:v>
                </c:pt>
                <c:pt idx="245">
                  <c:v>222.32907361989587</c:v>
                </c:pt>
                <c:pt idx="246">
                  <c:v>234.57969393170112</c:v>
                </c:pt>
                <c:pt idx="247">
                  <c:v>251.01544683963684</c:v>
                </c:pt>
                <c:pt idx="248">
                  <c:v>241.16862441375156</c:v>
                </c:pt>
                <c:pt idx="249">
                  <c:v>234.49650760868005</c:v>
                </c:pt>
                <c:pt idx="250">
                  <c:v>259.71558883008481</c:v>
                </c:pt>
                <c:pt idx="251">
                  <c:v>269.35659681884027</c:v>
                </c:pt>
                <c:pt idx="252">
                  <c:v>266.3568693257605</c:v>
                </c:pt>
                <c:pt idx="253">
                  <c:v>273.30651291539374</c:v>
                </c:pt>
                <c:pt idx="254">
                  <c:v>284.90526798904233</c:v>
                </c:pt>
                <c:pt idx="255">
                  <c:v>299.84151571217529</c:v>
                </c:pt>
                <c:pt idx="256">
                  <c:v>301.48659696226491</c:v>
                </c:pt>
                <c:pt idx="257">
                  <c:v>308.18381308893765</c:v>
                </c:pt>
                <c:pt idx="258">
                  <c:v>315.19441217388811</c:v>
                </c:pt>
                <c:pt idx="259">
                  <c:v>324.33199948367115</c:v>
                </c:pt>
                <c:pt idx="260">
                  <c:v>308.90380505715473</c:v>
                </c:pt>
                <c:pt idx="261">
                  <c:v>330.26261061629589</c:v>
                </c:pt>
                <c:pt idx="262">
                  <c:v>327.51029072185645</c:v>
                </c:pt>
                <c:pt idx="263">
                  <c:v>341.79395608335847</c:v>
                </c:pt>
                <c:pt idx="264">
                  <c:v>323.82069044648108</c:v>
                </c:pt>
                <c:pt idx="265">
                  <c:v>313.66550492663822</c:v>
                </c:pt>
                <c:pt idx="266">
                  <c:v>324.8863359293203</c:v>
                </c:pt>
                <c:pt idx="267">
                  <c:v>296.31039972462457</c:v>
                </c:pt>
                <c:pt idx="268">
                  <c:v>296.3261764410596</c:v>
                </c:pt>
                <c:pt idx="269">
                  <c:v>271.4584857220716</c:v>
                </c:pt>
                <c:pt idx="270">
                  <c:v>296.1927914748361</c:v>
                </c:pt>
                <c:pt idx="271">
                  <c:v>283.6223340934842</c:v>
                </c:pt>
                <c:pt idx="272">
                  <c:v>257.13322719905915</c:v>
                </c:pt>
                <c:pt idx="273">
                  <c:v>277.66877500968116</c:v>
                </c:pt>
                <c:pt idx="274">
                  <c:v>292.59426588069937</c:v>
                </c:pt>
                <c:pt idx="275">
                  <c:v>275.33955796509042</c:v>
                </c:pt>
                <c:pt idx="276">
                  <c:v>292.34255554121307</c:v>
                </c:pt>
                <c:pt idx="277">
                  <c:v>284.70877615707877</c:v>
                </c:pt>
                <c:pt idx="278">
                  <c:v>294.68826642571321</c:v>
                </c:pt>
                <c:pt idx="279">
                  <c:v>299.00319837069543</c:v>
                </c:pt>
                <c:pt idx="280">
                  <c:v>299.74542116661644</c:v>
                </c:pt>
                <c:pt idx="281">
                  <c:v>319.1471967643389</c:v>
                </c:pt>
                <c:pt idx="282">
                  <c:v>329.08509387146279</c:v>
                </c:pt>
                <c:pt idx="283">
                  <c:v>323.25488002524276</c:v>
                </c:pt>
                <c:pt idx="284">
                  <c:v>307.50613140570545</c:v>
                </c:pt>
                <c:pt idx="285">
                  <c:v>300.74724266024123</c:v>
                </c:pt>
                <c:pt idx="286">
                  <c:v>327.56766059980208</c:v>
                </c:pt>
                <c:pt idx="287">
                  <c:v>342.05570615148514</c:v>
                </c:pt>
                <c:pt idx="288">
                  <c:v>347.49293633377795</c:v>
                </c:pt>
                <c:pt idx="289">
                  <c:v>365.46548484718102</c:v>
                </c:pt>
                <c:pt idx="290">
                  <c:v>376.80177272922856</c:v>
                </c:pt>
                <c:pt idx="291">
                  <c:v>361.12115083975158</c:v>
                </c:pt>
                <c:pt idx="292">
                  <c:v>374.87701332415418</c:v>
                </c:pt>
                <c:pt idx="293">
                  <c:v>391.58383890538266</c:v>
                </c:pt>
                <c:pt idx="294">
                  <c:v>396.01709622362779</c:v>
                </c:pt>
                <c:pt idx="295">
                  <c:v>405.0600232348005</c:v>
                </c:pt>
                <c:pt idx="296">
                  <c:v>413.24096782984094</c:v>
                </c:pt>
                <c:pt idx="297">
                  <c:v>409.15121265579506</c:v>
                </c:pt>
                <c:pt idx="298">
                  <c:v>432.59613040173252</c:v>
                </c:pt>
                <c:pt idx="299">
                  <c:v>421.78549402636145</c:v>
                </c:pt>
                <c:pt idx="300">
                  <c:v>433.18058603330314</c:v>
                </c:pt>
                <c:pt idx="301">
                  <c:v>427.01117278372988</c:v>
                </c:pt>
                <c:pt idx="302">
                  <c:v>402.43893693616172</c:v>
                </c:pt>
                <c:pt idx="303">
                  <c:v>399.37036558954719</c:v>
                </c:pt>
                <c:pt idx="304">
                  <c:v>423.94116719016671</c:v>
                </c:pt>
                <c:pt idx="305">
                  <c:v>430.29990103696053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B-4714-B41D-05B93B5510E3}"/>
            </c:ext>
          </c:extLst>
        </c:ser>
        <c:ser>
          <c:idx val="1"/>
          <c:order val="1"/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'Step #5'!$D$5:$D$310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#5'!$H$5:$H$310</c:f>
              <c:numCache>
                <c:formatCode>0.00</c:formatCode>
                <c:ptCount val="306"/>
                <c:pt idx="0" formatCode="#,##0.00_);\(#,##0.00\)">
                  <c:v>100</c:v>
                </c:pt>
                <c:pt idx="1">
                  <c:v>111.69911479198591</c:v>
                </c:pt>
                <c:pt idx="2">
                  <c:v>117.27873324735758</c:v>
                </c:pt>
                <c:pt idx="3">
                  <c:v>119.63027336260214</c:v>
                </c:pt>
                <c:pt idx="4">
                  <c:v>123.42395582404768</c:v>
                </c:pt>
                <c:pt idx="5">
                  <c:v>125.60975834591692</c:v>
                </c:pt>
                <c:pt idx="6">
                  <c:v>131.82690315029865</c:v>
                </c:pt>
                <c:pt idx="7">
                  <c:v>131.67446213059182</c:v>
                </c:pt>
                <c:pt idx="8">
                  <c:v>124.44070416483981</c:v>
                </c:pt>
                <c:pt idx="9">
                  <c:v>127.77139326273111</c:v>
                </c:pt>
                <c:pt idx="10">
                  <c:v>134.89362566472022</c:v>
                </c:pt>
                <c:pt idx="11">
                  <c:v>135.08020675230682</c:v>
                </c:pt>
                <c:pt idx="12">
                  <c:v>134.56743087934794</c:v>
                </c:pt>
                <c:pt idx="13">
                  <c:v>127.63413351099379</c:v>
                </c:pt>
                <c:pt idx="14">
                  <c:v>137.6403324288564</c:v>
                </c:pt>
                <c:pt idx="15">
                  <c:v>138.05786941538599</c:v>
                </c:pt>
                <c:pt idx="16">
                  <c:v>144.25156238160807</c:v>
                </c:pt>
                <c:pt idx="17">
                  <c:v>144.49729401025496</c:v>
                </c:pt>
                <c:pt idx="18">
                  <c:v>125.10239811890492</c:v>
                </c:pt>
                <c:pt idx="19">
                  <c:v>119.48805119057475</c:v>
                </c:pt>
                <c:pt idx="20">
                  <c:v>114.97527374888305</c:v>
                </c:pt>
                <c:pt idx="21">
                  <c:v>110.0438698722416</c:v>
                </c:pt>
                <c:pt idx="22">
                  <c:v>113.87599462510462</c:v>
                </c:pt>
                <c:pt idx="23">
                  <c:v>107.22959085648944</c:v>
                </c:pt>
                <c:pt idx="24">
                  <c:v>97.177068719487764</c:v>
                </c:pt>
                <c:pt idx="25">
                  <c:v>99.329256125661033</c:v>
                </c:pt>
                <c:pt idx="26">
                  <c:v>104.48913472367374</c:v>
                </c:pt>
                <c:pt idx="27">
                  <c:v>108.64836084351617</c:v>
                </c:pt>
                <c:pt idx="28">
                  <c:v>98.745019263712578</c:v>
                </c:pt>
                <c:pt idx="29">
                  <c:v>112.88328665784422</c:v>
                </c:pt>
                <c:pt idx="30">
                  <c:v>107.59591386497011</c:v>
                </c:pt>
                <c:pt idx="31">
                  <c:v>108.57468115304682</c:v>
                </c:pt>
                <c:pt idx="32">
                  <c:v>103.03721085965314</c:v>
                </c:pt>
                <c:pt idx="33">
                  <c:v>98.208401910125488</c:v>
                </c:pt>
                <c:pt idx="34">
                  <c:v>93.432238342144259</c:v>
                </c:pt>
                <c:pt idx="35">
                  <c:v>88.446693966977179</c:v>
                </c:pt>
                <c:pt idx="36">
                  <c:v>97.708008016182717</c:v>
                </c:pt>
                <c:pt idx="37">
                  <c:v>98.497394992866148</c:v>
                </c:pt>
                <c:pt idx="38">
                  <c:v>98.409186087841007</c:v>
                </c:pt>
                <c:pt idx="39">
                  <c:v>99.117068081623316</c:v>
                </c:pt>
                <c:pt idx="40">
                  <c:v>102.68821628953492</c:v>
                </c:pt>
                <c:pt idx="41">
                  <c:v>96.809576718454821</c:v>
                </c:pt>
                <c:pt idx="42">
                  <c:v>96.204878122011749</c:v>
                </c:pt>
                <c:pt idx="43">
                  <c:v>92.63751526364598</c:v>
                </c:pt>
                <c:pt idx="44">
                  <c:v>89.066040996454149</c:v>
                </c:pt>
                <c:pt idx="45">
                  <c:v>87.837502267138063</c:v>
                </c:pt>
                <c:pt idx="46">
                  <c:v>91.024609385738003</c:v>
                </c:pt>
                <c:pt idx="47">
                  <c:v>97.527486745204911</c:v>
                </c:pt>
                <c:pt idx="48">
                  <c:v>103.63076005282063</c:v>
                </c:pt>
                <c:pt idx="49">
                  <c:v>109.12510407154244</c:v>
                </c:pt>
                <c:pt idx="50">
                  <c:v>113.46101041238032</c:v>
                </c:pt>
                <c:pt idx="51">
                  <c:v>103.94724485146011</c:v>
                </c:pt>
                <c:pt idx="52">
                  <c:v>101.36215632397465</c:v>
                </c:pt>
                <c:pt idx="53">
                  <c:v>91.150799278331846</c:v>
                </c:pt>
                <c:pt idx="54">
                  <c:v>90.306500466084316</c:v>
                </c:pt>
                <c:pt idx="55">
                  <c:v>87.43092380402571</c:v>
                </c:pt>
                <c:pt idx="56">
                  <c:v>90.990405734669906</c:v>
                </c:pt>
                <c:pt idx="57">
                  <c:v>86.028575673754361</c:v>
                </c:pt>
                <c:pt idx="58">
                  <c:v>87.346818359928108</c:v>
                </c:pt>
                <c:pt idx="59">
                  <c:v>82.508044960620992</c:v>
                </c:pt>
                <c:pt idx="60">
                  <c:v>77.643346428334397</c:v>
                </c:pt>
                <c:pt idx="61">
                  <c:v>85.081801218017787</c:v>
                </c:pt>
                <c:pt idx="62">
                  <c:v>76.953635871333333</c:v>
                </c:pt>
                <c:pt idx="63">
                  <c:v>75.514547277132436</c:v>
                </c:pt>
                <c:pt idx="64">
                  <c:v>69.103592576002967</c:v>
                </c:pt>
                <c:pt idx="65">
                  <c:v>70.419552912361866</c:v>
                </c:pt>
                <c:pt idx="66">
                  <c:v>70.55603337916213</c:v>
                </c:pt>
                <c:pt idx="67">
                  <c:v>75.752461626392758</c:v>
                </c:pt>
                <c:pt idx="68">
                  <c:v>75.284450272405365</c:v>
                </c:pt>
                <c:pt idx="69">
                  <c:v>71.193432561795561</c:v>
                </c:pt>
                <c:pt idx="70">
                  <c:v>71.613235937196137</c:v>
                </c:pt>
                <c:pt idx="71">
                  <c:v>75.639043355283604</c:v>
                </c:pt>
                <c:pt idx="72">
                  <c:v>81.957558458937086</c:v>
                </c:pt>
                <c:pt idx="73">
                  <c:v>84.627531715457195</c:v>
                </c:pt>
                <c:pt idx="74">
                  <c:v>84.579649861297312</c:v>
                </c:pt>
                <c:pt idx="75">
                  <c:v>93.825790590431836</c:v>
                </c:pt>
                <c:pt idx="76">
                  <c:v>106.92529722215447</c:v>
                </c:pt>
                <c:pt idx="77">
                  <c:v>108.93904787099291</c:v>
                </c:pt>
                <c:pt idx="78">
                  <c:v>105.06425006911479</c:v>
                </c:pt>
                <c:pt idx="79">
                  <c:v>108.05480370245009</c:v>
                </c:pt>
                <c:pt idx="80">
                  <c:v>114.16465370066653</c:v>
                </c:pt>
                <c:pt idx="81">
                  <c:v>119.73919846516854</c:v>
                </c:pt>
                <c:pt idx="82">
                  <c:v>136.76177439539771</c:v>
                </c:pt>
                <c:pt idx="83">
                  <c:v>174.29833489154274</c:v>
                </c:pt>
                <c:pt idx="84">
                  <c:v>181.52055381155066</c:v>
                </c:pt>
                <c:pt idx="85">
                  <c:v>187.69242517086749</c:v>
                </c:pt>
                <c:pt idx="86">
                  <c:v>207.42600916233224</c:v>
                </c:pt>
                <c:pt idx="87">
                  <c:v>250.24622869803909</c:v>
                </c:pt>
                <c:pt idx="88">
                  <c:v>267.73042215846806</c:v>
                </c:pt>
                <c:pt idx="89">
                  <c:v>248.90622004024991</c:v>
                </c:pt>
                <c:pt idx="90">
                  <c:v>291.27303691551049</c:v>
                </c:pt>
                <c:pt idx="91">
                  <c:v>339.98928804384832</c:v>
                </c:pt>
                <c:pt idx="92">
                  <c:v>361.71412511499017</c:v>
                </c:pt>
                <c:pt idx="93">
                  <c:v>387.93335353263518</c:v>
                </c:pt>
                <c:pt idx="94">
                  <c:v>317.38029436134093</c:v>
                </c:pt>
                <c:pt idx="95">
                  <c:v>342.77351462199778</c:v>
                </c:pt>
                <c:pt idx="96">
                  <c:v>285.56363396756404</c:v>
                </c:pt>
                <c:pt idx="97">
                  <c:v>283.29326482804186</c:v>
                </c:pt>
                <c:pt idx="98">
                  <c:v>226.23581731056314</c:v>
                </c:pt>
                <c:pt idx="99">
                  <c:v>240.59370032050387</c:v>
                </c:pt>
                <c:pt idx="100">
                  <c:v>223.67171533946268</c:v>
                </c:pt>
                <c:pt idx="101">
                  <c:v>178.24810860796578</c:v>
                </c:pt>
                <c:pt idx="102">
                  <c:v>180.82883126357851</c:v>
                </c:pt>
                <c:pt idx="103">
                  <c:v>156.18069463418894</c:v>
                </c:pt>
                <c:pt idx="104">
                  <c:v>149.43247535369039</c:v>
                </c:pt>
                <c:pt idx="105">
                  <c:v>112.62471975937764</c:v>
                </c:pt>
                <c:pt idx="106">
                  <c:v>121.89965644153189</c:v>
                </c:pt>
                <c:pt idx="107">
                  <c:v>118.61945760689552</c:v>
                </c:pt>
                <c:pt idx="108">
                  <c:v>129.68475179013842</c:v>
                </c:pt>
                <c:pt idx="109">
                  <c:v>135.6909571523135</c:v>
                </c:pt>
                <c:pt idx="110">
                  <c:v>154.60701039778223</c:v>
                </c:pt>
                <c:pt idx="111">
                  <c:v>161.40547349153428</c:v>
                </c:pt>
                <c:pt idx="112">
                  <c:v>171.52672097690711</c:v>
                </c:pt>
                <c:pt idx="113">
                  <c:v>192.79270000216314</c:v>
                </c:pt>
                <c:pt idx="114">
                  <c:v>222.2846121254959</c:v>
                </c:pt>
                <c:pt idx="115">
                  <c:v>173.79481571451308</c:v>
                </c:pt>
                <c:pt idx="116">
                  <c:v>181.07045936615114</c:v>
                </c:pt>
                <c:pt idx="117">
                  <c:v>195.16963235030488</c:v>
                </c:pt>
                <c:pt idx="118">
                  <c:v>208.16334711044652</c:v>
                </c:pt>
                <c:pt idx="119">
                  <c:v>213.49481640793462</c:v>
                </c:pt>
                <c:pt idx="120">
                  <c:v>194.74253651740813</c:v>
                </c:pt>
                <c:pt idx="121">
                  <c:v>198.82405101694053</c:v>
                </c:pt>
                <c:pt idx="122">
                  <c:v>202.54795842108737</c:v>
                </c:pt>
                <c:pt idx="123">
                  <c:v>187.01086590043175</c:v>
                </c:pt>
                <c:pt idx="124">
                  <c:v>168.86978175281689</c:v>
                </c:pt>
                <c:pt idx="125">
                  <c:v>156.24592088765507</c:v>
                </c:pt>
                <c:pt idx="126">
                  <c:v>171.82463674839829</c:v>
                </c:pt>
                <c:pt idx="127">
                  <c:v>171.9090125513396</c:v>
                </c:pt>
                <c:pt idx="128">
                  <c:v>173.00737714561242</c:v>
                </c:pt>
                <c:pt idx="129">
                  <c:v>194.06129535835404</c:v>
                </c:pt>
                <c:pt idx="130">
                  <c:v>183.72550588289508</c:v>
                </c:pt>
                <c:pt idx="131">
                  <c:v>182.93696985252899</c:v>
                </c:pt>
                <c:pt idx="132">
                  <c:v>181.80453685175669</c:v>
                </c:pt>
                <c:pt idx="133">
                  <c:v>189.25464202291039</c:v>
                </c:pt>
                <c:pt idx="134">
                  <c:v>190.75680168713927</c:v>
                </c:pt>
                <c:pt idx="135">
                  <c:v>189.67529634462829</c:v>
                </c:pt>
                <c:pt idx="136">
                  <c:v>178.72816799893729</c:v>
                </c:pt>
                <c:pt idx="137">
                  <c:v>179.94015763997467</c:v>
                </c:pt>
                <c:pt idx="138">
                  <c:v>176.00875412294303</c:v>
                </c:pt>
                <c:pt idx="139">
                  <c:v>167.25375847457386</c:v>
                </c:pt>
                <c:pt idx="140">
                  <c:v>153.69535405747268</c:v>
                </c:pt>
                <c:pt idx="141">
                  <c:v>160.79836531375307</c:v>
                </c:pt>
                <c:pt idx="142">
                  <c:v>152.01424771823068</c:v>
                </c:pt>
                <c:pt idx="143">
                  <c:v>143.28477948218043</c:v>
                </c:pt>
                <c:pt idx="144">
                  <c:v>149.35600425701955</c:v>
                </c:pt>
                <c:pt idx="145">
                  <c:v>158.20794068445275</c:v>
                </c:pt>
                <c:pt idx="146">
                  <c:v>147.4131977231788</c:v>
                </c:pt>
                <c:pt idx="147">
                  <c:v>156.11209658248779</c:v>
                </c:pt>
                <c:pt idx="148">
                  <c:v>154.54323150875737</c:v>
                </c:pt>
                <c:pt idx="149">
                  <c:v>144.97943692328437</c:v>
                </c:pt>
                <c:pt idx="150">
                  <c:v>137.04489854138785</c:v>
                </c:pt>
                <c:pt idx="151">
                  <c:v>133.3893188300984</c:v>
                </c:pt>
                <c:pt idx="152">
                  <c:v>135.90704188162331</c:v>
                </c:pt>
                <c:pt idx="153">
                  <c:v>134.7807163848511</c:v>
                </c:pt>
                <c:pt idx="154">
                  <c:v>128.99810293303594</c:v>
                </c:pt>
                <c:pt idx="155">
                  <c:v>147.82621769746999</c:v>
                </c:pt>
                <c:pt idx="156">
                  <c:v>155.40240142549129</c:v>
                </c:pt>
                <c:pt idx="157">
                  <c:v>154.1106007462889</c:v>
                </c:pt>
                <c:pt idx="158">
                  <c:v>145.70850430120856</c:v>
                </c:pt>
                <c:pt idx="159">
                  <c:v>141.88380712011681</c:v>
                </c:pt>
                <c:pt idx="160">
                  <c:v>149.87619187109942</c:v>
                </c:pt>
                <c:pt idx="161">
                  <c:v>128.93876157726407</c:v>
                </c:pt>
                <c:pt idx="162">
                  <c:v>129.88944066617131</c:v>
                </c:pt>
                <c:pt idx="163">
                  <c:v>136.70268743752575</c:v>
                </c:pt>
                <c:pt idx="164">
                  <c:v>141.67227119463953</c:v>
                </c:pt>
                <c:pt idx="165">
                  <c:v>139.51910567577235</c:v>
                </c:pt>
                <c:pt idx="166">
                  <c:v>144.6585225392904</c:v>
                </c:pt>
                <c:pt idx="167">
                  <c:v>137.84900548219201</c:v>
                </c:pt>
                <c:pt idx="168">
                  <c:v>132.44866777415899</c:v>
                </c:pt>
                <c:pt idx="169">
                  <c:v>133.96130882730588</c:v>
                </c:pt>
                <c:pt idx="170">
                  <c:v>132.46319692356809</c:v>
                </c:pt>
                <c:pt idx="171">
                  <c:v>132.01055771740857</c:v>
                </c:pt>
                <c:pt idx="172">
                  <c:v>132.8479537797752</c:v>
                </c:pt>
                <c:pt idx="173">
                  <c:v>133.44175743598939</c:v>
                </c:pt>
                <c:pt idx="174">
                  <c:v>143.42452047663613</c:v>
                </c:pt>
                <c:pt idx="175">
                  <c:v>144.44328074325264</c:v>
                </c:pt>
                <c:pt idx="176">
                  <c:v>153.99835941563057</c:v>
                </c:pt>
                <c:pt idx="177">
                  <c:v>157.66663133456603</c:v>
                </c:pt>
                <c:pt idx="178">
                  <c:v>174.78334067671383</c:v>
                </c:pt>
                <c:pt idx="179">
                  <c:v>210.72856243880946</c:v>
                </c:pt>
                <c:pt idx="180">
                  <c:v>209.14458762819638</c:v>
                </c:pt>
                <c:pt idx="181">
                  <c:v>215.65534598053156</c:v>
                </c:pt>
                <c:pt idx="182">
                  <c:v>244.1632819454961</c:v>
                </c:pt>
                <c:pt idx="183">
                  <c:v>289.3591932405588</c:v>
                </c:pt>
                <c:pt idx="184">
                  <c:v>300.43995507670547</c:v>
                </c:pt>
                <c:pt idx="185">
                  <c:v>278.64694933582371</c:v>
                </c:pt>
                <c:pt idx="186">
                  <c:v>238.67969762243462</c:v>
                </c:pt>
                <c:pt idx="187">
                  <c:v>208.85944354333662</c:v>
                </c:pt>
                <c:pt idx="188">
                  <c:v>198.87863685837115</c:v>
                </c:pt>
                <c:pt idx="189">
                  <c:v>220.3627205518066</c:v>
                </c:pt>
                <c:pt idx="190">
                  <c:v>224.45679996231496</c:v>
                </c:pt>
                <c:pt idx="191">
                  <c:v>230.56605354240745</c:v>
                </c:pt>
                <c:pt idx="192">
                  <c:v>178.34563785725518</c:v>
                </c:pt>
                <c:pt idx="193">
                  <c:v>175.11298686959995</c:v>
                </c:pt>
                <c:pt idx="194">
                  <c:v>195.69517990989519</c:v>
                </c:pt>
                <c:pt idx="195">
                  <c:v>191.42213792857652</c:v>
                </c:pt>
                <c:pt idx="196">
                  <c:v>190.00793264117942</c:v>
                </c:pt>
                <c:pt idx="197">
                  <c:v>190.85418774396157</c:v>
                </c:pt>
                <c:pt idx="198">
                  <c:v>194.09413907186476</c:v>
                </c:pt>
                <c:pt idx="199">
                  <c:v>201.00958317996606</c:v>
                </c:pt>
                <c:pt idx="200">
                  <c:v>195.74650522367034</c:v>
                </c:pt>
                <c:pt idx="201">
                  <c:v>201.98684740316503</c:v>
                </c:pt>
                <c:pt idx="202">
                  <c:v>211.72901615436959</c:v>
                </c:pt>
                <c:pt idx="203">
                  <c:v>202.19173510695475</c:v>
                </c:pt>
                <c:pt idx="204">
                  <c:v>205.80927018234044</c:v>
                </c:pt>
                <c:pt idx="205">
                  <c:v>211.18823162637327</c:v>
                </c:pt>
                <c:pt idx="206">
                  <c:v>209.93617741056249</c:v>
                </c:pt>
                <c:pt idx="207">
                  <c:v>205.51558510330014</c:v>
                </c:pt>
                <c:pt idx="208">
                  <c:v>203.07388774039441</c:v>
                </c:pt>
                <c:pt idx="209">
                  <c:v>207.97611396944612</c:v>
                </c:pt>
                <c:pt idx="210">
                  <c:v>213.22700870933588</c:v>
                </c:pt>
                <c:pt idx="211">
                  <c:v>218.94571604060283</c:v>
                </c:pt>
                <c:pt idx="212">
                  <c:v>218.17262368915146</c:v>
                </c:pt>
                <c:pt idx="213">
                  <c:v>221.06506761601716</c:v>
                </c:pt>
                <c:pt idx="214">
                  <c:v>216.10388166061685</c:v>
                </c:pt>
                <c:pt idx="215">
                  <c:v>215.45138075414596</c:v>
                </c:pt>
                <c:pt idx="216">
                  <c:v>226.7648162125206</c:v>
                </c:pt>
                <c:pt idx="217">
                  <c:v>212.33970290604125</c:v>
                </c:pt>
                <c:pt idx="218">
                  <c:v>206.44321000956154</c:v>
                </c:pt>
                <c:pt idx="219">
                  <c:v>200.797267904405</c:v>
                </c:pt>
                <c:pt idx="220">
                  <c:v>201.65995281184107</c:v>
                </c:pt>
                <c:pt idx="221">
                  <c:v>185.4999107789757</c:v>
                </c:pt>
                <c:pt idx="222">
                  <c:v>187.38805199240042</c:v>
                </c:pt>
                <c:pt idx="223">
                  <c:v>177.54106961260226</c:v>
                </c:pt>
                <c:pt idx="224">
                  <c:v>183.80167476398134</c:v>
                </c:pt>
                <c:pt idx="225">
                  <c:v>169.56274488957484</c:v>
                </c:pt>
                <c:pt idx="226">
                  <c:v>168.61193055609905</c:v>
                </c:pt>
                <c:pt idx="227">
                  <c:v>162.46911756074712</c:v>
                </c:pt>
                <c:pt idx="228">
                  <c:v>168.37636220498857</c:v>
                </c:pt>
                <c:pt idx="229">
                  <c:v>191.59348204775713</c:v>
                </c:pt>
                <c:pt idx="230">
                  <c:v>201.3527167612323</c:v>
                </c:pt>
                <c:pt idx="231">
                  <c:v>200.54366329593506</c:v>
                </c:pt>
                <c:pt idx="232">
                  <c:v>188.84050869135672</c:v>
                </c:pt>
                <c:pt idx="233">
                  <c:v>194.0640946473074</c:v>
                </c:pt>
                <c:pt idx="234">
                  <c:v>191.04337724064322</c:v>
                </c:pt>
                <c:pt idx="235">
                  <c:v>188.02903769682285</c:v>
                </c:pt>
                <c:pt idx="236">
                  <c:v>189.26356464651423</c:v>
                </c:pt>
                <c:pt idx="237">
                  <c:v>190.81862428562951</c:v>
                </c:pt>
                <c:pt idx="238">
                  <c:v>187.10004497025227</c:v>
                </c:pt>
                <c:pt idx="239">
                  <c:v>198.70554315916465</c:v>
                </c:pt>
                <c:pt idx="240">
                  <c:v>193.91100939179196</c:v>
                </c:pt>
                <c:pt idx="241">
                  <c:v>187.64232455008113</c:v>
                </c:pt>
                <c:pt idx="242">
                  <c:v>179.17272744961835</c:v>
                </c:pt>
                <c:pt idx="243">
                  <c:v>186.324932745078</c:v>
                </c:pt>
                <c:pt idx="244">
                  <c:v>185.82128633652505</c:v>
                </c:pt>
                <c:pt idx="245">
                  <c:v>194.44169422544024</c:v>
                </c:pt>
                <c:pt idx="246">
                  <c:v>215.63606913438633</c:v>
                </c:pt>
                <c:pt idx="247">
                  <c:v>221.21724628992553</c:v>
                </c:pt>
                <c:pt idx="248">
                  <c:v>209.64549839613102</c:v>
                </c:pt>
                <c:pt idx="249">
                  <c:v>210.06771141801644</c:v>
                </c:pt>
                <c:pt idx="250">
                  <c:v>220.96200350230274</c:v>
                </c:pt>
                <c:pt idx="251">
                  <c:v>226.25902263357466</c:v>
                </c:pt>
                <c:pt idx="252">
                  <c:v>226.9104897269151</c:v>
                </c:pt>
                <c:pt idx="253">
                  <c:v>228.60501987134896</c:v>
                </c:pt>
                <c:pt idx="254">
                  <c:v>224.22910459102749</c:v>
                </c:pt>
                <c:pt idx="255">
                  <c:v>224.55159350583935</c:v>
                </c:pt>
                <c:pt idx="256">
                  <c:v>235.53662336011368</c:v>
                </c:pt>
                <c:pt idx="257">
                  <c:v>233.95485936822854</c:v>
                </c:pt>
                <c:pt idx="258">
                  <c:v>221.32683139380421</c:v>
                </c:pt>
                <c:pt idx="259">
                  <c:v>230.87602523363455</c:v>
                </c:pt>
                <c:pt idx="260">
                  <c:v>232.45452876301096</c:v>
                </c:pt>
                <c:pt idx="261">
                  <c:v>231.09753362193658</c:v>
                </c:pt>
                <c:pt idx="262">
                  <c:v>232.17569895780667</c:v>
                </c:pt>
                <c:pt idx="263">
                  <c:v>237.1196915891197</c:v>
                </c:pt>
                <c:pt idx="264">
                  <c:v>218.98675078017158</c:v>
                </c:pt>
                <c:pt idx="265">
                  <c:v>225.55810703800825</c:v>
                </c:pt>
                <c:pt idx="266">
                  <c:v>211.87012490398777</c:v>
                </c:pt>
                <c:pt idx="267">
                  <c:v>198.50593598704666</c:v>
                </c:pt>
                <c:pt idx="268">
                  <c:v>207.58542459330025</c:v>
                </c:pt>
                <c:pt idx="269">
                  <c:v>221.40891689903216</c:v>
                </c:pt>
                <c:pt idx="270">
                  <c:v>211.93788002241683</c:v>
                </c:pt>
                <c:pt idx="271">
                  <c:v>208.6088768562164</c:v>
                </c:pt>
                <c:pt idx="272">
                  <c:v>197.02904927209016</c:v>
                </c:pt>
                <c:pt idx="273">
                  <c:v>188.50069922093422</c:v>
                </c:pt>
                <c:pt idx="274">
                  <c:v>205.29943672565531</c:v>
                </c:pt>
                <c:pt idx="275">
                  <c:v>201.25512392875456</c:v>
                </c:pt>
                <c:pt idx="276">
                  <c:v>212.09618209612233</c:v>
                </c:pt>
                <c:pt idx="277">
                  <c:v>213.65580636972058</c:v>
                </c:pt>
                <c:pt idx="278">
                  <c:v>213.21606608171578</c:v>
                </c:pt>
                <c:pt idx="279">
                  <c:v>216.50010603148121</c:v>
                </c:pt>
                <c:pt idx="280">
                  <c:v>208.76654270715852</c:v>
                </c:pt>
                <c:pt idx="281">
                  <c:v>208.60367593382341</c:v>
                </c:pt>
                <c:pt idx="282">
                  <c:v>214.40042882743242</c:v>
                </c:pt>
                <c:pt idx="283">
                  <c:v>203.24990789493089</c:v>
                </c:pt>
                <c:pt idx="284">
                  <c:v>202.63721710018672</c:v>
                </c:pt>
                <c:pt idx="285">
                  <c:v>196.66299662245322</c:v>
                </c:pt>
                <c:pt idx="286">
                  <c:v>197.3732325622839</c:v>
                </c:pt>
                <c:pt idx="287">
                  <c:v>193.80722957632878</c:v>
                </c:pt>
                <c:pt idx="288">
                  <c:v>181.66473227411265</c:v>
                </c:pt>
                <c:pt idx="289">
                  <c:v>196.42846208447313</c:v>
                </c:pt>
                <c:pt idx="290">
                  <c:v>198.12202206411163</c:v>
                </c:pt>
                <c:pt idx="291">
                  <c:v>202.26912861588309</c:v>
                </c:pt>
                <c:pt idx="292">
                  <c:v>201.09570849778655</c:v>
                </c:pt>
                <c:pt idx="293">
                  <c:v>193.31654566911882</c:v>
                </c:pt>
                <c:pt idx="294">
                  <c:v>191.44982840708553</c:v>
                </c:pt>
                <c:pt idx="295">
                  <c:v>185.16089655443403</c:v>
                </c:pt>
                <c:pt idx="296">
                  <c:v>217.36180481317803</c:v>
                </c:pt>
                <c:pt idx="297">
                  <c:v>213.6697391661524</c:v>
                </c:pt>
                <c:pt idx="298">
                  <c:v>216.70766572755426</c:v>
                </c:pt>
                <c:pt idx="299">
                  <c:v>218.35632594365265</c:v>
                </c:pt>
                <c:pt idx="300">
                  <c:v>211.76596332880791</c:v>
                </c:pt>
                <c:pt idx="301">
                  <c:v>216.34550982833613</c:v>
                </c:pt>
                <c:pt idx="302">
                  <c:v>217.31288119798919</c:v>
                </c:pt>
                <c:pt idx="303">
                  <c:v>213.61807984519851</c:v>
                </c:pt>
                <c:pt idx="304">
                  <c:v>218.0777665624388</c:v>
                </c:pt>
                <c:pt idx="305">
                  <c:v>220.54492775447528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B-4714-B41D-05B93B5510E3}"/>
            </c:ext>
          </c:extLst>
        </c:ser>
        <c:ser>
          <c:idx val="2"/>
          <c:order val="2"/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'Step #5'!$D$5:$D$310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#5'!$J$5:$J$310</c:f>
              <c:numCache>
                <c:formatCode>0.00</c:formatCode>
                <c:ptCount val="306"/>
                <c:pt idx="0" formatCode="#,##0.00_);\(#,##0.00\)">
                  <c:v>100</c:v>
                </c:pt>
                <c:pt idx="1">
                  <c:v>111.83436268070579</c:v>
                </c:pt>
                <c:pt idx="2">
                  <c:v>111.17370864371476</c:v>
                </c:pt>
                <c:pt idx="3">
                  <c:v>108.47153241409531</c:v>
                </c:pt>
                <c:pt idx="4">
                  <c:v>104.00944789149074</c:v>
                </c:pt>
                <c:pt idx="5">
                  <c:v>100.91593806106825</c:v>
                </c:pt>
                <c:pt idx="6">
                  <c:v>105.1900347286817</c:v>
                </c:pt>
                <c:pt idx="7">
                  <c:v>105.57156784393271</c:v>
                </c:pt>
                <c:pt idx="8">
                  <c:v>99.45169435802768</c:v>
                </c:pt>
                <c:pt idx="9">
                  <c:v>103.53794604033023</c:v>
                </c:pt>
                <c:pt idx="10">
                  <c:v>93.222686913244885</c:v>
                </c:pt>
                <c:pt idx="11">
                  <c:v>94.119166872889224</c:v>
                </c:pt>
                <c:pt idx="12">
                  <c:v>99.40809935601942</c:v>
                </c:pt>
                <c:pt idx="13">
                  <c:v>90.822168426974599</c:v>
                </c:pt>
                <c:pt idx="14">
                  <c:v>85.288052422870109</c:v>
                </c:pt>
                <c:pt idx="15">
                  <c:v>91.645351925032998</c:v>
                </c:pt>
                <c:pt idx="16">
                  <c:v>89.578964219858022</c:v>
                </c:pt>
                <c:pt idx="17">
                  <c:v>88.629817369986228</c:v>
                </c:pt>
                <c:pt idx="18">
                  <c:v>85.745067835593559</c:v>
                </c:pt>
                <c:pt idx="19">
                  <c:v>75.899260454367209</c:v>
                </c:pt>
                <c:pt idx="20">
                  <c:v>63.025189306502938</c:v>
                </c:pt>
                <c:pt idx="21">
                  <c:v>66.696849108155646</c:v>
                </c:pt>
                <c:pt idx="22">
                  <c:v>72.998860150698064</c:v>
                </c:pt>
                <c:pt idx="23">
                  <c:v>75.488618760915699</c:v>
                </c:pt>
                <c:pt idx="24">
                  <c:v>74.720723707848478</c:v>
                </c:pt>
                <c:pt idx="25">
                  <c:v>73.718181370416374</c:v>
                </c:pt>
                <c:pt idx="26">
                  <c:v>78.95854002019766</c:v>
                </c:pt>
                <c:pt idx="27">
                  <c:v>73.749197184238213</c:v>
                </c:pt>
                <c:pt idx="28">
                  <c:v>70.488321960346482</c:v>
                </c:pt>
                <c:pt idx="29">
                  <c:v>64.113757331741454</c:v>
                </c:pt>
                <c:pt idx="30">
                  <c:v>54.130432441222077</c:v>
                </c:pt>
                <c:pt idx="31">
                  <c:v>54.317688100074115</c:v>
                </c:pt>
                <c:pt idx="32">
                  <c:v>40.508952971227487</c:v>
                </c:pt>
                <c:pt idx="33">
                  <c:v>46.123969407199219</c:v>
                </c:pt>
                <c:pt idx="34">
                  <c:v>48.573936748749816</c:v>
                </c:pt>
                <c:pt idx="35">
                  <c:v>42.317131510463035</c:v>
                </c:pt>
                <c:pt idx="36">
                  <c:v>40.198812666118023</c:v>
                </c:pt>
                <c:pt idx="37">
                  <c:v>37.261542695355026</c:v>
                </c:pt>
                <c:pt idx="38">
                  <c:v>35.459507318299529</c:v>
                </c:pt>
                <c:pt idx="39">
                  <c:v>43.039967183873138</c:v>
                </c:pt>
                <c:pt idx="40">
                  <c:v>43.634500105889607</c:v>
                </c:pt>
                <c:pt idx="41">
                  <c:v>47.114811162553174</c:v>
                </c:pt>
                <c:pt idx="42">
                  <c:v>51.024929150265805</c:v>
                </c:pt>
                <c:pt idx="43">
                  <c:v>50.976944643375774</c:v>
                </c:pt>
                <c:pt idx="44">
                  <c:v>47.644390869982104</c:v>
                </c:pt>
                <c:pt idx="45">
                  <c:v>53.484550552769917</c:v>
                </c:pt>
                <c:pt idx="46">
                  <c:v>54.800601224404744</c:v>
                </c:pt>
                <c:pt idx="47">
                  <c:v>58.007488079358971</c:v>
                </c:pt>
                <c:pt idx="48">
                  <c:v>59.374451983922953</c:v>
                </c:pt>
                <c:pt idx="49">
                  <c:v>58.782840634221081</c:v>
                </c:pt>
                <c:pt idx="50">
                  <c:v>56.420795478196808</c:v>
                </c:pt>
                <c:pt idx="51">
                  <c:v>58.300806130628033</c:v>
                </c:pt>
                <c:pt idx="52">
                  <c:v>57.367456489260526</c:v>
                </c:pt>
                <c:pt idx="53">
                  <c:v>59.288576304891969</c:v>
                </c:pt>
                <c:pt idx="54">
                  <c:v>56.990023569983272</c:v>
                </c:pt>
                <c:pt idx="55">
                  <c:v>55.37494743303516</c:v>
                </c:pt>
                <c:pt idx="56">
                  <c:v>56.950375185625731</c:v>
                </c:pt>
                <c:pt idx="57">
                  <c:v>57.93565953571089</c:v>
                </c:pt>
                <c:pt idx="58">
                  <c:v>60.360464931340985</c:v>
                </c:pt>
                <c:pt idx="59">
                  <c:v>62.263444569340287</c:v>
                </c:pt>
                <c:pt idx="60">
                  <c:v>62.245450830935958</c:v>
                </c:pt>
                <c:pt idx="61">
                  <c:v>63.644598449708781</c:v>
                </c:pt>
                <c:pt idx="62">
                  <c:v>63.61943293424067</c:v>
                </c:pt>
                <c:pt idx="63">
                  <c:v>61.221250278003026</c:v>
                </c:pt>
                <c:pt idx="64">
                  <c:v>65.25586369959116</c:v>
                </c:pt>
                <c:pt idx="65">
                  <c:v>67.094032992683111</c:v>
                </c:pt>
                <c:pt idx="66">
                  <c:v>71.486042628937881</c:v>
                </c:pt>
                <c:pt idx="67">
                  <c:v>70.654951602758302</c:v>
                </c:pt>
                <c:pt idx="68">
                  <c:v>73.791913580138186</c:v>
                </c:pt>
                <c:pt idx="69">
                  <c:v>72.108809077964878</c:v>
                </c:pt>
                <c:pt idx="70">
                  <c:v>75.975771366723393</c:v>
                </c:pt>
                <c:pt idx="71">
                  <c:v>79.119019375963504</c:v>
                </c:pt>
                <c:pt idx="72">
                  <c:v>83.008804211062255</c:v>
                </c:pt>
                <c:pt idx="73">
                  <c:v>84.791970798523451</c:v>
                </c:pt>
                <c:pt idx="74">
                  <c:v>87.338053607711203</c:v>
                </c:pt>
                <c:pt idx="75">
                  <c:v>87.920446644595401</c:v>
                </c:pt>
                <c:pt idx="76">
                  <c:v>83.282517721679625</c:v>
                </c:pt>
                <c:pt idx="77">
                  <c:v>83.142810836211098</c:v>
                </c:pt>
                <c:pt idx="78">
                  <c:v>83.123209865107</c:v>
                </c:pt>
                <c:pt idx="79">
                  <c:v>85.721366668515728</c:v>
                </c:pt>
                <c:pt idx="80">
                  <c:v>87.839106909673987</c:v>
                </c:pt>
                <c:pt idx="81">
                  <c:v>91.709869391484702</c:v>
                </c:pt>
                <c:pt idx="82">
                  <c:v>92.298991318201601</c:v>
                </c:pt>
                <c:pt idx="83">
                  <c:v>96.508277655537015</c:v>
                </c:pt>
                <c:pt idx="84">
                  <c:v>99.319880707860563</c:v>
                </c:pt>
                <c:pt idx="85">
                  <c:v>98.242141797687125</c:v>
                </c:pt>
                <c:pt idx="86">
                  <c:v>101.19125878975608</c:v>
                </c:pt>
                <c:pt idx="87">
                  <c:v>108.38653535580191</c:v>
                </c:pt>
                <c:pt idx="88">
                  <c:v>115.32330630790509</c:v>
                </c:pt>
                <c:pt idx="89">
                  <c:v>117.14143175729119</c:v>
                </c:pt>
                <c:pt idx="90">
                  <c:v>110.95061191802331</c:v>
                </c:pt>
                <c:pt idx="91">
                  <c:v>111.74102949987991</c:v>
                </c:pt>
                <c:pt idx="92">
                  <c:v>115.00833362531209</c:v>
                </c:pt>
                <c:pt idx="93">
                  <c:v>117.31552606985174</c:v>
                </c:pt>
                <c:pt idx="94">
                  <c:v>115.14014727547919</c:v>
                </c:pt>
                <c:pt idx="95">
                  <c:v>118.01918936656905</c:v>
                </c:pt>
                <c:pt idx="96">
                  <c:v>100.23626165615987</c:v>
                </c:pt>
                <c:pt idx="97">
                  <c:v>98.720372553309659</c:v>
                </c:pt>
                <c:pt idx="98">
                  <c:v>95.601997210340613</c:v>
                </c:pt>
                <c:pt idx="99">
                  <c:v>101.65632460028091</c:v>
                </c:pt>
                <c:pt idx="100">
                  <c:v>103.82102430299311</c:v>
                </c:pt>
                <c:pt idx="101">
                  <c:v>93.89548440491582</c:v>
                </c:pt>
                <c:pt idx="102">
                  <c:v>94.791385776002727</c:v>
                </c:pt>
                <c:pt idx="103">
                  <c:v>93.95370871504133</c:v>
                </c:pt>
                <c:pt idx="104">
                  <c:v>85.303703206775864</c:v>
                </c:pt>
                <c:pt idx="105">
                  <c:v>72.970480184459745</c:v>
                </c:pt>
                <c:pt idx="106">
                  <c:v>68.31060732131202</c:v>
                </c:pt>
                <c:pt idx="107">
                  <c:v>70.369830388518437</c:v>
                </c:pt>
                <c:pt idx="108">
                  <c:v>63.466996837180979</c:v>
                </c:pt>
                <c:pt idx="109">
                  <c:v>56.231200405135226</c:v>
                </c:pt>
                <c:pt idx="110">
                  <c:v>59.757153014190266</c:v>
                </c:pt>
                <c:pt idx="111">
                  <c:v>69.773686678883891</c:v>
                </c:pt>
                <c:pt idx="112">
                  <c:v>72.280703276448463</c:v>
                </c:pt>
                <c:pt idx="113">
                  <c:v>70.347007842178201</c:v>
                </c:pt>
                <c:pt idx="114">
                  <c:v>78.005442983127537</c:v>
                </c:pt>
                <c:pt idx="115">
                  <c:v>79.943381483051752</c:v>
                </c:pt>
                <c:pt idx="116">
                  <c:v>83.023583513325647</c:v>
                </c:pt>
                <c:pt idx="117">
                  <c:v>79.217038495045088</c:v>
                </c:pt>
                <c:pt idx="118">
                  <c:v>82.303676551325381</c:v>
                </c:pt>
                <c:pt idx="119">
                  <c:v>87.152994478759226</c:v>
                </c:pt>
                <c:pt idx="120">
                  <c:v>82.052635592902121</c:v>
                </c:pt>
                <c:pt idx="121">
                  <c:v>81.901513850086545</c:v>
                </c:pt>
                <c:pt idx="122">
                  <c:v>90.022086090150907</c:v>
                </c:pt>
                <c:pt idx="123">
                  <c:v>89.760958906815219</c:v>
                </c:pt>
                <c:pt idx="124">
                  <c:v>87.253935170155415</c:v>
                </c:pt>
                <c:pt idx="125">
                  <c:v>87.271343180907067</c:v>
                </c:pt>
                <c:pt idx="126">
                  <c:v>89.940460630498407</c:v>
                </c:pt>
                <c:pt idx="127">
                  <c:v>86.681785506054339</c:v>
                </c:pt>
                <c:pt idx="128">
                  <c:v>91.126162014985681</c:v>
                </c:pt>
                <c:pt idx="129">
                  <c:v>96.573380864270689</c:v>
                </c:pt>
                <c:pt idx="130">
                  <c:v>97.847886624569483</c:v>
                </c:pt>
                <c:pt idx="131">
                  <c:v>101.14971387842004</c:v>
                </c:pt>
                <c:pt idx="132">
                  <c:v>103.53853178261218</c:v>
                </c:pt>
                <c:pt idx="133">
                  <c:v>106.38890104363739</c:v>
                </c:pt>
                <c:pt idx="134">
                  <c:v>103.00939139286672</c:v>
                </c:pt>
                <c:pt idx="135">
                  <c:v>109.93124017302627</c:v>
                </c:pt>
                <c:pt idx="136">
                  <c:v>106.70153075710252</c:v>
                </c:pt>
                <c:pt idx="137">
                  <c:v>107.90918322091696</c:v>
                </c:pt>
                <c:pt idx="138">
                  <c:v>104.72774763542054</c:v>
                </c:pt>
                <c:pt idx="139">
                  <c:v>84.628269867521439</c:v>
                </c:pt>
                <c:pt idx="140">
                  <c:v>80.490665649235581</c:v>
                </c:pt>
                <c:pt idx="141">
                  <c:v>89.843462987205314</c:v>
                </c:pt>
                <c:pt idx="142">
                  <c:v>89.075425079087182</c:v>
                </c:pt>
                <c:pt idx="143">
                  <c:v>86.288694678405392</c:v>
                </c:pt>
                <c:pt idx="144">
                  <c:v>94.489292284517717</c:v>
                </c:pt>
                <c:pt idx="145">
                  <c:v>100.29960763804763</c:v>
                </c:pt>
                <c:pt idx="146">
                  <c:v>101.6272160220804</c:v>
                </c:pt>
                <c:pt idx="147">
                  <c:v>98.911431974761484</c:v>
                </c:pt>
                <c:pt idx="148">
                  <c:v>91.643451828506898</c:v>
                </c:pt>
                <c:pt idx="149">
                  <c:v>93.865640075657922</c:v>
                </c:pt>
                <c:pt idx="150">
                  <c:v>99.073375693546907</c:v>
                </c:pt>
                <c:pt idx="151">
                  <c:v>101.9777333235096</c:v>
                </c:pt>
                <c:pt idx="152">
                  <c:v>105.56717476950332</c:v>
                </c:pt>
                <c:pt idx="153">
                  <c:v>106.2178854658914</c:v>
                </c:pt>
                <c:pt idx="154">
                  <c:v>108.33723292512015</c:v>
                </c:pt>
                <c:pt idx="155">
                  <c:v>111.36388945905829</c:v>
                </c:pt>
                <c:pt idx="156">
                  <c:v>113.7581147743731</c:v>
                </c:pt>
                <c:pt idx="157">
                  <c:v>113.25560424848599</c:v>
                </c:pt>
                <c:pt idx="158">
                  <c:v>114.03987868279184</c:v>
                </c:pt>
                <c:pt idx="159">
                  <c:v>115.77198559809605</c:v>
                </c:pt>
                <c:pt idx="160">
                  <c:v>122.13762836188667</c:v>
                </c:pt>
                <c:pt idx="161">
                  <c:v>116.43776846057388</c:v>
                </c:pt>
                <c:pt idx="162">
                  <c:v>121.07159003379135</c:v>
                </c:pt>
                <c:pt idx="163">
                  <c:v>118.54335809332773</c:v>
                </c:pt>
                <c:pt idx="164">
                  <c:v>125.73000567301472</c:v>
                </c:pt>
                <c:pt idx="165">
                  <c:v>132.15986588570615</c:v>
                </c:pt>
                <c:pt idx="166">
                  <c:v>137.59289118963906</c:v>
                </c:pt>
                <c:pt idx="167">
                  <c:v>139.74135436616351</c:v>
                </c:pt>
                <c:pt idx="168">
                  <c:v>136.14723412100929</c:v>
                </c:pt>
                <c:pt idx="169">
                  <c:v>141.7882839699146</c:v>
                </c:pt>
                <c:pt idx="170">
                  <c:v>139.79621421674338</c:v>
                </c:pt>
                <c:pt idx="171">
                  <c:v>140.4884769635627</c:v>
                </c:pt>
                <c:pt idx="172">
                  <c:v>145.46300819893284</c:v>
                </c:pt>
                <c:pt idx="173">
                  <c:v>143.85087149666666</c:v>
                </c:pt>
                <c:pt idx="174">
                  <c:v>137.6247927632937</c:v>
                </c:pt>
                <c:pt idx="175">
                  <c:v>138.54189516983061</c:v>
                </c:pt>
                <c:pt idx="176">
                  <c:v>138.60231244030859</c:v>
                </c:pt>
                <c:pt idx="177">
                  <c:v>136.44552026571756</c:v>
                </c:pt>
                <c:pt idx="178">
                  <c:v>146.01277818929543</c:v>
                </c:pt>
                <c:pt idx="179">
                  <c:v>143.44826590819679</c:v>
                </c:pt>
                <c:pt idx="180">
                  <c:v>156.45035051317598</c:v>
                </c:pt>
                <c:pt idx="181">
                  <c:v>166.7982326721536</c:v>
                </c:pt>
                <c:pt idx="182">
                  <c:v>175.05661171578967</c:v>
                </c:pt>
                <c:pt idx="183">
                  <c:v>167.56948503104198</c:v>
                </c:pt>
                <c:pt idx="184">
                  <c:v>166.97612717776633</c:v>
                </c:pt>
                <c:pt idx="185">
                  <c:v>160.11717435316825</c:v>
                </c:pt>
                <c:pt idx="186">
                  <c:v>165.44253718570886</c:v>
                </c:pt>
                <c:pt idx="187">
                  <c:v>150.08865079748847</c:v>
                </c:pt>
                <c:pt idx="188">
                  <c:v>141.32541827346671</c:v>
                </c:pt>
                <c:pt idx="189">
                  <c:v>158.72987729599041</c:v>
                </c:pt>
                <c:pt idx="190">
                  <c:v>166.51399007865132</c:v>
                </c:pt>
                <c:pt idx="191">
                  <c:v>157.16264281088141</c:v>
                </c:pt>
                <c:pt idx="192">
                  <c:v>143.33943196686988</c:v>
                </c:pt>
                <c:pt idx="193">
                  <c:v>138.91099910567061</c:v>
                </c:pt>
                <c:pt idx="194">
                  <c:v>145.7883671239891</c:v>
                </c:pt>
                <c:pt idx="195">
                  <c:v>146.86303445307254</c:v>
                </c:pt>
                <c:pt idx="196">
                  <c:v>150.13663887392613</c:v>
                </c:pt>
                <c:pt idx="197">
                  <c:v>141.61287531773922</c:v>
                </c:pt>
                <c:pt idx="198">
                  <c:v>151.23032143183167</c:v>
                </c:pt>
                <c:pt idx="199">
                  <c:v>154.96357712762151</c:v>
                </c:pt>
                <c:pt idx="200">
                  <c:v>153.7687895767246</c:v>
                </c:pt>
                <c:pt idx="201">
                  <c:v>156.02155791882018</c:v>
                </c:pt>
                <c:pt idx="202">
                  <c:v>155.66006864727507</c:v>
                </c:pt>
                <c:pt idx="203">
                  <c:v>167.959790002332</c:v>
                </c:pt>
                <c:pt idx="204">
                  <c:v>168.75342917405405</c:v>
                </c:pt>
                <c:pt idx="205">
                  <c:v>173.1290594290702</c:v>
                </c:pt>
                <c:pt idx="206">
                  <c:v>180.12859062077916</c:v>
                </c:pt>
                <c:pt idx="207">
                  <c:v>181.959295272981</c:v>
                </c:pt>
                <c:pt idx="208">
                  <c:v>184.54940881768357</c:v>
                </c:pt>
                <c:pt idx="209">
                  <c:v>180.30779946600674</c:v>
                </c:pt>
                <c:pt idx="210">
                  <c:v>177.28143581052421</c:v>
                </c:pt>
                <c:pt idx="211">
                  <c:v>176.36841932177057</c:v>
                </c:pt>
                <c:pt idx="212">
                  <c:v>187.67716320551787</c:v>
                </c:pt>
                <c:pt idx="213">
                  <c:v>193.53926682853765</c:v>
                </c:pt>
                <c:pt idx="214">
                  <c:v>190.53163266251681</c:v>
                </c:pt>
                <c:pt idx="215">
                  <c:v>188.97594158235677</c:v>
                </c:pt>
                <c:pt idx="216">
                  <c:v>192.95278073477493</c:v>
                </c:pt>
                <c:pt idx="217">
                  <c:v>181.92769370224795</c:v>
                </c:pt>
                <c:pt idx="218">
                  <c:v>176.96662027580186</c:v>
                </c:pt>
                <c:pt idx="219">
                  <c:v>184.5062638420016</c:v>
                </c:pt>
                <c:pt idx="220">
                  <c:v>184.4006300439959</c:v>
                </c:pt>
                <c:pt idx="221">
                  <c:v>180.02808566288954</c:v>
                </c:pt>
                <c:pt idx="222">
                  <c:v>187.33541776012771</c:v>
                </c:pt>
                <c:pt idx="223">
                  <c:v>180.87745615220453</c:v>
                </c:pt>
                <c:pt idx="224">
                  <c:v>179.16101429899652</c:v>
                </c:pt>
                <c:pt idx="225">
                  <c:v>167.4689800731523</c:v>
                </c:pt>
                <c:pt idx="226">
                  <c:v>164.68547124770669</c:v>
                </c:pt>
                <c:pt idx="227">
                  <c:v>154.47012419713383</c:v>
                </c:pt>
                <c:pt idx="228">
                  <c:v>163.45455335032096</c:v>
                </c:pt>
                <c:pt idx="229">
                  <c:v>168.46567211223069</c:v>
                </c:pt>
                <c:pt idx="230">
                  <c:v>168.61782248455927</c:v>
                </c:pt>
                <c:pt idx="231">
                  <c:v>180.58517029999609</c:v>
                </c:pt>
                <c:pt idx="232">
                  <c:v>171.55538176423028</c:v>
                </c:pt>
                <c:pt idx="233">
                  <c:v>181.38568124586038</c:v>
                </c:pt>
                <c:pt idx="234">
                  <c:v>178.31704406707965</c:v>
                </c:pt>
                <c:pt idx="235">
                  <c:v>174.66323514878036</c:v>
                </c:pt>
                <c:pt idx="236">
                  <c:v>181.81403095298512</c:v>
                </c:pt>
                <c:pt idx="237">
                  <c:v>188.23204772854749</c:v>
                </c:pt>
                <c:pt idx="238">
                  <c:v>193.63888602659446</c:v>
                </c:pt>
                <c:pt idx="239">
                  <c:v>193.82365229172012</c:v>
                </c:pt>
                <c:pt idx="240">
                  <c:v>189.91704518815166</c:v>
                </c:pt>
                <c:pt idx="241">
                  <c:v>173.94741410456339</c:v>
                </c:pt>
                <c:pt idx="242">
                  <c:v>145.35431712728609</c:v>
                </c:pt>
                <c:pt idx="243">
                  <c:v>158.89811417110201</c:v>
                </c:pt>
                <c:pt idx="244">
                  <c:v>169.50742353096621</c:v>
                </c:pt>
                <c:pt idx="245">
                  <c:v>180.10020351544563</c:v>
                </c:pt>
                <c:pt idx="246">
                  <c:v>180.13576241247225</c:v>
                </c:pt>
                <c:pt idx="247">
                  <c:v>189.38176162159684</c:v>
                </c:pt>
                <c:pt idx="248">
                  <c:v>186.68047115181022</c:v>
                </c:pt>
                <c:pt idx="249">
                  <c:v>169.06314446892912</c:v>
                </c:pt>
                <c:pt idx="250">
                  <c:v>194.44028271766228</c:v>
                </c:pt>
                <c:pt idx="251">
                  <c:v>200.69606291061297</c:v>
                </c:pt>
                <c:pt idx="252">
                  <c:v>196.51339932729928</c:v>
                </c:pt>
                <c:pt idx="253">
                  <c:v>201.68368309073074</c:v>
                </c:pt>
                <c:pt idx="254">
                  <c:v>219.56140834498535</c:v>
                </c:pt>
                <c:pt idx="255">
                  <c:v>221.42767187958455</c:v>
                </c:pt>
                <c:pt idx="256">
                  <c:v>225.60023497442461</c:v>
                </c:pt>
                <c:pt idx="257">
                  <c:v>227.20814290385655</c:v>
                </c:pt>
                <c:pt idx="258">
                  <c:v>227.40343825186719</c:v>
                </c:pt>
                <c:pt idx="259">
                  <c:v>231.65617673615992</c:v>
                </c:pt>
                <c:pt idx="260">
                  <c:v>223.25311912943917</c:v>
                </c:pt>
                <c:pt idx="261">
                  <c:v>229.5156139340321</c:v>
                </c:pt>
                <c:pt idx="262">
                  <c:v>220.90423176478805</c:v>
                </c:pt>
                <c:pt idx="263">
                  <c:v>232.38428410473699</c:v>
                </c:pt>
                <c:pt idx="264">
                  <c:v>226.33272826370657</c:v>
                </c:pt>
                <c:pt idx="265">
                  <c:v>211.55449885418386</c:v>
                </c:pt>
                <c:pt idx="266">
                  <c:v>210.87760830563437</c:v>
                </c:pt>
                <c:pt idx="267">
                  <c:v>206.24202236647577</c:v>
                </c:pt>
                <c:pt idx="268">
                  <c:v>210.4913892374984</c:v>
                </c:pt>
                <c:pt idx="269">
                  <c:v>187.01751635149563</c:v>
                </c:pt>
                <c:pt idx="270">
                  <c:v>197.26212200367371</c:v>
                </c:pt>
                <c:pt idx="271">
                  <c:v>187.76639617574071</c:v>
                </c:pt>
                <c:pt idx="272">
                  <c:v>177.22453300836733</c:v>
                </c:pt>
                <c:pt idx="273">
                  <c:v>193.89285569642755</c:v>
                </c:pt>
                <c:pt idx="274">
                  <c:v>210.61852408850496</c:v>
                </c:pt>
                <c:pt idx="275">
                  <c:v>203.69228223391605</c:v>
                </c:pt>
                <c:pt idx="276">
                  <c:v>221.31589493402805</c:v>
                </c:pt>
                <c:pt idx="277">
                  <c:v>224.78113739414957</c:v>
                </c:pt>
                <c:pt idx="278">
                  <c:v>228.63888495426727</c:v>
                </c:pt>
                <c:pt idx="279">
                  <c:v>232.93316833526677</c:v>
                </c:pt>
                <c:pt idx="280">
                  <c:v>229.15353892020499</c:v>
                </c:pt>
                <c:pt idx="281">
                  <c:v>236.23237403435357</c:v>
                </c:pt>
                <c:pt idx="282">
                  <c:v>240.6055041577419</c:v>
                </c:pt>
                <c:pt idx="283">
                  <c:v>233.29451473713175</c:v>
                </c:pt>
                <c:pt idx="284">
                  <c:v>225.0947957371277</c:v>
                </c:pt>
                <c:pt idx="285">
                  <c:v>216.66480823436842</c:v>
                </c:pt>
                <c:pt idx="286">
                  <c:v>237.22027993920253</c:v>
                </c:pt>
                <c:pt idx="287">
                  <c:v>245.06466710803187</c:v>
                </c:pt>
                <c:pt idx="288">
                  <c:v>247.29006266685789</c:v>
                </c:pt>
                <c:pt idx="289">
                  <c:v>258.61942184377324</c:v>
                </c:pt>
                <c:pt idx="290">
                  <c:v>270.5320669565009</c:v>
                </c:pt>
                <c:pt idx="291">
                  <c:v>262.33497666498511</c:v>
                </c:pt>
                <c:pt idx="292">
                  <c:v>270.61178518053208</c:v>
                </c:pt>
                <c:pt idx="293">
                  <c:v>266.77173850962157</c:v>
                </c:pt>
                <c:pt idx="294">
                  <c:v>270.76847863606548</c:v>
                </c:pt>
                <c:pt idx="295">
                  <c:v>276.59488049237837</c:v>
                </c:pt>
                <c:pt idx="296">
                  <c:v>282.71006804002769</c:v>
                </c:pt>
                <c:pt idx="297">
                  <c:v>279.09091798073177</c:v>
                </c:pt>
                <c:pt idx="298">
                  <c:v>287.12108575138006</c:v>
                </c:pt>
                <c:pt idx="299">
                  <c:v>291.25666129627939</c:v>
                </c:pt>
                <c:pt idx="300">
                  <c:v>317.92454897059434</c:v>
                </c:pt>
                <c:pt idx="301">
                  <c:v>329.91148347894472</c:v>
                </c:pt>
                <c:pt idx="302">
                  <c:v>324.23620335081813</c:v>
                </c:pt>
                <c:pt idx="303">
                  <c:v>329.11492987400328</c:v>
                </c:pt>
                <c:pt idx="304">
                  <c:v>351.0661847526938</c:v>
                </c:pt>
                <c:pt idx="305">
                  <c:v>355.55709212876775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2B-4714-B41D-05B93B5510E3}"/>
            </c:ext>
          </c:extLst>
        </c:ser>
        <c:ser>
          <c:idx val="3"/>
          <c:order val="3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'Step #5'!$D$5:$D$310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#5'!$L$5:$L$310</c:f>
              <c:numCache>
                <c:formatCode>0.00</c:formatCode>
                <c:ptCount val="306"/>
                <c:pt idx="0" formatCode="#,##0.00_);\(#,##0.00\)">
                  <c:v>100</c:v>
                </c:pt>
                <c:pt idx="1">
                  <c:v>110.5399419884081</c:v>
                </c:pt>
                <c:pt idx="2">
                  <c:v>112.06643195953497</c:v>
                </c:pt>
                <c:pt idx="3">
                  <c:v>99.916045881490049</c:v>
                </c:pt>
                <c:pt idx="4">
                  <c:v>94.730481690328389</c:v>
                </c:pt>
                <c:pt idx="5">
                  <c:v>104.01382171174183</c:v>
                </c:pt>
                <c:pt idx="6">
                  <c:v>108.42526392123408</c:v>
                </c:pt>
                <c:pt idx="7">
                  <c:v>110.07684571493979</c:v>
                </c:pt>
                <c:pt idx="8">
                  <c:v>100.75095334103867</c:v>
                </c:pt>
                <c:pt idx="9">
                  <c:v>95.898879329207659</c:v>
                </c:pt>
                <c:pt idx="10">
                  <c:v>90.034017980890638</c:v>
                </c:pt>
                <c:pt idx="11">
                  <c:v>97.187741348778587</c:v>
                </c:pt>
                <c:pt idx="12">
                  <c:v>103.66982547848507</c:v>
                </c:pt>
                <c:pt idx="13">
                  <c:v>95.20696988041</c:v>
                </c:pt>
                <c:pt idx="14">
                  <c:v>82.1552951851573</c:v>
                </c:pt>
                <c:pt idx="15">
                  <c:v>86.181735485081489</c:v>
                </c:pt>
                <c:pt idx="16">
                  <c:v>84.819224201363014</c:v>
                </c:pt>
                <c:pt idx="17">
                  <c:v>83.970157773995709</c:v>
                </c:pt>
                <c:pt idx="18">
                  <c:v>79.297070201292456</c:v>
                </c:pt>
                <c:pt idx="19">
                  <c:v>71.402509733806468</c:v>
                </c:pt>
                <c:pt idx="20">
                  <c:v>64.064399150034461</c:v>
                </c:pt>
                <c:pt idx="21">
                  <c:v>64.85803058765471</c:v>
                </c:pt>
                <c:pt idx="22">
                  <c:v>72.61784195609826</c:v>
                </c:pt>
                <c:pt idx="23">
                  <c:v>73.377289419807781</c:v>
                </c:pt>
                <c:pt idx="24">
                  <c:v>69.051410880267895</c:v>
                </c:pt>
                <c:pt idx="25">
                  <c:v>67.48854268115511</c:v>
                </c:pt>
                <c:pt idx="26">
                  <c:v>71.031924570346789</c:v>
                </c:pt>
                <c:pt idx="27">
                  <c:v>74.023490301375361</c:v>
                </c:pt>
                <c:pt idx="28">
                  <c:v>72.763927029100103</c:v>
                </c:pt>
                <c:pt idx="29">
                  <c:v>68.235371563120424</c:v>
                </c:pt>
                <c:pt idx="30">
                  <c:v>66.103114244993719</c:v>
                </c:pt>
                <c:pt idx="31">
                  <c:v>64.664243880034959</c:v>
                </c:pt>
                <c:pt idx="32">
                  <c:v>58.40852088041656</c:v>
                </c:pt>
                <c:pt idx="33">
                  <c:v>60.784467084958017</c:v>
                </c:pt>
                <c:pt idx="34">
                  <c:v>64.831636560475459</c:v>
                </c:pt>
                <c:pt idx="35">
                  <c:v>60.012143261214625</c:v>
                </c:pt>
                <c:pt idx="36">
                  <c:v>59.610788123314506</c:v>
                </c:pt>
                <c:pt idx="37">
                  <c:v>58.733328317716406</c:v>
                </c:pt>
                <c:pt idx="38">
                  <c:v>55.590144702733944</c:v>
                </c:pt>
                <c:pt idx="39">
                  <c:v>56.123029849668029</c:v>
                </c:pt>
                <c:pt idx="40">
                  <c:v>61.081459575872508</c:v>
                </c:pt>
                <c:pt idx="41">
                  <c:v>61.659223357127061</c:v>
                </c:pt>
                <c:pt idx="42">
                  <c:v>65.249860483287023</c:v>
                </c:pt>
                <c:pt idx="43">
                  <c:v>70.23404292955928</c:v>
                </c:pt>
                <c:pt idx="44">
                  <c:v>72.299925380128713</c:v>
                </c:pt>
                <c:pt idx="45">
                  <c:v>78.482055707201923</c:v>
                </c:pt>
                <c:pt idx="46">
                  <c:v>79.302087455665131</c:v>
                </c:pt>
                <c:pt idx="47">
                  <c:v>80.966168370684798</c:v>
                </c:pt>
                <c:pt idx="48">
                  <c:v>85.55935712502172</c:v>
                </c:pt>
                <c:pt idx="49">
                  <c:v>89.535964398642477</c:v>
                </c:pt>
                <c:pt idx="50">
                  <c:v>81.646873873280668</c:v>
                </c:pt>
                <c:pt idx="51">
                  <c:v>76.890926164054136</c:v>
                </c:pt>
                <c:pt idx="52">
                  <c:v>78.534466516402347</c:v>
                </c:pt>
                <c:pt idx="53">
                  <c:v>79.097870143150857</c:v>
                </c:pt>
                <c:pt idx="54">
                  <c:v>78.790641950365497</c:v>
                </c:pt>
                <c:pt idx="55">
                  <c:v>82.732417665738538</c:v>
                </c:pt>
                <c:pt idx="56">
                  <c:v>84.469116725308751</c:v>
                </c:pt>
                <c:pt idx="57">
                  <c:v>84.048252144334171</c:v>
                </c:pt>
                <c:pt idx="58">
                  <c:v>90.521131691766769</c:v>
                </c:pt>
                <c:pt idx="59">
                  <c:v>91.616200720054238</c:v>
                </c:pt>
                <c:pt idx="60">
                  <c:v>88.342713125096623</c:v>
                </c:pt>
                <c:pt idx="61">
                  <c:v>91.392216186175801</c:v>
                </c:pt>
                <c:pt idx="62">
                  <c:v>87.024105954142158</c:v>
                </c:pt>
                <c:pt idx="63">
                  <c:v>89.548450952629054</c:v>
                </c:pt>
                <c:pt idx="64">
                  <c:v>89.278694982692656</c:v>
                </c:pt>
                <c:pt idx="65">
                  <c:v>91.428977942983508</c:v>
                </c:pt>
                <c:pt idx="66">
                  <c:v>95.806431088026869</c:v>
                </c:pt>
                <c:pt idx="67">
                  <c:v>95.951736536057723</c:v>
                </c:pt>
                <c:pt idx="68">
                  <c:v>99.331586135490696</c:v>
                </c:pt>
                <c:pt idx="69">
                  <c:v>92.622040603607587</c:v>
                </c:pt>
                <c:pt idx="70">
                  <c:v>96.167993992032564</c:v>
                </c:pt>
                <c:pt idx="71">
                  <c:v>95.777132340731185</c:v>
                </c:pt>
                <c:pt idx="72">
                  <c:v>101.42154888585762</c:v>
                </c:pt>
                <c:pt idx="73">
                  <c:v>102.48604285560468</c:v>
                </c:pt>
                <c:pt idx="74">
                  <c:v>101.7556929460653</c:v>
                </c:pt>
                <c:pt idx="75">
                  <c:v>107.26845374450204</c:v>
                </c:pt>
                <c:pt idx="76">
                  <c:v>102.09594824263233</c:v>
                </c:pt>
                <c:pt idx="77">
                  <c:v>104.73386676048059</c:v>
                </c:pt>
                <c:pt idx="78">
                  <c:v>109.26454104438019</c:v>
                </c:pt>
                <c:pt idx="79">
                  <c:v>111.97456214376147</c:v>
                </c:pt>
                <c:pt idx="80">
                  <c:v>112.94531897444107</c:v>
                </c:pt>
                <c:pt idx="81">
                  <c:v>117.97546147613123</c:v>
                </c:pt>
                <c:pt idx="82">
                  <c:v>122.07098646714363</c:v>
                </c:pt>
                <c:pt idx="83">
                  <c:v>128.53646587389204</c:v>
                </c:pt>
                <c:pt idx="84">
                  <c:v>129.44875095407423</c:v>
                </c:pt>
                <c:pt idx="85">
                  <c:v>126.51995747821083</c:v>
                </c:pt>
                <c:pt idx="86">
                  <c:v>127.48194983416434</c:v>
                </c:pt>
                <c:pt idx="87">
                  <c:v>130.81725402015996</c:v>
                </c:pt>
                <c:pt idx="88">
                  <c:v>132.84843694023925</c:v>
                </c:pt>
                <c:pt idx="89">
                  <c:v>140.17675821979009</c:v>
                </c:pt>
                <c:pt idx="90">
                  <c:v>149.2688138803255</c:v>
                </c:pt>
                <c:pt idx="91">
                  <c:v>154.4142148954129</c:v>
                </c:pt>
                <c:pt idx="92">
                  <c:v>174.74811249050083</c:v>
                </c:pt>
                <c:pt idx="93">
                  <c:v>201.85355453776793</c:v>
                </c:pt>
                <c:pt idx="94">
                  <c:v>184.41271349123076</c:v>
                </c:pt>
                <c:pt idx="95">
                  <c:v>179.06284996554317</c:v>
                </c:pt>
                <c:pt idx="96">
                  <c:v>151.01227805713211</c:v>
                </c:pt>
                <c:pt idx="97">
                  <c:v>156.65167107066037</c:v>
                </c:pt>
                <c:pt idx="98">
                  <c:v>147.10725781490311</c:v>
                </c:pt>
                <c:pt idx="99">
                  <c:v>165.81757718203065</c:v>
                </c:pt>
                <c:pt idx="100">
                  <c:v>157.9486374068548</c:v>
                </c:pt>
                <c:pt idx="101">
                  <c:v>142.29671760972832</c:v>
                </c:pt>
                <c:pt idx="102">
                  <c:v>146.34691126579241</c:v>
                </c:pt>
                <c:pt idx="103">
                  <c:v>136.88787934429126</c:v>
                </c:pt>
                <c:pt idx="104">
                  <c:v>115.99160924205181</c:v>
                </c:pt>
                <c:pt idx="105">
                  <c:v>89.932811555085607</c:v>
                </c:pt>
                <c:pt idx="106">
                  <c:v>89.414990745035112</c:v>
                </c:pt>
                <c:pt idx="107">
                  <c:v>92.629189249665771</c:v>
                </c:pt>
                <c:pt idx="108">
                  <c:v>85.487506031676546</c:v>
                </c:pt>
                <c:pt idx="109">
                  <c:v>82.483195974809888</c:v>
                </c:pt>
                <c:pt idx="110">
                  <c:v>87.404857654104774</c:v>
                </c:pt>
                <c:pt idx="111">
                  <c:v>99.926929167697907</c:v>
                </c:pt>
                <c:pt idx="112">
                  <c:v>116.98816908786146</c:v>
                </c:pt>
                <c:pt idx="113">
                  <c:v>118.32557524228736</c:v>
                </c:pt>
                <c:pt idx="114">
                  <c:v>132.4548025901409</c:v>
                </c:pt>
                <c:pt idx="115">
                  <c:v>126.98788238669188</c:v>
                </c:pt>
                <c:pt idx="116">
                  <c:v>134.91367180003354</c:v>
                </c:pt>
                <c:pt idx="117">
                  <c:v>140.04888741475054</c:v>
                </c:pt>
                <c:pt idx="118">
                  <c:v>140.49074523970995</c:v>
                </c:pt>
                <c:pt idx="119">
                  <c:v>140.81909242057401</c:v>
                </c:pt>
                <c:pt idx="120">
                  <c:v>129.54899542565019</c:v>
                </c:pt>
                <c:pt idx="121">
                  <c:v>132.68251548694352</c:v>
                </c:pt>
                <c:pt idx="122">
                  <c:v>136.74275622551849</c:v>
                </c:pt>
                <c:pt idx="123">
                  <c:v>135.90090131947539</c:v>
                </c:pt>
                <c:pt idx="124">
                  <c:v>127.25184776738652</c:v>
                </c:pt>
                <c:pt idx="125">
                  <c:v>129.59406268576879</c:v>
                </c:pt>
                <c:pt idx="126">
                  <c:v>135.39370602378122</c:v>
                </c:pt>
                <c:pt idx="127">
                  <c:v>132.21762104267282</c:v>
                </c:pt>
                <c:pt idx="128">
                  <c:v>143.94592280722441</c:v>
                </c:pt>
                <c:pt idx="129">
                  <c:v>148.69826790405887</c:v>
                </c:pt>
                <c:pt idx="130">
                  <c:v>148.12958295454612</c:v>
                </c:pt>
                <c:pt idx="131">
                  <c:v>148.30636884305864</c:v>
                </c:pt>
                <c:pt idx="132">
                  <c:v>150.95819483409957</c:v>
                </c:pt>
                <c:pt idx="133">
                  <c:v>150.25437097949711</c:v>
                </c:pt>
                <c:pt idx="134">
                  <c:v>151.47440609270771</c:v>
                </c:pt>
                <c:pt idx="135">
                  <c:v>152.71884844937341</c:v>
                </c:pt>
                <c:pt idx="136">
                  <c:v>152.4826980150641</c:v>
                </c:pt>
                <c:pt idx="137">
                  <c:v>144.20299732015059</c:v>
                </c:pt>
                <c:pt idx="138">
                  <c:v>144.47436912519308</c:v>
                </c:pt>
                <c:pt idx="139">
                  <c:v>132.20705840358252</c:v>
                </c:pt>
                <c:pt idx="140">
                  <c:v>113.26310351621483</c:v>
                </c:pt>
                <c:pt idx="141">
                  <c:v>127.89360354276317</c:v>
                </c:pt>
                <c:pt idx="142">
                  <c:v>115.8186711704555</c:v>
                </c:pt>
                <c:pt idx="143">
                  <c:v>118.68392534638646</c:v>
                </c:pt>
                <c:pt idx="144">
                  <c:v>131.27764676019925</c:v>
                </c:pt>
                <c:pt idx="145">
                  <c:v>139.58025832389197</c:v>
                </c:pt>
                <c:pt idx="146">
                  <c:v>132.34052489484017</c:v>
                </c:pt>
                <c:pt idx="147">
                  <c:v>135.80832733420073</c:v>
                </c:pt>
                <c:pt idx="148">
                  <c:v>119.94020036972353</c:v>
                </c:pt>
                <c:pt idx="149">
                  <c:v>125.16762531119905</c:v>
                </c:pt>
                <c:pt idx="150">
                  <c:v>127.45543006289117</c:v>
                </c:pt>
                <c:pt idx="151">
                  <c:v>125.43229486783305</c:v>
                </c:pt>
                <c:pt idx="152">
                  <c:v>134.17412359188398</c:v>
                </c:pt>
                <c:pt idx="153">
                  <c:v>139.33393506941607</c:v>
                </c:pt>
                <c:pt idx="154">
                  <c:v>141.83562068731155</c:v>
                </c:pt>
                <c:pt idx="155">
                  <c:v>145.86932908728599</c:v>
                </c:pt>
                <c:pt idx="156">
                  <c:v>152.77498133139611</c:v>
                </c:pt>
                <c:pt idx="157">
                  <c:v>148.20863927911364</c:v>
                </c:pt>
                <c:pt idx="158">
                  <c:v>143.56903778160728</c:v>
                </c:pt>
                <c:pt idx="159">
                  <c:v>146.3849619204868</c:v>
                </c:pt>
                <c:pt idx="160">
                  <c:v>144.16475805253441</c:v>
                </c:pt>
                <c:pt idx="161">
                  <c:v>133.93531993208427</c:v>
                </c:pt>
                <c:pt idx="162">
                  <c:v>140.89094351391918</c:v>
                </c:pt>
                <c:pt idx="163">
                  <c:v>139.91046654438628</c:v>
                </c:pt>
                <c:pt idx="164">
                  <c:v>147.1758898182398</c:v>
                </c:pt>
                <c:pt idx="165">
                  <c:v>149.40678206937642</c:v>
                </c:pt>
                <c:pt idx="166">
                  <c:v>153.75203802423317</c:v>
                </c:pt>
                <c:pt idx="167">
                  <c:v>150.05073838893014</c:v>
                </c:pt>
                <c:pt idx="168">
                  <c:v>141.86800020675622</c:v>
                </c:pt>
                <c:pt idx="169">
                  <c:v>147.02846555872719</c:v>
                </c:pt>
                <c:pt idx="170">
                  <c:v>142.61251536777797</c:v>
                </c:pt>
                <c:pt idx="171">
                  <c:v>142.5024878756445</c:v>
                </c:pt>
                <c:pt idx="172">
                  <c:v>148.60382030538835</c:v>
                </c:pt>
                <c:pt idx="173">
                  <c:v>149.30603460854843</c:v>
                </c:pt>
                <c:pt idx="174">
                  <c:v>159.38905443511362</c:v>
                </c:pt>
                <c:pt idx="175">
                  <c:v>159.29383979167588</c:v>
                </c:pt>
                <c:pt idx="176">
                  <c:v>147.64665658444756</c:v>
                </c:pt>
                <c:pt idx="177">
                  <c:v>154.50383385907068</c:v>
                </c:pt>
                <c:pt idx="178">
                  <c:v>154.43551621918786</c:v>
                </c:pt>
                <c:pt idx="179">
                  <c:v>151.97349079455282</c:v>
                </c:pt>
                <c:pt idx="180">
                  <c:v>157.78080461242837</c:v>
                </c:pt>
                <c:pt idx="181">
                  <c:v>159.81680360019297</c:v>
                </c:pt>
                <c:pt idx="182">
                  <c:v>160.31641642594491</c:v>
                </c:pt>
                <c:pt idx="183">
                  <c:v>181.12531841664227</c:v>
                </c:pt>
                <c:pt idx="184">
                  <c:v>176.56186851714884</c:v>
                </c:pt>
                <c:pt idx="185">
                  <c:v>169.00241406409958</c:v>
                </c:pt>
                <c:pt idx="186">
                  <c:v>158.61280106175869</c:v>
                </c:pt>
                <c:pt idx="187">
                  <c:v>139.51909561373103</c:v>
                </c:pt>
                <c:pt idx="188">
                  <c:v>134.21223711540625</c:v>
                </c:pt>
                <c:pt idx="189">
                  <c:v>145.76064707820336</c:v>
                </c:pt>
                <c:pt idx="190">
                  <c:v>141.61691118609548</c:v>
                </c:pt>
                <c:pt idx="191">
                  <c:v>141.08885468061229</c:v>
                </c:pt>
                <c:pt idx="192">
                  <c:v>126.72340144941782</c:v>
                </c:pt>
                <c:pt idx="193">
                  <c:v>123.04604380249098</c:v>
                </c:pt>
                <c:pt idx="194">
                  <c:v>133.76412972978983</c:v>
                </c:pt>
                <c:pt idx="195">
                  <c:v>135.63346535414632</c:v>
                </c:pt>
                <c:pt idx="196">
                  <c:v>134.0112954845028</c:v>
                </c:pt>
                <c:pt idx="197">
                  <c:v>133.87789186851117</c:v>
                </c:pt>
                <c:pt idx="198">
                  <c:v>140.94057534709708</c:v>
                </c:pt>
                <c:pt idx="199">
                  <c:v>147.92929519808155</c:v>
                </c:pt>
                <c:pt idx="200">
                  <c:v>149.99124809903947</c:v>
                </c:pt>
                <c:pt idx="201">
                  <c:v>147.6566910931929</c:v>
                </c:pt>
                <c:pt idx="202">
                  <c:v>146.72463878520841</c:v>
                </c:pt>
                <c:pt idx="203">
                  <c:v>141.64356927522812</c:v>
                </c:pt>
                <c:pt idx="204">
                  <c:v>150.40090245014858</c:v>
                </c:pt>
                <c:pt idx="205">
                  <c:v>152.84709649313285</c:v>
                </c:pt>
                <c:pt idx="206">
                  <c:v>155.23475591035361</c:v>
                </c:pt>
                <c:pt idx="207">
                  <c:v>158.47664361083756</c:v>
                </c:pt>
                <c:pt idx="208">
                  <c:v>165.20788656908297</c:v>
                </c:pt>
                <c:pt idx="209">
                  <c:v>165.87700460309344</c:v>
                </c:pt>
                <c:pt idx="210">
                  <c:v>175.91676790766979</c:v>
                </c:pt>
                <c:pt idx="211">
                  <c:v>180.07783155610434</c:v>
                </c:pt>
                <c:pt idx="212">
                  <c:v>177.39954866905629</c:v>
                </c:pt>
                <c:pt idx="213">
                  <c:v>181.84986516317431</c:v>
                </c:pt>
                <c:pt idx="214">
                  <c:v>187.84902920000778</c:v>
                </c:pt>
                <c:pt idx="215">
                  <c:v>192.62487617123244</c:v>
                </c:pt>
                <c:pt idx="216">
                  <c:v>211.73416150628489</c:v>
                </c:pt>
                <c:pt idx="217">
                  <c:v>198.58386445822603</c:v>
                </c:pt>
                <c:pt idx="218">
                  <c:v>193.74660328865258</c:v>
                </c:pt>
                <c:pt idx="219">
                  <c:v>198.35034211475241</c:v>
                </c:pt>
                <c:pt idx="220">
                  <c:v>196.16207765869692</c:v>
                </c:pt>
                <c:pt idx="221">
                  <c:v>186.41820656650833</c:v>
                </c:pt>
                <c:pt idx="222">
                  <c:v>184.02256229953244</c:v>
                </c:pt>
                <c:pt idx="223">
                  <c:v>179.5515103397193</c:v>
                </c:pt>
                <c:pt idx="224">
                  <c:v>178.90749114489952</c:v>
                </c:pt>
                <c:pt idx="225">
                  <c:v>160.82373746573296</c:v>
                </c:pt>
                <c:pt idx="226">
                  <c:v>170.65522816408961</c:v>
                </c:pt>
                <c:pt idx="227">
                  <c:v>166.39926423567118</c:v>
                </c:pt>
                <c:pt idx="228">
                  <c:v>179.8986565040548</c:v>
                </c:pt>
                <c:pt idx="229">
                  <c:v>184.34556528880441</c:v>
                </c:pt>
                <c:pt idx="230">
                  <c:v>187.03788139313906</c:v>
                </c:pt>
                <c:pt idx="231">
                  <c:v>191.20821249911353</c:v>
                </c:pt>
                <c:pt idx="232">
                  <c:v>173.1940590676146</c:v>
                </c:pt>
                <c:pt idx="233">
                  <c:v>183.76252018478561</c:v>
                </c:pt>
                <c:pt idx="234">
                  <c:v>178.83815496562349</c:v>
                </c:pt>
                <c:pt idx="235">
                  <c:v>165.62044564674667</c:v>
                </c:pt>
                <c:pt idx="236">
                  <c:v>167.98672829116089</c:v>
                </c:pt>
                <c:pt idx="237">
                  <c:v>173.23031155150665</c:v>
                </c:pt>
                <c:pt idx="238">
                  <c:v>169.62344694110854</c:v>
                </c:pt>
                <c:pt idx="239">
                  <c:v>181.49068513260377</c:v>
                </c:pt>
                <c:pt idx="240">
                  <c:v>169.40545418959738</c:v>
                </c:pt>
                <c:pt idx="241">
                  <c:v>168.22919116139317</c:v>
                </c:pt>
                <c:pt idx="242">
                  <c:v>151.96345628580747</c:v>
                </c:pt>
                <c:pt idx="243">
                  <c:v>158.65986767936698</c:v>
                </c:pt>
                <c:pt idx="244">
                  <c:v>147.83008183966439</c:v>
                </c:pt>
                <c:pt idx="245">
                  <c:v>157.26664300637228</c:v>
                </c:pt>
                <c:pt idx="246">
                  <c:v>158.34928836237739</c:v>
                </c:pt>
                <c:pt idx="247">
                  <c:v>162.09438522377982</c:v>
                </c:pt>
                <c:pt idx="248">
                  <c:v>151.03359195467269</c:v>
                </c:pt>
                <c:pt idx="249">
                  <c:v>155.20790920186101</c:v>
                </c:pt>
                <c:pt idx="250">
                  <c:v>169.59125604102383</c:v>
                </c:pt>
                <c:pt idx="251">
                  <c:v>175.31892253515903</c:v>
                </c:pt>
                <c:pt idx="252">
                  <c:v>182.09562256600856</c:v>
                </c:pt>
                <c:pt idx="253">
                  <c:v>186.57981494780898</c:v>
                </c:pt>
                <c:pt idx="254">
                  <c:v>182.70492336647072</c:v>
                </c:pt>
                <c:pt idx="255">
                  <c:v>184.93595393546681</c:v>
                </c:pt>
                <c:pt idx="256">
                  <c:v>187.68454124612185</c:v>
                </c:pt>
                <c:pt idx="257">
                  <c:v>185.59952659119784</c:v>
                </c:pt>
                <c:pt idx="258">
                  <c:v>167.14178003920321</c:v>
                </c:pt>
                <c:pt idx="259">
                  <c:v>166.61359778318794</c:v>
                </c:pt>
                <c:pt idx="260">
                  <c:v>158.22239837543438</c:v>
                </c:pt>
                <c:pt idx="261">
                  <c:v>163.38324095968707</c:v>
                </c:pt>
                <c:pt idx="262">
                  <c:v>151.13794831799456</c:v>
                </c:pt>
                <c:pt idx="263">
                  <c:v>150.63841093483609</c:v>
                </c:pt>
                <c:pt idx="264">
                  <c:v>153.24323318353476</c:v>
                </c:pt>
                <c:pt idx="265">
                  <c:v>146.23050846890806</c:v>
                </c:pt>
                <c:pt idx="266">
                  <c:v>141.6196775883524</c:v>
                </c:pt>
                <c:pt idx="267">
                  <c:v>135.77729329136869</c:v>
                </c:pt>
                <c:pt idx="268">
                  <c:v>137.87490767060763</c:v>
                </c:pt>
                <c:pt idx="269">
                  <c:v>140.73725711998401</c:v>
                </c:pt>
                <c:pt idx="270">
                  <c:v>129.77123838676678</c:v>
                </c:pt>
                <c:pt idx="271">
                  <c:v>128.46995897213901</c:v>
                </c:pt>
                <c:pt idx="272">
                  <c:v>110.88368044337517</c:v>
                </c:pt>
                <c:pt idx="273">
                  <c:v>94.557675652927855</c:v>
                </c:pt>
                <c:pt idx="274">
                  <c:v>119.73231757598927</c:v>
                </c:pt>
                <c:pt idx="275">
                  <c:v>127.35627957330189</c:v>
                </c:pt>
                <c:pt idx="276">
                  <c:v>140.62485303164087</c:v>
                </c:pt>
                <c:pt idx="277">
                  <c:v>127.38544000273806</c:v>
                </c:pt>
                <c:pt idx="278">
                  <c:v>131.33957652156559</c:v>
                </c:pt>
                <c:pt idx="279">
                  <c:v>128.08482503481335</c:v>
                </c:pt>
                <c:pt idx="280">
                  <c:v>117.39550971802701</c:v>
                </c:pt>
                <c:pt idx="281">
                  <c:v>121.78737960917874</c:v>
                </c:pt>
                <c:pt idx="282">
                  <c:v>129.27182674770222</c:v>
                </c:pt>
                <c:pt idx="283">
                  <c:v>118.34701488392183</c:v>
                </c:pt>
                <c:pt idx="284">
                  <c:v>114.66179812489558</c:v>
                </c:pt>
                <c:pt idx="285">
                  <c:v>110.17322979583398</c:v>
                </c:pt>
                <c:pt idx="286">
                  <c:v>109.725134977545</c:v>
                </c:pt>
                <c:pt idx="287">
                  <c:v>109.75416966288726</c:v>
                </c:pt>
                <c:pt idx="288">
                  <c:v>99.695670250105564</c:v>
                </c:pt>
                <c:pt idx="289">
                  <c:v>106.30361953725998</c:v>
                </c:pt>
                <c:pt idx="290">
                  <c:v>106.49663919367434</c:v>
                </c:pt>
                <c:pt idx="291">
                  <c:v>114.36158026030891</c:v>
                </c:pt>
                <c:pt idx="292">
                  <c:v>116.3997797922506</c:v>
                </c:pt>
                <c:pt idx="293">
                  <c:v>114.07559680613437</c:v>
                </c:pt>
                <c:pt idx="294">
                  <c:v>111.66765460453185</c:v>
                </c:pt>
                <c:pt idx="295">
                  <c:v>115.81687301252947</c:v>
                </c:pt>
                <c:pt idx="296">
                  <c:v>136.06243425174441</c:v>
                </c:pt>
                <c:pt idx="297">
                  <c:v>130.80662850580362</c:v>
                </c:pt>
                <c:pt idx="298">
                  <c:v>125.05269373502126</c:v>
                </c:pt>
                <c:pt idx="299">
                  <c:v>129.14956420264633</c:v>
                </c:pt>
                <c:pt idx="300">
                  <c:v>130.21289501860065</c:v>
                </c:pt>
                <c:pt idx="301">
                  <c:v>147.70035000143281</c:v>
                </c:pt>
                <c:pt idx="302">
                  <c:v>148.84801845828065</c:v>
                </c:pt>
                <c:pt idx="303">
                  <c:v>142.40874445291337</c:v>
                </c:pt>
                <c:pt idx="304">
                  <c:v>149.94372879367964</c:v>
                </c:pt>
                <c:pt idx="305">
                  <c:v>153.18064954772953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2B-4714-B41D-05B93B5510E3}"/>
            </c:ext>
          </c:extLst>
        </c:ser>
        <c:ser>
          <c:idx val="4"/>
          <c:order val="4"/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'Step #5'!$D$5:$D$310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#5'!$N$5:$N$310</c:f>
              <c:numCache>
                <c:formatCode>#,##0.00_);\(#,##0.00\)</c:formatCode>
                <c:ptCount val="306"/>
                <c:pt idx="0">
                  <c:v>100</c:v>
                </c:pt>
                <c:pt idx="1">
                  <c:v>102.14855053445132</c:v>
                </c:pt>
                <c:pt idx="2">
                  <c:v>104.0820541046221</c:v>
                </c:pt>
                <c:pt idx="3">
                  <c:v>91.985547052447686</c:v>
                </c:pt>
                <c:pt idx="4">
                  <c:v>83.585985699916321</c:v>
                </c:pt>
                <c:pt idx="5">
                  <c:v>89.1060327278214</c:v>
                </c:pt>
                <c:pt idx="6">
                  <c:v>80.489930053308683</c:v>
                </c:pt>
                <c:pt idx="7">
                  <c:v>86.292319943208028</c:v>
                </c:pt>
                <c:pt idx="8">
                  <c:v>80.591106288308112</c:v>
                </c:pt>
                <c:pt idx="9">
                  <c:v>74.410559988876372</c:v>
                </c:pt>
                <c:pt idx="10">
                  <c:v>74.967938870604982</c:v>
                </c:pt>
                <c:pt idx="11">
                  <c:v>70.55221411287171</c:v>
                </c:pt>
                <c:pt idx="12">
                  <c:v>70.848326014859126</c:v>
                </c:pt>
                <c:pt idx="13">
                  <c:v>65.935201430697106</c:v>
                </c:pt>
                <c:pt idx="14">
                  <c:v>66.52968425613922</c:v>
                </c:pt>
                <c:pt idx="15">
                  <c:v>71.312870054061818</c:v>
                </c:pt>
                <c:pt idx="16">
                  <c:v>67.872793226541432</c:v>
                </c:pt>
                <c:pt idx="17">
                  <c:v>66.372822117902231</c:v>
                </c:pt>
                <c:pt idx="18">
                  <c:v>60.700880796910297</c:v>
                </c:pt>
                <c:pt idx="19">
                  <c:v>54.829450780810404</c:v>
                </c:pt>
                <c:pt idx="20">
                  <c:v>50.024719308346896</c:v>
                </c:pt>
                <c:pt idx="21">
                  <c:v>53.052709398515127</c:v>
                </c:pt>
                <c:pt idx="22">
                  <c:v>54.747211357266089</c:v>
                </c:pt>
                <c:pt idx="23">
                  <c:v>53.954874119805154</c:v>
                </c:pt>
                <c:pt idx="24">
                  <c:v>51.166600329642478</c:v>
                </c:pt>
                <c:pt idx="25">
                  <c:v>54.186249027337198</c:v>
                </c:pt>
                <c:pt idx="26">
                  <c:v>56.423286287229935</c:v>
                </c:pt>
                <c:pt idx="27">
                  <c:v>58.816361041140752</c:v>
                </c:pt>
                <c:pt idx="28">
                  <c:v>60.204100703664984</c:v>
                </c:pt>
                <c:pt idx="29">
                  <c:v>54.36030373318922</c:v>
                </c:pt>
                <c:pt idx="30">
                  <c:v>50.553185692822211</c:v>
                </c:pt>
                <c:pt idx="31">
                  <c:v>49.229518311348379</c:v>
                </c:pt>
                <c:pt idx="32">
                  <c:v>48.021670824266749</c:v>
                </c:pt>
                <c:pt idx="33">
                  <c:v>44.220130372314927</c:v>
                </c:pt>
                <c:pt idx="34">
                  <c:v>47.163262170581319</c:v>
                </c:pt>
                <c:pt idx="35">
                  <c:v>43.905231594650168</c:v>
                </c:pt>
                <c:pt idx="36">
                  <c:v>42.68203075454926</c:v>
                </c:pt>
                <c:pt idx="37">
                  <c:v>42.800249611150377</c:v>
                </c:pt>
                <c:pt idx="38">
                  <c:v>40.802623784748441</c:v>
                </c:pt>
                <c:pt idx="39">
                  <c:v>40.079531594759096</c:v>
                </c:pt>
                <c:pt idx="40">
                  <c:v>43.114838522223415</c:v>
                </c:pt>
                <c:pt idx="41">
                  <c:v>46.485415410938216</c:v>
                </c:pt>
                <c:pt idx="42">
                  <c:v>48.942462490420183</c:v>
                </c:pt>
                <c:pt idx="43">
                  <c:v>52.936074854940173</c:v>
                </c:pt>
                <c:pt idx="44">
                  <c:v>52.298910492251636</c:v>
                </c:pt>
                <c:pt idx="45">
                  <c:v>54.041721551844944</c:v>
                </c:pt>
                <c:pt idx="46">
                  <c:v>51.692557801393455</c:v>
                </c:pt>
                <c:pt idx="47">
                  <c:v>54.640757405407022</c:v>
                </c:pt>
                <c:pt idx="48">
                  <c:v>55.188210581635978</c:v>
                </c:pt>
                <c:pt idx="49">
                  <c:v>56.510183694450454</c:v>
                </c:pt>
                <c:pt idx="50">
                  <c:v>59.956857660368676</c:v>
                </c:pt>
                <c:pt idx="51">
                  <c:v>60.194324933943086</c:v>
                </c:pt>
                <c:pt idx="52">
                  <c:v>57.505338189003375</c:v>
                </c:pt>
                <c:pt idx="53">
                  <c:v>60.691160002446097</c:v>
                </c:pt>
                <c:pt idx="54">
                  <c:v>57.962920237723246</c:v>
                </c:pt>
                <c:pt idx="55">
                  <c:v>56.714230422873122</c:v>
                </c:pt>
                <c:pt idx="56">
                  <c:v>55.392717112428144</c:v>
                </c:pt>
                <c:pt idx="57">
                  <c:v>55.125822569091</c:v>
                </c:pt>
                <c:pt idx="58">
                  <c:v>55.78002955849901</c:v>
                </c:pt>
                <c:pt idx="59">
                  <c:v>58.797014412732452</c:v>
                </c:pt>
                <c:pt idx="60">
                  <c:v>58.279248397677193</c:v>
                </c:pt>
                <c:pt idx="61">
                  <c:v>60.085876846986906</c:v>
                </c:pt>
                <c:pt idx="62">
                  <c:v>59.719190475835745</c:v>
                </c:pt>
                <c:pt idx="63">
                  <c:v>56.34119679946339</c:v>
                </c:pt>
                <c:pt idx="64">
                  <c:v>57.71117414660548</c:v>
                </c:pt>
                <c:pt idx="65">
                  <c:v>59.284483533584535</c:v>
                </c:pt>
                <c:pt idx="66">
                  <c:v>60.899604828251796</c:v>
                </c:pt>
                <c:pt idx="67">
                  <c:v>63.530146855737037</c:v>
                </c:pt>
                <c:pt idx="68">
                  <c:v>69.470362122056784</c:v>
                </c:pt>
                <c:pt idx="69">
                  <c:v>69.63515583069632</c:v>
                </c:pt>
                <c:pt idx="70">
                  <c:v>76.112483740479632</c:v>
                </c:pt>
                <c:pt idx="71">
                  <c:v>82.45485003338014</c:v>
                </c:pt>
                <c:pt idx="72">
                  <c:v>85.210218061136061</c:v>
                </c:pt>
                <c:pt idx="73">
                  <c:v>82.935921921675117</c:v>
                </c:pt>
                <c:pt idx="74">
                  <c:v>87.307690690609718</c:v>
                </c:pt>
                <c:pt idx="75">
                  <c:v>86.52247037948635</c:v>
                </c:pt>
                <c:pt idx="76">
                  <c:v>79.158486037287062</c:v>
                </c:pt>
                <c:pt idx="77">
                  <c:v>79.3521922431799</c:v>
                </c:pt>
                <c:pt idx="78">
                  <c:v>79.104644328251055</c:v>
                </c:pt>
                <c:pt idx="79">
                  <c:v>82.604955097287572</c:v>
                </c:pt>
                <c:pt idx="80">
                  <c:v>82.537504273954625</c:v>
                </c:pt>
                <c:pt idx="81">
                  <c:v>83.928572498462884</c:v>
                </c:pt>
                <c:pt idx="82">
                  <c:v>83.28853937615979</c:v>
                </c:pt>
                <c:pt idx="83">
                  <c:v>88.158112798634889</c:v>
                </c:pt>
                <c:pt idx="84">
                  <c:v>88.964623903200746</c:v>
                </c:pt>
                <c:pt idx="85">
                  <c:v>90.09411528649386</c:v>
                </c:pt>
                <c:pt idx="86">
                  <c:v>88.474495933846555</c:v>
                </c:pt>
                <c:pt idx="87">
                  <c:v>89.051576285678962</c:v>
                </c:pt>
                <c:pt idx="88">
                  <c:v>91.484263906263166</c:v>
                </c:pt>
                <c:pt idx="89">
                  <c:v>92.828242501105834</c:v>
                </c:pt>
                <c:pt idx="90">
                  <c:v>88.276131744277492</c:v>
                </c:pt>
                <c:pt idx="91">
                  <c:v>84.797056793425767</c:v>
                </c:pt>
                <c:pt idx="92">
                  <c:v>85.905567249868113</c:v>
                </c:pt>
                <c:pt idx="93">
                  <c:v>85.659613648119389</c:v>
                </c:pt>
                <c:pt idx="94">
                  <c:v>80.250313713900169</c:v>
                </c:pt>
                <c:pt idx="95">
                  <c:v>78.341944271665312</c:v>
                </c:pt>
                <c:pt idx="96">
                  <c:v>69.563351895319684</c:v>
                </c:pt>
                <c:pt idx="97">
                  <c:v>69.61734353501565</c:v>
                </c:pt>
                <c:pt idx="98">
                  <c:v>64.103034026339685</c:v>
                </c:pt>
                <c:pt idx="99">
                  <c:v>70.881286752523593</c:v>
                </c:pt>
                <c:pt idx="100">
                  <c:v>73.381580127177699</c:v>
                </c:pt>
                <c:pt idx="101">
                  <c:v>68.994817841878472</c:v>
                </c:pt>
                <c:pt idx="102">
                  <c:v>68.459649353213507</c:v>
                </c:pt>
                <c:pt idx="103">
                  <c:v>66.904152261915129</c:v>
                </c:pt>
                <c:pt idx="104">
                  <c:v>57.625556185896379</c:v>
                </c:pt>
                <c:pt idx="105">
                  <c:v>43.895150958413538</c:v>
                </c:pt>
                <c:pt idx="106">
                  <c:v>43.563974222913551</c:v>
                </c:pt>
                <c:pt idx="107">
                  <c:v>45.341330338315281</c:v>
                </c:pt>
                <c:pt idx="108">
                  <c:v>40.911836540588872</c:v>
                </c:pt>
                <c:pt idx="109">
                  <c:v>38.733553864742326</c:v>
                </c:pt>
                <c:pt idx="110">
                  <c:v>41.502838370789561</c:v>
                </c:pt>
                <c:pt idx="111">
                  <c:v>45.181144638171212</c:v>
                </c:pt>
                <c:pt idx="112">
                  <c:v>48.734117620093755</c:v>
                </c:pt>
                <c:pt idx="113">
                  <c:v>50.965167469500351</c:v>
                </c:pt>
                <c:pt idx="114">
                  <c:v>53.004040450782554</c:v>
                </c:pt>
                <c:pt idx="115">
                  <c:v>53.698525015151112</c:v>
                </c:pt>
                <c:pt idx="116">
                  <c:v>51.85970549202036</c:v>
                </c:pt>
                <c:pt idx="117">
                  <c:v>51.355653541700519</c:v>
                </c:pt>
                <c:pt idx="118">
                  <c:v>47.828524381340429</c:v>
                </c:pt>
                <c:pt idx="119">
                  <c:v>53.974425664366734</c:v>
                </c:pt>
                <c:pt idx="120">
                  <c:v>52.191387004993594</c:v>
                </c:pt>
                <c:pt idx="121">
                  <c:v>51.82285642940532</c:v>
                </c:pt>
                <c:pt idx="122">
                  <c:v>56.755942380199855</c:v>
                </c:pt>
                <c:pt idx="123">
                  <c:v>56.589409422679402</c:v>
                </c:pt>
                <c:pt idx="124">
                  <c:v>49.994117542511184</c:v>
                </c:pt>
                <c:pt idx="125">
                  <c:v>48.018342262282708</c:v>
                </c:pt>
                <c:pt idx="126">
                  <c:v>48.809859855601708</c:v>
                </c:pt>
                <c:pt idx="127">
                  <c:v>45.159648933693241</c:v>
                </c:pt>
                <c:pt idx="128">
                  <c:v>47.950326686141821</c:v>
                </c:pt>
                <c:pt idx="129">
                  <c:v>47.096171194138584</c:v>
                </c:pt>
                <c:pt idx="130">
                  <c:v>50.855644847068206</c:v>
                </c:pt>
                <c:pt idx="131">
                  <c:v>52.349423639303559</c:v>
                </c:pt>
                <c:pt idx="132">
                  <c:v>52.395483713714782</c:v>
                </c:pt>
                <c:pt idx="133">
                  <c:v>54.37181875179202</c:v>
                </c:pt>
                <c:pt idx="134">
                  <c:v>49.924512653267172</c:v>
                </c:pt>
                <c:pt idx="135">
                  <c:v>50.408863123247663</c:v>
                </c:pt>
                <c:pt idx="136">
                  <c:v>49.610438524939106</c:v>
                </c:pt>
                <c:pt idx="137">
                  <c:v>50.236647626873591</c:v>
                </c:pt>
                <c:pt idx="138">
                  <c:v>50.323345118017812</c:v>
                </c:pt>
                <c:pt idx="139">
                  <c:v>45.830798594341452</c:v>
                </c:pt>
                <c:pt idx="140">
                  <c:v>44.526222955059708</c:v>
                </c:pt>
                <c:pt idx="141">
                  <c:v>46.000655113768978</c:v>
                </c:pt>
                <c:pt idx="142">
                  <c:v>43.166531160307521</c:v>
                </c:pt>
                <c:pt idx="143">
                  <c:v>43.27267024038013</c:v>
                </c:pt>
                <c:pt idx="144">
                  <c:v>45.049361647494663</c:v>
                </c:pt>
                <c:pt idx="145">
                  <c:v>49.761463188467729</c:v>
                </c:pt>
                <c:pt idx="146">
                  <c:v>51.605500458241217</c:v>
                </c:pt>
                <c:pt idx="147">
                  <c:v>48.725876183099501</c:v>
                </c:pt>
                <c:pt idx="148">
                  <c:v>43.719866786348618</c:v>
                </c:pt>
                <c:pt idx="149">
                  <c:v>46.094774397765519</c:v>
                </c:pt>
                <c:pt idx="150">
                  <c:v>44.499454533799089</c:v>
                </c:pt>
                <c:pt idx="151">
                  <c:v>45.240768841540067</c:v>
                </c:pt>
                <c:pt idx="152">
                  <c:v>45.39558186942223</c:v>
                </c:pt>
                <c:pt idx="153">
                  <c:v>45.693078173477289</c:v>
                </c:pt>
                <c:pt idx="154">
                  <c:v>48.3426569678969</c:v>
                </c:pt>
                <c:pt idx="155">
                  <c:v>53.200305549698243</c:v>
                </c:pt>
                <c:pt idx="156">
                  <c:v>57.005279514072548</c:v>
                </c:pt>
                <c:pt idx="157">
                  <c:v>59.158333106580876</c:v>
                </c:pt>
                <c:pt idx="158">
                  <c:v>63.449851592109098</c:v>
                </c:pt>
                <c:pt idx="159">
                  <c:v>70.936917690738994</c:v>
                </c:pt>
                <c:pt idx="160">
                  <c:v>70.495148797407907</c:v>
                </c:pt>
                <c:pt idx="161">
                  <c:v>69.997599040319187</c:v>
                </c:pt>
                <c:pt idx="162">
                  <c:v>69.951538965907972</c:v>
                </c:pt>
                <c:pt idx="163">
                  <c:v>68.52132267717279</c:v>
                </c:pt>
                <c:pt idx="164">
                  <c:v>73.981690521333505</c:v>
                </c:pt>
                <c:pt idx="165">
                  <c:v>73.327333596147724</c:v>
                </c:pt>
                <c:pt idx="166">
                  <c:v>80.15410033420946</c:v>
                </c:pt>
                <c:pt idx="167">
                  <c:v>83.375436783380309</c:v>
                </c:pt>
                <c:pt idx="168">
                  <c:v>76.329374909197284</c:v>
                </c:pt>
                <c:pt idx="169">
                  <c:v>75.953422550992244</c:v>
                </c:pt>
                <c:pt idx="170">
                  <c:v>75.885661861067575</c:v>
                </c:pt>
                <c:pt idx="171">
                  <c:v>73.205376355491595</c:v>
                </c:pt>
                <c:pt idx="172">
                  <c:v>74.885389580468967</c:v>
                </c:pt>
                <c:pt idx="173">
                  <c:v>77.596381802319087</c:v>
                </c:pt>
                <c:pt idx="174">
                  <c:v>79.943756328708929</c:v>
                </c:pt>
                <c:pt idx="175">
                  <c:v>78.939750664132276</c:v>
                </c:pt>
                <c:pt idx="176">
                  <c:v>82.772612565464698</c:v>
                </c:pt>
                <c:pt idx="177">
                  <c:v>84.00211068776126</c:v>
                </c:pt>
                <c:pt idx="178">
                  <c:v>89.35577468880588</c:v>
                </c:pt>
                <c:pt idx="179">
                  <c:v>89.309304792323701</c:v>
                </c:pt>
                <c:pt idx="180">
                  <c:v>90.45374970671908</c:v>
                </c:pt>
                <c:pt idx="181">
                  <c:v>96.20383222031009</c:v>
                </c:pt>
                <c:pt idx="182">
                  <c:v>98.29726659929095</c:v>
                </c:pt>
                <c:pt idx="183">
                  <c:v>99.899233592189319</c:v>
                </c:pt>
                <c:pt idx="184">
                  <c:v>105.23780412650783</c:v>
                </c:pt>
                <c:pt idx="185">
                  <c:v>103.56213901861496</c:v>
                </c:pt>
                <c:pt idx="186">
                  <c:v>105.35085521676476</c:v>
                </c:pt>
                <c:pt idx="187">
                  <c:v>96.677437340648964</c:v>
                </c:pt>
                <c:pt idx="188">
                  <c:v>88.988833431438508</c:v>
                </c:pt>
                <c:pt idx="189">
                  <c:v>97.663220887473997</c:v>
                </c:pt>
                <c:pt idx="190">
                  <c:v>101.06333000150774</c:v>
                </c:pt>
                <c:pt idx="191">
                  <c:v>97.410460236214973</c:v>
                </c:pt>
                <c:pt idx="192">
                  <c:v>89.654915281221776</c:v>
                </c:pt>
                <c:pt idx="193">
                  <c:v>82.021527488078789</c:v>
                </c:pt>
                <c:pt idx="194">
                  <c:v>85.767287071155209</c:v>
                </c:pt>
                <c:pt idx="195">
                  <c:v>85.293282123781509</c:v>
                </c:pt>
                <c:pt idx="196">
                  <c:v>88.204942542007302</c:v>
                </c:pt>
                <c:pt idx="197">
                  <c:v>79.71422562561402</c:v>
                </c:pt>
                <c:pt idx="198">
                  <c:v>84.797976393046966</c:v>
                </c:pt>
                <c:pt idx="199">
                  <c:v>86.426102069058672</c:v>
                </c:pt>
                <c:pt idx="200">
                  <c:v>84.186760807477086</c:v>
                </c:pt>
                <c:pt idx="201">
                  <c:v>89.177521801647146</c:v>
                </c:pt>
                <c:pt idx="202">
                  <c:v>93.698885862056727</c:v>
                </c:pt>
                <c:pt idx="203">
                  <c:v>97.823251661998896</c:v>
                </c:pt>
                <c:pt idx="204">
                  <c:v>97.449503344885642</c:v>
                </c:pt>
                <c:pt idx="205">
                  <c:v>97.84690142727014</c:v>
                </c:pt>
                <c:pt idx="206">
                  <c:v>96.773545764783449</c:v>
                </c:pt>
                <c:pt idx="207">
                  <c:v>98.244809292322628</c:v>
                </c:pt>
                <c:pt idx="208">
                  <c:v>100.56741453774372</c:v>
                </c:pt>
                <c:pt idx="209">
                  <c:v>102.52680690458074</c:v>
                </c:pt>
                <c:pt idx="210">
                  <c:v>101.97280656513468</c:v>
                </c:pt>
                <c:pt idx="211">
                  <c:v>100.54525411986077</c:v>
                </c:pt>
                <c:pt idx="212">
                  <c:v>104.17908212837779</c:v>
                </c:pt>
                <c:pt idx="213">
                  <c:v>112.65070730257898</c:v>
                </c:pt>
                <c:pt idx="214">
                  <c:v>116.30148797737235</c:v>
                </c:pt>
                <c:pt idx="215">
                  <c:v>116.50608946356679</c:v>
                </c:pt>
                <c:pt idx="216">
                  <c:v>118.21210144596137</c:v>
                </c:pt>
                <c:pt idx="217">
                  <c:v>112.94053192252468</c:v>
                </c:pt>
                <c:pt idx="218">
                  <c:v>109.79852115706205</c:v>
                </c:pt>
                <c:pt idx="219">
                  <c:v>114.98574716622407</c:v>
                </c:pt>
                <c:pt idx="220">
                  <c:v>113.62416618681321</c:v>
                </c:pt>
                <c:pt idx="221">
                  <c:v>114.14970883641627</c:v>
                </c:pt>
                <c:pt idx="222">
                  <c:v>115.42511709222848</c:v>
                </c:pt>
                <c:pt idx="223">
                  <c:v>117.0189476036888</c:v>
                </c:pt>
                <c:pt idx="224">
                  <c:v>123.44119933814628</c:v>
                </c:pt>
                <c:pt idx="225">
                  <c:v>112.18422910361383</c:v>
                </c:pt>
                <c:pt idx="226">
                  <c:v>114.38794577383409</c:v>
                </c:pt>
                <c:pt idx="227">
                  <c:v>102.43130821347575</c:v>
                </c:pt>
                <c:pt idx="228">
                  <c:v>106.3142784398661</c:v>
                </c:pt>
                <c:pt idx="229">
                  <c:v>109.44467423124668</c:v>
                </c:pt>
                <c:pt idx="230">
                  <c:v>108.52680130500632</c:v>
                </c:pt>
                <c:pt idx="231">
                  <c:v>113.91542018904811</c:v>
                </c:pt>
                <c:pt idx="232">
                  <c:v>105.43247990720262</c:v>
                </c:pt>
                <c:pt idx="233">
                  <c:v>108.88560608605344</c:v>
                </c:pt>
                <c:pt idx="234">
                  <c:v>110.14258231811938</c:v>
                </c:pt>
                <c:pt idx="235">
                  <c:v>105.96053147464777</c:v>
                </c:pt>
                <c:pt idx="236">
                  <c:v>111.34173356591421</c:v>
                </c:pt>
                <c:pt idx="237">
                  <c:v>117.33568058563677</c:v>
                </c:pt>
                <c:pt idx="238">
                  <c:v>119.21324834595963</c:v>
                </c:pt>
                <c:pt idx="239">
                  <c:v>121.0695153280394</c:v>
                </c:pt>
                <c:pt idx="240">
                  <c:v>118.75914479500157</c:v>
                </c:pt>
                <c:pt idx="241">
                  <c:v>108.20515045308898</c:v>
                </c:pt>
                <c:pt idx="242">
                  <c:v>96.813208606637573</c:v>
                </c:pt>
                <c:pt idx="243">
                  <c:v>103.34698209358348</c:v>
                </c:pt>
                <c:pt idx="244">
                  <c:v>111.96636334978172</c:v>
                </c:pt>
                <c:pt idx="245">
                  <c:v>114.06593507502652</c:v>
                </c:pt>
                <c:pt idx="246">
                  <c:v>111.10713505195436</c:v>
                </c:pt>
                <c:pt idx="247">
                  <c:v>118.42433963107976</c:v>
                </c:pt>
                <c:pt idx="248">
                  <c:v>118.65647920749605</c:v>
                </c:pt>
                <c:pt idx="249">
                  <c:v>117.59203968020917</c:v>
                </c:pt>
                <c:pt idx="250">
                  <c:v>135.28160717692367</c:v>
                </c:pt>
                <c:pt idx="251">
                  <c:v>140.45338986238772</c:v>
                </c:pt>
                <c:pt idx="252">
                  <c:v>141.57531451712774</c:v>
                </c:pt>
                <c:pt idx="253">
                  <c:v>148.24184057978769</c:v>
                </c:pt>
                <c:pt idx="254">
                  <c:v>149.33085946700317</c:v>
                </c:pt>
                <c:pt idx="255">
                  <c:v>147.45688014983975</c:v>
                </c:pt>
                <c:pt idx="256">
                  <c:v>147.6997151007169</c:v>
                </c:pt>
                <c:pt idx="257">
                  <c:v>147.34888687029385</c:v>
                </c:pt>
                <c:pt idx="258">
                  <c:v>139.63157537998333</c:v>
                </c:pt>
                <c:pt idx="259">
                  <c:v>143.75625104651721</c:v>
                </c:pt>
                <c:pt idx="260">
                  <c:v>150.73241315485987</c:v>
                </c:pt>
                <c:pt idx="261">
                  <c:v>147.86660290505057</c:v>
                </c:pt>
                <c:pt idx="262">
                  <c:v>142.38581389700562</c:v>
                </c:pt>
                <c:pt idx="263">
                  <c:v>147.34981647006899</c:v>
                </c:pt>
                <c:pt idx="264">
                  <c:v>138.19035885027253</c:v>
                </c:pt>
                <c:pt idx="265">
                  <c:v>135.75859083442734</c:v>
                </c:pt>
                <c:pt idx="266">
                  <c:v>142.38412462842325</c:v>
                </c:pt>
                <c:pt idx="267">
                  <c:v>137.40180997716513</c:v>
                </c:pt>
                <c:pt idx="268">
                  <c:v>139.61218376623572</c:v>
                </c:pt>
                <c:pt idx="269">
                  <c:v>135.0739270200022</c:v>
                </c:pt>
                <c:pt idx="270">
                  <c:v>142.28284843794455</c:v>
                </c:pt>
                <c:pt idx="271">
                  <c:v>143.76643663831007</c:v>
                </c:pt>
                <c:pt idx="272">
                  <c:v>132.74109620264366</c:v>
                </c:pt>
                <c:pt idx="273">
                  <c:v>141.18672262454544</c:v>
                </c:pt>
                <c:pt idx="274">
                  <c:v>143.13930793163661</c:v>
                </c:pt>
                <c:pt idx="275">
                  <c:v>133.54606796928712</c:v>
                </c:pt>
                <c:pt idx="276">
                  <c:v>139.85429902845016</c:v>
                </c:pt>
                <c:pt idx="277">
                  <c:v>140.46050678360754</c:v>
                </c:pt>
                <c:pt idx="278">
                  <c:v>143.51029744476847</c:v>
                </c:pt>
                <c:pt idx="279">
                  <c:v>147.68108316089427</c:v>
                </c:pt>
                <c:pt idx="280">
                  <c:v>158.07756564116028</c:v>
                </c:pt>
                <c:pt idx="281">
                  <c:v>169.8544009865191</c:v>
                </c:pt>
                <c:pt idx="282">
                  <c:v>169.76831822336356</c:v>
                </c:pt>
                <c:pt idx="283">
                  <c:v>166.93880227327978</c:v>
                </c:pt>
                <c:pt idx="284">
                  <c:v>163.04047868875233</c:v>
                </c:pt>
                <c:pt idx="285">
                  <c:v>157.92898991502128</c:v>
                </c:pt>
                <c:pt idx="286">
                  <c:v>171.37874155421002</c:v>
                </c:pt>
                <c:pt idx="287">
                  <c:v>171.26247185248445</c:v>
                </c:pt>
                <c:pt idx="288">
                  <c:v>185.70762288252396</c:v>
                </c:pt>
                <c:pt idx="289">
                  <c:v>200.44418784049452</c:v>
                </c:pt>
                <c:pt idx="290">
                  <c:v>206.6021638999724</c:v>
                </c:pt>
                <c:pt idx="291">
                  <c:v>196.55195162193249</c:v>
                </c:pt>
                <c:pt idx="292">
                  <c:v>196.9728295539737</c:v>
                </c:pt>
                <c:pt idx="293">
                  <c:v>202.57772487362669</c:v>
                </c:pt>
                <c:pt idx="294">
                  <c:v>200.11475035899323</c:v>
                </c:pt>
                <c:pt idx="295">
                  <c:v>197.79091564735924</c:v>
                </c:pt>
                <c:pt idx="296">
                  <c:v>194.06414784587787</c:v>
                </c:pt>
                <c:pt idx="297">
                  <c:v>200.00947589816636</c:v>
                </c:pt>
                <c:pt idx="298">
                  <c:v>195.54052916458051</c:v>
                </c:pt>
                <c:pt idx="299">
                  <c:v>204.17171531590094</c:v>
                </c:pt>
                <c:pt idx="300">
                  <c:v>202.52352831777745</c:v>
                </c:pt>
                <c:pt idx="301">
                  <c:v>190.15389942067665</c:v>
                </c:pt>
                <c:pt idx="302">
                  <c:v>182.28304435395927</c:v>
                </c:pt>
                <c:pt idx="303">
                  <c:v>184.47253717677609</c:v>
                </c:pt>
                <c:pt idx="304">
                  <c:v>194.29726700236779</c:v>
                </c:pt>
                <c:pt idx="305">
                  <c:v>193.15348180130042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2B-4714-B41D-05B93B5510E3}"/>
            </c:ext>
          </c:extLst>
        </c:ser>
        <c:ser>
          <c:idx val="5"/>
          <c:order val="5"/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'Step #5'!$D$5:$D$310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#5'!$P$5:$P$310</c:f>
              <c:numCache>
                <c:formatCode>0.00</c:formatCode>
                <c:ptCount val="306"/>
                <c:pt idx="0" formatCode="#,##0.00_);\(#,##0.00\)">
                  <c:v>100</c:v>
                </c:pt>
                <c:pt idx="1">
                  <c:v>95.077746849160349</c:v>
                </c:pt>
                <c:pt idx="2">
                  <c:v>95.619835189763066</c:v>
                </c:pt>
                <c:pt idx="3">
                  <c:v>97.033111486467959</c:v>
                </c:pt>
                <c:pt idx="4">
                  <c:v>80.488996074851187</c:v>
                </c:pt>
                <c:pt idx="5">
                  <c:v>91.377313364267238</c:v>
                </c:pt>
                <c:pt idx="6">
                  <c:v>91.970960342576774</c:v>
                </c:pt>
                <c:pt idx="7">
                  <c:v>96.300464160233929</c:v>
                </c:pt>
                <c:pt idx="8">
                  <c:v>89.541672033687021</c:v>
                </c:pt>
                <c:pt idx="9">
                  <c:v>88.622953768107294</c:v>
                </c:pt>
                <c:pt idx="10">
                  <c:v>87.532953468418469</c:v>
                </c:pt>
                <c:pt idx="11">
                  <c:v>86.394081951401446</c:v>
                </c:pt>
                <c:pt idx="12">
                  <c:v>89.2843056973811</c:v>
                </c:pt>
                <c:pt idx="13">
                  <c:v>87.316390707814563</c:v>
                </c:pt>
                <c:pt idx="14">
                  <c:v>75.066355759400466</c:v>
                </c:pt>
                <c:pt idx="15">
                  <c:v>77.242317045381213</c:v>
                </c:pt>
                <c:pt idx="16">
                  <c:v>74.297847241316077</c:v>
                </c:pt>
                <c:pt idx="17">
                  <c:v>77.411803789236188</c:v>
                </c:pt>
                <c:pt idx="18">
                  <c:v>74.700486366593395</c:v>
                </c:pt>
                <c:pt idx="19">
                  <c:v>72.597161519935753</c:v>
                </c:pt>
                <c:pt idx="20">
                  <c:v>59.164320706025563</c:v>
                </c:pt>
                <c:pt idx="21">
                  <c:v>61.330413589960905</c:v>
                </c:pt>
                <c:pt idx="22">
                  <c:v>66.293919139066105</c:v>
                </c:pt>
                <c:pt idx="23">
                  <c:v>72.798032304848292</c:v>
                </c:pt>
                <c:pt idx="24">
                  <c:v>80.119536191210713</c:v>
                </c:pt>
                <c:pt idx="25">
                  <c:v>76.922177201632465</c:v>
                </c:pt>
                <c:pt idx="26">
                  <c:v>80.85172926955353</c:v>
                </c:pt>
                <c:pt idx="27">
                  <c:v>77.361137281653882</c:v>
                </c:pt>
                <c:pt idx="28">
                  <c:v>74.960988945841478</c:v>
                </c:pt>
                <c:pt idx="29">
                  <c:v>69.63161395909178</c:v>
                </c:pt>
                <c:pt idx="30">
                  <c:v>67.630968550451925</c:v>
                </c:pt>
                <c:pt idx="31">
                  <c:v>66.740498082987585</c:v>
                </c:pt>
                <c:pt idx="32">
                  <c:v>60.633643821235154</c:v>
                </c:pt>
                <c:pt idx="33">
                  <c:v>65.613733520993662</c:v>
                </c:pt>
                <c:pt idx="34">
                  <c:v>62.392614869260441</c:v>
                </c:pt>
                <c:pt idx="35">
                  <c:v>60.128325213102649</c:v>
                </c:pt>
                <c:pt idx="36">
                  <c:v>57.904833662481771</c:v>
                </c:pt>
                <c:pt idx="37">
                  <c:v>57.116145032745571</c:v>
                </c:pt>
                <c:pt idx="38">
                  <c:v>56.845774051452089</c:v>
                </c:pt>
                <c:pt idx="39">
                  <c:v>57.451528029622146</c:v>
                </c:pt>
                <c:pt idx="40">
                  <c:v>60.485678141720022</c:v>
                </c:pt>
                <c:pt idx="41">
                  <c:v>64.919651172646525</c:v>
                </c:pt>
                <c:pt idx="42">
                  <c:v>69.895707029173238</c:v>
                </c:pt>
                <c:pt idx="43">
                  <c:v>71.706242229907886</c:v>
                </c:pt>
                <c:pt idx="44">
                  <c:v>73.120864994303375</c:v>
                </c:pt>
                <c:pt idx="45">
                  <c:v>77.286705641751496</c:v>
                </c:pt>
                <c:pt idx="46">
                  <c:v>76.851336052563468</c:v>
                </c:pt>
                <c:pt idx="47">
                  <c:v>79.116523353848308</c:v>
                </c:pt>
                <c:pt idx="48">
                  <c:v>82.875690987949923</c:v>
                </c:pt>
                <c:pt idx="49">
                  <c:v>84.681294745163143</c:v>
                </c:pt>
                <c:pt idx="50">
                  <c:v>83.349176777298752</c:v>
                </c:pt>
                <c:pt idx="51">
                  <c:v>82.591872098945302</c:v>
                </c:pt>
                <c:pt idx="52">
                  <c:v>80.198899274634542</c:v>
                </c:pt>
                <c:pt idx="53">
                  <c:v>82.411176000356861</c:v>
                </c:pt>
                <c:pt idx="54">
                  <c:v>84.819392022632869</c:v>
                </c:pt>
                <c:pt idx="55">
                  <c:v>86.01341271302752</c:v>
                </c:pt>
                <c:pt idx="56">
                  <c:v>88.99061840633108</c:v>
                </c:pt>
                <c:pt idx="57">
                  <c:v>88.809024662615585</c:v>
                </c:pt>
                <c:pt idx="58">
                  <c:v>90.915042399816954</c:v>
                </c:pt>
                <c:pt idx="59">
                  <c:v>92.640379958314185</c:v>
                </c:pt>
                <c:pt idx="60">
                  <c:v>93.993581108285127</c:v>
                </c:pt>
                <c:pt idx="61">
                  <c:v>95.028421294266096</c:v>
                </c:pt>
                <c:pt idx="62">
                  <c:v>96.01619097850066</c:v>
                </c:pt>
                <c:pt idx="63">
                  <c:v>95.290724589095973</c:v>
                </c:pt>
                <c:pt idx="64">
                  <c:v>96.928188025307378</c:v>
                </c:pt>
                <c:pt idx="65">
                  <c:v>99.209959432408127</c:v>
                </c:pt>
                <c:pt idx="66">
                  <c:v>105.48272093234978</c:v>
                </c:pt>
                <c:pt idx="67">
                  <c:v>102.02440511563222</c:v>
                </c:pt>
                <c:pt idx="68">
                  <c:v>103.35652308349661</c:v>
                </c:pt>
                <c:pt idx="69">
                  <c:v>99.39424606666735</c:v>
                </c:pt>
                <c:pt idx="70">
                  <c:v>103.13727290251407</c:v>
                </c:pt>
                <c:pt idx="71">
                  <c:v>105.24867090580041</c:v>
                </c:pt>
                <c:pt idx="72">
                  <c:v>108.15144495920157</c:v>
                </c:pt>
                <c:pt idx="73">
                  <c:v>111.28467854831874</c:v>
                </c:pt>
                <c:pt idx="74">
                  <c:v>113.59111273286662</c:v>
                </c:pt>
                <c:pt idx="75">
                  <c:v>117.05749623604777</c:v>
                </c:pt>
                <c:pt idx="76">
                  <c:v>106.88658311973791</c:v>
                </c:pt>
                <c:pt idx="77">
                  <c:v>109.19659689962637</c:v>
                </c:pt>
                <c:pt idx="78">
                  <c:v>109.64676633438124</c:v>
                </c:pt>
                <c:pt idx="79">
                  <c:v>111.30395558951579</c:v>
                </c:pt>
                <c:pt idx="80">
                  <c:v>115.18105679993064</c:v>
                </c:pt>
                <c:pt idx="81">
                  <c:v>121.13949660444186</c:v>
                </c:pt>
                <c:pt idx="82">
                  <c:v>127.27236006649458</c:v>
                </c:pt>
                <c:pt idx="83">
                  <c:v>133.87691407247945</c:v>
                </c:pt>
                <c:pt idx="84">
                  <c:v>140.14204576819085</c:v>
                </c:pt>
                <c:pt idx="85">
                  <c:v>139.18206958934303</c:v>
                </c:pt>
                <c:pt idx="86">
                  <c:v>144.88046110733478</c:v>
                </c:pt>
                <c:pt idx="87">
                  <c:v>150.71156963671132</c:v>
                </c:pt>
                <c:pt idx="88">
                  <c:v>157.43000149511718</c:v>
                </c:pt>
                <c:pt idx="89">
                  <c:v>159.0921276639383</c:v>
                </c:pt>
                <c:pt idx="90">
                  <c:v>159.06791370905469</c:v>
                </c:pt>
                <c:pt idx="91">
                  <c:v>152.12932312904641</c:v>
                </c:pt>
                <c:pt idx="92">
                  <c:v>166.17778627833465</c:v>
                </c:pt>
                <c:pt idx="93">
                  <c:v>170.63776303939636</c:v>
                </c:pt>
                <c:pt idx="94">
                  <c:v>157.88465906583249</c:v>
                </c:pt>
                <c:pt idx="95">
                  <c:v>156.13734615026675</c:v>
                </c:pt>
                <c:pt idx="96">
                  <c:v>133.69397390591081</c:v>
                </c:pt>
                <c:pt idx="97">
                  <c:v>135.69820433521892</c:v>
                </c:pt>
                <c:pt idx="98">
                  <c:v>134.8422650024097</c:v>
                </c:pt>
                <c:pt idx="99">
                  <c:v>141.13878069434122</c:v>
                </c:pt>
                <c:pt idx="100">
                  <c:v>143.14884568246296</c:v>
                </c:pt>
                <c:pt idx="101">
                  <c:v>132.16008755284426</c:v>
                </c:pt>
                <c:pt idx="102">
                  <c:v>131.35793998539185</c:v>
                </c:pt>
                <c:pt idx="103">
                  <c:v>122.85228381068016</c:v>
                </c:pt>
                <c:pt idx="104">
                  <c:v>105.76743195147895</c:v>
                </c:pt>
                <c:pt idx="105">
                  <c:v>80.447294854022118</c:v>
                </c:pt>
                <c:pt idx="106">
                  <c:v>77.683964500943844</c:v>
                </c:pt>
                <c:pt idx="107">
                  <c:v>78.983806342463552</c:v>
                </c:pt>
                <c:pt idx="108">
                  <c:v>78.307205745059377</c:v>
                </c:pt>
                <c:pt idx="109">
                  <c:v>71.509854110790684</c:v>
                </c:pt>
                <c:pt idx="110">
                  <c:v>76.223163364926492</c:v>
                </c:pt>
                <c:pt idx="111">
                  <c:v>86.100400130516533</c:v>
                </c:pt>
                <c:pt idx="112">
                  <c:v>104.42993918769471</c:v>
                </c:pt>
                <c:pt idx="113">
                  <c:v>104.61197081364351</c:v>
                </c:pt>
                <c:pt idx="114">
                  <c:v>119.23166223177439</c:v>
                </c:pt>
                <c:pt idx="115">
                  <c:v>116.25893915942875</c:v>
                </c:pt>
                <c:pt idx="116">
                  <c:v>119.83114376889755</c:v>
                </c:pt>
                <c:pt idx="117">
                  <c:v>118.869821212034</c:v>
                </c:pt>
                <c:pt idx="118">
                  <c:v>122.50121426343992</c:v>
                </c:pt>
                <c:pt idx="119">
                  <c:v>129.92180709698673</c:v>
                </c:pt>
                <c:pt idx="120">
                  <c:v>123.09441246402338</c:v>
                </c:pt>
                <c:pt idx="121">
                  <c:v>123.34146704588547</c:v>
                </c:pt>
                <c:pt idx="122">
                  <c:v>129.46625192598179</c:v>
                </c:pt>
                <c:pt idx="123">
                  <c:v>133.37383953232717</c:v>
                </c:pt>
                <c:pt idx="124">
                  <c:v>123.41948375129354</c:v>
                </c:pt>
                <c:pt idx="125">
                  <c:v>127.13695020940349</c:v>
                </c:pt>
                <c:pt idx="126">
                  <c:v>133.9607543515335</c:v>
                </c:pt>
                <c:pt idx="127">
                  <c:v>132.28518570032892</c:v>
                </c:pt>
                <c:pt idx="128">
                  <c:v>138.88972876598359</c:v>
                </c:pt>
                <c:pt idx="129">
                  <c:v>140.90697473577208</c:v>
                </c:pt>
                <c:pt idx="130">
                  <c:v>141.00022912414286</c:v>
                </c:pt>
                <c:pt idx="131">
                  <c:v>143.03316164429503</c:v>
                </c:pt>
                <c:pt idx="132">
                  <c:v>142.57043643195354</c:v>
                </c:pt>
                <c:pt idx="133">
                  <c:v>134.98349852282158</c:v>
                </c:pt>
                <c:pt idx="134">
                  <c:v>139.25830198966463</c:v>
                </c:pt>
                <c:pt idx="135">
                  <c:v>142.25702327714293</c:v>
                </c:pt>
                <c:pt idx="136">
                  <c:v>141.68310216259394</c:v>
                </c:pt>
                <c:pt idx="137">
                  <c:v>139.91247289243427</c:v>
                </c:pt>
                <c:pt idx="138">
                  <c:v>142.99818715724152</c:v>
                </c:pt>
                <c:pt idx="139">
                  <c:v>129.36761180136094</c:v>
                </c:pt>
                <c:pt idx="140">
                  <c:v>119.94726568929879</c:v>
                </c:pt>
                <c:pt idx="141">
                  <c:v>128.04535676537682</c:v>
                </c:pt>
                <c:pt idx="142">
                  <c:v>121.17132942322553</c:v>
                </c:pt>
                <c:pt idx="143">
                  <c:v>118.6555079895754</c:v>
                </c:pt>
                <c:pt idx="144">
                  <c:v>130.32847459533073</c:v>
                </c:pt>
                <c:pt idx="145">
                  <c:v>134.24592517839383</c:v>
                </c:pt>
                <c:pt idx="146">
                  <c:v>134.98125445484138</c:v>
                </c:pt>
                <c:pt idx="147">
                  <c:v>133.55139396264576</c:v>
                </c:pt>
                <c:pt idx="148">
                  <c:v>124.31353923942616</c:v>
                </c:pt>
                <c:pt idx="149">
                  <c:v>129.06226633301392</c:v>
                </c:pt>
                <c:pt idx="150">
                  <c:v>136.1443344565769</c:v>
                </c:pt>
                <c:pt idx="151">
                  <c:v>135.65381573884864</c:v>
                </c:pt>
                <c:pt idx="152">
                  <c:v>137.21775060561242</c:v>
                </c:pt>
                <c:pt idx="153">
                  <c:v>136.23267381192156</c:v>
                </c:pt>
                <c:pt idx="154">
                  <c:v>137.64863205883998</c:v>
                </c:pt>
                <c:pt idx="155">
                  <c:v>142.00369625423392</c:v>
                </c:pt>
                <c:pt idx="156">
                  <c:v>147.18599769159303</c:v>
                </c:pt>
                <c:pt idx="157">
                  <c:v>146.61611584560353</c:v>
                </c:pt>
                <c:pt idx="158">
                  <c:v>148.32666996902927</c:v>
                </c:pt>
                <c:pt idx="159">
                  <c:v>151.02049465556149</c:v>
                </c:pt>
                <c:pt idx="160">
                  <c:v>148.47328918085381</c:v>
                </c:pt>
                <c:pt idx="161">
                  <c:v>141.25759546044881</c:v>
                </c:pt>
                <c:pt idx="162">
                  <c:v>144.46302213649065</c:v>
                </c:pt>
                <c:pt idx="163">
                  <c:v>135.80984905998994</c:v>
                </c:pt>
                <c:pt idx="164">
                  <c:v>142.03911956385096</c:v>
                </c:pt>
                <c:pt idx="165">
                  <c:v>143.95815235092167</c:v>
                </c:pt>
                <c:pt idx="166">
                  <c:v>142.41934002449875</c:v>
                </c:pt>
                <c:pt idx="167">
                  <c:v>142.01938280459757</c:v>
                </c:pt>
                <c:pt idx="168">
                  <c:v>135.73273004454634</c:v>
                </c:pt>
                <c:pt idx="169">
                  <c:v>139.47934737122645</c:v>
                </c:pt>
                <c:pt idx="170">
                  <c:v>142.9694960067277</c:v>
                </c:pt>
                <c:pt idx="171">
                  <c:v>146.38116821876451</c:v>
                </c:pt>
                <c:pt idx="172">
                  <c:v>147.77741158709</c:v>
                </c:pt>
                <c:pt idx="173">
                  <c:v>145.97583620294347</c:v>
                </c:pt>
                <c:pt idx="174">
                  <c:v>151.28414437324454</c:v>
                </c:pt>
                <c:pt idx="175">
                  <c:v>149.17813210620824</c:v>
                </c:pt>
                <c:pt idx="176">
                  <c:v>146.92056366882349</c:v>
                </c:pt>
                <c:pt idx="177">
                  <c:v>146.80891894405249</c:v>
                </c:pt>
                <c:pt idx="178">
                  <c:v>150.22777213775606</c:v>
                </c:pt>
                <c:pt idx="179">
                  <c:v>150.88463593106945</c:v>
                </c:pt>
                <c:pt idx="180">
                  <c:v>152.05265289132893</c:v>
                </c:pt>
                <c:pt idx="181">
                  <c:v>152.57546419073458</c:v>
                </c:pt>
                <c:pt idx="182">
                  <c:v>154.55503188743302</c:v>
                </c:pt>
                <c:pt idx="183">
                  <c:v>156.36556161800254</c:v>
                </c:pt>
                <c:pt idx="184">
                  <c:v>152.09346193719603</c:v>
                </c:pt>
                <c:pt idx="185">
                  <c:v>148.74051844904002</c:v>
                </c:pt>
                <c:pt idx="186">
                  <c:v>143.59183413555107</c:v>
                </c:pt>
                <c:pt idx="187">
                  <c:v>130.98982652460455</c:v>
                </c:pt>
                <c:pt idx="188">
                  <c:v>125.13629933059856</c:v>
                </c:pt>
                <c:pt idx="189">
                  <c:v>134.43827945427924</c:v>
                </c:pt>
                <c:pt idx="190">
                  <c:v>128.05297558443948</c:v>
                </c:pt>
                <c:pt idx="191">
                  <c:v>129.2541717863358</c:v>
                </c:pt>
                <c:pt idx="192">
                  <c:v>117.88251129069319</c:v>
                </c:pt>
                <c:pt idx="193">
                  <c:v>119.55942640958833</c:v>
                </c:pt>
                <c:pt idx="194">
                  <c:v>127.37861905501553</c:v>
                </c:pt>
                <c:pt idx="195">
                  <c:v>127.27191128876846</c:v>
                </c:pt>
                <c:pt idx="196">
                  <c:v>125.14392913482884</c:v>
                </c:pt>
                <c:pt idx="197">
                  <c:v>127.37996552270612</c:v>
                </c:pt>
                <c:pt idx="198">
                  <c:v>128.62465267584565</c:v>
                </c:pt>
                <c:pt idx="199">
                  <c:v>126.46797941622962</c:v>
                </c:pt>
                <c:pt idx="200">
                  <c:v>128.65962720773661</c:v>
                </c:pt>
                <c:pt idx="201">
                  <c:v>126.1666732612795</c:v>
                </c:pt>
                <c:pt idx="202">
                  <c:v>130.26032086664037</c:v>
                </c:pt>
                <c:pt idx="203">
                  <c:v>129.16584341615876</c:v>
                </c:pt>
                <c:pt idx="204">
                  <c:v>136.61065020458918</c:v>
                </c:pt>
                <c:pt idx="205">
                  <c:v>138.84400464225294</c:v>
                </c:pt>
                <c:pt idx="206">
                  <c:v>142.36374202855762</c:v>
                </c:pt>
                <c:pt idx="207">
                  <c:v>142.37853093379425</c:v>
                </c:pt>
                <c:pt idx="208">
                  <c:v>143.96488451002492</c:v>
                </c:pt>
                <c:pt idx="209">
                  <c:v>144.66703454483562</c:v>
                </c:pt>
                <c:pt idx="210">
                  <c:v>149.28708398527294</c:v>
                </c:pt>
                <c:pt idx="211">
                  <c:v>146.94388002341745</c:v>
                </c:pt>
                <c:pt idx="212">
                  <c:v>144.37244965349595</c:v>
                </c:pt>
                <c:pt idx="213">
                  <c:v>151.28504197353416</c:v>
                </c:pt>
                <c:pt idx="214">
                  <c:v>153.95107315467962</c:v>
                </c:pt>
                <c:pt idx="215">
                  <c:v>152.57814614094812</c:v>
                </c:pt>
                <c:pt idx="216">
                  <c:v>158.45498968954809</c:v>
                </c:pt>
                <c:pt idx="217">
                  <c:v>157.73534691862679</c:v>
                </c:pt>
                <c:pt idx="218">
                  <c:v>153.70132568227376</c:v>
                </c:pt>
                <c:pt idx="219">
                  <c:v>162.03929035854716</c:v>
                </c:pt>
                <c:pt idx="220">
                  <c:v>153.71073979159053</c:v>
                </c:pt>
                <c:pt idx="221">
                  <c:v>146.56006907193625</c:v>
                </c:pt>
                <c:pt idx="222">
                  <c:v>148.8535096415016</c:v>
                </c:pt>
                <c:pt idx="223">
                  <c:v>144.08414809869601</c:v>
                </c:pt>
                <c:pt idx="224">
                  <c:v>146.03771753542435</c:v>
                </c:pt>
                <c:pt idx="225">
                  <c:v>135.35520247444228</c:v>
                </c:pt>
                <c:pt idx="226">
                  <c:v>139.78559043986309</c:v>
                </c:pt>
                <c:pt idx="227">
                  <c:v>137.59527817571646</c:v>
                </c:pt>
                <c:pt idx="228">
                  <c:v>143.0389852627784</c:v>
                </c:pt>
                <c:pt idx="229">
                  <c:v>144.04872478907896</c:v>
                </c:pt>
                <c:pt idx="230">
                  <c:v>144.05724129810608</c:v>
                </c:pt>
                <c:pt idx="231">
                  <c:v>152.45618966173328</c:v>
                </c:pt>
                <c:pt idx="232">
                  <c:v>139.79231170347353</c:v>
                </c:pt>
                <c:pt idx="233">
                  <c:v>148.9324239023619</c:v>
                </c:pt>
                <c:pt idx="234">
                  <c:v>147.99711054579865</c:v>
                </c:pt>
                <c:pt idx="235">
                  <c:v>139.28833956303163</c:v>
                </c:pt>
                <c:pt idx="236">
                  <c:v>139.89229825094759</c:v>
                </c:pt>
                <c:pt idx="237">
                  <c:v>144.81947741998098</c:v>
                </c:pt>
                <c:pt idx="238">
                  <c:v>143.20712558378023</c:v>
                </c:pt>
                <c:pt idx="239">
                  <c:v>144.50338235979424</c:v>
                </c:pt>
                <c:pt idx="240">
                  <c:v>141.40511231740038</c:v>
                </c:pt>
                <c:pt idx="241">
                  <c:v>135.00905890055833</c:v>
                </c:pt>
                <c:pt idx="242">
                  <c:v>111.25194808440801</c:v>
                </c:pt>
                <c:pt idx="243">
                  <c:v>117.66369899194393</c:v>
                </c:pt>
                <c:pt idx="244">
                  <c:v>112.57554958808269</c:v>
                </c:pt>
                <c:pt idx="245">
                  <c:v>116.12487572519083</c:v>
                </c:pt>
                <c:pt idx="246">
                  <c:v>113.43060221609508</c:v>
                </c:pt>
                <c:pt idx="247">
                  <c:v>113.55121227245675</c:v>
                </c:pt>
                <c:pt idx="248">
                  <c:v>110.59687953651134</c:v>
                </c:pt>
                <c:pt idx="249">
                  <c:v>108.67873345423746</c:v>
                </c:pt>
                <c:pt idx="250">
                  <c:v>125.81155346031214</c:v>
                </c:pt>
                <c:pt idx="251">
                  <c:v>127.50910298358771</c:v>
                </c:pt>
                <c:pt idx="252">
                  <c:v>130.14150610053281</c:v>
                </c:pt>
                <c:pt idx="253">
                  <c:v>132.22734368124497</c:v>
                </c:pt>
                <c:pt idx="254">
                  <c:v>141.92567959366323</c:v>
                </c:pt>
                <c:pt idx="255">
                  <c:v>144.29892112888575</c:v>
                </c:pt>
                <c:pt idx="256">
                  <c:v>141.8781492841857</c:v>
                </c:pt>
                <c:pt idx="257">
                  <c:v>140.36174472689947</c:v>
                </c:pt>
                <c:pt idx="258">
                  <c:v>141.99741287285678</c:v>
                </c:pt>
                <c:pt idx="259">
                  <c:v>136.98055891079318</c:v>
                </c:pt>
                <c:pt idx="260">
                  <c:v>138.39965882598145</c:v>
                </c:pt>
                <c:pt idx="261">
                  <c:v>143.39768461424896</c:v>
                </c:pt>
                <c:pt idx="262">
                  <c:v>136.36359557788964</c:v>
                </c:pt>
                <c:pt idx="263">
                  <c:v>140.05774572624304</c:v>
                </c:pt>
                <c:pt idx="264">
                  <c:v>145.70323213883739</c:v>
                </c:pt>
                <c:pt idx="265">
                  <c:v>145.37367271560677</c:v>
                </c:pt>
                <c:pt idx="266">
                  <c:v>152.82924008104456</c:v>
                </c:pt>
                <c:pt idx="267">
                  <c:v>150.51472722486545</c:v>
                </c:pt>
                <c:pt idx="268">
                  <c:v>144.93650788100206</c:v>
                </c:pt>
                <c:pt idx="269">
                  <c:v>139.09508764201914</c:v>
                </c:pt>
                <c:pt idx="270">
                  <c:v>143.99806379649917</c:v>
                </c:pt>
                <c:pt idx="271">
                  <c:v>144.45136395919366</c:v>
                </c:pt>
                <c:pt idx="272">
                  <c:v>140.35188179501921</c:v>
                </c:pt>
                <c:pt idx="273">
                  <c:v>138.68707367598455</c:v>
                </c:pt>
                <c:pt idx="274">
                  <c:v>147.53707817916347</c:v>
                </c:pt>
                <c:pt idx="275">
                  <c:v>145.78079997684452</c:v>
                </c:pt>
                <c:pt idx="276">
                  <c:v>150.90795228566341</c:v>
                </c:pt>
                <c:pt idx="277">
                  <c:v>146.28790289006349</c:v>
                </c:pt>
                <c:pt idx="278">
                  <c:v>146.12066016935131</c:v>
                </c:pt>
                <c:pt idx="279">
                  <c:v>146.64122744561419</c:v>
                </c:pt>
                <c:pt idx="280">
                  <c:v>141.63244112517674</c:v>
                </c:pt>
                <c:pt idx="281">
                  <c:v>143.7447257884225</c:v>
                </c:pt>
                <c:pt idx="282">
                  <c:v>151.28055383757373</c:v>
                </c:pt>
                <c:pt idx="283">
                  <c:v>144.97282883574616</c:v>
                </c:pt>
                <c:pt idx="284">
                  <c:v>144.26035610616142</c:v>
                </c:pt>
                <c:pt idx="285">
                  <c:v>137.54954311165559</c:v>
                </c:pt>
                <c:pt idx="286">
                  <c:v>137.78493956105814</c:v>
                </c:pt>
                <c:pt idx="287">
                  <c:v>145.28534434542973</c:v>
                </c:pt>
                <c:pt idx="288">
                  <c:v>141.37283072089059</c:v>
                </c:pt>
                <c:pt idx="289">
                  <c:v>140.87244907128206</c:v>
                </c:pt>
                <c:pt idx="290">
                  <c:v>144.55628746519167</c:v>
                </c:pt>
                <c:pt idx="291">
                  <c:v>147.63571830378436</c:v>
                </c:pt>
                <c:pt idx="292">
                  <c:v>149.60408758607952</c:v>
                </c:pt>
                <c:pt idx="293">
                  <c:v>149.43415201966101</c:v>
                </c:pt>
                <c:pt idx="294">
                  <c:v>154.95542694473008</c:v>
                </c:pt>
                <c:pt idx="295">
                  <c:v>154.37209172086435</c:v>
                </c:pt>
                <c:pt idx="296">
                  <c:v>160.75515147788647</c:v>
                </c:pt>
                <c:pt idx="297">
                  <c:v>159.57098824920701</c:v>
                </c:pt>
                <c:pt idx="298">
                  <c:v>167.66011399369438</c:v>
                </c:pt>
                <c:pt idx="299">
                  <c:v>169.82621234779484</c:v>
                </c:pt>
                <c:pt idx="300">
                  <c:v>172.88501972233729</c:v>
                </c:pt>
                <c:pt idx="301">
                  <c:v>174.67313074343994</c:v>
                </c:pt>
                <c:pt idx="302">
                  <c:v>178.1135050463208</c:v>
                </c:pt>
                <c:pt idx="303">
                  <c:v>171.83985688641971</c:v>
                </c:pt>
                <c:pt idx="304">
                  <c:v>174.62426495143941</c:v>
                </c:pt>
                <c:pt idx="305">
                  <c:v>176.40341068578883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2B-4714-B41D-05B93B551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897520"/>
        <c:axId val="1205889840"/>
      </c:lineChart>
      <c:dateAx>
        <c:axId val="12058975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5889840"/>
        <c:crosses val="autoZero"/>
        <c:auto val="1"/>
        <c:lblOffset val="100"/>
        <c:baseTimeUnit val="months"/>
        <c:majorUnit val="2"/>
        <c:majorTimeUnit val="years"/>
      </c:dateAx>
      <c:valAx>
        <c:axId val="1205889840"/>
        <c:scaling>
          <c:orientation val="minMax"/>
          <c:max val="450"/>
          <c:min val="25"/>
        </c:scaling>
        <c:delete val="0"/>
        <c:axPos val="l"/>
        <c:majorGridlines>
          <c:spPr>
            <a:ln w="1905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_);\(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5897520"/>
        <c:crosses val="autoZero"/>
        <c:crossBetween val="between"/>
        <c:majorUnit val="25"/>
        <c:minorUnit val="10"/>
      </c:valAx>
      <c:spPr>
        <a:solidFill>
          <a:schemeClr val="bg2">
            <a:lumMod val="75000"/>
          </a:schemeClr>
        </a:solidFill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Foreign Currency Index aganist the Reporting Currency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67693101299873E-2"/>
          <c:y val="7.3571060107055303E-2"/>
          <c:w val="0.8906840848980464"/>
          <c:h val="0.88191419519578684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'Step #6'!$C$4:$C$309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#6'!$E$4:$E$309</c:f>
              <c:numCache>
                <c:formatCode>0.00</c:formatCode>
                <c:ptCount val="306"/>
                <c:pt idx="0">
                  <c:v>100</c:v>
                </c:pt>
                <c:pt idx="1">
                  <c:v>99.971013792603685</c:v>
                </c:pt>
                <c:pt idx="2">
                  <c:v>99.985506896301857</c:v>
                </c:pt>
                <c:pt idx="3">
                  <c:v>99.985506896301857</c:v>
                </c:pt>
                <c:pt idx="4">
                  <c:v>100.00120775864151</c:v>
                </c:pt>
                <c:pt idx="5">
                  <c:v>99.96739051667916</c:v>
                </c:pt>
                <c:pt idx="6">
                  <c:v>99.985506896301857</c:v>
                </c:pt>
                <c:pt idx="7">
                  <c:v>99.987922413584869</c:v>
                </c:pt>
                <c:pt idx="8">
                  <c:v>99.98671465494337</c:v>
                </c:pt>
                <c:pt idx="9">
                  <c:v>99.990337930867895</c:v>
                </c:pt>
                <c:pt idx="10">
                  <c:v>99.969806033962186</c:v>
                </c:pt>
                <c:pt idx="11">
                  <c:v>99.972221551245198</c:v>
                </c:pt>
                <c:pt idx="12">
                  <c:v>99.977052585811265</c:v>
                </c:pt>
                <c:pt idx="13">
                  <c:v>99.968598275320659</c:v>
                </c:pt>
                <c:pt idx="14">
                  <c:v>99.975844827169738</c:v>
                </c:pt>
                <c:pt idx="15">
                  <c:v>99.973429309886711</c:v>
                </c:pt>
                <c:pt idx="16">
                  <c:v>99.971013792603685</c:v>
                </c:pt>
                <c:pt idx="17">
                  <c:v>99.97463706852821</c:v>
                </c:pt>
                <c:pt idx="18">
                  <c:v>99.966182758037618</c:v>
                </c:pt>
                <c:pt idx="19">
                  <c:v>99.964974999396119</c:v>
                </c:pt>
                <c:pt idx="20">
                  <c:v>99.963767240754606</c:v>
                </c:pt>
                <c:pt idx="21">
                  <c:v>99.963767240754606</c:v>
                </c:pt>
                <c:pt idx="22">
                  <c:v>99.964974999396119</c:v>
                </c:pt>
                <c:pt idx="23">
                  <c:v>99.966182758037618</c:v>
                </c:pt>
                <c:pt idx="24">
                  <c:v>99.96135172347158</c:v>
                </c:pt>
                <c:pt idx="25">
                  <c:v>99.96135172347158</c:v>
                </c:pt>
                <c:pt idx="26">
                  <c:v>99.96135172347158</c:v>
                </c:pt>
                <c:pt idx="27">
                  <c:v>99.978260344452778</c:v>
                </c:pt>
                <c:pt idx="28">
                  <c:v>99.969806033962186</c:v>
                </c:pt>
                <c:pt idx="29">
                  <c:v>99.962559482113107</c:v>
                </c:pt>
                <c:pt idx="30">
                  <c:v>99.966182758037618</c:v>
                </c:pt>
                <c:pt idx="31">
                  <c:v>99.963767240754606</c:v>
                </c:pt>
                <c:pt idx="32">
                  <c:v>99.966182758037618</c:v>
                </c:pt>
                <c:pt idx="33">
                  <c:v>99.971013792603685</c:v>
                </c:pt>
                <c:pt idx="34">
                  <c:v>99.968598275320659</c:v>
                </c:pt>
                <c:pt idx="35">
                  <c:v>99.969806033962186</c:v>
                </c:pt>
                <c:pt idx="36">
                  <c:v>100.00241551728301</c:v>
                </c:pt>
                <c:pt idx="37">
                  <c:v>99.963767240754606</c:v>
                </c:pt>
                <c:pt idx="38">
                  <c:v>99.972221551245198</c:v>
                </c:pt>
                <c:pt idx="39">
                  <c:v>99.969806033962186</c:v>
                </c:pt>
                <c:pt idx="40">
                  <c:v>99.96739051667916</c:v>
                </c:pt>
                <c:pt idx="41">
                  <c:v>99.963767240754606</c:v>
                </c:pt>
                <c:pt idx="42">
                  <c:v>99.972221551245198</c:v>
                </c:pt>
                <c:pt idx="43">
                  <c:v>99.968598275320659</c:v>
                </c:pt>
                <c:pt idx="44">
                  <c:v>99.96739051667916</c:v>
                </c:pt>
                <c:pt idx="45">
                  <c:v>99.96739051667916</c:v>
                </c:pt>
                <c:pt idx="46">
                  <c:v>99.96135172347158</c:v>
                </c:pt>
                <c:pt idx="47">
                  <c:v>99.968598275320659</c:v>
                </c:pt>
                <c:pt idx="48">
                  <c:v>99.964974999396119</c:v>
                </c:pt>
                <c:pt idx="49">
                  <c:v>99.966182758037618</c:v>
                </c:pt>
                <c:pt idx="50">
                  <c:v>99.963767240754606</c:v>
                </c:pt>
                <c:pt idx="51">
                  <c:v>99.964974999396119</c:v>
                </c:pt>
                <c:pt idx="52">
                  <c:v>99.96739051667916</c:v>
                </c:pt>
                <c:pt idx="53">
                  <c:v>99.962559482113107</c:v>
                </c:pt>
                <c:pt idx="54">
                  <c:v>99.962559482113107</c:v>
                </c:pt>
                <c:pt idx="55">
                  <c:v>99.966182758037618</c:v>
                </c:pt>
                <c:pt idx="56">
                  <c:v>99.96135172347158</c:v>
                </c:pt>
                <c:pt idx="57">
                  <c:v>99.96135172347158</c:v>
                </c:pt>
                <c:pt idx="58">
                  <c:v>99.960143964830067</c:v>
                </c:pt>
                <c:pt idx="59">
                  <c:v>99.960143964830067</c:v>
                </c:pt>
                <c:pt idx="60">
                  <c:v>99.960143964830067</c:v>
                </c:pt>
                <c:pt idx="61">
                  <c:v>99.960143964830067</c:v>
                </c:pt>
                <c:pt idx="62">
                  <c:v>99.960143964830067</c:v>
                </c:pt>
                <c:pt idx="63">
                  <c:v>99.960143964830067</c:v>
                </c:pt>
                <c:pt idx="64">
                  <c:v>99.960143964830067</c:v>
                </c:pt>
                <c:pt idx="65">
                  <c:v>99.960143964830067</c:v>
                </c:pt>
                <c:pt idx="66">
                  <c:v>99.960143964830067</c:v>
                </c:pt>
                <c:pt idx="67">
                  <c:v>97.884006860069078</c:v>
                </c:pt>
                <c:pt idx="68">
                  <c:v>97.766854271842334</c:v>
                </c:pt>
                <c:pt idx="69">
                  <c:v>97.731829271238439</c:v>
                </c:pt>
                <c:pt idx="70">
                  <c:v>97.659363752747652</c:v>
                </c:pt>
                <c:pt idx="71">
                  <c:v>97.584482716973852</c:v>
                </c:pt>
                <c:pt idx="72">
                  <c:v>97.468537887388578</c:v>
                </c:pt>
                <c:pt idx="73">
                  <c:v>97.364670644218464</c:v>
                </c:pt>
                <c:pt idx="74">
                  <c:v>97.091717191236498</c:v>
                </c:pt>
                <c:pt idx="75">
                  <c:v>96.87432063576415</c:v>
                </c:pt>
                <c:pt idx="76">
                  <c:v>96.819971496896073</c:v>
                </c:pt>
                <c:pt idx="77">
                  <c:v>96.842918911084809</c:v>
                </c:pt>
                <c:pt idx="78">
                  <c:v>96.528901664291411</c:v>
                </c:pt>
                <c:pt idx="79">
                  <c:v>96.294596487837865</c:v>
                </c:pt>
                <c:pt idx="80">
                  <c:v>96.056668035459793</c:v>
                </c:pt>
                <c:pt idx="81">
                  <c:v>95.461243025193838</c:v>
                </c:pt>
                <c:pt idx="82">
                  <c:v>95.067513708060588</c:v>
                </c:pt>
                <c:pt idx="83">
                  <c:v>94.627889562549811</c:v>
                </c:pt>
                <c:pt idx="84">
                  <c:v>94.266769728737415</c:v>
                </c:pt>
                <c:pt idx="85">
                  <c:v>93.691876615377197</c:v>
                </c:pt>
                <c:pt idx="86">
                  <c:v>93.52279040556536</c:v>
                </c:pt>
                <c:pt idx="87">
                  <c:v>93.354911954395021</c:v>
                </c:pt>
                <c:pt idx="88">
                  <c:v>93.075919708205518</c:v>
                </c:pt>
                <c:pt idx="89">
                  <c:v>92.373004178844894</c:v>
                </c:pt>
                <c:pt idx="90">
                  <c:v>91.856083480277306</c:v>
                </c:pt>
                <c:pt idx="91">
                  <c:v>91.391096403294767</c:v>
                </c:pt>
                <c:pt idx="92">
                  <c:v>91.139882605860052</c:v>
                </c:pt>
                <c:pt idx="93">
                  <c:v>90.772723978840062</c:v>
                </c:pt>
                <c:pt idx="94">
                  <c:v>90.077055001328532</c:v>
                </c:pt>
                <c:pt idx="95">
                  <c:v>89.386217058383053</c:v>
                </c:pt>
                <c:pt idx="96">
                  <c:v>88.101161863813132</c:v>
                </c:pt>
                <c:pt idx="97">
                  <c:v>86.77141959950724</c:v>
                </c:pt>
                <c:pt idx="98">
                  <c:v>85.793135099881653</c:v>
                </c:pt>
                <c:pt idx="99">
                  <c:v>84.683204908331106</c:v>
                </c:pt>
                <c:pt idx="100">
                  <c:v>84.393342834367985</c:v>
                </c:pt>
                <c:pt idx="101">
                  <c:v>83.727867822894268</c:v>
                </c:pt>
                <c:pt idx="102">
                  <c:v>82.861904876929401</c:v>
                </c:pt>
                <c:pt idx="103">
                  <c:v>82.638469528249473</c:v>
                </c:pt>
                <c:pt idx="104">
                  <c:v>82.387255730814758</c:v>
                </c:pt>
                <c:pt idx="105">
                  <c:v>82.713350564023287</c:v>
                </c:pt>
                <c:pt idx="106">
                  <c:v>82.578081596173831</c:v>
                </c:pt>
                <c:pt idx="107">
                  <c:v>83.144520399043458</c:v>
                </c:pt>
                <c:pt idx="108">
                  <c:v>82.399333317229889</c:v>
                </c:pt>
                <c:pt idx="109">
                  <c:v>82.695234184400604</c:v>
                </c:pt>
                <c:pt idx="110">
                  <c:v>82.65658590787217</c:v>
                </c:pt>
                <c:pt idx="111">
                  <c:v>82.537017802362385</c:v>
                </c:pt>
                <c:pt idx="112">
                  <c:v>82.344984178361784</c:v>
                </c:pt>
                <c:pt idx="113">
                  <c:v>82.446435904248887</c:v>
                </c:pt>
                <c:pt idx="114">
                  <c:v>82.527355733230266</c:v>
                </c:pt>
                <c:pt idx="115">
                  <c:v>82.499577284475464</c:v>
                </c:pt>
                <c:pt idx="116">
                  <c:v>82.483876422135808</c:v>
                </c:pt>
                <c:pt idx="117">
                  <c:v>82.441604869682834</c:v>
                </c:pt>
                <c:pt idx="118">
                  <c:v>82.451266938814953</c:v>
                </c:pt>
                <c:pt idx="119">
                  <c:v>82.45368245609798</c:v>
                </c:pt>
                <c:pt idx="120">
                  <c:v>82.457305732022519</c:v>
                </c:pt>
                <c:pt idx="121">
                  <c:v>82.441604869682834</c:v>
                </c:pt>
                <c:pt idx="122">
                  <c:v>82.445228145607388</c:v>
                </c:pt>
                <c:pt idx="123">
                  <c:v>82.445228145607388</c:v>
                </c:pt>
                <c:pt idx="124">
                  <c:v>82.423488490060151</c:v>
                </c:pt>
                <c:pt idx="125">
                  <c:v>82.459721249305545</c:v>
                </c:pt>
                <c:pt idx="126">
                  <c:v>81.894490205077417</c:v>
                </c:pt>
                <c:pt idx="127">
                  <c:v>81.813570376096038</c:v>
                </c:pt>
                <c:pt idx="128">
                  <c:v>82.250779004323789</c:v>
                </c:pt>
                <c:pt idx="129">
                  <c:v>80.793014324017491</c:v>
                </c:pt>
                <c:pt idx="130">
                  <c:v>80.806299669074136</c:v>
                </c:pt>
                <c:pt idx="131">
                  <c:v>80.472958284016528</c:v>
                </c:pt>
                <c:pt idx="132">
                  <c:v>79.58525568250441</c:v>
                </c:pt>
                <c:pt idx="133">
                  <c:v>79.635981545447962</c:v>
                </c:pt>
                <c:pt idx="134">
                  <c:v>79.349742747409351</c:v>
                </c:pt>
                <c:pt idx="135">
                  <c:v>79.080412570351939</c:v>
                </c:pt>
                <c:pt idx="136">
                  <c:v>78.407691007029158</c:v>
                </c:pt>
                <c:pt idx="137">
                  <c:v>78.23860479721732</c:v>
                </c:pt>
                <c:pt idx="138">
                  <c:v>78.075557380613063</c:v>
                </c:pt>
                <c:pt idx="139">
                  <c:v>77.703567719027035</c:v>
                </c:pt>
                <c:pt idx="140">
                  <c:v>77.069494432232659</c:v>
                </c:pt>
                <c:pt idx="141">
                  <c:v>76.988574603251294</c:v>
                </c:pt>
                <c:pt idx="142">
                  <c:v>76.74943839223171</c:v>
                </c:pt>
                <c:pt idx="143">
                  <c:v>76.879876325515113</c:v>
                </c:pt>
                <c:pt idx="144">
                  <c:v>76.016328896833258</c:v>
                </c:pt>
                <c:pt idx="145">
                  <c:v>76.180584072079043</c:v>
                </c:pt>
                <c:pt idx="146">
                  <c:v>76.090002173965559</c:v>
                </c:pt>
                <c:pt idx="147">
                  <c:v>76.06343148385227</c:v>
                </c:pt>
                <c:pt idx="148">
                  <c:v>76.196284934418713</c:v>
                </c:pt>
                <c:pt idx="149">
                  <c:v>76.924563395251099</c:v>
                </c:pt>
                <c:pt idx="150">
                  <c:v>76.676972873740908</c:v>
                </c:pt>
                <c:pt idx="151">
                  <c:v>76.910070291552941</c:v>
                </c:pt>
                <c:pt idx="152">
                  <c:v>76.650402183627619</c:v>
                </c:pt>
                <c:pt idx="153">
                  <c:v>75.895553032681946</c:v>
                </c:pt>
                <c:pt idx="154">
                  <c:v>75.355684919925608</c:v>
                </c:pt>
                <c:pt idx="155">
                  <c:v>75.215584917510085</c:v>
                </c:pt>
                <c:pt idx="156">
                  <c:v>75.2445711249064</c:v>
                </c:pt>
                <c:pt idx="157">
                  <c:v>75.201091813811928</c:v>
                </c:pt>
                <c:pt idx="158">
                  <c:v>75.153989226792916</c:v>
                </c:pt>
                <c:pt idx="159">
                  <c:v>74.975240947848974</c:v>
                </c:pt>
                <c:pt idx="160">
                  <c:v>74.454696973356846</c:v>
                </c:pt>
                <c:pt idx="161">
                  <c:v>74.050097828449964</c:v>
                </c:pt>
                <c:pt idx="162">
                  <c:v>74.065798690789649</c:v>
                </c:pt>
                <c:pt idx="163">
                  <c:v>74.038020242034847</c:v>
                </c:pt>
                <c:pt idx="164">
                  <c:v>73.919659895166561</c:v>
                </c:pt>
                <c:pt idx="165">
                  <c:v>73.914828860600494</c:v>
                </c:pt>
                <c:pt idx="166">
                  <c:v>73.664822821807292</c:v>
                </c:pt>
                <c:pt idx="167">
                  <c:v>73.585110751467425</c:v>
                </c:pt>
                <c:pt idx="168">
                  <c:v>73.074228846107388</c:v>
                </c:pt>
                <c:pt idx="169">
                  <c:v>73.190173675692648</c:v>
                </c:pt>
                <c:pt idx="170">
                  <c:v>74.228846107393892</c:v>
                </c:pt>
                <c:pt idx="171">
                  <c:v>74.958332326867804</c:v>
                </c:pt>
                <c:pt idx="172">
                  <c:v>75.594821130945206</c:v>
                </c:pt>
                <c:pt idx="173">
                  <c:v>75.449890093963617</c:v>
                </c:pt>
                <c:pt idx="174">
                  <c:v>74.874996980603399</c:v>
                </c:pt>
                <c:pt idx="175">
                  <c:v>74.631029735017748</c:v>
                </c:pt>
                <c:pt idx="176">
                  <c:v>74.253001280224169</c:v>
                </c:pt>
                <c:pt idx="177">
                  <c:v>74.132225416072856</c:v>
                </c:pt>
                <c:pt idx="178">
                  <c:v>73.888258170487205</c:v>
                </c:pt>
                <c:pt idx="179">
                  <c:v>74.295272832677128</c:v>
                </c:pt>
                <c:pt idx="180">
                  <c:v>74.936592671320568</c:v>
                </c:pt>
                <c:pt idx="181">
                  <c:v>75.598444406869731</c:v>
                </c:pt>
                <c:pt idx="182">
                  <c:v>75.750621995700385</c:v>
                </c:pt>
                <c:pt idx="183">
                  <c:v>74.852049566414664</c:v>
                </c:pt>
                <c:pt idx="184">
                  <c:v>74.902775429358201</c:v>
                </c:pt>
                <c:pt idx="185">
                  <c:v>74.862919394188268</c:v>
                </c:pt>
                <c:pt idx="186">
                  <c:v>74.890697842943069</c:v>
                </c:pt>
                <c:pt idx="187">
                  <c:v>74.986110775622606</c:v>
                </c:pt>
                <c:pt idx="188">
                  <c:v>76.849682359477285</c:v>
                </c:pt>
                <c:pt idx="189">
                  <c:v>76.763931495929853</c:v>
                </c:pt>
                <c:pt idx="190">
                  <c:v>76.306190970796393</c:v>
                </c:pt>
                <c:pt idx="191">
                  <c:v>77.155245295780091</c:v>
                </c:pt>
                <c:pt idx="192">
                  <c:v>78.912534119181629</c:v>
                </c:pt>
                <c:pt idx="193">
                  <c:v>79.443947921447375</c:v>
                </c:pt>
                <c:pt idx="194">
                  <c:v>79.108191019106741</c:v>
                </c:pt>
                <c:pt idx="195">
                  <c:v>78.233773762651268</c:v>
                </c:pt>
                <c:pt idx="196">
                  <c:v>78.187878934273769</c:v>
                </c:pt>
                <c:pt idx="197">
                  <c:v>79.407715162201981</c:v>
                </c:pt>
                <c:pt idx="198">
                  <c:v>80.372714316770939</c:v>
                </c:pt>
                <c:pt idx="199">
                  <c:v>80.220536727940299</c:v>
                </c:pt>
                <c:pt idx="200">
                  <c:v>80.573202251262103</c:v>
                </c:pt>
                <c:pt idx="201">
                  <c:v>80.53938500929975</c:v>
                </c:pt>
                <c:pt idx="202">
                  <c:v>81.680716925529609</c:v>
                </c:pt>
                <c:pt idx="203">
                  <c:v>83.1300272953453</c:v>
                </c:pt>
                <c:pt idx="204">
                  <c:v>84.029807483272535</c:v>
                </c:pt>
                <c:pt idx="205">
                  <c:v>83.055146259571487</c:v>
                </c:pt>
                <c:pt idx="206">
                  <c:v>83.086547984250842</c:v>
                </c:pt>
                <c:pt idx="207">
                  <c:v>83.132442812628327</c:v>
                </c:pt>
                <c:pt idx="208">
                  <c:v>83.214570400251205</c:v>
                </c:pt>
                <c:pt idx="209">
                  <c:v>82.162612623493331</c:v>
                </c:pt>
                <c:pt idx="210">
                  <c:v>82.108263484625226</c:v>
                </c:pt>
                <c:pt idx="211">
                  <c:v>81.125147950433586</c:v>
                </c:pt>
                <c:pt idx="212">
                  <c:v>79.170994468465423</c:v>
                </c:pt>
                <c:pt idx="213">
                  <c:v>80.355805695789755</c:v>
                </c:pt>
                <c:pt idx="214">
                  <c:v>79.733809995410525</c:v>
                </c:pt>
                <c:pt idx="215">
                  <c:v>79.877533273750572</c:v>
                </c:pt>
                <c:pt idx="216">
                  <c:v>78.395613420614012</c:v>
                </c:pt>
                <c:pt idx="217">
                  <c:v>76.051353897437139</c:v>
                </c:pt>
                <c:pt idx="218">
                  <c:v>76.771178047778932</c:v>
                </c:pt>
                <c:pt idx="219">
                  <c:v>75.829126307398724</c:v>
                </c:pt>
                <c:pt idx="220">
                  <c:v>76.481315973815782</c:v>
                </c:pt>
                <c:pt idx="221">
                  <c:v>77.513949612309474</c:v>
                </c:pt>
                <c:pt idx="222">
                  <c:v>80.47537380129954</c:v>
                </c:pt>
                <c:pt idx="223">
                  <c:v>82.313582453682471</c:v>
                </c:pt>
                <c:pt idx="224">
                  <c:v>82.489915215343373</c:v>
                </c:pt>
                <c:pt idx="225">
                  <c:v>82.948863499118346</c:v>
                </c:pt>
                <c:pt idx="226">
                  <c:v>83.582936785912693</c:v>
                </c:pt>
                <c:pt idx="227">
                  <c:v>83.091379018816895</c:v>
                </c:pt>
                <c:pt idx="228">
                  <c:v>82.848619531872757</c:v>
                </c:pt>
                <c:pt idx="229">
                  <c:v>81.434334162660932</c:v>
                </c:pt>
                <c:pt idx="230">
                  <c:v>80.977801396168985</c:v>
                </c:pt>
                <c:pt idx="231">
                  <c:v>81.043020362810708</c:v>
                </c:pt>
                <c:pt idx="232">
                  <c:v>81.305103988019042</c:v>
                </c:pt>
                <c:pt idx="233">
                  <c:v>83.367955747723371</c:v>
                </c:pt>
                <c:pt idx="234">
                  <c:v>82.715766081306313</c:v>
                </c:pt>
                <c:pt idx="235">
                  <c:v>83.301529022440164</c:v>
                </c:pt>
                <c:pt idx="236">
                  <c:v>86.700161839657966</c:v>
                </c:pt>
                <c:pt idx="237">
                  <c:v>86.322133384864372</c:v>
                </c:pt>
                <c:pt idx="238">
                  <c:v>84.987560085992413</c:v>
                </c:pt>
                <c:pt idx="239">
                  <c:v>85.002053189690571</c:v>
                </c:pt>
                <c:pt idx="240">
                  <c:v>84.081741104857613</c:v>
                </c:pt>
                <c:pt idx="241">
                  <c:v>84.794318703350328</c:v>
                </c:pt>
                <c:pt idx="242">
                  <c:v>84.053962656102811</c:v>
                </c:pt>
                <c:pt idx="243">
                  <c:v>85.737578202372049</c:v>
                </c:pt>
                <c:pt idx="244">
                  <c:v>85.294330780936733</c:v>
                </c:pt>
                <c:pt idx="245">
                  <c:v>86.068504070146616</c:v>
                </c:pt>
                <c:pt idx="246">
                  <c:v>85.392159230899296</c:v>
                </c:pt>
                <c:pt idx="247">
                  <c:v>84.30034541897146</c:v>
                </c:pt>
                <c:pt idx="248">
                  <c:v>82.456097973381006</c:v>
                </c:pt>
                <c:pt idx="249">
                  <c:v>82.004396241455098</c:v>
                </c:pt>
                <c:pt idx="250">
                  <c:v>80.797845358583544</c:v>
                </c:pt>
                <c:pt idx="251">
                  <c:v>79.355781540616917</c:v>
                </c:pt>
                <c:pt idx="252">
                  <c:v>78.022416000386485</c:v>
                </c:pt>
                <c:pt idx="253">
                  <c:v>78.104543588009363</c:v>
                </c:pt>
                <c:pt idx="254">
                  <c:v>78.079180656537602</c:v>
                </c:pt>
                <c:pt idx="255">
                  <c:v>79.283316022126144</c:v>
                </c:pt>
                <c:pt idx="256">
                  <c:v>78.201164279330413</c:v>
                </c:pt>
                <c:pt idx="257">
                  <c:v>77.050170293968449</c:v>
                </c:pt>
                <c:pt idx="258">
                  <c:v>78.116621174424509</c:v>
                </c:pt>
                <c:pt idx="259">
                  <c:v>78.045363414575235</c:v>
                </c:pt>
                <c:pt idx="260">
                  <c:v>78.004299620763788</c:v>
                </c:pt>
                <c:pt idx="261">
                  <c:v>77.820720307253794</c:v>
                </c:pt>
                <c:pt idx="262">
                  <c:v>77.262735814874745</c:v>
                </c:pt>
                <c:pt idx="263">
                  <c:v>76.862967704533929</c:v>
                </c:pt>
                <c:pt idx="264">
                  <c:v>76.753061668156235</c:v>
                </c:pt>
                <c:pt idx="265">
                  <c:v>76.825527186647022</c:v>
                </c:pt>
                <c:pt idx="266">
                  <c:v>76.228894417739568</c:v>
                </c:pt>
                <c:pt idx="267">
                  <c:v>76.843643566269719</c:v>
                </c:pt>
                <c:pt idx="268">
                  <c:v>79.807483272542811</c:v>
                </c:pt>
                <c:pt idx="269">
                  <c:v>80.74832725428152</c:v>
                </c:pt>
                <c:pt idx="270">
                  <c:v>80.919828981376369</c:v>
                </c:pt>
                <c:pt idx="271">
                  <c:v>81.733858305756186</c:v>
                </c:pt>
                <c:pt idx="272">
                  <c:v>83.415058334742383</c:v>
                </c:pt>
                <c:pt idx="273">
                  <c:v>85.875262687504531</c:v>
                </c:pt>
                <c:pt idx="274">
                  <c:v>87.840285997246298</c:v>
                </c:pt>
                <c:pt idx="275">
                  <c:v>85.055194569917148</c:v>
                </c:pt>
                <c:pt idx="276">
                  <c:v>83.498393681006789</c:v>
                </c:pt>
                <c:pt idx="277">
                  <c:v>81.410178989830669</c:v>
                </c:pt>
                <c:pt idx="278">
                  <c:v>82.919877291722017</c:v>
                </c:pt>
                <c:pt idx="279">
                  <c:v>83.064808328703606</c:v>
                </c:pt>
                <c:pt idx="280">
                  <c:v>83.533418681610669</c:v>
                </c:pt>
                <c:pt idx="281">
                  <c:v>85.671151477088827</c:v>
                </c:pt>
                <c:pt idx="282">
                  <c:v>87.441725645546995</c:v>
                </c:pt>
                <c:pt idx="283">
                  <c:v>86.686876494601321</c:v>
                </c:pt>
                <c:pt idx="284">
                  <c:v>87.690523925698699</c:v>
                </c:pt>
                <c:pt idx="285">
                  <c:v>88.118070484794316</c:v>
                </c:pt>
                <c:pt idx="286">
                  <c:v>88.377738592719638</c:v>
                </c:pt>
                <c:pt idx="287">
                  <c:v>86.217058383052731</c:v>
                </c:pt>
                <c:pt idx="288">
                  <c:v>86.265368728713256</c:v>
                </c:pt>
                <c:pt idx="289">
                  <c:v>86.715862701997636</c:v>
                </c:pt>
                <c:pt idx="290">
                  <c:v>86.910311843281235</c:v>
                </c:pt>
                <c:pt idx="291">
                  <c:v>87.330611850527788</c:v>
                </c:pt>
                <c:pt idx="292">
                  <c:v>87.447764438754561</c:v>
                </c:pt>
                <c:pt idx="293">
                  <c:v>87.465880818377258</c:v>
                </c:pt>
                <c:pt idx="294">
                  <c:v>87.783521341095195</c:v>
                </c:pt>
                <c:pt idx="295">
                  <c:v>87.491243749849033</c:v>
                </c:pt>
                <c:pt idx="296">
                  <c:v>86.003285103504908</c:v>
                </c:pt>
                <c:pt idx="297">
                  <c:v>84.754462668180395</c:v>
                </c:pt>
                <c:pt idx="298">
                  <c:v>86.009323896712488</c:v>
                </c:pt>
                <c:pt idx="299">
                  <c:v>87.820961858982102</c:v>
                </c:pt>
                <c:pt idx="300">
                  <c:v>88.159134278605762</c:v>
                </c:pt>
                <c:pt idx="301">
                  <c:v>87.468296335660284</c:v>
                </c:pt>
                <c:pt idx="302">
                  <c:v>87.976762723737295</c:v>
                </c:pt>
                <c:pt idx="303">
                  <c:v>87.800429962076393</c:v>
                </c:pt>
                <c:pt idx="304">
                  <c:v>87.811299789849997</c:v>
                </c:pt>
                <c:pt idx="305">
                  <c:v>86.947752361168142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F-4ECB-82B8-FD570A6AD060}"/>
            </c:ext>
          </c:extLst>
        </c:ser>
        <c:ser>
          <c:idx val="1"/>
          <c:order val="1"/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'Step #6'!$C$4:$C$309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#6'!$G$4:$G$309</c:f>
              <c:numCache>
                <c:formatCode>#,##0.00</c:formatCode>
                <c:ptCount val="306"/>
                <c:pt idx="0">
                  <c:v>100</c:v>
                </c:pt>
                <c:pt idx="1">
                  <c:v>95.824716888232388</c:v>
                </c:pt>
                <c:pt idx="2">
                  <c:v>95.519448547513534</c:v>
                </c:pt>
                <c:pt idx="3">
                  <c:v>94.140817331363849</c:v>
                </c:pt>
                <c:pt idx="4">
                  <c:v>89.807976366322009</c:v>
                </c:pt>
                <c:pt idx="5">
                  <c:v>91.64943377646479</c:v>
                </c:pt>
                <c:pt idx="6">
                  <c:v>93.806006893156081</c:v>
                </c:pt>
                <c:pt idx="7">
                  <c:v>90.871491875923184</c:v>
                </c:pt>
                <c:pt idx="8">
                  <c:v>88.557360905957651</c:v>
                </c:pt>
                <c:pt idx="9">
                  <c:v>86.715903495814871</c:v>
                </c:pt>
                <c:pt idx="10">
                  <c:v>84.529788281634666</c:v>
                </c:pt>
                <c:pt idx="11">
                  <c:v>86.312161496799604</c:v>
                </c:pt>
                <c:pt idx="12">
                  <c:v>93.205317577548001</c:v>
                </c:pt>
                <c:pt idx="13">
                  <c:v>92.40768094534711</c:v>
                </c:pt>
                <c:pt idx="14">
                  <c:v>91.491875923190548</c:v>
                </c:pt>
                <c:pt idx="15">
                  <c:v>86.893156080748383</c:v>
                </c:pt>
                <c:pt idx="16">
                  <c:v>88.005908419497786</c:v>
                </c:pt>
                <c:pt idx="17">
                  <c:v>83.229935992122094</c:v>
                </c:pt>
                <c:pt idx="18">
                  <c:v>83.259478089611022</c:v>
                </c:pt>
                <c:pt idx="19">
                  <c:v>86.587887740029529</c:v>
                </c:pt>
                <c:pt idx="20">
                  <c:v>87.326440177252579</c:v>
                </c:pt>
                <c:pt idx="21">
                  <c:v>90.192023633677991</c:v>
                </c:pt>
                <c:pt idx="22">
                  <c:v>89.059576563269317</c:v>
                </c:pt>
                <c:pt idx="23">
                  <c:v>87.612013786312161</c:v>
                </c:pt>
                <c:pt idx="24">
                  <c:v>88.93156080748399</c:v>
                </c:pt>
                <c:pt idx="25">
                  <c:v>84.815361890694234</c:v>
                </c:pt>
                <c:pt idx="26">
                  <c:v>85.199409158050216</c:v>
                </c:pt>
                <c:pt idx="27">
                  <c:v>86.715903495814871</c:v>
                </c:pt>
                <c:pt idx="28">
                  <c:v>89.236829148202844</c:v>
                </c:pt>
                <c:pt idx="29">
                  <c:v>92.466765140324952</c:v>
                </c:pt>
                <c:pt idx="30">
                  <c:v>97.419990152634156</c:v>
                </c:pt>
                <c:pt idx="31">
                  <c:v>97.311669128508115</c:v>
                </c:pt>
                <c:pt idx="32">
                  <c:v>98.069916297390449</c:v>
                </c:pt>
                <c:pt idx="33">
                  <c:v>97.085179714426388</c:v>
                </c:pt>
                <c:pt idx="34">
                  <c:v>98.188084687346119</c:v>
                </c:pt>
                <c:pt idx="35">
                  <c:v>97.754800590841953</c:v>
                </c:pt>
                <c:pt idx="36">
                  <c:v>102.02855736090595</c:v>
                </c:pt>
                <c:pt idx="37">
                  <c:v>105.96750369276218</c:v>
                </c:pt>
                <c:pt idx="38">
                  <c:v>106.69620876415557</c:v>
                </c:pt>
                <c:pt idx="39">
                  <c:v>107.37567700640078</c:v>
                </c:pt>
                <c:pt idx="40">
                  <c:v>110.66469719350071</c:v>
                </c:pt>
                <c:pt idx="41">
                  <c:v>115.64746430329886</c:v>
                </c:pt>
                <c:pt idx="42">
                  <c:v>114.03249630723779</c:v>
                </c:pt>
                <c:pt idx="43">
                  <c:v>110.8025603151157</c:v>
                </c:pt>
                <c:pt idx="44">
                  <c:v>107.06056129985228</c:v>
                </c:pt>
                <c:pt idx="45">
                  <c:v>115.29295913343181</c:v>
                </c:pt>
                <c:pt idx="46">
                  <c:v>112.79172821270309</c:v>
                </c:pt>
                <c:pt idx="47">
                  <c:v>117.73510585918265</c:v>
                </c:pt>
                <c:pt idx="48">
                  <c:v>123.99803052683407</c:v>
                </c:pt>
                <c:pt idx="49">
                  <c:v>122.36336779911372</c:v>
                </c:pt>
                <c:pt idx="50">
                  <c:v>122.41260462826193</c:v>
                </c:pt>
                <c:pt idx="51">
                  <c:v>121.69374692269817</c:v>
                </c:pt>
                <c:pt idx="52">
                  <c:v>117.5480059084195</c:v>
                </c:pt>
                <c:pt idx="53">
                  <c:v>120.23633677991137</c:v>
                </c:pt>
                <c:pt idx="54">
                  <c:v>119.72427375677006</c:v>
                </c:pt>
                <c:pt idx="55">
                  <c:v>118.50320039389463</c:v>
                </c:pt>
                <c:pt idx="56">
                  <c:v>119.9310684391925</c:v>
                </c:pt>
                <c:pt idx="57">
                  <c:v>122.10733628754306</c:v>
                </c:pt>
                <c:pt idx="58">
                  <c:v>125.46528803545051</c:v>
                </c:pt>
                <c:pt idx="59">
                  <c:v>131.04874446085671</c:v>
                </c:pt>
                <c:pt idx="60">
                  <c:v>132.70310192023632</c:v>
                </c:pt>
                <c:pt idx="61">
                  <c:v>128.18316100443133</c:v>
                </c:pt>
                <c:pt idx="62">
                  <c:v>129.87690792712948</c:v>
                </c:pt>
                <c:pt idx="63">
                  <c:v>126.99162973904481</c:v>
                </c:pt>
                <c:pt idx="64">
                  <c:v>126.60758247168881</c:v>
                </c:pt>
                <c:pt idx="65">
                  <c:v>120.45297882816345</c:v>
                </c:pt>
                <c:pt idx="66">
                  <c:v>117.74495322501231</c:v>
                </c:pt>
                <c:pt idx="67">
                  <c:v>120.08862629246676</c:v>
                </c:pt>
                <c:pt idx="68">
                  <c:v>122.57016248153619</c:v>
                </c:pt>
                <c:pt idx="69">
                  <c:v>117.32151649433776</c:v>
                </c:pt>
                <c:pt idx="70">
                  <c:v>118.14869522402756</c:v>
                </c:pt>
                <c:pt idx="71">
                  <c:v>115.23387493845394</c:v>
                </c:pt>
                <c:pt idx="72">
                  <c:v>117.97144263909402</c:v>
                </c:pt>
                <c:pt idx="73">
                  <c:v>119.07434761201378</c:v>
                </c:pt>
                <c:pt idx="74">
                  <c:v>117.17380600689313</c:v>
                </c:pt>
                <c:pt idx="75">
                  <c:v>119.38946331856226</c:v>
                </c:pt>
                <c:pt idx="76">
                  <c:v>124.14574101427867</c:v>
                </c:pt>
                <c:pt idx="77">
                  <c:v>126.28261939931068</c:v>
                </c:pt>
                <c:pt idx="78">
                  <c:v>125.97735105859182</c:v>
                </c:pt>
                <c:pt idx="79">
                  <c:v>125.82964057114721</c:v>
                </c:pt>
                <c:pt idx="80">
                  <c:v>126.37124569177745</c:v>
                </c:pt>
                <c:pt idx="81">
                  <c:v>125.49483013293943</c:v>
                </c:pt>
                <c:pt idx="82">
                  <c:v>125.76070901033971</c:v>
                </c:pt>
                <c:pt idx="83">
                  <c:v>131.12752338749382</c:v>
                </c:pt>
                <c:pt idx="84">
                  <c:v>130.8321024126046</c:v>
                </c:pt>
                <c:pt idx="85">
                  <c:v>128.22255046774987</c:v>
                </c:pt>
                <c:pt idx="86">
                  <c:v>129.71935007385522</c:v>
                </c:pt>
                <c:pt idx="87">
                  <c:v>131.69867060561299</c:v>
                </c:pt>
                <c:pt idx="88">
                  <c:v>133.92417528311177</c:v>
                </c:pt>
                <c:pt idx="89">
                  <c:v>132.34859675036927</c:v>
                </c:pt>
                <c:pt idx="90">
                  <c:v>134.19005416051206</c:v>
                </c:pt>
                <c:pt idx="91">
                  <c:v>134.7316592811423</c:v>
                </c:pt>
                <c:pt idx="92">
                  <c:v>134.32791728212703</c:v>
                </c:pt>
                <c:pt idx="93">
                  <c:v>140.11816838995568</c:v>
                </c:pt>
                <c:pt idx="94">
                  <c:v>142.14672575086163</c:v>
                </c:pt>
                <c:pt idx="95">
                  <c:v>144.33284096504184</c:v>
                </c:pt>
                <c:pt idx="96">
                  <c:v>145.13047759724273</c:v>
                </c:pt>
                <c:pt idx="97">
                  <c:v>146.24322993599213</c:v>
                </c:pt>
                <c:pt idx="98">
                  <c:v>149.6307237813885</c:v>
                </c:pt>
                <c:pt idx="99">
                  <c:v>153.76661742983754</c:v>
                </c:pt>
                <c:pt idx="100">
                  <c:v>152.22058099458394</c:v>
                </c:pt>
                <c:pt idx="101">
                  <c:v>153.12653865091085</c:v>
                </c:pt>
                <c:pt idx="102">
                  <c:v>155.37173806006891</c:v>
                </c:pt>
                <c:pt idx="103">
                  <c:v>153.29394387001477</c:v>
                </c:pt>
                <c:pt idx="104">
                  <c:v>143.00344657804035</c:v>
                </c:pt>
                <c:pt idx="105">
                  <c:v>138.43426883308715</c:v>
                </c:pt>
                <c:pt idx="106">
                  <c:v>125.24864598719843</c:v>
                </c:pt>
                <c:pt idx="107">
                  <c:v>124.41161989167897</c:v>
                </c:pt>
                <c:pt idx="108">
                  <c:v>137.33136386016739</c:v>
                </c:pt>
                <c:pt idx="109">
                  <c:v>126.12506154603642</c:v>
                </c:pt>
                <c:pt idx="110">
                  <c:v>123.87986213687839</c:v>
                </c:pt>
                <c:pt idx="111">
                  <c:v>130.21171836533728</c:v>
                </c:pt>
                <c:pt idx="112">
                  <c:v>130.64500246184144</c:v>
                </c:pt>
                <c:pt idx="113">
                  <c:v>139.75381585425896</c:v>
                </c:pt>
                <c:pt idx="114">
                  <c:v>139.69473165928116</c:v>
                </c:pt>
                <c:pt idx="115">
                  <c:v>141.95962580009848</c:v>
                </c:pt>
                <c:pt idx="116">
                  <c:v>140.17725258493351</c:v>
                </c:pt>
                <c:pt idx="117">
                  <c:v>143.10192023633675</c:v>
                </c:pt>
                <c:pt idx="118">
                  <c:v>146.01674052191035</c:v>
                </c:pt>
                <c:pt idx="119">
                  <c:v>148.69522402757264</c:v>
                </c:pt>
                <c:pt idx="120">
                  <c:v>141.98916789758738</c:v>
                </c:pt>
                <c:pt idx="121">
                  <c:v>136.9177744953225</c:v>
                </c:pt>
                <c:pt idx="122">
                  <c:v>133.09699655342195</c:v>
                </c:pt>
                <c:pt idx="123">
                  <c:v>133.6189069423929</c:v>
                </c:pt>
                <c:pt idx="124">
                  <c:v>129.81782373215165</c:v>
                </c:pt>
                <c:pt idx="125">
                  <c:v>120.78778926637123</c:v>
                </c:pt>
                <c:pt idx="126">
                  <c:v>122.73756770064006</c:v>
                </c:pt>
                <c:pt idx="127">
                  <c:v>129.72919743968487</c:v>
                </c:pt>
                <c:pt idx="128">
                  <c:v>126.17429837518463</c:v>
                </c:pt>
                <c:pt idx="129">
                  <c:v>135.44066962087641</c:v>
                </c:pt>
                <c:pt idx="130">
                  <c:v>136.73067454455935</c:v>
                </c:pt>
                <c:pt idx="131">
                  <c:v>129.48301329394386</c:v>
                </c:pt>
                <c:pt idx="132">
                  <c:v>131.66912850812406</c:v>
                </c:pt>
                <c:pt idx="133">
                  <c:v>135.82471688823239</c:v>
                </c:pt>
                <c:pt idx="134">
                  <c:v>136.02166420482519</c:v>
                </c:pt>
                <c:pt idx="135">
                  <c:v>139.98030526834071</c:v>
                </c:pt>
                <c:pt idx="136">
                  <c:v>146.43032988675529</c:v>
                </c:pt>
                <c:pt idx="137">
                  <c:v>142.10733628754309</c:v>
                </c:pt>
                <c:pt idx="138">
                  <c:v>142.86558345642541</c:v>
                </c:pt>
                <c:pt idx="139">
                  <c:v>139.85228951255536</c:v>
                </c:pt>
                <c:pt idx="140">
                  <c:v>140.64992614475628</c:v>
                </c:pt>
                <c:pt idx="141">
                  <c:v>130.78286558345641</c:v>
                </c:pt>
                <c:pt idx="142">
                  <c:v>134.67257508616444</c:v>
                </c:pt>
                <c:pt idx="143">
                  <c:v>132.81142294436236</c:v>
                </c:pt>
                <c:pt idx="144">
                  <c:v>128.61644510093549</c:v>
                </c:pt>
                <c:pt idx="145">
                  <c:v>129.77843426883308</c:v>
                </c:pt>
                <c:pt idx="146">
                  <c:v>131.16691285081242</c:v>
                </c:pt>
                <c:pt idx="147">
                  <c:v>131.21614967996061</c:v>
                </c:pt>
                <c:pt idx="148">
                  <c:v>130.24126046282618</c:v>
                </c:pt>
                <c:pt idx="149">
                  <c:v>122.30428360413588</c:v>
                </c:pt>
                <c:pt idx="150">
                  <c:v>123.91925160019694</c:v>
                </c:pt>
                <c:pt idx="151">
                  <c:v>121.11275233874939</c:v>
                </c:pt>
                <c:pt idx="152">
                  <c:v>123.74199901526339</c:v>
                </c:pt>
                <c:pt idx="153">
                  <c:v>127.03101920236337</c:v>
                </c:pt>
                <c:pt idx="154">
                  <c:v>127.39537173806006</c:v>
                </c:pt>
                <c:pt idx="155">
                  <c:v>128.66568193008371</c:v>
                </c:pt>
                <c:pt idx="156">
                  <c:v>129.93599212210731</c:v>
                </c:pt>
                <c:pt idx="157">
                  <c:v>134.8301329394387</c:v>
                </c:pt>
                <c:pt idx="158">
                  <c:v>127.89758739537172</c:v>
                </c:pt>
                <c:pt idx="159">
                  <c:v>126.60758247168881</c:v>
                </c:pt>
                <c:pt idx="160">
                  <c:v>129.90645002461841</c:v>
                </c:pt>
                <c:pt idx="161">
                  <c:v>128.98079763663219</c:v>
                </c:pt>
                <c:pt idx="162">
                  <c:v>128.60659773510585</c:v>
                </c:pt>
                <c:pt idx="163">
                  <c:v>130.15263417035942</c:v>
                </c:pt>
                <c:pt idx="164">
                  <c:v>129.63072378138847</c:v>
                </c:pt>
                <c:pt idx="165">
                  <c:v>133.27424913835549</c:v>
                </c:pt>
                <c:pt idx="166">
                  <c:v>132.82127031019201</c:v>
                </c:pt>
                <c:pt idx="167">
                  <c:v>133.451501723289</c:v>
                </c:pt>
                <c:pt idx="168">
                  <c:v>134.61349089118659</c:v>
                </c:pt>
                <c:pt idx="169">
                  <c:v>133.16592811422944</c:v>
                </c:pt>
                <c:pt idx="170">
                  <c:v>135.52929591334316</c:v>
                </c:pt>
                <c:pt idx="171">
                  <c:v>135.93303791235846</c:v>
                </c:pt>
                <c:pt idx="172">
                  <c:v>136.55342195962578</c:v>
                </c:pt>
                <c:pt idx="173">
                  <c:v>133.98325947808959</c:v>
                </c:pt>
                <c:pt idx="174">
                  <c:v>134.72181191531266</c:v>
                </c:pt>
                <c:pt idx="175">
                  <c:v>132.3092072870507</c:v>
                </c:pt>
                <c:pt idx="176">
                  <c:v>129.23682914820284</c:v>
                </c:pt>
                <c:pt idx="177">
                  <c:v>124.25406203840473</c:v>
                </c:pt>
                <c:pt idx="178">
                  <c:v>122.9640571147218</c:v>
                </c:pt>
                <c:pt idx="179">
                  <c:v>122.99359921221074</c:v>
                </c:pt>
                <c:pt idx="180">
                  <c:v>118.31610044313146</c:v>
                </c:pt>
                <c:pt idx="181">
                  <c:v>111.63958641063513</c:v>
                </c:pt>
                <c:pt idx="182">
                  <c:v>110.19202363367799</c:v>
                </c:pt>
                <c:pt idx="183">
                  <c:v>106.03643525356968</c:v>
                </c:pt>
                <c:pt idx="184">
                  <c:v>110.23141309699653</c:v>
                </c:pt>
                <c:pt idx="185">
                  <c:v>107.46430329886753</c:v>
                </c:pt>
                <c:pt idx="186">
                  <c:v>109.1482028557361</c:v>
                </c:pt>
                <c:pt idx="187">
                  <c:v>107.94682422451993</c:v>
                </c:pt>
                <c:pt idx="188">
                  <c:v>110.91088133924177</c:v>
                </c:pt>
                <c:pt idx="189">
                  <c:v>110.2904972919744</c:v>
                </c:pt>
                <c:pt idx="190">
                  <c:v>108.57705563761692</c:v>
                </c:pt>
                <c:pt idx="191">
                  <c:v>104.57902511078285</c:v>
                </c:pt>
                <c:pt idx="192">
                  <c:v>106.38109305760707</c:v>
                </c:pt>
                <c:pt idx="193">
                  <c:v>107.21811915312654</c:v>
                </c:pt>
                <c:pt idx="194">
                  <c:v>106.81437715411126</c:v>
                </c:pt>
                <c:pt idx="195">
                  <c:v>112.1122599704579</c:v>
                </c:pt>
                <c:pt idx="196">
                  <c:v>113.4022648941408</c:v>
                </c:pt>
                <c:pt idx="197">
                  <c:v>109.94583948793696</c:v>
                </c:pt>
                <c:pt idx="198">
                  <c:v>109.74889217134415</c:v>
                </c:pt>
                <c:pt idx="199">
                  <c:v>110.05416051206301</c:v>
                </c:pt>
                <c:pt idx="200">
                  <c:v>110.23141309699653</c:v>
                </c:pt>
                <c:pt idx="201">
                  <c:v>110.3889709502708</c:v>
                </c:pt>
                <c:pt idx="202">
                  <c:v>108.73461349089119</c:v>
                </c:pt>
                <c:pt idx="203">
                  <c:v>104.71688823239782</c:v>
                </c:pt>
                <c:pt idx="204">
                  <c:v>102.57016248153619</c:v>
                </c:pt>
                <c:pt idx="205">
                  <c:v>105.93796159527326</c:v>
                </c:pt>
                <c:pt idx="206">
                  <c:v>104.02757262432299</c:v>
                </c:pt>
                <c:pt idx="207">
                  <c:v>104.92368291482026</c:v>
                </c:pt>
                <c:pt idx="208">
                  <c:v>107.45445593303791</c:v>
                </c:pt>
                <c:pt idx="209">
                  <c:v>110.42836041358935</c:v>
                </c:pt>
                <c:pt idx="210">
                  <c:v>111.93500738552437</c:v>
                </c:pt>
                <c:pt idx="211">
                  <c:v>116.18906942392908</c:v>
                </c:pt>
                <c:pt idx="212">
                  <c:v>116.96701132447069</c:v>
                </c:pt>
                <c:pt idx="213">
                  <c:v>115.65731166912852</c:v>
                </c:pt>
                <c:pt idx="214">
                  <c:v>114.40669620876413</c:v>
                </c:pt>
                <c:pt idx="215">
                  <c:v>117.28212703101919</c:v>
                </c:pt>
                <c:pt idx="216">
                  <c:v>118.66075824716889</c:v>
                </c:pt>
                <c:pt idx="217">
                  <c:v>122.91482028557358</c:v>
                </c:pt>
                <c:pt idx="218">
                  <c:v>120.29542097488921</c:v>
                </c:pt>
                <c:pt idx="219">
                  <c:v>121.00443131462333</c:v>
                </c:pt>
                <c:pt idx="220">
                  <c:v>118.16838995568683</c:v>
                </c:pt>
                <c:pt idx="221">
                  <c:v>115.00738552437222</c:v>
                </c:pt>
                <c:pt idx="222">
                  <c:v>114.75135401280157</c:v>
                </c:pt>
                <c:pt idx="223">
                  <c:v>114.8793697685869</c:v>
                </c:pt>
                <c:pt idx="224">
                  <c:v>114.19005416051205</c:v>
                </c:pt>
                <c:pt idx="225">
                  <c:v>113.90448055145248</c:v>
                </c:pt>
                <c:pt idx="226">
                  <c:v>112.22058099458394</c:v>
                </c:pt>
                <c:pt idx="227">
                  <c:v>111.82668636139832</c:v>
                </c:pt>
                <c:pt idx="228">
                  <c:v>111.83653372722794</c:v>
                </c:pt>
                <c:pt idx="229">
                  <c:v>112.9886755292959</c:v>
                </c:pt>
                <c:pt idx="230">
                  <c:v>112.02363367799113</c:v>
                </c:pt>
                <c:pt idx="231">
                  <c:v>110.3889709502708</c:v>
                </c:pt>
                <c:pt idx="232">
                  <c:v>110.74347612013786</c:v>
                </c:pt>
                <c:pt idx="233">
                  <c:v>109.78828163466272</c:v>
                </c:pt>
                <c:pt idx="234">
                  <c:v>111.34416543574592</c:v>
                </c:pt>
                <c:pt idx="235">
                  <c:v>108.931560807484</c:v>
                </c:pt>
                <c:pt idx="236">
                  <c:v>108.00590841949777</c:v>
                </c:pt>
                <c:pt idx="237">
                  <c:v>107.65140324963072</c:v>
                </c:pt>
                <c:pt idx="238">
                  <c:v>109.98522895125554</c:v>
                </c:pt>
                <c:pt idx="239">
                  <c:v>109.0595765632693</c:v>
                </c:pt>
                <c:pt idx="240">
                  <c:v>109.95568685376662</c:v>
                </c:pt>
                <c:pt idx="241">
                  <c:v>108.94140817331363</c:v>
                </c:pt>
                <c:pt idx="242">
                  <c:v>109.82767109798128</c:v>
                </c:pt>
                <c:pt idx="243">
                  <c:v>107.67109798129</c:v>
                </c:pt>
                <c:pt idx="244">
                  <c:v>108.30132939438701</c:v>
                </c:pt>
                <c:pt idx="245">
                  <c:v>109.53225012309207</c:v>
                </c:pt>
                <c:pt idx="246">
                  <c:v>110.87149187592318</c:v>
                </c:pt>
                <c:pt idx="247">
                  <c:v>115.7065484982767</c:v>
                </c:pt>
                <c:pt idx="248">
                  <c:v>117.66617429837518</c:v>
                </c:pt>
                <c:pt idx="249">
                  <c:v>115.72624322993599</c:v>
                </c:pt>
                <c:pt idx="250">
                  <c:v>114.5642540620384</c:v>
                </c:pt>
                <c:pt idx="251">
                  <c:v>118.55243722304283</c:v>
                </c:pt>
                <c:pt idx="252">
                  <c:v>120.66962087641555</c:v>
                </c:pt>
                <c:pt idx="253">
                  <c:v>118.8577055637617</c:v>
                </c:pt>
                <c:pt idx="254">
                  <c:v>118.70014771048744</c:v>
                </c:pt>
                <c:pt idx="255">
                  <c:v>115.9231905465288</c:v>
                </c:pt>
                <c:pt idx="256">
                  <c:v>118.74938453963564</c:v>
                </c:pt>
                <c:pt idx="257">
                  <c:v>120.54160512063021</c:v>
                </c:pt>
                <c:pt idx="258">
                  <c:v>116.76021664204823</c:v>
                </c:pt>
                <c:pt idx="259">
                  <c:v>116.9177744953225</c:v>
                </c:pt>
                <c:pt idx="260">
                  <c:v>116.69128508124076</c:v>
                </c:pt>
                <c:pt idx="261">
                  <c:v>114.20974889217132</c:v>
                </c:pt>
                <c:pt idx="262">
                  <c:v>114.14081733136385</c:v>
                </c:pt>
                <c:pt idx="263">
                  <c:v>111.50172328902019</c:v>
                </c:pt>
                <c:pt idx="264">
                  <c:v>111.17676021664205</c:v>
                </c:pt>
                <c:pt idx="265">
                  <c:v>110.67454455933037</c:v>
                </c:pt>
                <c:pt idx="266">
                  <c:v>109.33530280649926</c:v>
                </c:pt>
                <c:pt idx="267">
                  <c:v>108.74446085672082</c:v>
                </c:pt>
                <c:pt idx="268">
                  <c:v>103.60413589364845</c:v>
                </c:pt>
                <c:pt idx="269">
                  <c:v>104.83505662235351</c:v>
                </c:pt>
                <c:pt idx="270">
                  <c:v>102.50123092072869</c:v>
                </c:pt>
                <c:pt idx="271">
                  <c:v>101.13244707040865</c:v>
                </c:pt>
                <c:pt idx="272">
                  <c:v>97.981290004923665</c:v>
                </c:pt>
                <c:pt idx="273">
                  <c:v>96.592811422944351</c:v>
                </c:pt>
                <c:pt idx="274">
                  <c:v>97.203348104382073</c:v>
                </c:pt>
                <c:pt idx="275">
                  <c:v>103.37764647956671</c:v>
                </c:pt>
                <c:pt idx="276">
                  <c:v>103.97833579517479</c:v>
                </c:pt>
                <c:pt idx="277">
                  <c:v>107.50369276218609</c:v>
                </c:pt>
                <c:pt idx="278">
                  <c:v>105.11078286558345</c:v>
                </c:pt>
                <c:pt idx="279">
                  <c:v>107.24766125061545</c:v>
                </c:pt>
                <c:pt idx="280">
                  <c:v>108.02560315115706</c:v>
                </c:pt>
                <c:pt idx="281">
                  <c:v>105.87887740029541</c:v>
                </c:pt>
                <c:pt idx="282">
                  <c:v>107.52338749384541</c:v>
                </c:pt>
                <c:pt idx="283">
                  <c:v>108.03545051698669</c:v>
                </c:pt>
                <c:pt idx="284">
                  <c:v>106.22353520433283</c:v>
                </c:pt>
                <c:pt idx="285">
                  <c:v>103.39734121122599</c:v>
                </c:pt>
                <c:pt idx="286">
                  <c:v>103.77154111275233</c:v>
                </c:pt>
                <c:pt idx="287">
                  <c:v>107.11964549483012</c:v>
                </c:pt>
                <c:pt idx="288">
                  <c:v>107.89758739537172</c:v>
                </c:pt>
                <c:pt idx="289">
                  <c:v>106.9916297390448</c:v>
                </c:pt>
                <c:pt idx="290">
                  <c:v>106.66666666666664</c:v>
                </c:pt>
                <c:pt idx="291">
                  <c:v>105.69177744953224</c:v>
                </c:pt>
                <c:pt idx="292">
                  <c:v>105.1698670605613</c:v>
                </c:pt>
                <c:pt idx="293">
                  <c:v>107.23781388478582</c:v>
                </c:pt>
                <c:pt idx="294">
                  <c:v>105.64254062038403</c:v>
                </c:pt>
                <c:pt idx="295">
                  <c:v>106.2432299359921</c:v>
                </c:pt>
                <c:pt idx="296">
                  <c:v>108.74446085672082</c:v>
                </c:pt>
                <c:pt idx="297">
                  <c:v>108.9807976366322</c:v>
                </c:pt>
                <c:pt idx="298">
                  <c:v>106.82422451994091</c:v>
                </c:pt>
                <c:pt idx="299">
                  <c:v>103.23978335795174</c:v>
                </c:pt>
                <c:pt idx="300">
                  <c:v>101.04382077794189</c:v>
                </c:pt>
                <c:pt idx="301">
                  <c:v>101.20137863121614</c:v>
                </c:pt>
                <c:pt idx="302">
                  <c:v>103.35795174790744</c:v>
                </c:pt>
                <c:pt idx="303">
                  <c:v>106.35155096011817</c:v>
                </c:pt>
                <c:pt idx="304">
                  <c:v>111.068439192516</c:v>
                </c:pt>
                <c:pt idx="305">
                  <c:v>111.73806006893156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F-4ECB-82B8-FD570A6AD060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'Step #6'!$C$4:$C$309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#6'!$I$4:$I$309</c:f>
              <c:numCache>
                <c:formatCode>0.000</c:formatCode>
                <c:ptCount val="306"/>
                <c:pt idx="0" formatCode="0.00">
                  <c:v>100</c:v>
                </c:pt>
                <c:pt idx="1">
                  <c:v>100.05400887288627</c:v>
                </c:pt>
                <c:pt idx="2">
                  <c:v>100.07586960714974</c:v>
                </c:pt>
                <c:pt idx="3">
                  <c:v>100.13245033112584</c:v>
                </c:pt>
                <c:pt idx="4">
                  <c:v>100.16074069311387</c:v>
                </c:pt>
                <c:pt idx="5">
                  <c:v>100.1993184594612</c:v>
                </c:pt>
                <c:pt idx="6">
                  <c:v>100.25075548125764</c:v>
                </c:pt>
                <c:pt idx="7">
                  <c:v>100.29319102423968</c:v>
                </c:pt>
                <c:pt idx="8">
                  <c:v>100.2957628753295</c:v>
                </c:pt>
                <c:pt idx="9">
                  <c:v>100.26361473670673</c:v>
                </c:pt>
                <c:pt idx="10">
                  <c:v>100.26361473670673</c:v>
                </c:pt>
                <c:pt idx="11">
                  <c:v>100.30347842859896</c:v>
                </c:pt>
                <c:pt idx="12">
                  <c:v>100.30219250305406</c:v>
                </c:pt>
                <c:pt idx="13">
                  <c:v>100.28933324760496</c:v>
                </c:pt>
                <c:pt idx="14">
                  <c:v>100.30219250305406</c:v>
                </c:pt>
                <c:pt idx="15">
                  <c:v>100.28033176879059</c:v>
                </c:pt>
                <c:pt idx="16">
                  <c:v>100.29319102423968</c:v>
                </c:pt>
                <c:pt idx="17">
                  <c:v>100.30219250305406</c:v>
                </c:pt>
                <c:pt idx="18">
                  <c:v>100.30219250305406</c:v>
                </c:pt>
                <c:pt idx="19">
                  <c:v>100.29962065196425</c:v>
                </c:pt>
                <c:pt idx="20">
                  <c:v>100.29962065196425</c:v>
                </c:pt>
                <c:pt idx="21">
                  <c:v>100.29190509869478</c:v>
                </c:pt>
                <c:pt idx="22">
                  <c:v>100.30605027968879</c:v>
                </c:pt>
                <c:pt idx="23">
                  <c:v>100.28933324760496</c:v>
                </c:pt>
                <c:pt idx="24">
                  <c:v>100.27647399215584</c:v>
                </c:pt>
                <c:pt idx="25">
                  <c:v>100.29962065196425</c:v>
                </c:pt>
                <c:pt idx="26">
                  <c:v>100.29962065196425</c:v>
                </c:pt>
                <c:pt idx="27">
                  <c:v>100.29704880087442</c:v>
                </c:pt>
                <c:pt idx="28">
                  <c:v>100.29061917314988</c:v>
                </c:pt>
                <c:pt idx="29">
                  <c:v>100.30219250305406</c:v>
                </c:pt>
                <c:pt idx="30">
                  <c:v>100.30862213077863</c:v>
                </c:pt>
                <c:pt idx="31">
                  <c:v>100.30219250305406</c:v>
                </c:pt>
                <c:pt idx="32">
                  <c:v>100.30219250305406</c:v>
                </c:pt>
                <c:pt idx="33">
                  <c:v>100.2957628753295</c:v>
                </c:pt>
                <c:pt idx="34">
                  <c:v>100.29962065196425</c:v>
                </c:pt>
                <c:pt idx="35">
                  <c:v>100.28676139651513</c:v>
                </c:pt>
                <c:pt idx="36">
                  <c:v>100.28676139651513</c:v>
                </c:pt>
                <c:pt idx="37">
                  <c:v>100.30219250305406</c:v>
                </c:pt>
                <c:pt idx="38">
                  <c:v>100.28547547097023</c:v>
                </c:pt>
                <c:pt idx="39">
                  <c:v>100.2957628753295</c:v>
                </c:pt>
                <c:pt idx="40">
                  <c:v>100.29319102423968</c:v>
                </c:pt>
                <c:pt idx="41">
                  <c:v>100.28933324760496</c:v>
                </c:pt>
                <c:pt idx="42">
                  <c:v>100.28161769433549</c:v>
                </c:pt>
                <c:pt idx="43">
                  <c:v>100.29319102423968</c:v>
                </c:pt>
                <c:pt idx="44">
                  <c:v>100.2957628753295</c:v>
                </c:pt>
                <c:pt idx="45">
                  <c:v>99.524207548382932</c:v>
                </c:pt>
                <c:pt idx="46">
                  <c:v>99.881694849868182</c:v>
                </c:pt>
                <c:pt idx="47">
                  <c:v>99.877837073233451</c:v>
                </c:pt>
                <c:pt idx="48">
                  <c:v>99.845688934610678</c:v>
                </c:pt>
                <c:pt idx="49">
                  <c:v>100.00257185108981</c:v>
                </c:pt>
                <c:pt idx="50">
                  <c:v>100.09901626695815</c:v>
                </c:pt>
                <c:pt idx="51">
                  <c:v>100.15173921429947</c:v>
                </c:pt>
                <c:pt idx="52">
                  <c:v>100.30219250305406</c:v>
                </c:pt>
                <c:pt idx="53">
                  <c:v>100.26361473670673</c:v>
                </c:pt>
                <c:pt idx="54">
                  <c:v>100.30219250305406</c:v>
                </c:pt>
                <c:pt idx="55">
                  <c:v>100.30219250305406</c:v>
                </c:pt>
                <c:pt idx="56">
                  <c:v>100.30219250305406</c:v>
                </c:pt>
                <c:pt idx="57">
                  <c:v>100.26490066225166</c:v>
                </c:pt>
                <c:pt idx="58">
                  <c:v>100.04243554298205</c:v>
                </c:pt>
                <c:pt idx="59">
                  <c:v>99.969137786922118</c:v>
                </c:pt>
                <c:pt idx="60">
                  <c:v>100.01285925544909</c:v>
                </c:pt>
                <c:pt idx="61">
                  <c:v>100.30090657750917</c:v>
                </c:pt>
                <c:pt idx="62">
                  <c:v>100.29447694978461</c:v>
                </c:pt>
                <c:pt idx="63">
                  <c:v>100.28804732206005</c:v>
                </c:pt>
                <c:pt idx="64">
                  <c:v>100.25461325789236</c:v>
                </c:pt>
                <c:pt idx="65">
                  <c:v>100.09901626695815</c:v>
                </c:pt>
                <c:pt idx="66">
                  <c:v>99.939561499389171</c:v>
                </c:pt>
                <c:pt idx="67">
                  <c:v>99.944705201568823</c:v>
                </c:pt>
                <c:pt idx="68">
                  <c:v>99.907413360766412</c:v>
                </c:pt>
                <c:pt idx="69">
                  <c:v>99.754388220921996</c:v>
                </c:pt>
                <c:pt idx="70">
                  <c:v>99.677232688227349</c:v>
                </c:pt>
                <c:pt idx="71">
                  <c:v>99.720954156754331</c:v>
                </c:pt>
                <c:pt idx="72">
                  <c:v>99.70423712467047</c:v>
                </c:pt>
                <c:pt idx="73">
                  <c:v>99.747958593197453</c:v>
                </c:pt>
                <c:pt idx="74">
                  <c:v>99.754388220921996</c:v>
                </c:pt>
                <c:pt idx="75">
                  <c:v>99.785250433999877</c:v>
                </c:pt>
                <c:pt idx="76">
                  <c:v>99.693949720311196</c:v>
                </c:pt>
                <c:pt idx="77">
                  <c:v>99.759531923101648</c:v>
                </c:pt>
                <c:pt idx="78">
                  <c:v>99.877837073233451</c:v>
                </c:pt>
                <c:pt idx="79">
                  <c:v>99.945991127113743</c:v>
                </c:pt>
                <c:pt idx="80">
                  <c:v>100.01928888317366</c:v>
                </c:pt>
                <c:pt idx="81">
                  <c:v>100.18774512955699</c:v>
                </c:pt>
                <c:pt idx="82">
                  <c:v>100</c:v>
                </c:pt>
                <c:pt idx="83">
                  <c:v>99.978139265736516</c:v>
                </c:pt>
                <c:pt idx="84">
                  <c:v>100.04114961743716</c:v>
                </c:pt>
                <c:pt idx="85">
                  <c:v>100.35491545039541</c:v>
                </c:pt>
                <c:pt idx="86">
                  <c:v>100.45521764289846</c:v>
                </c:pt>
                <c:pt idx="87">
                  <c:v>100.50151096251527</c:v>
                </c:pt>
                <c:pt idx="88">
                  <c:v>100.5876679740243</c:v>
                </c:pt>
                <c:pt idx="89">
                  <c:v>100.43850061081463</c:v>
                </c:pt>
                <c:pt idx="90">
                  <c:v>100.51437021796437</c:v>
                </c:pt>
                <c:pt idx="91">
                  <c:v>100.66868128335369</c:v>
                </c:pt>
                <c:pt idx="92">
                  <c:v>100.26104288561693</c:v>
                </c:pt>
                <c:pt idx="93">
                  <c:v>99.908699286311318</c:v>
                </c:pt>
                <c:pt idx="94">
                  <c:v>99.75310229537709</c:v>
                </c:pt>
                <c:pt idx="95">
                  <c:v>100.14659551211984</c:v>
                </c:pt>
                <c:pt idx="96">
                  <c:v>100.43978653635955</c:v>
                </c:pt>
                <c:pt idx="97">
                  <c:v>100.26490066225166</c:v>
                </c:pt>
                <c:pt idx="98">
                  <c:v>100.09773034141323</c:v>
                </c:pt>
                <c:pt idx="99">
                  <c:v>100.13245033112584</c:v>
                </c:pt>
                <c:pt idx="100">
                  <c:v>100.2134636404552</c:v>
                </c:pt>
                <c:pt idx="101">
                  <c:v>100.34977174821577</c:v>
                </c:pt>
                <c:pt idx="102">
                  <c:v>100.29190509869478</c:v>
                </c:pt>
                <c:pt idx="103">
                  <c:v>100.36134507811998</c:v>
                </c:pt>
                <c:pt idx="104">
                  <c:v>100.3883495145631</c:v>
                </c:pt>
                <c:pt idx="105">
                  <c:v>99.876551147688545</c:v>
                </c:pt>
                <c:pt idx="106">
                  <c:v>99.655371953963851</c:v>
                </c:pt>
                <c:pt idx="107">
                  <c:v>99.672088986047697</c:v>
                </c:pt>
                <c:pt idx="108">
                  <c:v>99.664373432778248</c:v>
                </c:pt>
                <c:pt idx="109">
                  <c:v>99.71581045457468</c:v>
                </c:pt>
                <c:pt idx="110">
                  <c:v>99.75310229537709</c:v>
                </c:pt>
                <c:pt idx="111">
                  <c:v>99.660515656143502</c:v>
                </c:pt>
                <c:pt idx="112">
                  <c:v>99.659229730598597</c:v>
                </c:pt>
                <c:pt idx="113">
                  <c:v>99.679804539317161</c:v>
                </c:pt>
                <c:pt idx="114">
                  <c:v>99.659229730598597</c:v>
                </c:pt>
                <c:pt idx="115">
                  <c:v>99.659229730598597</c:v>
                </c:pt>
                <c:pt idx="116">
                  <c:v>99.668231209412966</c:v>
                </c:pt>
                <c:pt idx="117">
                  <c:v>99.659229730598597</c:v>
                </c:pt>
                <c:pt idx="118">
                  <c:v>99.660515656143502</c:v>
                </c:pt>
                <c:pt idx="119">
                  <c:v>99.652800102874039</c:v>
                </c:pt>
                <c:pt idx="120">
                  <c:v>99.729955635568686</c:v>
                </c:pt>
                <c:pt idx="121">
                  <c:v>99.871407445508893</c:v>
                </c:pt>
                <c:pt idx="122">
                  <c:v>99.848260785700504</c:v>
                </c:pt>
                <c:pt idx="123">
                  <c:v>99.879122998778371</c:v>
                </c:pt>
                <c:pt idx="124">
                  <c:v>99.821256349257368</c:v>
                </c:pt>
                <c:pt idx="125">
                  <c:v>100.18903105510191</c:v>
                </c:pt>
                <c:pt idx="126">
                  <c:v>100.24175400244326</c:v>
                </c:pt>
                <c:pt idx="127">
                  <c:v>99.836687455796309</c:v>
                </c:pt>
                <c:pt idx="128">
                  <c:v>99.965280010287387</c:v>
                </c:pt>
                <c:pt idx="129">
                  <c:v>99.75310229537709</c:v>
                </c:pt>
                <c:pt idx="130">
                  <c:v>99.678518613772255</c:v>
                </c:pt>
                <c:pt idx="131">
                  <c:v>99.871407445508893</c:v>
                </c:pt>
                <c:pt idx="132">
                  <c:v>99.894554105317297</c:v>
                </c:pt>
                <c:pt idx="133">
                  <c:v>100.19031698064683</c:v>
                </c:pt>
                <c:pt idx="134">
                  <c:v>100.15688291647913</c:v>
                </c:pt>
                <c:pt idx="135">
                  <c:v>100.02443258535332</c:v>
                </c:pt>
                <c:pt idx="136">
                  <c:v>99.854690413425061</c:v>
                </c:pt>
                <c:pt idx="137">
                  <c:v>100.00257185108981</c:v>
                </c:pt>
                <c:pt idx="138">
                  <c:v>100.0475792451617</c:v>
                </c:pt>
                <c:pt idx="139">
                  <c:v>100.18131550183244</c:v>
                </c:pt>
                <c:pt idx="140">
                  <c:v>100.08358516041922</c:v>
                </c:pt>
                <c:pt idx="141">
                  <c:v>100.1530251398444</c:v>
                </c:pt>
                <c:pt idx="142">
                  <c:v>99.938275573844265</c:v>
                </c:pt>
                <c:pt idx="143">
                  <c:v>99.909985211856224</c:v>
                </c:pt>
                <c:pt idx="144">
                  <c:v>99.877837073233451</c:v>
                </c:pt>
                <c:pt idx="145">
                  <c:v>99.726097858933969</c:v>
                </c:pt>
                <c:pt idx="146">
                  <c:v>99.724811933389049</c:v>
                </c:pt>
                <c:pt idx="147">
                  <c:v>99.86497781778435</c:v>
                </c:pt>
                <c:pt idx="148">
                  <c:v>99.765961550826205</c:v>
                </c:pt>
                <c:pt idx="149">
                  <c:v>99.791680061724421</c:v>
                </c:pt>
                <c:pt idx="150">
                  <c:v>99.759531923101648</c:v>
                </c:pt>
                <c:pt idx="151">
                  <c:v>99.724811933389049</c:v>
                </c:pt>
                <c:pt idx="152">
                  <c:v>99.741528965472895</c:v>
                </c:pt>
                <c:pt idx="153">
                  <c:v>99.714524529029759</c:v>
                </c:pt>
                <c:pt idx="154">
                  <c:v>99.659229730598597</c:v>
                </c:pt>
                <c:pt idx="155">
                  <c:v>99.659229730598597</c:v>
                </c:pt>
                <c:pt idx="156">
                  <c:v>99.668231209412966</c:v>
                </c:pt>
                <c:pt idx="157">
                  <c:v>99.738957114383069</c:v>
                </c:pt>
                <c:pt idx="158">
                  <c:v>99.724811933389049</c:v>
                </c:pt>
                <c:pt idx="159">
                  <c:v>99.832829679161563</c:v>
                </c:pt>
                <c:pt idx="160">
                  <c:v>99.791680061724421</c:v>
                </c:pt>
                <c:pt idx="161">
                  <c:v>99.821256349257368</c:v>
                </c:pt>
                <c:pt idx="162">
                  <c:v>99.72866971002378</c:v>
                </c:pt>
                <c:pt idx="163">
                  <c:v>99.735099337748338</c:v>
                </c:pt>
                <c:pt idx="164">
                  <c:v>99.719668231209397</c:v>
                </c:pt>
                <c:pt idx="165">
                  <c:v>99.70423712467047</c:v>
                </c:pt>
                <c:pt idx="166">
                  <c:v>99.69009194367645</c:v>
                </c:pt>
                <c:pt idx="167">
                  <c:v>99.681090464862081</c:v>
                </c:pt>
                <c:pt idx="168">
                  <c:v>99.702951199125565</c:v>
                </c:pt>
                <c:pt idx="169">
                  <c:v>99.845688934610678</c:v>
                </c:pt>
                <c:pt idx="170">
                  <c:v>99.787822285089689</c:v>
                </c:pt>
                <c:pt idx="171">
                  <c:v>99.746672667652533</c:v>
                </c:pt>
                <c:pt idx="172">
                  <c:v>99.695235645856101</c:v>
                </c:pt>
                <c:pt idx="173">
                  <c:v>99.706808975760296</c:v>
                </c:pt>
                <c:pt idx="174">
                  <c:v>99.659229730598597</c:v>
                </c:pt>
                <c:pt idx="175">
                  <c:v>99.654086028418959</c:v>
                </c:pt>
                <c:pt idx="176">
                  <c:v>99.661801581688422</c:v>
                </c:pt>
                <c:pt idx="177">
                  <c:v>99.845688934610678</c:v>
                </c:pt>
                <c:pt idx="178">
                  <c:v>99.717096380119585</c:v>
                </c:pt>
                <c:pt idx="179">
                  <c:v>99.710666752395028</c:v>
                </c:pt>
                <c:pt idx="180">
                  <c:v>99.740243039927989</c:v>
                </c:pt>
                <c:pt idx="181">
                  <c:v>99.697807496945927</c:v>
                </c:pt>
                <c:pt idx="182">
                  <c:v>99.717096380119585</c:v>
                </c:pt>
                <c:pt idx="183">
                  <c:v>99.69009194367645</c:v>
                </c:pt>
                <c:pt idx="184">
                  <c:v>99.670803060502791</c:v>
                </c:pt>
                <c:pt idx="185">
                  <c:v>99.745386742107627</c:v>
                </c:pt>
                <c:pt idx="186">
                  <c:v>99.69009194367645</c:v>
                </c:pt>
                <c:pt idx="187">
                  <c:v>99.699093422490833</c:v>
                </c:pt>
                <c:pt idx="188">
                  <c:v>99.659229730598597</c:v>
                </c:pt>
                <c:pt idx="189">
                  <c:v>99.659229730598597</c:v>
                </c:pt>
                <c:pt idx="190">
                  <c:v>99.657943805053691</c:v>
                </c:pt>
                <c:pt idx="191">
                  <c:v>99.682376390406986</c:v>
                </c:pt>
                <c:pt idx="192">
                  <c:v>99.66565935832314</c:v>
                </c:pt>
                <c:pt idx="193">
                  <c:v>99.966565935832307</c:v>
                </c:pt>
                <c:pt idx="194">
                  <c:v>99.927988169484976</c:v>
                </c:pt>
                <c:pt idx="195">
                  <c:v>99.706808975760296</c:v>
                </c:pt>
                <c:pt idx="196">
                  <c:v>99.77624895518548</c:v>
                </c:pt>
                <c:pt idx="197">
                  <c:v>99.927988169484976</c:v>
                </c:pt>
                <c:pt idx="198">
                  <c:v>99.763389699736379</c:v>
                </c:pt>
                <c:pt idx="199">
                  <c:v>99.799395614993898</c:v>
                </c:pt>
                <c:pt idx="200">
                  <c:v>99.749244518742358</c:v>
                </c:pt>
                <c:pt idx="201">
                  <c:v>99.732527486658512</c:v>
                </c:pt>
                <c:pt idx="202">
                  <c:v>99.718382305664505</c:v>
                </c:pt>
                <c:pt idx="203">
                  <c:v>99.740243039927989</c:v>
                </c:pt>
                <c:pt idx="204">
                  <c:v>99.737671188838164</c:v>
                </c:pt>
                <c:pt idx="205">
                  <c:v>99.778820806275306</c:v>
                </c:pt>
                <c:pt idx="206">
                  <c:v>99.828971902526845</c:v>
                </c:pt>
                <c:pt idx="207">
                  <c:v>99.926702243940085</c:v>
                </c:pt>
                <c:pt idx="208">
                  <c:v>100.01285925544909</c:v>
                </c:pt>
                <c:pt idx="209">
                  <c:v>100.19288883173665</c:v>
                </c:pt>
                <c:pt idx="210">
                  <c:v>100.43078505754517</c:v>
                </c:pt>
                <c:pt idx="211">
                  <c:v>100.45778949398829</c:v>
                </c:pt>
                <c:pt idx="212">
                  <c:v>100.61210055937759</c:v>
                </c:pt>
                <c:pt idx="213">
                  <c:v>100.42821320645534</c:v>
                </c:pt>
                <c:pt idx="214">
                  <c:v>100.317623609593</c:v>
                </c:pt>
                <c:pt idx="215">
                  <c:v>100.45393171735356</c:v>
                </c:pt>
                <c:pt idx="216">
                  <c:v>100.50922651578473</c:v>
                </c:pt>
                <c:pt idx="217">
                  <c:v>100.58252427184465</c:v>
                </c:pt>
                <c:pt idx="218">
                  <c:v>100.65582202790458</c:v>
                </c:pt>
                <c:pt idx="219">
                  <c:v>100.92586639233588</c:v>
                </c:pt>
                <c:pt idx="220">
                  <c:v>100.92972416897061</c:v>
                </c:pt>
                <c:pt idx="221">
                  <c:v>100.88600270044364</c:v>
                </c:pt>
                <c:pt idx="222">
                  <c:v>100.88214492380891</c:v>
                </c:pt>
                <c:pt idx="223">
                  <c:v>100.92715231788078</c:v>
                </c:pt>
                <c:pt idx="224">
                  <c:v>100.92715231788078</c:v>
                </c:pt>
                <c:pt idx="225">
                  <c:v>100.6365331447309</c:v>
                </c:pt>
                <c:pt idx="226">
                  <c:v>100.77155532694657</c:v>
                </c:pt>
                <c:pt idx="227">
                  <c:v>100.49636726033562</c:v>
                </c:pt>
                <c:pt idx="228">
                  <c:v>100.75226644377291</c:v>
                </c:pt>
                <c:pt idx="229">
                  <c:v>100.90400565807238</c:v>
                </c:pt>
                <c:pt idx="230">
                  <c:v>100.92072269015624</c:v>
                </c:pt>
                <c:pt idx="231">
                  <c:v>100.93872564778499</c:v>
                </c:pt>
                <c:pt idx="232">
                  <c:v>100.87828714717418</c:v>
                </c:pt>
                <c:pt idx="233">
                  <c:v>100.79984568893461</c:v>
                </c:pt>
                <c:pt idx="234">
                  <c:v>100.46550504725778</c:v>
                </c:pt>
                <c:pt idx="235">
                  <c:v>100.64424869800037</c:v>
                </c:pt>
                <c:pt idx="236">
                  <c:v>100.84871085964122</c:v>
                </c:pt>
                <c:pt idx="237">
                  <c:v>100.84871085964122</c:v>
                </c:pt>
                <c:pt idx="238">
                  <c:v>100.77155532694657</c:v>
                </c:pt>
                <c:pt idx="239">
                  <c:v>100.66739535780877</c:v>
                </c:pt>
                <c:pt idx="240">
                  <c:v>100.15945476756896</c:v>
                </c:pt>
                <c:pt idx="241">
                  <c:v>99.88812447759274</c:v>
                </c:pt>
                <c:pt idx="242">
                  <c:v>100.0707259049701</c:v>
                </c:pt>
                <c:pt idx="243">
                  <c:v>99.695235645856101</c:v>
                </c:pt>
                <c:pt idx="244">
                  <c:v>99.681090464862081</c:v>
                </c:pt>
                <c:pt idx="245">
                  <c:v>99.677232688227349</c:v>
                </c:pt>
                <c:pt idx="246">
                  <c:v>99.663087507233328</c:v>
                </c:pt>
                <c:pt idx="247">
                  <c:v>99.663087507233328</c:v>
                </c:pt>
                <c:pt idx="248">
                  <c:v>99.657943805053691</c:v>
                </c:pt>
                <c:pt idx="249">
                  <c:v>99.660515656143502</c:v>
                </c:pt>
                <c:pt idx="250">
                  <c:v>99.66565935832314</c:v>
                </c:pt>
                <c:pt idx="251">
                  <c:v>99.683662315951906</c:v>
                </c:pt>
                <c:pt idx="252">
                  <c:v>99.706808975760296</c:v>
                </c:pt>
                <c:pt idx="253">
                  <c:v>99.693949720311196</c:v>
                </c:pt>
                <c:pt idx="254">
                  <c:v>99.742814891017801</c:v>
                </c:pt>
                <c:pt idx="255">
                  <c:v>99.99871407445508</c:v>
                </c:pt>
                <c:pt idx="256">
                  <c:v>99.867549668874162</c:v>
                </c:pt>
                <c:pt idx="257">
                  <c:v>99.780106731820226</c:v>
                </c:pt>
                <c:pt idx="258">
                  <c:v>99.859834115604713</c:v>
                </c:pt>
                <c:pt idx="259">
                  <c:v>99.961422233652669</c:v>
                </c:pt>
                <c:pt idx="260">
                  <c:v>99.99871407445508</c:v>
                </c:pt>
                <c:pt idx="261">
                  <c:v>100.10673182022759</c:v>
                </c:pt>
                <c:pt idx="262">
                  <c:v>100.07972738378447</c:v>
                </c:pt>
                <c:pt idx="263">
                  <c:v>100.19160290619173</c:v>
                </c:pt>
                <c:pt idx="264">
                  <c:v>100.25847103452709</c:v>
                </c:pt>
                <c:pt idx="265">
                  <c:v>100.22375104481449</c:v>
                </c:pt>
                <c:pt idx="266">
                  <c:v>100.52208577123385</c:v>
                </c:pt>
                <c:pt idx="267">
                  <c:v>100.7406931138687</c:v>
                </c:pt>
                <c:pt idx="268">
                  <c:v>100.91557898797659</c:v>
                </c:pt>
                <c:pt idx="269">
                  <c:v>100.91300713688678</c:v>
                </c:pt>
                <c:pt idx="270">
                  <c:v>100.89500417925801</c:v>
                </c:pt>
                <c:pt idx="271">
                  <c:v>100.94386934996461</c:v>
                </c:pt>
                <c:pt idx="272">
                  <c:v>100.92072269015624</c:v>
                </c:pt>
                <c:pt idx="273">
                  <c:v>100.94386934996461</c:v>
                </c:pt>
                <c:pt idx="274">
                  <c:v>100.9400115733299</c:v>
                </c:pt>
                <c:pt idx="275">
                  <c:v>100.01671703208383</c:v>
                </c:pt>
                <c:pt idx="276">
                  <c:v>100.45521764289846</c:v>
                </c:pt>
                <c:pt idx="277">
                  <c:v>100.83199382755737</c:v>
                </c:pt>
                <c:pt idx="278">
                  <c:v>100.93615379669517</c:v>
                </c:pt>
                <c:pt idx="279">
                  <c:v>100.94386934996461</c:v>
                </c:pt>
                <c:pt idx="280">
                  <c:v>100.94386934996461</c:v>
                </c:pt>
                <c:pt idx="281">
                  <c:v>100.70725904970101</c:v>
                </c:pt>
                <c:pt idx="282">
                  <c:v>100.73554941168905</c:v>
                </c:pt>
                <c:pt idx="283">
                  <c:v>100.22375104481449</c:v>
                </c:pt>
                <c:pt idx="284">
                  <c:v>100.88986047707837</c:v>
                </c:pt>
                <c:pt idx="285">
                  <c:v>100.71883237960522</c:v>
                </c:pt>
                <c:pt idx="286">
                  <c:v>100.59924130392849</c:v>
                </c:pt>
                <c:pt idx="287">
                  <c:v>100.49122355815598</c:v>
                </c:pt>
                <c:pt idx="288">
                  <c:v>100.49508133479073</c:v>
                </c:pt>
                <c:pt idx="289">
                  <c:v>100.54909020767697</c:v>
                </c:pt>
                <c:pt idx="290">
                  <c:v>100.67382498553332</c:v>
                </c:pt>
                <c:pt idx="291">
                  <c:v>100.635247219186</c:v>
                </c:pt>
                <c:pt idx="292">
                  <c:v>100.60309908056324</c:v>
                </c:pt>
                <c:pt idx="293">
                  <c:v>100.55680576094643</c:v>
                </c:pt>
                <c:pt idx="294">
                  <c:v>100.45264579180866</c:v>
                </c:pt>
                <c:pt idx="295">
                  <c:v>100.49893911142544</c:v>
                </c:pt>
                <c:pt idx="296">
                  <c:v>100.28418954542533</c:v>
                </c:pt>
                <c:pt idx="297">
                  <c:v>99.965280010287387</c:v>
                </c:pt>
                <c:pt idx="298">
                  <c:v>100.00128592554492</c:v>
                </c:pt>
                <c:pt idx="299">
                  <c:v>100.05786664952099</c:v>
                </c:pt>
                <c:pt idx="300">
                  <c:v>100.00385777663472</c:v>
                </c:pt>
                <c:pt idx="301">
                  <c:v>100.20960586382049</c:v>
                </c:pt>
                <c:pt idx="302">
                  <c:v>99.993570372275443</c:v>
                </c:pt>
                <c:pt idx="303">
                  <c:v>100.04886517070662</c:v>
                </c:pt>
                <c:pt idx="304">
                  <c:v>99.744100816562707</c:v>
                </c:pt>
                <c:pt idx="305">
                  <c:v>100.82813605092265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F-4ECB-82B8-FD570A6AD060}"/>
            </c:ext>
          </c:extLst>
        </c:ser>
        <c:ser>
          <c:idx val="3"/>
          <c:order val="3"/>
          <c:spPr>
            <a:ln w="25400" cap="rnd">
              <a:solidFill>
                <a:srgbClr val="00FFFF"/>
              </a:solidFill>
              <a:round/>
            </a:ln>
            <a:effectLst/>
          </c:spPr>
          <c:marker>
            <c:symbol val="none"/>
          </c:marker>
          <c:cat>
            <c:numRef>
              <c:f>'Step #6'!$C$4:$C$309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#6'!$K$4:$K$309</c:f>
              <c:numCache>
                <c:formatCode>#,##0.00</c:formatCode>
                <c:ptCount val="306"/>
                <c:pt idx="0">
                  <c:v>100</c:v>
                </c:pt>
                <c:pt idx="1">
                  <c:v>105.87020648967551</c:v>
                </c:pt>
                <c:pt idx="2">
                  <c:v>105.30973451327432</c:v>
                </c:pt>
                <c:pt idx="3">
                  <c:v>103.06784660766961</c:v>
                </c:pt>
                <c:pt idx="4">
                  <c:v>107.06981317600786</c:v>
                </c:pt>
                <c:pt idx="5">
                  <c:v>106.92232055063913</c:v>
                </c:pt>
                <c:pt idx="6">
                  <c:v>103.87413962635202</c:v>
                </c:pt>
                <c:pt idx="7">
                  <c:v>107.64011799410029</c:v>
                </c:pt>
                <c:pt idx="8">
                  <c:v>104.0117994100295</c:v>
                </c:pt>
                <c:pt idx="9">
                  <c:v>106.99115044247787</c:v>
                </c:pt>
                <c:pt idx="10">
                  <c:v>106.66666666666667</c:v>
                </c:pt>
                <c:pt idx="11">
                  <c:v>109.2920353982301</c:v>
                </c:pt>
                <c:pt idx="12">
                  <c:v>112.81219272369715</c:v>
                </c:pt>
                <c:pt idx="13">
                  <c:v>113.40216322517207</c:v>
                </c:pt>
                <c:pt idx="14">
                  <c:v>115.36873156342182</c:v>
                </c:pt>
                <c:pt idx="15">
                  <c:v>124.63126843657817</c:v>
                </c:pt>
                <c:pt idx="16">
                  <c:v>119.88200589970501</c:v>
                </c:pt>
                <c:pt idx="17">
                  <c:v>117.1386430678466</c:v>
                </c:pt>
                <c:pt idx="18">
                  <c:v>122.14355948869222</c:v>
                </c:pt>
                <c:pt idx="19">
                  <c:v>122.7826941986234</c:v>
                </c:pt>
                <c:pt idx="20">
                  <c:v>117.49262536873155</c:v>
                </c:pt>
                <c:pt idx="21">
                  <c:v>118.25958702064896</c:v>
                </c:pt>
                <c:pt idx="22">
                  <c:v>119.83284169124877</c:v>
                </c:pt>
                <c:pt idx="23">
                  <c:v>121.82890855457227</c:v>
                </c:pt>
                <c:pt idx="24">
                  <c:v>129.81317600786628</c:v>
                </c:pt>
                <c:pt idx="25">
                  <c:v>131.53392330383483</c:v>
                </c:pt>
                <c:pt idx="26">
                  <c:v>131.12094395280235</c:v>
                </c:pt>
                <c:pt idx="27">
                  <c:v>131.09144542772859</c:v>
                </c:pt>
                <c:pt idx="28">
                  <c:v>125.31956735496559</c:v>
                </c:pt>
                <c:pt idx="29">
                  <c:v>121.62241887905606</c:v>
                </c:pt>
                <c:pt idx="30">
                  <c:v>118.03343166175024</c:v>
                </c:pt>
                <c:pt idx="31">
                  <c:v>116.99115044247787</c:v>
                </c:pt>
                <c:pt idx="32">
                  <c:v>115.16224188790561</c:v>
                </c:pt>
                <c:pt idx="33">
                  <c:v>120.67846607669617</c:v>
                </c:pt>
                <c:pt idx="34">
                  <c:v>120.11799410029498</c:v>
                </c:pt>
                <c:pt idx="35">
                  <c:v>122.52704031465093</c:v>
                </c:pt>
                <c:pt idx="36">
                  <c:v>117.85644051130777</c:v>
                </c:pt>
                <c:pt idx="37">
                  <c:v>118.45624385447393</c:v>
                </c:pt>
                <c:pt idx="38">
                  <c:v>115.95870206489676</c:v>
                </c:pt>
                <c:pt idx="39">
                  <c:v>116.27335299901671</c:v>
                </c:pt>
                <c:pt idx="40">
                  <c:v>116.57817109144544</c:v>
                </c:pt>
                <c:pt idx="41">
                  <c:v>116.53883972468041</c:v>
                </c:pt>
                <c:pt idx="42">
                  <c:v>117.45329400196655</c:v>
                </c:pt>
                <c:pt idx="43">
                  <c:v>117.99410029498524</c:v>
                </c:pt>
                <c:pt idx="44">
                  <c:v>114.20845624385447</c:v>
                </c:pt>
                <c:pt idx="45">
                  <c:v>108.76106194690264</c:v>
                </c:pt>
                <c:pt idx="46">
                  <c:v>109.34119960668633</c:v>
                </c:pt>
                <c:pt idx="47">
                  <c:v>107.77777777777777</c:v>
                </c:pt>
                <c:pt idx="48">
                  <c:v>105.16224188790559</c:v>
                </c:pt>
                <c:pt idx="49">
                  <c:v>103.82497541789577</c:v>
                </c:pt>
                <c:pt idx="50">
                  <c:v>107.10914454277287</c:v>
                </c:pt>
                <c:pt idx="51">
                  <c:v>101.96656833824976</c:v>
                </c:pt>
                <c:pt idx="52">
                  <c:v>108.49557522123894</c:v>
                </c:pt>
                <c:pt idx="53">
                  <c:v>108.60373647984267</c:v>
                </c:pt>
                <c:pt idx="54">
                  <c:v>106.43067846607667</c:v>
                </c:pt>
                <c:pt idx="55">
                  <c:v>109.22320550639135</c:v>
                </c:pt>
                <c:pt idx="56">
                  <c:v>107.78761061946902</c:v>
                </c:pt>
                <c:pt idx="57">
                  <c:v>108.60373647984267</c:v>
                </c:pt>
                <c:pt idx="58">
                  <c:v>104.63126843657817</c:v>
                </c:pt>
                <c:pt idx="59">
                  <c:v>101.06194690265487</c:v>
                </c:pt>
                <c:pt idx="60">
                  <c:v>101.11111111111111</c:v>
                </c:pt>
                <c:pt idx="61">
                  <c:v>102.19272369714847</c:v>
                </c:pt>
                <c:pt idx="62">
                  <c:v>102.62536873156343</c:v>
                </c:pt>
                <c:pt idx="63">
                  <c:v>105.77187807276303</c:v>
                </c:pt>
                <c:pt idx="64">
                  <c:v>103.31366764995083</c:v>
                </c:pt>
                <c:pt idx="65">
                  <c:v>106.60766961651917</c:v>
                </c:pt>
                <c:pt idx="66">
                  <c:v>109.81317600786629</c:v>
                </c:pt>
                <c:pt idx="67">
                  <c:v>110.24582104228122</c:v>
                </c:pt>
                <c:pt idx="68">
                  <c:v>108.31858407079646</c:v>
                </c:pt>
                <c:pt idx="69">
                  <c:v>112.26155358898721</c:v>
                </c:pt>
                <c:pt idx="70">
                  <c:v>114.6804326450344</c:v>
                </c:pt>
                <c:pt idx="71">
                  <c:v>118.60373647984268</c:v>
                </c:pt>
                <c:pt idx="72">
                  <c:v>114.3952802359882</c:v>
                </c:pt>
                <c:pt idx="73">
                  <c:v>115.88003933136675</c:v>
                </c:pt>
                <c:pt idx="74">
                  <c:v>114.23795476892822</c:v>
                </c:pt>
                <c:pt idx="75">
                  <c:v>115.850540806293</c:v>
                </c:pt>
                <c:pt idx="76">
                  <c:v>111.17010816125861</c:v>
                </c:pt>
                <c:pt idx="77">
                  <c:v>110.55063913470993</c:v>
                </c:pt>
                <c:pt idx="78">
                  <c:v>112.99901671583088</c:v>
                </c:pt>
                <c:pt idx="79">
                  <c:v>113.03834808259585</c:v>
                </c:pt>
                <c:pt idx="80">
                  <c:v>115.25073746312684</c:v>
                </c:pt>
                <c:pt idx="81">
                  <c:v>115.69321533923302</c:v>
                </c:pt>
                <c:pt idx="82">
                  <c:v>115.05408062930186</c:v>
                </c:pt>
                <c:pt idx="83">
                  <c:v>113.40216322517207</c:v>
                </c:pt>
                <c:pt idx="84">
                  <c:v>116.84365781710915</c:v>
                </c:pt>
                <c:pt idx="85">
                  <c:v>118.65290068829893</c:v>
                </c:pt>
                <c:pt idx="86">
                  <c:v>115.56538839724679</c:v>
                </c:pt>
                <c:pt idx="87">
                  <c:v>115.72271386430677</c:v>
                </c:pt>
                <c:pt idx="88">
                  <c:v>117.76794493608654</c:v>
                </c:pt>
                <c:pt idx="89">
                  <c:v>120.05899705014748</c:v>
                </c:pt>
                <c:pt idx="90">
                  <c:v>120.27531956735496</c:v>
                </c:pt>
                <c:pt idx="91">
                  <c:v>116.72566371681414</c:v>
                </c:pt>
                <c:pt idx="92">
                  <c:v>113.89380530973452</c:v>
                </c:pt>
                <c:pt idx="93">
                  <c:v>113.97246804326451</c:v>
                </c:pt>
                <c:pt idx="94">
                  <c:v>112.94985250737464</c:v>
                </c:pt>
                <c:pt idx="95">
                  <c:v>108.59390363815142</c:v>
                </c:pt>
                <c:pt idx="96">
                  <c:v>107.866273352999</c:v>
                </c:pt>
                <c:pt idx="97">
                  <c:v>104.52310717797444</c:v>
                </c:pt>
                <c:pt idx="98">
                  <c:v>101.83874139626352</c:v>
                </c:pt>
                <c:pt idx="99">
                  <c:v>100.06882989183875</c:v>
                </c:pt>
                <c:pt idx="100">
                  <c:v>102.30088495575222</c:v>
                </c:pt>
                <c:pt idx="101">
                  <c:v>102.66470009832842</c:v>
                </c:pt>
                <c:pt idx="102">
                  <c:v>103.96263520157325</c:v>
                </c:pt>
                <c:pt idx="103">
                  <c:v>105.79154375614553</c:v>
                </c:pt>
                <c:pt idx="104">
                  <c:v>107.03048180924286</c:v>
                </c:pt>
                <c:pt idx="105">
                  <c:v>104.28711897738448</c:v>
                </c:pt>
                <c:pt idx="106">
                  <c:v>97.295968534906592</c:v>
                </c:pt>
                <c:pt idx="107">
                  <c:v>92.143559488692233</c:v>
                </c:pt>
                <c:pt idx="108">
                  <c:v>89.596853490658802</c:v>
                </c:pt>
                <c:pt idx="109">
                  <c:v>88.357915437561445</c:v>
                </c:pt>
                <c:pt idx="110">
                  <c:v>95.545722713864308</c:v>
                </c:pt>
                <c:pt idx="111">
                  <c:v>97.276302851524093</c:v>
                </c:pt>
                <c:pt idx="112">
                  <c:v>97.581120943952797</c:v>
                </c:pt>
                <c:pt idx="113">
                  <c:v>94.916420845624387</c:v>
                </c:pt>
                <c:pt idx="114">
                  <c:v>94.798426745329394</c:v>
                </c:pt>
                <c:pt idx="115">
                  <c:v>93.638151425762047</c:v>
                </c:pt>
                <c:pt idx="116">
                  <c:v>91.533923303834811</c:v>
                </c:pt>
                <c:pt idx="117">
                  <c:v>88.230088495575217</c:v>
                </c:pt>
                <c:pt idx="118">
                  <c:v>89.046214355948877</c:v>
                </c:pt>
                <c:pt idx="119">
                  <c:v>85.172074729596858</c:v>
                </c:pt>
                <c:pt idx="120">
                  <c:v>91.002949852507371</c:v>
                </c:pt>
                <c:pt idx="121">
                  <c:v>89.282202556538834</c:v>
                </c:pt>
                <c:pt idx="122">
                  <c:v>87.787610619469021</c:v>
                </c:pt>
                <c:pt idx="123">
                  <c:v>92.261553588987212</c:v>
                </c:pt>
                <c:pt idx="124">
                  <c:v>93.097345132743371</c:v>
                </c:pt>
                <c:pt idx="125">
                  <c:v>89.6361848574238</c:v>
                </c:pt>
                <c:pt idx="126">
                  <c:v>85.958702064896755</c:v>
                </c:pt>
                <c:pt idx="127">
                  <c:v>84.975417895771869</c:v>
                </c:pt>
                <c:pt idx="128">
                  <c:v>83.067846607669622</c:v>
                </c:pt>
                <c:pt idx="129">
                  <c:v>81.907571288102261</c:v>
                </c:pt>
                <c:pt idx="130">
                  <c:v>79.252704031465086</c:v>
                </c:pt>
                <c:pt idx="131">
                  <c:v>82.595870206489678</c:v>
                </c:pt>
                <c:pt idx="132">
                  <c:v>80.196656833824974</c:v>
                </c:pt>
                <c:pt idx="133">
                  <c:v>80.117994100294993</c:v>
                </c:pt>
                <c:pt idx="134">
                  <c:v>80.491642084562429</c:v>
                </c:pt>
                <c:pt idx="135">
                  <c:v>82.645034414945911</c:v>
                </c:pt>
                <c:pt idx="136">
                  <c:v>79.872173058013757</c:v>
                </c:pt>
                <c:pt idx="137">
                  <c:v>79.469026548672559</c:v>
                </c:pt>
                <c:pt idx="138">
                  <c:v>79.45919370698131</c:v>
                </c:pt>
                <c:pt idx="139">
                  <c:v>75.585054080629305</c:v>
                </c:pt>
                <c:pt idx="140">
                  <c:v>75.526057030481809</c:v>
                </c:pt>
                <c:pt idx="141">
                  <c:v>75.378564405113067</c:v>
                </c:pt>
                <c:pt idx="142">
                  <c:v>76.971484759095375</c:v>
                </c:pt>
                <c:pt idx="143">
                  <c:v>76.302851524090457</c:v>
                </c:pt>
                <c:pt idx="144">
                  <c:v>75.388397246804331</c:v>
                </c:pt>
                <c:pt idx="145">
                  <c:v>74.837758112094392</c:v>
                </c:pt>
                <c:pt idx="146">
                  <c:v>79.803343166175026</c:v>
                </c:pt>
                <c:pt idx="147">
                  <c:v>80.786627335299897</c:v>
                </c:pt>
                <c:pt idx="148">
                  <c:v>78.829891838741389</c:v>
                </c:pt>
                <c:pt idx="149">
                  <c:v>76.902654867256629</c:v>
                </c:pt>
                <c:pt idx="150">
                  <c:v>78.092428711897739</c:v>
                </c:pt>
                <c:pt idx="151">
                  <c:v>76.882989183874145</c:v>
                </c:pt>
                <c:pt idx="152">
                  <c:v>77.040314650934121</c:v>
                </c:pt>
                <c:pt idx="153">
                  <c:v>76.696165191740405</c:v>
                </c:pt>
                <c:pt idx="154">
                  <c:v>78.800393313667655</c:v>
                </c:pt>
                <c:pt idx="155">
                  <c:v>80.865290068829893</c:v>
                </c:pt>
                <c:pt idx="156">
                  <c:v>85.644051130776788</c:v>
                </c:pt>
                <c:pt idx="157">
                  <c:v>90.993117010816121</c:v>
                </c:pt>
                <c:pt idx="158">
                  <c:v>91.819075712881016</c:v>
                </c:pt>
                <c:pt idx="159">
                  <c:v>91.740412979351021</c:v>
                </c:pt>
                <c:pt idx="160">
                  <c:v>95.653883972468051</c:v>
                </c:pt>
                <c:pt idx="161">
                  <c:v>97.522123893805315</c:v>
                </c:pt>
                <c:pt idx="162">
                  <c:v>97.954768928220261</c:v>
                </c:pt>
                <c:pt idx="163">
                  <c:v>97.640117994100279</c:v>
                </c:pt>
                <c:pt idx="164">
                  <c:v>97.767944936086536</c:v>
                </c:pt>
                <c:pt idx="165">
                  <c:v>96.4110127826942</c:v>
                </c:pt>
                <c:pt idx="166">
                  <c:v>97.128810226155366</c:v>
                </c:pt>
                <c:pt idx="167">
                  <c:v>101.31760078662735</c:v>
                </c:pt>
                <c:pt idx="168">
                  <c:v>103.08751229105211</c:v>
                </c:pt>
                <c:pt idx="169">
                  <c:v>99.419862340216312</c:v>
                </c:pt>
                <c:pt idx="170">
                  <c:v>99.665683382497534</c:v>
                </c:pt>
                <c:pt idx="171">
                  <c:v>101.78957718780728</c:v>
                </c:pt>
                <c:pt idx="172">
                  <c:v>100.58997050147491</c:v>
                </c:pt>
                <c:pt idx="173">
                  <c:v>100.58997050147491</c:v>
                </c:pt>
                <c:pt idx="174">
                  <c:v>99.813176007866275</c:v>
                </c:pt>
                <c:pt idx="175">
                  <c:v>100.73746312684366</c:v>
                </c:pt>
                <c:pt idx="176">
                  <c:v>103.34316617502456</c:v>
                </c:pt>
                <c:pt idx="177">
                  <c:v>107.47295968534907</c:v>
                </c:pt>
                <c:pt idx="178">
                  <c:v>112.015732546706</c:v>
                </c:pt>
                <c:pt idx="179">
                  <c:v>116.16519174041298</c:v>
                </c:pt>
                <c:pt idx="180">
                  <c:v>118.19075712881022</c:v>
                </c:pt>
                <c:pt idx="181">
                  <c:v>115.36873156342182</c:v>
                </c:pt>
                <c:pt idx="182">
                  <c:v>118.05309734513274</c:v>
                </c:pt>
                <c:pt idx="183">
                  <c:v>117.62045231071781</c:v>
                </c:pt>
                <c:pt idx="184">
                  <c:v>118.20058997050147</c:v>
                </c:pt>
                <c:pt idx="185">
                  <c:v>122.55653883972468</c:v>
                </c:pt>
                <c:pt idx="186">
                  <c:v>120.96361848574237</c:v>
                </c:pt>
                <c:pt idx="187">
                  <c:v>121.90757128810226</c:v>
                </c:pt>
                <c:pt idx="188">
                  <c:v>117.93510324483776</c:v>
                </c:pt>
                <c:pt idx="189">
                  <c:v>117.58112094395278</c:v>
                </c:pt>
                <c:pt idx="190">
                  <c:v>118.68239921337266</c:v>
                </c:pt>
                <c:pt idx="191">
                  <c:v>120.8259587020649</c:v>
                </c:pt>
                <c:pt idx="192">
                  <c:v>117.30580137659783</c:v>
                </c:pt>
                <c:pt idx="193">
                  <c:v>119.03638151425761</c:v>
                </c:pt>
                <c:pt idx="194">
                  <c:v>112.0353982300885</c:v>
                </c:pt>
                <c:pt idx="195">
                  <c:v>110.18682399213372</c:v>
                </c:pt>
                <c:pt idx="196">
                  <c:v>104.70009832841691</c:v>
                </c:pt>
                <c:pt idx="197">
                  <c:v>107.71878072763027</c:v>
                </c:pt>
                <c:pt idx="198">
                  <c:v>100.83579154375614</c:v>
                </c:pt>
                <c:pt idx="199">
                  <c:v>100.55063913470994</c:v>
                </c:pt>
                <c:pt idx="200">
                  <c:v>101.4945919370698</c:v>
                </c:pt>
                <c:pt idx="201">
                  <c:v>99.842674532940023</c:v>
                </c:pt>
                <c:pt idx="202">
                  <c:v>102.8416912487709</c:v>
                </c:pt>
                <c:pt idx="203">
                  <c:v>112.42871189773844</c:v>
                </c:pt>
                <c:pt idx="204">
                  <c:v>115.71288102261555</c:v>
                </c:pt>
                <c:pt idx="205">
                  <c:v>111.39626352015732</c:v>
                </c:pt>
                <c:pt idx="206">
                  <c:v>111.76007866273352</c:v>
                </c:pt>
                <c:pt idx="207">
                  <c:v>109.10521140609634</c:v>
                </c:pt>
                <c:pt idx="208">
                  <c:v>109.91150442477876</c:v>
                </c:pt>
                <c:pt idx="209">
                  <c:v>109.38053097345133</c:v>
                </c:pt>
                <c:pt idx="210">
                  <c:v>111.42576204523107</c:v>
                </c:pt>
                <c:pt idx="211">
                  <c:v>108.48574237954769</c:v>
                </c:pt>
                <c:pt idx="212">
                  <c:v>108.24975417895773</c:v>
                </c:pt>
                <c:pt idx="213">
                  <c:v>110.71779744346115</c:v>
                </c:pt>
                <c:pt idx="214">
                  <c:v>112.13372664700098</c:v>
                </c:pt>
                <c:pt idx="215">
                  <c:v>110.00983284169124</c:v>
                </c:pt>
                <c:pt idx="216">
                  <c:v>110.30481809242872</c:v>
                </c:pt>
                <c:pt idx="217">
                  <c:v>107.66961651917404</c:v>
                </c:pt>
                <c:pt idx="218">
                  <c:v>105.1229105211406</c:v>
                </c:pt>
                <c:pt idx="219">
                  <c:v>104.21828908554571</c:v>
                </c:pt>
                <c:pt idx="220">
                  <c:v>107.85644051130777</c:v>
                </c:pt>
                <c:pt idx="221">
                  <c:v>107.65978367748279</c:v>
                </c:pt>
                <c:pt idx="222">
                  <c:v>108.87905604719764</c:v>
                </c:pt>
                <c:pt idx="223">
                  <c:v>109.85250737463126</c:v>
                </c:pt>
                <c:pt idx="224">
                  <c:v>109.12487708947887</c:v>
                </c:pt>
                <c:pt idx="225">
                  <c:v>112.05506391347097</c:v>
                </c:pt>
                <c:pt idx="226">
                  <c:v>110.90462143559489</c:v>
                </c:pt>
                <c:pt idx="227">
                  <c:v>111.64208456243854</c:v>
                </c:pt>
                <c:pt idx="228">
                  <c:v>107.39429695181909</c:v>
                </c:pt>
                <c:pt idx="229">
                  <c:v>107.71878072763027</c:v>
                </c:pt>
                <c:pt idx="230">
                  <c:v>110.0196656833825</c:v>
                </c:pt>
                <c:pt idx="231">
                  <c:v>109.42969518190758</c:v>
                </c:pt>
                <c:pt idx="232">
                  <c:v>109.32153392330383</c:v>
                </c:pt>
                <c:pt idx="233">
                  <c:v>106.84365781710913</c:v>
                </c:pt>
                <c:pt idx="234">
                  <c:v>106.60766961651917</c:v>
                </c:pt>
                <c:pt idx="235">
                  <c:v>106.4700098328417</c:v>
                </c:pt>
                <c:pt idx="236">
                  <c:v>104.11012782694198</c:v>
                </c:pt>
                <c:pt idx="237">
                  <c:v>105.89970501474926</c:v>
                </c:pt>
                <c:pt idx="238">
                  <c:v>106.35201573254669</c:v>
                </c:pt>
                <c:pt idx="239">
                  <c:v>107.26647000983284</c:v>
                </c:pt>
                <c:pt idx="240">
                  <c:v>106.61750245821042</c:v>
                </c:pt>
                <c:pt idx="241">
                  <c:v>106.7748279252704</c:v>
                </c:pt>
                <c:pt idx="242">
                  <c:v>106.21435594886921</c:v>
                </c:pt>
                <c:pt idx="243">
                  <c:v>105.26057030481807</c:v>
                </c:pt>
                <c:pt idx="244">
                  <c:v>104.97541789577187</c:v>
                </c:pt>
                <c:pt idx="245">
                  <c:v>105.76204523107178</c:v>
                </c:pt>
                <c:pt idx="246">
                  <c:v>105.70304818092428</c:v>
                </c:pt>
                <c:pt idx="247">
                  <c:v>104.3362831858407</c:v>
                </c:pt>
                <c:pt idx="248">
                  <c:v>104.22812192723696</c:v>
                </c:pt>
                <c:pt idx="249">
                  <c:v>103.76597836774827</c:v>
                </c:pt>
                <c:pt idx="250">
                  <c:v>103.04818092428711</c:v>
                </c:pt>
                <c:pt idx="251">
                  <c:v>102.65486725663717</c:v>
                </c:pt>
                <c:pt idx="252">
                  <c:v>101.46509341199605</c:v>
                </c:pt>
                <c:pt idx="253">
                  <c:v>103.21533923303834</c:v>
                </c:pt>
                <c:pt idx="254">
                  <c:v>104.89675516224189</c:v>
                </c:pt>
                <c:pt idx="255">
                  <c:v>108.76106194690264</c:v>
                </c:pt>
                <c:pt idx="256">
                  <c:v>107.25663716814158</c:v>
                </c:pt>
                <c:pt idx="257">
                  <c:v>107.6007866273353</c:v>
                </c:pt>
                <c:pt idx="258">
                  <c:v>109.69518190757128</c:v>
                </c:pt>
                <c:pt idx="259">
                  <c:v>107.39429695181909</c:v>
                </c:pt>
                <c:pt idx="260">
                  <c:v>108.19075712881023</c:v>
                </c:pt>
                <c:pt idx="261">
                  <c:v>109.11504424778759</c:v>
                </c:pt>
                <c:pt idx="262">
                  <c:v>112.28121927236971</c:v>
                </c:pt>
                <c:pt idx="263">
                  <c:v>110.93411996066862</c:v>
                </c:pt>
                <c:pt idx="264">
                  <c:v>113.34316617502458</c:v>
                </c:pt>
                <c:pt idx="265">
                  <c:v>112.85152409046214</c:v>
                </c:pt>
                <c:pt idx="266">
                  <c:v>112.94985250737464</c:v>
                </c:pt>
                <c:pt idx="267">
                  <c:v>120.55063913470991</c:v>
                </c:pt>
                <c:pt idx="268">
                  <c:v>128.00393313667649</c:v>
                </c:pt>
                <c:pt idx="269">
                  <c:v>127.91543756145526</c:v>
                </c:pt>
                <c:pt idx="270">
                  <c:v>132.83185840707966</c:v>
                </c:pt>
                <c:pt idx="271">
                  <c:v>129.59685349065882</c:v>
                </c:pt>
                <c:pt idx="272">
                  <c:v>137.59095378564405</c:v>
                </c:pt>
                <c:pt idx="273">
                  <c:v>142.08456243854474</c:v>
                </c:pt>
                <c:pt idx="274">
                  <c:v>145.63421828908557</c:v>
                </c:pt>
                <c:pt idx="275">
                  <c:v>133.28416912487711</c:v>
                </c:pt>
                <c:pt idx="276">
                  <c:v>128.64306784660769</c:v>
                </c:pt>
                <c:pt idx="277">
                  <c:v>127.10914454277287</c:v>
                </c:pt>
                <c:pt idx="278">
                  <c:v>133.5496558505408</c:v>
                </c:pt>
                <c:pt idx="279">
                  <c:v>130.13765978367749</c:v>
                </c:pt>
                <c:pt idx="280">
                  <c:v>135.05408062930186</c:v>
                </c:pt>
                <c:pt idx="281">
                  <c:v>136.42084562438546</c:v>
                </c:pt>
                <c:pt idx="282">
                  <c:v>142.08456243854474</c:v>
                </c:pt>
                <c:pt idx="283">
                  <c:v>140.94395280235986</c:v>
                </c:pt>
                <c:pt idx="284">
                  <c:v>143.75614552605703</c:v>
                </c:pt>
                <c:pt idx="285">
                  <c:v>147.29596853490659</c:v>
                </c:pt>
                <c:pt idx="286">
                  <c:v>148.43657817109147</c:v>
                </c:pt>
                <c:pt idx="287">
                  <c:v>144.54277286135692</c:v>
                </c:pt>
                <c:pt idx="288">
                  <c:v>139.51819075712879</c:v>
                </c:pt>
                <c:pt idx="289">
                  <c:v>143.73647984267453</c:v>
                </c:pt>
                <c:pt idx="290">
                  <c:v>147.68928220255651</c:v>
                </c:pt>
                <c:pt idx="291">
                  <c:v>149.18387413962634</c:v>
                </c:pt>
                <c:pt idx="292">
                  <c:v>155.01474926253687</c:v>
                </c:pt>
                <c:pt idx="293">
                  <c:v>153.43166175024581</c:v>
                </c:pt>
                <c:pt idx="294">
                  <c:v>158.84955752212392</c:v>
                </c:pt>
                <c:pt idx="295">
                  <c:v>147.55162241887905</c:v>
                </c:pt>
                <c:pt idx="296">
                  <c:v>143.38249754178958</c:v>
                </c:pt>
                <c:pt idx="297">
                  <c:v>141.25860373647981</c:v>
                </c:pt>
                <c:pt idx="298">
                  <c:v>150.38348082595869</c:v>
                </c:pt>
                <c:pt idx="299">
                  <c:v>146.76499508357915</c:v>
                </c:pt>
                <c:pt idx="300">
                  <c:v>155.01474926253687</c:v>
                </c:pt>
                <c:pt idx="301">
                  <c:v>152.09439528023597</c:v>
                </c:pt>
                <c:pt idx="302">
                  <c:v>147.64995083579154</c:v>
                </c:pt>
                <c:pt idx="303">
                  <c:v>146.90265486725664</c:v>
                </c:pt>
                <c:pt idx="304">
                  <c:v>143.0481809242871</c:v>
                </c:pt>
                <c:pt idx="305">
                  <c:v>141.76991150442478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F-4ECB-82B8-FD570A6AD060}"/>
            </c:ext>
          </c:extLst>
        </c:ser>
        <c:ser>
          <c:idx val="4"/>
          <c:order val="4"/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cat>
            <c:numRef>
              <c:f>'Step #6'!$C$4:$C$309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#6'!$M$4:$M$309</c:f>
              <c:numCache>
                <c:formatCode>0.00</c:formatCode>
                <c:ptCount val="306"/>
                <c:pt idx="0">
                  <c:v>100</c:v>
                </c:pt>
                <c:pt idx="1">
                  <c:v>102.57803538006401</c:v>
                </c:pt>
                <c:pt idx="2">
                  <c:v>103.73724566805529</c:v>
                </c:pt>
                <c:pt idx="3">
                  <c:v>103.6829076858057</c:v>
                </c:pt>
                <c:pt idx="4">
                  <c:v>103.18179073839279</c:v>
                </c:pt>
                <c:pt idx="5">
                  <c:v>104.57042806254904</c:v>
                </c:pt>
                <c:pt idx="6">
                  <c:v>104.61269093763205</c:v>
                </c:pt>
                <c:pt idx="7">
                  <c:v>104.57042806254904</c:v>
                </c:pt>
                <c:pt idx="8">
                  <c:v>103.90629716838737</c:v>
                </c:pt>
                <c:pt idx="9">
                  <c:v>105.17418342087785</c:v>
                </c:pt>
                <c:pt idx="10">
                  <c:v>105.33719736762663</c:v>
                </c:pt>
                <c:pt idx="11">
                  <c:v>105.59681217170802</c:v>
                </c:pt>
                <c:pt idx="12">
                  <c:v>104.87230574171346</c:v>
                </c:pt>
                <c:pt idx="13">
                  <c:v>104.87230574171346</c:v>
                </c:pt>
                <c:pt idx="14">
                  <c:v>105.46398599287568</c:v>
                </c:pt>
                <c:pt idx="15">
                  <c:v>109.62386041176116</c:v>
                </c:pt>
                <c:pt idx="16">
                  <c:v>109.49103423292881</c:v>
                </c:pt>
                <c:pt idx="17">
                  <c:v>109.52122200084527</c:v>
                </c:pt>
                <c:pt idx="18">
                  <c:v>110.04648916259131</c:v>
                </c:pt>
                <c:pt idx="19">
                  <c:v>109.00802994626576</c:v>
                </c:pt>
                <c:pt idx="20">
                  <c:v>105.47606110004226</c:v>
                </c:pt>
                <c:pt idx="21">
                  <c:v>106.82847310269878</c:v>
                </c:pt>
                <c:pt idx="22">
                  <c:v>110.42081748475516</c:v>
                </c:pt>
                <c:pt idx="23">
                  <c:v>110.9702348608344</c:v>
                </c:pt>
                <c:pt idx="24">
                  <c:v>111.84568013041117</c:v>
                </c:pt>
                <c:pt idx="25">
                  <c:v>110.78910825333574</c:v>
                </c:pt>
                <c:pt idx="26">
                  <c:v>110.57175632433736</c:v>
                </c:pt>
                <c:pt idx="27">
                  <c:v>111.50153957616374</c:v>
                </c:pt>
                <c:pt idx="28">
                  <c:v>109.11066835718167</c:v>
                </c:pt>
                <c:pt idx="29">
                  <c:v>107.80051922960816</c:v>
                </c:pt>
                <c:pt idx="30">
                  <c:v>106.82847310269878</c:v>
                </c:pt>
                <c:pt idx="31">
                  <c:v>105.76586367204008</c:v>
                </c:pt>
                <c:pt idx="32">
                  <c:v>105.41568556420937</c:v>
                </c:pt>
                <c:pt idx="33">
                  <c:v>107.99372094427338</c:v>
                </c:pt>
                <c:pt idx="34">
                  <c:v>106.44206967336834</c:v>
                </c:pt>
                <c:pt idx="35">
                  <c:v>107.00356215661412</c:v>
                </c:pt>
                <c:pt idx="36">
                  <c:v>105.34323492120991</c:v>
                </c:pt>
                <c:pt idx="37">
                  <c:v>105.19229608162772</c:v>
                </c:pt>
                <c:pt idx="38">
                  <c:v>104.84211797379702</c:v>
                </c:pt>
                <c:pt idx="39">
                  <c:v>106.94922417436455</c:v>
                </c:pt>
                <c:pt idx="40">
                  <c:v>106.84054820986535</c:v>
                </c:pt>
                <c:pt idx="41">
                  <c:v>104.37722634788382</c:v>
                </c:pt>
                <c:pt idx="42">
                  <c:v>106.03151602970475</c:v>
                </c:pt>
                <c:pt idx="43">
                  <c:v>106.29113083378614</c:v>
                </c:pt>
                <c:pt idx="44">
                  <c:v>105.9590653867053</c:v>
                </c:pt>
                <c:pt idx="45">
                  <c:v>104.32892591921753</c:v>
                </c:pt>
                <c:pt idx="46">
                  <c:v>105.39757290345952</c:v>
                </c:pt>
                <c:pt idx="47">
                  <c:v>104.10553643663587</c:v>
                </c:pt>
                <c:pt idx="48">
                  <c:v>102.7712370947292</c:v>
                </c:pt>
                <c:pt idx="49">
                  <c:v>102.28823280806616</c:v>
                </c:pt>
                <c:pt idx="50">
                  <c:v>102.92821348789469</c:v>
                </c:pt>
                <c:pt idx="51">
                  <c:v>100.94789591257623</c:v>
                </c:pt>
                <c:pt idx="52">
                  <c:v>102.80746241622893</c:v>
                </c:pt>
                <c:pt idx="53">
                  <c:v>102.83161263056209</c:v>
                </c:pt>
                <c:pt idx="54">
                  <c:v>103.57423172130653</c:v>
                </c:pt>
                <c:pt idx="55">
                  <c:v>103.64668236430596</c:v>
                </c:pt>
                <c:pt idx="56">
                  <c:v>103.03085189881058</c:v>
                </c:pt>
                <c:pt idx="57">
                  <c:v>101.509388395822</c:v>
                </c:pt>
                <c:pt idx="58">
                  <c:v>100.67620600132825</c:v>
                </c:pt>
                <c:pt idx="59">
                  <c:v>98.46042383626154</c:v>
                </c:pt>
                <c:pt idx="60">
                  <c:v>98.955503230091153</c:v>
                </c:pt>
                <c:pt idx="61">
                  <c:v>99.118517176839944</c:v>
                </c:pt>
                <c:pt idx="62">
                  <c:v>97.935156674515483</c:v>
                </c:pt>
                <c:pt idx="63">
                  <c:v>100.1509388395822</c:v>
                </c:pt>
                <c:pt idx="64">
                  <c:v>98.85890237275855</c:v>
                </c:pt>
                <c:pt idx="65">
                  <c:v>101.08072209140855</c:v>
                </c:pt>
                <c:pt idx="66">
                  <c:v>102.1191813077341</c:v>
                </c:pt>
                <c:pt idx="67">
                  <c:v>100.23546458974822</c:v>
                </c:pt>
                <c:pt idx="68">
                  <c:v>101.25581114532392</c:v>
                </c:pt>
                <c:pt idx="69">
                  <c:v>102.34860834389904</c:v>
                </c:pt>
                <c:pt idx="70">
                  <c:v>102.34257079031576</c:v>
                </c:pt>
                <c:pt idx="71">
                  <c:v>102.0708808790678</c:v>
                </c:pt>
                <c:pt idx="72">
                  <c:v>99.746422749501889</c:v>
                </c:pt>
                <c:pt idx="73">
                  <c:v>98.321560103845911</c:v>
                </c:pt>
                <c:pt idx="74">
                  <c:v>97.723842299100411</c:v>
                </c:pt>
                <c:pt idx="75">
                  <c:v>97.542715691601757</c:v>
                </c:pt>
                <c:pt idx="76">
                  <c:v>95.314858419368463</c:v>
                </c:pt>
                <c:pt idx="77">
                  <c:v>95.483909919700523</c:v>
                </c:pt>
                <c:pt idx="78">
                  <c:v>95.689186741532325</c:v>
                </c:pt>
                <c:pt idx="79">
                  <c:v>95.453722151784092</c:v>
                </c:pt>
                <c:pt idx="80">
                  <c:v>94.916379882871453</c:v>
                </c:pt>
                <c:pt idx="81">
                  <c:v>95.64088631286603</c:v>
                </c:pt>
                <c:pt idx="82">
                  <c:v>94.197911006460174</c:v>
                </c:pt>
                <c:pt idx="83">
                  <c:v>92.960212521886135</c:v>
                </c:pt>
                <c:pt idx="84">
                  <c:v>92.471170681639805</c:v>
                </c:pt>
                <c:pt idx="85">
                  <c:v>92.628147074805284</c:v>
                </c:pt>
                <c:pt idx="86">
                  <c:v>92.175330556058682</c:v>
                </c:pt>
                <c:pt idx="87">
                  <c:v>91.819114894644684</c:v>
                </c:pt>
                <c:pt idx="88">
                  <c:v>91.831190001811251</c:v>
                </c:pt>
                <c:pt idx="89">
                  <c:v>92.447020467306643</c:v>
                </c:pt>
                <c:pt idx="90">
                  <c:v>91.951941073477016</c:v>
                </c:pt>
                <c:pt idx="91">
                  <c:v>91.770814465978376</c:v>
                </c:pt>
                <c:pt idx="92">
                  <c:v>92.024391716476472</c:v>
                </c:pt>
                <c:pt idx="93">
                  <c:v>89.084103121415197</c:v>
                </c:pt>
                <c:pt idx="94">
                  <c:v>87.538489404093454</c:v>
                </c:pt>
                <c:pt idx="95">
                  <c:v>87.447926100344134</c:v>
                </c:pt>
                <c:pt idx="96">
                  <c:v>86.789832759765744</c:v>
                </c:pt>
                <c:pt idx="97">
                  <c:v>85.346857453359888</c:v>
                </c:pt>
                <c:pt idx="98">
                  <c:v>84.006520557869948</c:v>
                </c:pt>
                <c:pt idx="99">
                  <c:v>83.209563484875929</c:v>
                </c:pt>
                <c:pt idx="100">
                  <c:v>82.140916500633949</c:v>
                </c:pt>
                <c:pt idx="101">
                  <c:v>82.297892893799428</c:v>
                </c:pt>
                <c:pt idx="102">
                  <c:v>82.213367143633391</c:v>
                </c:pt>
                <c:pt idx="103">
                  <c:v>82.865422930628512</c:v>
                </c:pt>
                <c:pt idx="104">
                  <c:v>86.385316669685437</c:v>
                </c:pt>
                <c:pt idx="105">
                  <c:v>86.735494777516152</c:v>
                </c:pt>
                <c:pt idx="106">
                  <c:v>89.307492603996863</c:v>
                </c:pt>
                <c:pt idx="107">
                  <c:v>92.434945360140063</c:v>
                </c:pt>
                <c:pt idx="108">
                  <c:v>87.623015154259491</c:v>
                </c:pt>
                <c:pt idx="109">
                  <c:v>91.438749018897539</c:v>
                </c:pt>
                <c:pt idx="110">
                  <c:v>93.974521523878522</c:v>
                </c:pt>
                <c:pt idx="111">
                  <c:v>91.86137776972771</c:v>
                </c:pt>
                <c:pt idx="112">
                  <c:v>89.416168568496047</c:v>
                </c:pt>
                <c:pt idx="113">
                  <c:v>87.049447563847124</c:v>
                </c:pt>
                <c:pt idx="114">
                  <c:v>87.121898206846581</c:v>
                </c:pt>
                <c:pt idx="115">
                  <c:v>86.475879973434758</c:v>
                </c:pt>
                <c:pt idx="116">
                  <c:v>87.182273742679456</c:v>
                </c:pt>
                <c:pt idx="117">
                  <c:v>85.383082774859616</c:v>
                </c:pt>
                <c:pt idx="118">
                  <c:v>84.314435790617637</c:v>
                </c:pt>
                <c:pt idx="119">
                  <c:v>83.294089235041952</c:v>
                </c:pt>
                <c:pt idx="120">
                  <c:v>84.350661112117365</c:v>
                </c:pt>
                <c:pt idx="121">
                  <c:v>85.262331703193851</c:v>
                </c:pt>
                <c:pt idx="122">
                  <c:v>84.881965827446706</c:v>
                </c:pt>
                <c:pt idx="123">
                  <c:v>84.314435790617637</c:v>
                </c:pt>
                <c:pt idx="124">
                  <c:v>82.817122501962189</c:v>
                </c:pt>
                <c:pt idx="125">
                  <c:v>85.069129988528644</c:v>
                </c:pt>
                <c:pt idx="126">
                  <c:v>84.223872486868316</c:v>
                </c:pt>
                <c:pt idx="127">
                  <c:v>81.543198695888421</c:v>
                </c:pt>
                <c:pt idx="128">
                  <c:v>81.313771659723471</c:v>
                </c:pt>
                <c:pt idx="129">
                  <c:v>79.194590351989376</c:v>
                </c:pt>
                <c:pt idx="130">
                  <c:v>77.98104208174847</c:v>
                </c:pt>
                <c:pt idx="131">
                  <c:v>79.031576405240585</c:v>
                </c:pt>
                <c:pt idx="132">
                  <c:v>77.534263116585151</c:v>
                </c:pt>
                <c:pt idx="133">
                  <c:v>76.749381150757713</c:v>
                </c:pt>
                <c:pt idx="134">
                  <c:v>76.719193382841269</c:v>
                </c:pt>
                <c:pt idx="135">
                  <c:v>76.109400470929174</c:v>
                </c:pt>
                <c:pt idx="136">
                  <c:v>73.79097989494656</c:v>
                </c:pt>
                <c:pt idx="137">
                  <c:v>74.322284610275915</c:v>
                </c:pt>
                <c:pt idx="138">
                  <c:v>74.044557145444656</c:v>
                </c:pt>
                <c:pt idx="139">
                  <c:v>72.752520678621025</c:v>
                </c:pt>
                <c:pt idx="140">
                  <c:v>72.589506731872234</c:v>
                </c:pt>
                <c:pt idx="141">
                  <c:v>79.116102155406622</c:v>
                </c:pt>
                <c:pt idx="142">
                  <c:v>77.17200990158787</c:v>
                </c:pt>
                <c:pt idx="143">
                  <c:v>77.419549598502684</c:v>
                </c:pt>
                <c:pt idx="144">
                  <c:v>77.425587152085967</c:v>
                </c:pt>
                <c:pt idx="145">
                  <c:v>75.596208416349683</c:v>
                </c:pt>
                <c:pt idx="146">
                  <c:v>75.312443397935155</c:v>
                </c:pt>
                <c:pt idx="147">
                  <c:v>75.704884380848881</c:v>
                </c:pt>
                <c:pt idx="148">
                  <c:v>74.593974521523876</c:v>
                </c:pt>
                <c:pt idx="149">
                  <c:v>77.993117188915051</c:v>
                </c:pt>
                <c:pt idx="150">
                  <c:v>76.507879007426197</c:v>
                </c:pt>
                <c:pt idx="151">
                  <c:v>75.10112902252007</c:v>
                </c:pt>
                <c:pt idx="152">
                  <c:v>75.294330737185291</c:v>
                </c:pt>
                <c:pt idx="153">
                  <c:v>74.177383324276988</c:v>
                </c:pt>
                <c:pt idx="154">
                  <c:v>73.664191269697511</c:v>
                </c:pt>
                <c:pt idx="155">
                  <c:v>73.567590412364908</c:v>
                </c:pt>
                <c:pt idx="156">
                  <c:v>73.676266376864092</c:v>
                </c:pt>
                <c:pt idx="157">
                  <c:v>74.823401557688825</c:v>
                </c:pt>
                <c:pt idx="158">
                  <c:v>74.841514218438689</c:v>
                </c:pt>
                <c:pt idx="159">
                  <c:v>74.87170198635512</c:v>
                </c:pt>
                <c:pt idx="160">
                  <c:v>74.449073235524963</c:v>
                </c:pt>
                <c:pt idx="161">
                  <c:v>75.475457344683932</c:v>
                </c:pt>
                <c:pt idx="162">
                  <c:v>76.278451971261234</c:v>
                </c:pt>
                <c:pt idx="163">
                  <c:v>77.00295840125581</c:v>
                </c:pt>
                <c:pt idx="164">
                  <c:v>77.14182213367144</c:v>
                </c:pt>
                <c:pt idx="165">
                  <c:v>75.590170862766399</c:v>
                </c:pt>
                <c:pt idx="166">
                  <c:v>75.070941254603625</c:v>
                </c:pt>
                <c:pt idx="167">
                  <c:v>75.831673006097915</c:v>
                </c:pt>
                <c:pt idx="168">
                  <c:v>76.471653685926455</c:v>
                </c:pt>
                <c:pt idx="169">
                  <c:v>77.008995954839094</c:v>
                </c:pt>
                <c:pt idx="170">
                  <c:v>76.731268490007835</c:v>
                </c:pt>
                <c:pt idx="171">
                  <c:v>76.006762060013273</c:v>
                </c:pt>
                <c:pt idx="172">
                  <c:v>75.620358630682844</c:v>
                </c:pt>
                <c:pt idx="173">
                  <c:v>75.855823220431077</c:v>
                </c:pt>
                <c:pt idx="174">
                  <c:v>75.191692326269404</c:v>
                </c:pt>
                <c:pt idx="175">
                  <c:v>75.282255630018696</c:v>
                </c:pt>
                <c:pt idx="176">
                  <c:v>75.698846827265584</c:v>
                </c:pt>
                <c:pt idx="177">
                  <c:v>76.845982008090303</c:v>
                </c:pt>
                <c:pt idx="178">
                  <c:v>77.938779206665458</c:v>
                </c:pt>
                <c:pt idx="179">
                  <c:v>78.790074261909069</c:v>
                </c:pt>
                <c:pt idx="180">
                  <c:v>80.317575318480948</c:v>
                </c:pt>
                <c:pt idx="181">
                  <c:v>81.585461570971432</c:v>
                </c:pt>
                <c:pt idx="182">
                  <c:v>82.412606411881896</c:v>
                </c:pt>
                <c:pt idx="183">
                  <c:v>82.316005554549292</c:v>
                </c:pt>
                <c:pt idx="184">
                  <c:v>80.257199782648058</c:v>
                </c:pt>
                <c:pt idx="185">
                  <c:v>81.778663285636654</c:v>
                </c:pt>
                <c:pt idx="186">
                  <c:v>81.60961178530458</c:v>
                </c:pt>
                <c:pt idx="187">
                  <c:v>83.167300609792903</c:v>
                </c:pt>
                <c:pt idx="188">
                  <c:v>85.28044436394373</c:v>
                </c:pt>
                <c:pt idx="189">
                  <c:v>86.27060315160297</c:v>
                </c:pt>
                <c:pt idx="190">
                  <c:v>84.580088148282314</c:v>
                </c:pt>
                <c:pt idx="191">
                  <c:v>84.954416470446176</c:v>
                </c:pt>
                <c:pt idx="192">
                  <c:v>86.11966431202076</c:v>
                </c:pt>
                <c:pt idx="193">
                  <c:v>85.96872547243855</c:v>
                </c:pt>
                <c:pt idx="194">
                  <c:v>84.598200809032178</c:v>
                </c:pt>
                <c:pt idx="195">
                  <c:v>81.398297409889508</c:v>
                </c:pt>
                <c:pt idx="196">
                  <c:v>81.030006641308944</c:v>
                </c:pt>
                <c:pt idx="197">
                  <c:v>83.197488377709334</c:v>
                </c:pt>
                <c:pt idx="198">
                  <c:v>81.217170802390854</c:v>
                </c:pt>
                <c:pt idx="199">
                  <c:v>80.885105355310017</c:v>
                </c:pt>
                <c:pt idx="200">
                  <c:v>82.068465857634479</c:v>
                </c:pt>
                <c:pt idx="201">
                  <c:v>82.460906840548205</c:v>
                </c:pt>
                <c:pt idx="202">
                  <c:v>83.843506611121171</c:v>
                </c:pt>
                <c:pt idx="203">
                  <c:v>86.155889633520502</c:v>
                </c:pt>
                <c:pt idx="204">
                  <c:v>87.532451850510157</c:v>
                </c:pt>
                <c:pt idx="205">
                  <c:v>85.437420757109223</c:v>
                </c:pt>
                <c:pt idx="206">
                  <c:v>85.057054881362077</c:v>
                </c:pt>
                <c:pt idx="207">
                  <c:v>84.374811326450512</c:v>
                </c:pt>
                <c:pt idx="208">
                  <c:v>84.272172915534611</c:v>
                </c:pt>
                <c:pt idx="209">
                  <c:v>83.674455110789097</c:v>
                </c:pt>
                <c:pt idx="210">
                  <c:v>83.469178288957309</c:v>
                </c:pt>
                <c:pt idx="211">
                  <c:v>81.983940107468456</c:v>
                </c:pt>
                <c:pt idx="212">
                  <c:v>81.899414357302419</c:v>
                </c:pt>
                <c:pt idx="213">
                  <c:v>82.17110426855038</c:v>
                </c:pt>
                <c:pt idx="214">
                  <c:v>82.159029161383799</c:v>
                </c:pt>
                <c:pt idx="215">
                  <c:v>81.205095695224287</c:v>
                </c:pt>
                <c:pt idx="216">
                  <c:v>80.245124675481478</c:v>
                </c:pt>
                <c:pt idx="217">
                  <c:v>79.073839280323611</c:v>
                </c:pt>
                <c:pt idx="218">
                  <c:v>79.967397210650233</c:v>
                </c:pt>
                <c:pt idx="219">
                  <c:v>79.236853227072388</c:v>
                </c:pt>
                <c:pt idx="220">
                  <c:v>80.46247660447986</c:v>
                </c:pt>
                <c:pt idx="221">
                  <c:v>80.776429390810847</c:v>
                </c:pt>
                <c:pt idx="222">
                  <c:v>82.75070941254603</c:v>
                </c:pt>
                <c:pt idx="223">
                  <c:v>82.225442250799972</c:v>
                </c:pt>
                <c:pt idx="224">
                  <c:v>82.847310269878648</c:v>
                </c:pt>
                <c:pt idx="225">
                  <c:v>82.811084948378905</c:v>
                </c:pt>
                <c:pt idx="226">
                  <c:v>83.106925073960028</c:v>
                </c:pt>
                <c:pt idx="227">
                  <c:v>82.509207269214514</c:v>
                </c:pt>
                <c:pt idx="228">
                  <c:v>82.424681519048477</c:v>
                </c:pt>
                <c:pt idx="229">
                  <c:v>81.506973374388707</c:v>
                </c:pt>
                <c:pt idx="230">
                  <c:v>81.802813499969801</c:v>
                </c:pt>
                <c:pt idx="231">
                  <c:v>81.790738392803235</c:v>
                </c:pt>
                <c:pt idx="232">
                  <c:v>82.026202982551467</c:v>
                </c:pt>
                <c:pt idx="233">
                  <c:v>83.034474430960572</c:v>
                </c:pt>
                <c:pt idx="234">
                  <c:v>81.905451910885702</c:v>
                </c:pt>
                <c:pt idx="235">
                  <c:v>82.835235162712067</c:v>
                </c:pt>
                <c:pt idx="236">
                  <c:v>83.958220129203639</c:v>
                </c:pt>
                <c:pt idx="237">
                  <c:v>83.626154682122802</c:v>
                </c:pt>
                <c:pt idx="238">
                  <c:v>81.911489464468985</c:v>
                </c:pt>
                <c:pt idx="239">
                  <c:v>82.448831733381624</c:v>
                </c:pt>
                <c:pt idx="240">
                  <c:v>81.356034534806483</c:v>
                </c:pt>
                <c:pt idx="241">
                  <c:v>82.648071001630129</c:v>
                </c:pt>
                <c:pt idx="242">
                  <c:v>83.879731932620899</c:v>
                </c:pt>
                <c:pt idx="243">
                  <c:v>86.614743705850401</c:v>
                </c:pt>
                <c:pt idx="244">
                  <c:v>85.509871400108665</c:v>
                </c:pt>
                <c:pt idx="245">
                  <c:v>84.978566684779324</c:v>
                </c:pt>
                <c:pt idx="246">
                  <c:v>84.139346736702279</c:v>
                </c:pt>
                <c:pt idx="247">
                  <c:v>83.100887520376745</c:v>
                </c:pt>
                <c:pt idx="248">
                  <c:v>82.098653625550909</c:v>
                </c:pt>
                <c:pt idx="249">
                  <c:v>82.273742679466281</c:v>
                </c:pt>
                <c:pt idx="250">
                  <c:v>82.442794179798341</c:v>
                </c:pt>
                <c:pt idx="251">
                  <c:v>80.800579605143994</c:v>
                </c:pt>
                <c:pt idx="252">
                  <c:v>79.762120388818445</c:v>
                </c:pt>
                <c:pt idx="253">
                  <c:v>80.456439050896563</c:v>
                </c:pt>
                <c:pt idx="254">
                  <c:v>80.214936907565047</c:v>
                </c:pt>
                <c:pt idx="255">
                  <c:v>81.162832820141276</c:v>
                </c:pt>
                <c:pt idx="256">
                  <c:v>80.275312443397922</c:v>
                </c:pt>
                <c:pt idx="257">
                  <c:v>79.786270603151593</c:v>
                </c:pt>
                <c:pt idx="258">
                  <c:v>81.392259856306225</c:v>
                </c:pt>
                <c:pt idx="259">
                  <c:v>81.68206242830405</c:v>
                </c:pt>
                <c:pt idx="260">
                  <c:v>81.1024572843084</c:v>
                </c:pt>
                <c:pt idx="261">
                  <c:v>81.796775946386518</c:v>
                </c:pt>
                <c:pt idx="262">
                  <c:v>81.380184749139644</c:v>
                </c:pt>
                <c:pt idx="263">
                  <c:v>82.297892893799428</c:v>
                </c:pt>
                <c:pt idx="264">
                  <c:v>81.706212642637198</c:v>
                </c:pt>
                <c:pt idx="265">
                  <c:v>81.470748052888965</c:v>
                </c:pt>
                <c:pt idx="266">
                  <c:v>81.989977661051739</c:v>
                </c:pt>
                <c:pt idx="267">
                  <c:v>81.917527018052283</c:v>
                </c:pt>
                <c:pt idx="268">
                  <c:v>83.656342450039233</c:v>
                </c:pt>
                <c:pt idx="269">
                  <c:v>83.028436877377274</c:v>
                </c:pt>
                <c:pt idx="270">
                  <c:v>84.368773772867229</c:v>
                </c:pt>
                <c:pt idx="271">
                  <c:v>83.08277485962688</c:v>
                </c:pt>
                <c:pt idx="272">
                  <c:v>84.646501237698473</c:v>
                </c:pt>
                <c:pt idx="273">
                  <c:v>86.427579544768449</c:v>
                </c:pt>
                <c:pt idx="274">
                  <c:v>85.431383203525925</c:v>
                </c:pt>
                <c:pt idx="275">
                  <c:v>81.796775946386518</c:v>
                </c:pt>
                <c:pt idx="276">
                  <c:v>81.186983034474423</c:v>
                </c:pt>
                <c:pt idx="277">
                  <c:v>79.206665459155943</c:v>
                </c:pt>
                <c:pt idx="278">
                  <c:v>80.993781319809202</c:v>
                </c:pt>
                <c:pt idx="279">
                  <c:v>80.160598925315469</c:v>
                </c:pt>
                <c:pt idx="280">
                  <c:v>80.673790979894946</c:v>
                </c:pt>
                <c:pt idx="281">
                  <c:v>81.3499969812232</c:v>
                </c:pt>
                <c:pt idx="282">
                  <c:v>81.488860713638829</c:v>
                </c:pt>
                <c:pt idx="283">
                  <c:v>80.673790979894946</c:v>
                </c:pt>
                <c:pt idx="284">
                  <c:v>81.76055062488679</c:v>
                </c:pt>
                <c:pt idx="285">
                  <c:v>82.883535591378362</c:v>
                </c:pt>
                <c:pt idx="286">
                  <c:v>82.744671858962747</c:v>
                </c:pt>
                <c:pt idx="287">
                  <c:v>80.559077461812464</c:v>
                </c:pt>
                <c:pt idx="288">
                  <c:v>80.076073175149432</c:v>
                </c:pt>
                <c:pt idx="289">
                  <c:v>80.697941194228093</c:v>
                </c:pt>
                <c:pt idx="290">
                  <c:v>81.144720159391412</c:v>
                </c:pt>
                <c:pt idx="291">
                  <c:v>81.585461570971432</c:v>
                </c:pt>
                <c:pt idx="292">
                  <c:v>82.309968000966009</c:v>
                </c:pt>
                <c:pt idx="293">
                  <c:v>81.301696552556905</c:v>
                </c:pt>
                <c:pt idx="294">
                  <c:v>81.965827446718578</c:v>
                </c:pt>
                <c:pt idx="295">
                  <c:v>80.685866087061527</c:v>
                </c:pt>
                <c:pt idx="296">
                  <c:v>79.013463744490736</c:v>
                </c:pt>
                <c:pt idx="297">
                  <c:v>77.769727706333384</c:v>
                </c:pt>
                <c:pt idx="298">
                  <c:v>79.949284549900383</c:v>
                </c:pt>
                <c:pt idx="299">
                  <c:v>81.271508784640474</c:v>
                </c:pt>
                <c:pt idx="300">
                  <c:v>82.66014610879671</c:v>
                </c:pt>
                <c:pt idx="301">
                  <c:v>82.328080661715859</c:v>
                </c:pt>
                <c:pt idx="302">
                  <c:v>81.150757712974695</c:v>
                </c:pt>
                <c:pt idx="303">
                  <c:v>81.096419730725103</c:v>
                </c:pt>
                <c:pt idx="304">
                  <c:v>79.206665459155943</c:v>
                </c:pt>
                <c:pt idx="305">
                  <c:v>77.878403670832569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4F-4ECB-82B8-FD570A6AD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557071"/>
        <c:axId val="2054557551"/>
      </c:lineChart>
      <c:dateAx>
        <c:axId val="2054557071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57551"/>
        <c:crosses val="autoZero"/>
        <c:auto val="1"/>
        <c:lblOffset val="100"/>
        <c:baseTimeUnit val="months"/>
        <c:majorUnit val="2"/>
        <c:majorTimeUnit val="years"/>
      </c:dateAx>
      <c:valAx>
        <c:axId val="2054557551"/>
        <c:scaling>
          <c:orientation val="minMax"/>
          <c:max val="180"/>
          <c:min val="25"/>
        </c:scaling>
        <c:delete val="0"/>
        <c:axPos val="l"/>
        <c:majorGridlines>
          <c:spPr>
            <a:ln w="2857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57071"/>
        <c:crosses val="autoZero"/>
        <c:crossBetween val="between"/>
        <c:majorUnit val="25"/>
        <c:minorUnit val="5"/>
      </c:valAx>
      <c:spPr>
        <a:solidFill>
          <a:schemeClr val="bg2">
            <a:lumMod val="75000"/>
          </a:schemeClr>
        </a:solidFill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Performance of Stock Market ETF</a:t>
            </a:r>
            <a:r>
              <a:rPr lang="en-US" sz="1600" b="1" baseline="0">
                <a:solidFill>
                  <a:schemeClr val="tx1"/>
                </a:solidFill>
              </a:rPr>
              <a:t> Funds (CBIs, priced in RC)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73858876677763E-2"/>
          <c:y val="6.1031522466879928E-2"/>
          <c:w val="0.90363112499159315"/>
          <c:h val="0.8959950794519362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'Step #7'!$C$4:$C$309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#7'!$E$4:$E$309</c:f>
              <c:numCache>
                <c:formatCode>0.00</c:formatCode>
                <c:ptCount val="306"/>
                <c:pt idx="0" formatCode="General">
                  <c:v>100</c:v>
                </c:pt>
                <c:pt idx="1">
                  <c:v>92.812388971342472</c:v>
                </c:pt>
                <c:pt idx="2">
                  <c:v>100.13225088941769</c:v>
                </c:pt>
                <c:pt idx="3">
                  <c:v>98.562411780163373</c:v>
                </c:pt>
                <c:pt idx="4">
                  <c:v>96.541453123012815</c:v>
                </c:pt>
                <c:pt idx="5">
                  <c:v>95.832671678800764</c:v>
                </c:pt>
                <c:pt idx="6">
                  <c:v>96.458948125879289</c:v>
                </c:pt>
                <c:pt idx="7">
                  <c:v>103.4660848033935</c:v>
                </c:pt>
                <c:pt idx="8">
                  <c:v>98.19831556324695</c:v>
                </c:pt>
                <c:pt idx="9">
                  <c:v>100.8884740493736</c:v>
                </c:pt>
                <c:pt idx="10">
                  <c:v>96.403722115298507</c:v>
                </c:pt>
                <c:pt idx="11">
                  <c:v>98.722710767837057</c:v>
                </c:pt>
                <c:pt idx="12">
                  <c:v>100.58093675941906</c:v>
                </c:pt>
                <c:pt idx="13">
                  <c:v>97.292658895121932</c:v>
                </c:pt>
                <c:pt idx="14">
                  <c:v>92.001612576135557</c:v>
                </c:pt>
                <c:pt idx="15">
                  <c:v>99.649687780920218</c:v>
                </c:pt>
                <c:pt idx="16">
                  <c:v>101.45883117983901</c:v>
                </c:pt>
                <c:pt idx="17">
                  <c:v>98.042605977236093</c:v>
                </c:pt>
                <c:pt idx="18">
                  <c:v>97.947956279900509</c:v>
                </c:pt>
                <c:pt idx="19">
                  <c:v>93.245199870416528</c:v>
                </c:pt>
                <c:pt idx="20">
                  <c:v>82.574556733051026</c:v>
                </c:pt>
                <c:pt idx="21">
                  <c:v>84.945225901768083</c:v>
                </c:pt>
                <c:pt idx="22">
                  <c:v>92.454455123761363</c:v>
                </c:pt>
                <c:pt idx="23">
                  <c:v>93.718664719113704</c:v>
                </c:pt>
                <c:pt idx="24">
                  <c:v>93.391233178386017</c:v>
                </c:pt>
                <c:pt idx="25">
                  <c:v>95.227993530807211</c:v>
                </c:pt>
                <c:pt idx="26">
                  <c:v>97.818068000561155</c:v>
                </c:pt>
                <c:pt idx="27">
                  <c:v>93.979543618590981</c:v>
                </c:pt>
                <c:pt idx="28">
                  <c:v>93.833865649704109</c:v>
                </c:pt>
                <c:pt idx="29">
                  <c:v>87.596894058463633</c:v>
                </c:pt>
                <c:pt idx="30">
                  <c:v>82.654182693972771</c:v>
                </c:pt>
                <c:pt idx="31">
                  <c:v>82.196881825323501</c:v>
                </c:pt>
                <c:pt idx="32">
                  <c:v>72.292523471449314</c:v>
                </c:pt>
                <c:pt idx="33">
                  <c:v>79.852016591145002</c:v>
                </c:pt>
                <c:pt idx="34">
                  <c:v>84.869803997015097</c:v>
                </c:pt>
                <c:pt idx="35">
                  <c:v>79.916358233659011</c:v>
                </c:pt>
                <c:pt idx="36">
                  <c:v>77.555177408090728</c:v>
                </c:pt>
                <c:pt idx="37">
                  <c:v>76.138789507566514</c:v>
                </c:pt>
                <c:pt idx="38">
                  <c:v>76.868788643223937</c:v>
                </c:pt>
                <c:pt idx="39">
                  <c:v>81.824844964373796</c:v>
                </c:pt>
                <c:pt idx="40">
                  <c:v>85.774467294993556</c:v>
                </c:pt>
                <c:pt idx="41">
                  <c:v>86.939946321056823</c:v>
                </c:pt>
                <c:pt idx="42">
                  <c:v>89.651902096154728</c:v>
                </c:pt>
                <c:pt idx="43">
                  <c:v>91.662156360851483</c:v>
                </c:pt>
                <c:pt idx="44">
                  <c:v>90.539990800034261</c:v>
                </c:pt>
                <c:pt idx="45">
                  <c:v>95.496751482210129</c:v>
                </c:pt>
                <c:pt idx="46">
                  <c:v>95.666305078880455</c:v>
                </c:pt>
                <c:pt idx="47">
                  <c:v>102.32512891188649</c:v>
                </c:pt>
                <c:pt idx="48">
                  <c:v>102.97143700751681</c:v>
                </c:pt>
                <c:pt idx="49">
                  <c:v>104.00933666863546</c:v>
                </c:pt>
                <c:pt idx="50">
                  <c:v>102.15667291816031</c:v>
                </c:pt>
                <c:pt idx="51">
                  <c:v>100.72841037513685</c:v>
                </c:pt>
                <c:pt idx="52">
                  <c:v>100.61822841167805</c:v>
                </c:pt>
                <c:pt idx="53">
                  <c:v>103.33875022759469</c:v>
                </c:pt>
                <c:pt idx="54">
                  <c:v>100.58611207574704</c:v>
                </c:pt>
                <c:pt idx="55">
                  <c:v>100.80880702704673</c:v>
                </c:pt>
                <c:pt idx="56">
                  <c:v>100.09250029070684</c:v>
                </c:pt>
                <c:pt idx="57">
                  <c:v>99.712987095458487</c:v>
                </c:pt>
                <c:pt idx="58">
                  <c:v>103.72647570386395</c:v>
                </c:pt>
                <c:pt idx="59">
                  <c:v>107.45273346642388</c:v>
                </c:pt>
                <c:pt idx="60">
                  <c:v>104.90568503208024</c:v>
                </c:pt>
                <c:pt idx="61">
                  <c:v>107.90958265961702</c:v>
                </c:pt>
                <c:pt idx="62">
                  <c:v>105.42722646901559</c:v>
                </c:pt>
                <c:pt idx="63">
                  <c:v>102.46626011980044</c:v>
                </c:pt>
                <c:pt idx="64">
                  <c:v>105.30812154637061</c:v>
                </c:pt>
                <c:pt idx="65">
                  <c:v>103.74646471172579</c:v>
                </c:pt>
                <c:pt idx="66">
                  <c:v>107.78023607496807</c:v>
                </c:pt>
                <c:pt idx="67">
                  <c:v>106.1152229458207</c:v>
                </c:pt>
                <c:pt idx="68">
                  <c:v>107.29872319087042</c:v>
                </c:pt>
                <c:pt idx="69">
                  <c:v>105.58675476570116</c:v>
                </c:pt>
                <c:pt idx="70">
                  <c:v>110.1140889561545</c:v>
                </c:pt>
                <c:pt idx="71">
                  <c:v>109.10433530895021</c:v>
                </c:pt>
                <c:pt idx="72">
                  <c:v>110.69928346742594</c:v>
                </c:pt>
                <c:pt idx="73">
                  <c:v>112.49002819828824</c:v>
                </c:pt>
                <c:pt idx="74">
                  <c:v>114.14258392884085</c:v>
                </c:pt>
                <c:pt idx="75">
                  <c:v>117.03635170931761</c:v>
                </c:pt>
                <c:pt idx="76">
                  <c:v>114.94928734851835</c:v>
                </c:pt>
                <c:pt idx="77">
                  <c:v>115.29965958042099</c:v>
                </c:pt>
                <c:pt idx="78">
                  <c:v>115.58496685736583</c:v>
                </c:pt>
                <c:pt idx="79">
                  <c:v>117.71809579755312</c:v>
                </c:pt>
                <c:pt idx="80">
                  <c:v>121.01118100481712</c:v>
                </c:pt>
                <c:pt idx="81">
                  <c:v>125.37174429843833</c:v>
                </c:pt>
                <c:pt idx="82">
                  <c:v>127.13693304247751</c:v>
                </c:pt>
                <c:pt idx="83">
                  <c:v>129.68694579441271</c:v>
                </c:pt>
                <c:pt idx="84">
                  <c:v>131.94502143176351</c:v>
                </c:pt>
                <c:pt idx="85">
                  <c:v>128.28503361847268</c:v>
                </c:pt>
                <c:pt idx="86">
                  <c:v>129.49078756580425</c:v>
                </c:pt>
                <c:pt idx="87">
                  <c:v>137.22088766513968</c:v>
                </c:pt>
                <c:pt idx="88">
                  <c:v>143.24110399525736</c:v>
                </c:pt>
                <c:pt idx="89">
                  <c:v>141.41552497930309</c:v>
                </c:pt>
                <c:pt idx="90">
                  <c:v>139.44993762693599</c:v>
                </c:pt>
                <c:pt idx="91">
                  <c:v>140.91298549722225</c:v>
                </c:pt>
                <c:pt idx="92">
                  <c:v>147.05775212401568</c:v>
                </c:pt>
                <c:pt idx="93">
                  <c:v>147.35371167701555</c:v>
                </c:pt>
                <c:pt idx="94">
                  <c:v>142.4310256439372</c:v>
                </c:pt>
                <c:pt idx="95">
                  <c:v>141.12756608315937</c:v>
                </c:pt>
                <c:pt idx="96">
                  <c:v>134.47905655925862</c:v>
                </c:pt>
                <c:pt idx="97">
                  <c:v>131.43884327747654</c:v>
                </c:pt>
                <c:pt idx="98">
                  <c:v>131.03546708872315</c:v>
                </c:pt>
                <c:pt idx="99">
                  <c:v>137.56911522826803</c:v>
                </c:pt>
                <c:pt idx="100">
                  <c:v>135.52534222272746</c:v>
                </c:pt>
                <c:pt idx="101">
                  <c:v>122.17675162939948</c:v>
                </c:pt>
                <c:pt idx="102">
                  <c:v>122.75208982416099</c:v>
                </c:pt>
                <c:pt idx="103">
                  <c:v>124.82184206485425</c:v>
                </c:pt>
                <c:pt idx="104">
                  <c:v>117.40540056340356</c:v>
                </c:pt>
                <c:pt idx="105">
                  <c:v>101.61356476783622</c:v>
                </c:pt>
                <c:pt idx="106">
                  <c:v>96.129209250041697</c:v>
                </c:pt>
                <c:pt idx="107">
                  <c:v>95.711681090090607</c:v>
                </c:pt>
                <c:pt idx="108">
                  <c:v>87.845898315441644</c:v>
                </c:pt>
                <c:pt idx="109">
                  <c:v>77.755425984361509</c:v>
                </c:pt>
                <c:pt idx="110">
                  <c:v>83.745116318353553</c:v>
                </c:pt>
                <c:pt idx="111">
                  <c:v>90.398668498658111</c:v>
                </c:pt>
                <c:pt idx="112">
                  <c:v>94.672413768325015</c:v>
                </c:pt>
                <c:pt idx="113">
                  <c:v>94.140711212911114</c:v>
                </c:pt>
                <c:pt idx="114">
                  <c:v>102.27380057622102</c:v>
                </c:pt>
                <c:pt idx="115">
                  <c:v>106.19817961841038</c:v>
                </c:pt>
                <c:pt idx="116">
                  <c:v>108.85935506967243</c:v>
                </c:pt>
                <c:pt idx="117">
                  <c:v>109.02019733132138</c:v>
                </c:pt>
                <c:pt idx="118">
                  <c:v>116.45238588162967</c:v>
                </c:pt>
                <c:pt idx="119">
                  <c:v>117.38612223370697</c:v>
                </c:pt>
                <c:pt idx="120">
                  <c:v>113.85626275104687</c:v>
                </c:pt>
                <c:pt idx="121">
                  <c:v>116.97020336497899</c:v>
                </c:pt>
                <c:pt idx="122">
                  <c:v>123.29646298161927</c:v>
                </c:pt>
                <c:pt idx="123">
                  <c:v>125.22816993692069</c:v>
                </c:pt>
                <c:pt idx="124">
                  <c:v>115.50664854426817</c:v>
                </c:pt>
                <c:pt idx="125">
                  <c:v>111.66996244981881</c:v>
                </c:pt>
                <c:pt idx="126">
                  <c:v>119.8519227816272</c:v>
                </c:pt>
                <c:pt idx="127">
                  <c:v>114.80372308813796</c:v>
                </c:pt>
                <c:pt idx="128">
                  <c:v>124.09982937248965</c:v>
                </c:pt>
                <c:pt idx="129">
                  <c:v>128.24057201316853</c:v>
                </c:pt>
                <c:pt idx="130">
                  <c:v>127.03351673515209</c:v>
                </c:pt>
                <c:pt idx="131">
                  <c:v>133.75982814601707</c:v>
                </c:pt>
                <c:pt idx="132">
                  <c:v>137.8044555130551</c:v>
                </c:pt>
                <c:pt idx="133">
                  <c:v>142.10249807955017</c:v>
                </c:pt>
                <c:pt idx="134">
                  <c:v>143.46414165136116</c:v>
                </c:pt>
                <c:pt idx="135">
                  <c:v>149.60566758572094</c:v>
                </c:pt>
                <c:pt idx="136">
                  <c:v>146.77184156027275</c:v>
                </c:pt>
                <c:pt idx="137">
                  <c:v>145.29656370840459</c:v>
                </c:pt>
                <c:pt idx="138">
                  <c:v>142.3763113216354</c:v>
                </c:pt>
                <c:pt idx="139">
                  <c:v>136.41077456955369</c:v>
                </c:pt>
                <c:pt idx="140">
                  <c:v>128.64169614178036</c:v>
                </c:pt>
                <c:pt idx="141">
                  <c:v>141.19486098827124</c:v>
                </c:pt>
                <c:pt idx="142">
                  <c:v>142.4290989164669</c:v>
                </c:pt>
                <c:pt idx="143">
                  <c:v>144.7462998185986</c:v>
                </c:pt>
                <c:pt idx="144">
                  <c:v>150.20940605925151</c:v>
                </c:pt>
                <c:pt idx="145">
                  <c:v>154.25014206851347</c:v>
                </c:pt>
                <c:pt idx="146">
                  <c:v>157.65025856603688</c:v>
                </c:pt>
                <c:pt idx="147">
                  <c:v>157.95447146146276</c:v>
                </c:pt>
                <c:pt idx="148">
                  <c:v>148.41774534319842</c:v>
                </c:pt>
                <c:pt idx="149">
                  <c:v>154.64574659670836</c:v>
                </c:pt>
                <c:pt idx="150">
                  <c:v>156.41086269364618</c:v>
                </c:pt>
                <c:pt idx="151">
                  <c:v>158.10281842168138</c:v>
                </c:pt>
                <c:pt idx="152">
                  <c:v>162.35960533104011</c:v>
                </c:pt>
                <c:pt idx="153">
                  <c:v>158.50860301977261</c:v>
                </c:pt>
                <c:pt idx="154">
                  <c:v>158.12016844462286</c:v>
                </c:pt>
                <c:pt idx="155">
                  <c:v>159.11300479292413</c:v>
                </c:pt>
                <c:pt idx="156">
                  <c:v>169.17846283187151</c:v>
                </c:pt>
                <c:pt idx="157">
                  <c:v>171.64756566433303</c:v>
                </c:pt>
                <c:pt idx="158">
                  <c:v>178.26962848477683</c:v>
                </c:pt>
                <c:pt idx="159">
                  <c:v>181.95996857286397</c:v>
                </c:pt>
                <c:pt idx="160">
                  <c:v>185.92671193012754</c:v>
                </c:pt>
                <c:pt idx="161">
                  <c:v>183.30488909780371</c:v>
                </c:pt>
                <c:pt idx="162">
                  <c:v>191.46066646671869</c:v>
                </c:pt>
                <c:pt idx="163">
                  <c:v>183.06022155691869</c:v>
                </c:pt>
                <c:pt idx="164">
                  <c:v>187.43559538350414</c:v>
                </c:pt>
                <c:pt idx="165">
                  <c:v>193.13627185909823</c:v>
                </c:pt>
                <c:pt idx="166">
                  <c:v>200.11136958563722</c:v>
                </c:pt>
                <c:pt idx="167">
                  <c:v>206.41300183492365</c:v>
                </c:pt>
                <c:pt idx="168">
                  <c:v>196.01379827457134</c:v>
                </c:pt>
                <c:pt idx="169">
                  <c:v>204.01971099056362</c:v>
                </c:pt>
                <c:pt idx="170">
                  <c:v>206.10233124390271</c:v>
                </c:pt>
                <c:pt idx="171">
                  <c:v>207.97982766875717</c:v>
                </c:pt>
                <c:pt idx="172">
                  <c:v>210.00943133096706</c:v>
                </c:pt>
                <c:pt idx="173">
                  <c:v>211.75877668977515</c:v>
                </c:pt>
                <c:pt idx="174">
                  <c:v>208.88227365086004</c:v>
                </c:pt>
                <c:pt idx="175">
                  <c:v>216.17846524817725</c:v>
                </c:pt>
                <c:pt idx="176">
                  <c:v>215.53553050490476</c:v>
                </c:pt>
                <c:pt idx="177">
                  <c:v>220.34645055185814</c:v>
                </c:pt>
                <c:pt idx="178">
                  <c:v>226.25358693088754</c:v>
                </c:pt>
                <c:pt idx="179">
                  <c:v>226.54664217911863</c:v>
                </c:pt>
                <c:pt idx="180">
                  <c:v>218.82885576346015</c:v>
                </c:pt>
                <c:pt idx="181">
                  <c:v>231.45841219557846</c:v>
                </c:pt>
                <c:pt idx="182">
                  <c:v>227.46583489736486</c:v>
                </c:pt>
                <c:pt idx="183">
                  <c:v>228.63012945981939</c:v>
                </c:pt>
                <c:pt idx="184">
                  <c:v>231.25726658553464</c:v>
                </c:pt>
                <c:pt idx="185">
                  <c:v>226.2486469279965</c:v>
                </c:pt>
                <c:pt idx="186">
                  <c:v>227.95878338278416</c:v>
                </c:pt>
                <c:pt idx="187">
                  <c:v>213.32357788048006</c:v>
                </c:pt>
                <c:pt idx="188">
                  <c:v>210.69824903587428</c:v>
                </c:pt>
                <c:pt idx="189">
                  <c:v>229.11943769374764</c:v>
                </c:pt>
                <c:pt idx="190">
                  <c:v>230.18767699538412</c:v>
                </c:pt>
                <c:pt idx="191">
                  <c:v>226.7106777546569</c:v>
                </c:pt>
                <c:pt idx="192">
                  <c:v>214.67598105685769</c:v>
                </c:pt>
                <c:pt idx="193">
                  <c:v>215.55974883749244</c:v>
                </c:pt>
                <c:pt idx="194">
                  <c:v>231.68589711771205</c:v>
                </c:pt>
                <c:pt idx="195">
                  <c:v>233.43234922674503</c:v>
                </c:pt>
                <c:pt idx="196">
                  <c:v>233.68065386055144</c:v>
                </c:pt>
                <c:pt idx="197">
                  <c:v>236.28439230249637</c:v>
                </c:pt>
                <c:pt idx="198">
                  <c:v>243.54323223473179</c:v>
                </c:pt>
                <c:pt idx="199">
                  <c:v>243.46966125177806</c:v>
                </c:pt>
                <c:pt idx="200">
                  <c:v>242.78896580865754</c:v>
                </c:pt>
                <c:pt idx="201">
                  <c:v>241.11871103322008</c:v>
                </c:pt>
                <c:pt idx="202">
                  <c:v>254.98675840753197</c:v>
                </c:pt>
                <c:pt idx="203">
                  <c:v>263.86939055604421</c:v>
                </c:pt>
                <c:pt idx="204">
                  <c:v>265.58266031189834</c:v>
                </c:pt>
                <c:pt idx="205">
                  <c:v>278.73547960139672</c:v>
                </c:pt>
                <c:pt idx="206">
                  <c:v>277.29085408843912</c:v>
                </c:pt>
                <c:pt idx="207">
                  <c:v>281.52147066918297</c:v>
                </c:pt>
                <c:pt idx="208">
                  <c:v>283.01062885526125</c:v>
                </c:pt>
                <c:pt idx="209">
                  <c:v>288.22386381157452</c:v>
                </c:pt>
                <c:pt idx="210">
                  <c:v>296.14971152546741</c:v>
                </c:pt>
                <c:pt idx="211">
                  <c:v>297.58503505088402</c:v>
                </c:pt>
                <c:pt idx="212">
                  <c:v>304.15289049945056</c:v>
                </c:pt>
                <c:pt idx="213">
                  <c:v>318.13928158112816</c:v>
                </c:pt>
                <c:pt idx="214">
                  <c:v>330.94224506485739</c:v>
                </c:pt>
                <c:pt idx="215">
                  <c:v>337.93781506041057</c:v>
                </c:pt>
                <c:pt idx="216">
                  <c:v>357.9625321311417</c:v>
                </c:pt>
                <c:pt idx="217">
                  <c:v>342.76242276882709</c:v>
                </c:pt>
                <c:pt idx="218">
                  <c:v>331.55375519894636</c:v>
                </c:pt>
                <c:pt idx="219">
                  <c:v>332.35202523772938</c:v>
                </c:pt>
                <c:pt idx="220">
                  <c:v>336.16454195742028</c:v>
                </c:pt>
                <c:pt idx="221">
                  <c:v>335.11117162228607</c:v>
                </c:pt>
                <c:pt idx="222">
                  <c:v>351.42954729121783</c:v>
                </c:pt>
                <c:pt idx="223">
                  <c:v>359.73910751867339</c:v>
                </c:pt>
                <c:pt idx="224">
                  <c:v>366.80933188656104</c:v>
                </c:pt>
                <c:pt idx="225">
                  <c:v>349.19672599729108</c:v>
                </c:pt>
                <c:pt idx="226">
                  <c:v>355.41925660821335</c:v>
                </c:pt>
                <c:pt idx="227">
                  <c:v>325.15745430090658</c:v>
                </c:pt>
                <c:pt idx="228">
                  <c:v>349.6906141571734</c:v>
                </c:pt>
                <c:pt idx="229">
                  <c:v>362.7560768865967</c:v>
                </c:pt>
                <c:pt idx="230">
                  <c:v>363.54058661681518</c:v>
                </c:pt>
                <c:pt idx="231">
                  <c:v>373.67494095567355</c:v>
                </c:pt>
                <c:pt idx="232">
                  <c:v>349.18173700514313</c:v>
                </c:pt>
                <c:pt idx="233">
                  <c:v>374.91434946234273</c:v>
                </c:pt>
                <c:pt idx="234">
                  <c:v>379.58157196356319</c:v>
                </c:pt>
                <c:pt idx="235">
                  <c:v>373.68193087025026</c:v>
                </c:pt>
                <c:pt idx="236">
                  <c:v>381.83029823482866</c:v>
                </c:pt>
                <c:pt idx="237">
                  <c:v>384.59113129556425</c:v>
                </c:pt>
                <c:pt idx="238">
                  <c:v>399.73408160268855</c:v>
                </c:pt>
                <c:pt idx="239">
                  <c:v>406.38938678913411</c:v>
                </c:pt>
                <c:pt idx="240">
                  <c:v>403.79866165403769</c:v>
                </c:pt>
                <c:pt idx="241">
                  <c:v>364.13643340414166</c:v>
                </c:pt>
                <c:pt idx="242">
                  <c:v>314.46210009409219</c:v>
                </c:pt>
                <c:pt idx="243">
                  <c:v>349.91959308273886</c:v>
                </c:pt>
                <c:pt idx="244">
                  <c:v>366.04817346156852</c:v>
                </c:pt>
                <c:pt idx="245">
                  <c:v>371.92716382668351</c:v>
                </c:pt>
                <c:pt idx="246">
                  <c:v>382.37464770301472</c:v>
                </c:pt>
                <c:pt idx="247">
                  <c:v>411.52755675906184</c:v>
                </c:pt>
                <c:pt idx="248">
                  <c:v>402.58783504389095</c:v>
                </c:pt>
                <c:pt idx="249">
                  <c:v>385.45983901623447</c:v>
                </c:pt>
                <c:pt idx="250">
                  <c:v>431.53268280170369</c:v>
                </c:pt>
                <c:pt idx="251">
                  <c:v>445.85786837832921</c:v>
                </c:pt>
                <c:pt idx="252">
                  <c:v>437.98727668142863</c:v>
                </c:pt>
                <c:pt idx="253">
                  <c:v>452.25689196338436</c:v>
                </c:pt>
                <c:pt idx="254">
                  <c:v>483.47422633245492</c:v>
                </c:pt>
                <c:pt idx="255">
                  <c:v>497.31456041689086</c:v>
                </c:pt>
                <c:pt idx="256">
                  <c:v>507.31208709894713</c:v>
                </c:pt>
                <c:pt idx="257">
                  <c:v>507.34375175942199</c:v>
                </c:pt>
                <c:pt idx="258">
                  <c:v>514.75556595637443</c:v>
                </c:pt>
                <c:pt idx="259">
                  <c:v>521.6039197596341</c:v>
                </c:pt>
                <c:pt idx="260">
                  <c:v>499.44168807479355</c:v>
                </c:pt>
                <c:pt idx="261">
                  <c:v>530.00095657281042</c:v>
                </c:pt>
                <c:pt idx="262">
                  <c:v>510.45046240748604</c:v>
                </c:pt>
                <c:pt idx="263">
                  <c:v>538.76264235258736</c:v>
                </c:pt>
                <c:pt idx="264">
                  <c:v>521.57268940248252</c:v>
                </c:pt>
                <c:pt idx="265">
                  <c:v>504.50616703612195</c:v>
                </c:pt>
                <c:pt idx="266">
                  <c:v>516.42179513482677</c:v>
                </c:pt>
                <c:pt idx="267">
                  <c:v>492.00028281832402</c:v>
                </c:pt>
                <c:pt idx="268">
                  <c:v>492.94106751851598</c:v>
                </c:pt>
                <c:pt idx="269">
                  <c:v>460.6266482107232</c:v>
                </c:pt>
                <c:pt idx="270">
                  <c:v>492.94935718449267</c:v>
                </c:pt>
                <c:pt idx="271">
                  <c:v>473.63391587411962</c:v>
                </c:pt>
                <c:pt idx="272">
                  <c:v>431.9266843558147</c:v>
                </c:pt>
                <c:pt idx="273">
                  <c:v>493.55171062524346</c:v>
                </c:pt>
                <c:pt idx="274">
                  <c:v>522.09855492123233</c:v>
                </c:pt>
                <c:pt idx="275">
                  <c:v>500.760089249175</c:v>
                </c:pt>
                <c:pt idx="276">
                  <c:v>516.28159412566697</c:v>
                </c:pt>
                <c:pt idx="277">
                  <c:v>495.10005250964076</c:v>
                </c:pt>
                <c:pt idx="278">
                  <c:v>505.09868784963493</c:v>
                </c:pt>
                <c:pt idx="279">
                  <c:v>519.24790951253942</c:v>
                </c:pt>
                <c:pt idx="280">
                  <c:v>501.9962665391194</c:v>
                </c:pt>
                <c:pt idx="281">
                  <c:v>524.96081596971533</c:v>
                </c:pt>
                <c:pt idx="282">
                  <c:v>544.07851029095934</c:v>
                </c:pt>
                <c:pt idx="283">
                  <c:v>532.60965712763368</c:v>
                </c:pt>
                <c:pt idx="284">
                  <c:v>513.67597633479613</c:v>
                </c:pt>
                <c:pt idx="285">
                  <c:v>508.16120379152807</c:v>
                </c:pt>
                <c:pt idx="286">
                  <c:v>553.86252872146588</c:v>
                </c:pt>
                <c:pt idx="287">
                  <c:v>580.99053406690268</c:v>
                </c:pt>
                <c:pt idx="288">
                  <c:v>589.24264307147769</c:v>
                </c:pt>
                <c:pt idx="289">
                  <c:v>602.84185353014607</c:v>
                </c:pt>
                <c:pt idx="290">
                  <c:v>615.88652023716884</c:v>
                </c:pt>
                <c:pt idx="291">
                  <c:v>586.89554946643</c:v>
                </c:pt>
                <c:pt idx="292">
                  <c:v>601.80062789521401</c:v>
                </c:pt>
                <c:pt idx="293">
                  <c:v>608.29618842295486</c:v>
                </c:pt>
                <c:pt idx="294">
                  <c:v>636.71430205537126</c:v>
                </c:pt>
                <c:pt idx="295">
                  <c:v>649.05713932992307</c:v>
                </c:pt>
                <c:pt idx="296">
                  <c:v>660.36497019313128</c:v>
                </c:pt>
                <c:pt idx="297">
                  <c:v>653.79533173201219</c:v>
                </c:pt>
                <c:pt idx="298">
                  <c:v>704.78654852373904</c:v>
                </c:pt>
                <c:pt idx="299">
                  <c:v>666.68659145027959</c:v>
                </c:pt>
                <c:pt idx="300">
                  <c:v>699.867139506645</c:v>
                </c:pt>
                <c:pt idx="301">
                  <c:v>689.09491203233563</c:v>
                </c:pt>
                <c:pt idx="302">
                  <c:v>661.01421733779614</c:v>
                </c:pt>
                <c:pt idx="303">
                  <c:v>640.92026600020426</c:v>
                </c:pt>
                <c:pt idx="304">
                  <c:v>667.29279992525562</c:v>
                </c:pt>
                <c:pt idx="305">
                  <c:v>676.53403553810915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1-4F47-BB38-D6969F280E29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'Step #7'!$C$4:$C$309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#7'!$G$4:$G$309</c:f>
              <c:numCache>
                <c:formatCode>0.00</c:formatCode>
                <c:ptCount val="306"/>
                <c:pt idx="0">
                  <c:v>100</c:v>
                </c:pt>
                <c:pt idx="1">
                  <c:v>98.477369274215505</c:v>
                </c:pt>
                <c:pt idx="2">
                  <c:v>107.7474224749982</c:v>
                </c:pt>
                <c:pt idx="3">
                  <c:v>104.22751898366316</c:v>
                </c:pt>
                <c:pt idx="4">
                  <c:v>102.58878887159885</c:v>
                </c:pt>
                <c:pt idx="5">
                  <c:v>104.36220843474746</c:v>
                </c:pt>
                <c:pt idx="6">
                  <c:v>102.96538145637993</c:v>
                </c:pt>
                <c:pt idx="7">
                  <c:v>109.6931626697877</c:v>
                </c:pt>
                <c:pt idx="8">
                  <c:v>103.41534988168597</c:v>
                </c:pt>
                <c:pt idx="9">
                  <c:v>103.1902066735739</c:v>
                </c:pt>
                <c:pt idx="10">
                  <c:v>95.486677093912135</c:v>
                </c:pt>
                <c:pt idx="11">
                  <c:v>94.697212769008772</c:v>
                </c:pt>
                <c:pt idx="12">
                  <c:v>99.210767966334629</c:v>
                </c:pt>
                <c:pt idx="13">
                  <c:v>89.747247737861102</c:v>
                </c:pt>
                <c:pt idx="14">
                  <c:v>84.490624443727341</c:v>
                </c:pt>
                <c:pt idx="15">
                  <c:v>91.956424238584844</c:v>
                </c:pt>
                <c:pt idx="16">
                  <c:v>91.440959832808062</c:v>
                </c:pt>
                <c:pt idx="17">
                  <c:v>89.008807423775394</c:v>
                </c:pt>
                <c:pt idx="18">
                  <c:v>88.351891185582687</c:v>
                </c:pt>
                <c:pt idx="19">
                  <c:v>83.109695883634643</c:v>
                </c:pt>
                <c:pt idx="20">
                  <c:v>76.040155622500038</c:v>
                </c:pt>
                <c:pt idx="21">
                  <c:v>77.319334982210222</c:v>
                </c:pt>
                <c:pt idx="22">
                  <c:v>83.348500297321507</c:v>
                </c:pt>
                <c:pt idx="23">
                  <c:v>83.531179313973624</c:v>
                </c:pt>
                <c:pt idx="24">
                  <c:v>82.997218436463911</c:v>
                </c:pt>
                <c:pt idx="25">
                  <c:v>81.508586803480654</c:v>
                </c:pt>
                <c:pt idx="26">
                  <c:v>83.979848712550634</c:v>
                </c:pt>
                <c:pt idx="27">
                  <c:v>79.322535684839337</c:v>
                </c:pt>
                <c:pt idx="28">
                  <c:v>78.8518335751004</c:v>
                </c:pt>
                <c:pt idx="29">
                  <c:v>72.77725194007725</c:v>
                </c:pt>
                <c:pt idx="30">
                  <c:v>67.275621154100008</c:v>
                </c:pt>
                <c:pt idx="31">
                  <c:v>67.73315144854223</c:v>
                </c:pt>
                <c:pt idx="32">
                  <c:v>60.360644776427463</c:v>
                </c:pt>
                <c:pt idx="33">
                  <c:v>65.620170583408921</c:v>
                </c:pt>
                <c:pt idx="34">
                  <c:v>69.667686410166468</c:v>
                </c:pt>
                <c:pt idx="35">
                  <c:v>65.405187297891118</c:v>
                </c:pt>
                <c:pt idx="36">
                  <c:v>64.110053138537666</c:v>
                </c:pt>
                <c:pt idx="37">
                  <c:v>63.245961306729782</c:v>
                </c:pt>
                <c:pt idx="38">
                  <c:v>63.126751924166435</c:v>
                </c:pt>
                <c:pt idx="39">
                  <c:v>68.744069384806423</c:v>
                </c:pt>
                <c:pt idx="40">
                  <c:v>72.513738955481926</c:v>
                </c:pt>
                <c:pt idx="41">
                  <c:v>73.022329344817592</c:v>
                </c:pt>
                <c:pt idx="42">
                  <c:v>74.607289673420851</c:v>
                </c:pt>
                <c:pt idx="43">
                  <c:v>76.146084937539257</c:v>
                </c:pt>
                <c:pt idx="44">
                  <c:v>75.02763758299929</c:v>
                </c:pt>
                <c:pt idx="45">
                  <c:v>79.347019857901373</c:v>
                </c:pt>
                <c:pt idx="46">
                  <c:v>80.213594725175682</c:v>
                </c:pt>
                <c:pt idx="47">
                  <c:v>83.853219541899577</c:v>
                </c:pt>
                <c:pt idx="48">
                  <c:v>85.915007252109902</c:v>
                </c:pt>
                <c:pt idx="49">
                  <c:v>87.080909676844769</c:v>
                </c:pt>
                <c:pt idx="50">
                  <c:v>85.62731117096007</c:v>
                </c:pt>
                <c:pt idx="51">
                  <c:v>84.301604778379613</c:v>
                </c:pt>
                <c:pt idx="52">
                  <c:v>85.745130188977498</c:v>
                </c:pt>
                <c:pt idx="53">
                  <c:v>87.013926355874389</c:v>
                </c:pt>
                <c:pt idx="54">
                  <c:v>84.517836347394848</c:v>
                </c:pt>
                <c:pt idx="55">
                  <c:v>84.723708403771511</c:v>
                </c:pt>
                <c:pt idx="56">
                  <c:v>85.21937731108639</c:v>
                </c:pt>
                <c:pt idx="57">
                  <c:v>86.676709391189704</c:v>
                </c:pt>
                <c:pt idx="58">
                  <c:v>90.267795487817125</c:v>
                </c:pt>
                <c:pt idx="59">
                  <c:v>92.823875272324841</c:v>
                </c:pt>
                <c:pt idx="60">
                  <c:v>91.171303534306674</c:v>
                </c:pt>
                <c:pt idx="61">
                  <c:v>93.077142634645881</c:v>
                </c:pt>
                <c:pt idx="62">
                  <c:v>91.016997877512111</c:v>
                </c:pt>
                <c:pt idx="63">
                  <c:v>89.662567432962391</c:v>
                </c:pt>
                <c:pt idx="64">
                  <c:v>92.551956953321351</c:v>
                </c:pt>
                <c:pt idx="65">
                  <c:v>92.319560845972219</c:v>
                </c:pt>
                <c:pt idx="66">
                  <c:v>96.23871884932214</c:v>
                </c:pt>
                <c:pt idx="67">
                  <c:v>95.336492915151084</c:v>
                </c:pt>
                <c:pt idx="68">
                  <c:v>95.694278930672766</c:v>
                </c:pt>
                <c:pt idx="69">
                  <c:v>93.82874574300935</c:v>
                </c:pt>
                <c:pt idx="70">
                  <c:v>97.952750789457568</c:v>
                </c:pt>
                <c:pt idx="71">
                  <c:v>97.249765335106403</c:v>
                </c:pt>
                <c:pt idx="72">
                  <c:v>100.11301081491624</c:v>
                </c:pt>
                <c:pt idx="73">
                  <c:v>100.6862525918233</c:v>
                </c:pt>
                <c:pt idx="74">
                  <c:v>101.94257494476486</c:v>
                </c:pt>
                <c:pt idx="75">
                  <c:v>103.64079529393288</c:v>
                </c:pt>
                <c:pt idx="76">
                  <c:v>100.51903447402691</c:v>
                </c:pt>
                <c:pt idx="77">
                  <c:v>100.33774920480283</c:v>
                </c:pt>
                <c:pt idx="78">
                  <c:v>101.23253392596617</c:v>
                </c:pt>
                <c:pt idx="79">
                  <c:v>103.44168449126043</c:v>
                </c:pt>
                <c:pt idx="80">
                  <c:v>105.76960917495364</c:v>
                </c:pt>
                <c:pt idx="81">
                  <c:v>109.58293934972751</c:v>
                </c:pt>
                <c:pt idx="82">
                  <c:v>111.76205668767716</c:v>
                </c:pt>
                <c:pt idx="83">
                  <c:v>112.62893263145897</c:v>
                </c:pt>
                <c:pt idx="84">
                  <c:v>114.9598522934441</c:v>
                </c:pt>
                <c:pt idx="85">
                  <c:v>112.70464829877453</c:v>
                </c:pt>
                <c:pt idx="86">
                  <c:v>113.56034043431112</c:v>
                </c:pt>
                <c:pt idx="87">
                  <c:v>119.06091350581627</c:v>
                </c:pt>
                <c:pt idx="88">
                  <c:v>123.09953348026016</c:v>
                </c:pt>
                <c:pt idx="89">
                  <c:v>120.77915262366525</c:v>
                </c:pt>
                <c:pt idx="90">
                  <c:v>117.50178824786306</c:v>
                </c:pt>
                <c:pt idx="91">
                  <c:v>119.00963014070378</c:v>
                </c:pt>
                <c:pt idx="92">
                  <c:v>123.03332371166486</c:v>
                </c:pt>
                <c:pt idx="93">
                  <c:v>125.2941184828297</c:v>
                </c:pt>
                <c:pt idx="94">
                  <c:v>120.44115421321391</c:v>
                </c:pt>
                <c:pt idx="95">
                  <c:v>118.45620077666914</c:v>
                </c:pt>
                <c:pt idx="96">
                  <c:v>111.88493536969905</c:v>
                </c:pt>
                <c:pt idx="97">
                  <c:v>108.99348905701913</c:v>
                </c:pt>
                <c:pt idx="98">
                  <c:v>107.48668796423996</c:v>
                </c:pt>
                <c:pt idx="99">
                  <c:v>113.16725517163178</c:v>
                </c:pt>
                <c:pt idx="100">
                  <c:v>114.87795835577406</c:v>
                </c:pt>
                <c:pt idx="101">
                  <c:v>104.75298769945726</c:v>
                </c:pt>
                <c:pt idx="102">
                  <c:v>104.33092805153275</c:v>
                </c:pt>
                <c:pt idx="103">
                  <c:v>105.94322883332356</c:v>
                </c:pt>
                <c:pt idx="104">
                  <c:v>95.413912427421124</c:v>
                </c:pt>
                <c:pt idx="105">
                  <c:v>80.113850446255157</c:v>
                </c:pt>
                <c:pt idx="106">
                  <c:v>74.537397073838562</c:v>
                </c:pt>
                <c:pt idx="107">
                  <c:v>74.661496976301052</c:v>
                </c:pt>
                <c:pt idx="108">
                  <c:v>69.087080098912764</c:v>
                </c:pt>
                <c:pt idx="109">
                  <c:v>61.663719687713083</c:v>
                </c:pt>
                <c:pt idx="110">
                  <c:v>66.326198376401521</c:v>
                </c:pt>
                <c:pt idx="111">
                  <c:v>73.437369512370395</c:v>
                </c:pt>
                <c:pt idx="112">
                  <c:v>77.730047315920984</c:v>
                </c:pt>
                <c:pt idx="113">
                  <c:v>77.242827720481671</c:v>
                </c:pt>
                <c:pt idx="114">
                  <c:v>83.474450636296467</c:v>
                </c:pt>
                <c:pt idx="115">
                  <c:v>86.557970229239203</c:v>
                </c:pt>
                <c:pt idx="116">
                  <c:v>89.202179730767241</c:v>
                </c:pt>
                <c:pt idx="117">
                  <c:v>87.903952489540742</c:v>
                </c:pt>
                <c:pt idx="118">
                  <c:v>93.31944043792177</c:v>
                </c:pt>
                <c:pt idx="119">
                  <c:v>94.592718923610221</c:v>
                </c:pt>
                <c:pt idx="120">
                  <c:v>91.645739218264211</c:v>
                </c:pt>
                <c:pt idx="121">
                  <c:v>94.50457116455199</c:v>
                </c:pt>
                <c:pt idx="122">
                  <c:v>99.84676107869646</c:v>
                </c:pt>
                <c:pt idx="123">
                  <c:v>101.80894208052527</c:v>
                </c:pt>
                <c:pt idx="124">
                  <c:v>93.719778599838179</c:v>
                </c:pt>
                <c:pt idx="125">
                  <c:v>88.449786155618142</c:v>
                </c:pt>
                <c:pt idx="126">
                  <c:v>94.940551372346192</c:v>
                </c:pt>
                <c:pt idx="127">
                  <c:v>90.670068658298675</c:v>
                </c:pt>
                <c:pt idx="128">
                  <c:v>98.263934221075289</c:v>
                </c:pt>
                <c:pt idx="129">
                  <c:v>102.56398557999142</c:v>
                </c:pt>
                <c:pt idx="130">
                  <c:v>102.56398557999142</c:v>
                </c:pt>
                <c:pt idx="131">
                  <c:v>108.84816495221826</c:v>
                </c:pt>
                <c:pt idx="132">
                  <c:v>111.97014904234328</c:v>
                </c:pt>
                <c:pt idx="133">
                  <c:v>115.85968540233824</c:v>
                </c:pt>
                <c:pt idx="134">
                  <c:v>115.37239702162942</c:v>
                </c:pt>
                <c:pt idx="135">
                  <c:v>119.22946560679016</c:v>
                </c:pt>
                <c:pt idx="136">
                  <c:v>117.89236905015595</c:v>
                </c:pt>
                <c:pt idx="137">
                  <c:v>115.33176409701665</c:v>
                </c:pt>
                <c:pt idx="138">
                  <c:v>113.58495315689319</c:v>
                </c:pt>
                <c:pt idx="139">
                  <c:v>107.34053843620501</c:v>
                </c:pt>
                <c:pt idx="140">
                  <c:v>99.374768963247448</c:v>
                </c:pt>
                <c:pt idx="141">
                  <c:v>110.79148864155613</c:v>
                </c:pt>
                <c:pt idx="142">
                  <c:v>110.34122703313416</c:v>
                </c:pt>
                <c:pt idx="143">
                  <c:v>110.79148864155613</c:v>
                </c:pt>
                <c:pt idx="144">
                  <c:v>116.6646106260973</c:v>
                </c:pt>
                <c:pt idx="145">
                  <c:v>121.72850661609425</c:v>
                </c:pt>
                <c:pt idx="146">
                  <c:v>125.09559291876174</c:v>
                </c:pt>
                <c:pt idx="147">
                  <c:v>124.80501462205686</c:v>
                </c:pt>
                <c:pt idx="148">
                  <c:v>117.30970594658127</c:v>
                </c:pt>
                <c:pt idx="149">
                  <c:v>121.44105071957398</c:v>
                </c:pt>
                <c:pt idx="150">
                  <c:v>123.51428046469705</c:v>
                </c:pt>
                <c:pt idx="151">
                  <c:v>126.60866587496702</c:v>
                </c:pt>
                <c:pt idx="152">
                  <c:v>129.12906076375691</c:v>
                </c:pt>
                <c:pt idx="153">
                  <c:v>127.4558917842175</c:v>
                </c:pt>
                <c:pt idx="154">
                  <c:v>128.17719441754991</c:v>
                </c:pt>
                <c:pt idx="155">
                  <c:v>128.41169806045161</c:v>
                </c:pt>
                <c:pt idx="156">
                  <c:v>135.94244242599646</c:v>
                </c:pt>
                <c:pt idx="157">
                  <c:v>137.67691599507623</c:v>
                </c:pt>
                <c:pt idx="158">
                  <c:v>142.27188250555824</c:v>
                </c:pt>
                <c:pt idx="159">
                  <c:v>145.65017065850893</c:v>
                </c:pt>
                <c:pt idx="160">
                  <c:v>149.08900789066274</c:v>
                </c:pt>
                <c:pt idx="161">
                  <c:v>146.32523944208697</c:v>
                </c:pt>
                <c:pt idx="162">
                  <c:v>154.70107737352762</c:v>
                </c:pt>
                <c:pt idx="163">
                  <c:v>150.06124595291718</c:v>
                </c:pt>
                <c:pt idx="164">
                  <c:v>154.05918113188937</c:v>
                </c:pt>
                <c:pt idx="165">
                  <c:v>161.97893325954743</c:v>
                </c:pt>
                <c:pt idx="166">
                  <c:v>166.7796083204376</c:v>
                </c:pt>
                <c:pt idx="167">
                  <c:v>170.17966193686377</c:v>
                </c:pt>
                <c:pt idx="168">
                  <c:v>165.07249211895595</c:v>
                </c:pt>
                <c:pt idx="169">
                  <c:v>172.58598716863798</c:v>
                </c:pt>
                <c:pt idx="170">
                  <c:v>173.25291786549431</c:v>
                </c:pt>
                <c:pt idx="171">
                  <c:v>175.22726371137938</c:v>
                </c:pt>
                <c:pt idx="172">
                  <c:v>179.29366391368472</c:v>
                </c:pt>
                <c:pt idx="173">
                  <c:v>182.12248744042998</c:v>
                </c:pt>
                <c:pt idx="174">
                  <c:v>180.53615929982823</c:v>
                </c:pt>
                <c:pt idx="175">
                  <c:v>187.66069056486444</c:v>
                </c:pt>
                <c:pt idx="176">
                  <c:v>184.21065261005481</c:v>
                </c:pt>
                <c:pt idx="177">
                  <c:v>189.43031678954384</c:v>
                </c:pt>
                <c:pt idx="178">
                  <c:v>194.63440956269505</c:v>
                </c:pt>
                <c:pt idx="179">
                  <c:v>193.07504412011227</c:v>
                </c:pt>
                <c:pt idx="180">
                  <c:v>188.3884285675914</c:v>
                </c:pt>
                <c:pt idx="181">
                  <c:v>198.97671086387106</c:v>
                </c:pt>
                <c:pt idx="182">
                  <c:v>194.98130495308746</c:v>
                </c:pt>
                <c:pt idx="183">
                  <c:v>197.77760883413953</c:v>
                </c:pt>
                <c:pt idx="184">
                  <c:v>200.32027661872095</c:v>
                </c:pt>
                <c:pt idx="185">
                  <c:v>195.30130643073036</c:v>
                </c:pt>
                <c:pt idx="186">
                  <c:v>200.68453296008565</c:v>
                </c:pt>
                <c:pt idx="187">
                  <c:v>188.45272813542374</c:v>
                </c:pt>
                <c:pt idx="188">
                  <c:v>182.69444033925438</c:v>
                </c:pt>
                <c:pt idx="189">
                  <c:v>199.26494933378535</c:v>
                </c:pt>
                <c:pt idx="190">
                  <c:v>199.99330640393791</c:v>
                </c:pt>
                <c:pt idx="191">
                  <c:v>195.37413988249085</c:v>
                </c:pt>
                <c:pt idx="192">
                  <c:v>186.75201234688822</c:v>
                </c:pt>
                <c:pt idx="193">
                  <c:v>186.59770781772102</c:v>
                </c:pt>
                <c:pt idx="194">
                  <c:v>198.12760068928705</c:v>
                </c:pt>
                <c:pt idx="195">
                  <c:v>199.93427172829124</c:v>
                </c:pt>
                <c:pt idx="196">
                  <c:v>203.33547890751584</c:v>
                </c:pt>
                <c:pt idx="197">
                  <c:v>202.98670827280893</c:v>
                </c:pt>
                <c:pt idx="198">
                  <c:v>211.48397024696553</c:v>
                </c:pt>
                <c:pt idx="199">
                  <c:v>211.73724550267815</c:v>
                </c:pt>
                <c:pt idx="200">
                  <c:v>210.68527403679255</c:v>
                </c:pt>
                <c:pt idx="201">
                  <c:v>208.07846116932839</c:v>
                </c:pt>
                <c:pt idx="202">
                  <c:v>215.74364690793638</c:v>
                </c:pt>
                <c:pt idx="203">
                  <c:v>218.82739879211712</c:v>
                </c:pt>
                <c:pt idx="204">
                  <c:v>224.05607948004831</c:v>
                </c:pt>
                <c:pt idx="205">
                  <c:v>232.85964564219722</c:v>
                </c:pt>
                <c:pt idx="206">
                  <c:v>232.14080349178388</c:v>
                </c:pt>
                <c:pt idx="207">
                  <c:v>235.46496102051543</c:v>
                </c:pt>
                <c:pt idx="208">
                  <c:v>238.78799994289696</c:v>
                </c:pt>
                <c:pt idx="209">
                  <c:v>239.14416894077161</c:v>
                </c:pt>
                <c:pt idx="210">
                  <c:v>245.2497479245398</c:v>
                </c:pt>
                <c:pt idx="211">
                  <c:v>245.96530304117269</c:v>
                </c:pt>
                <c:pt idx="212">
                  <c:v>249.68220979962763</c:v>
                </c:pt>
                <c:pt idx="213">
                  <c:v>256.83408151785142</c:v>
                </c:pt>
                <c:pt idx="214">
                  <c:v>264.68445749926212</c:v>
                </c:pt>
                <c:pt idx="215">
                  <c:v>266.53209636820765</c:v>
                </c:pt>
                <c:pt idx="216">
                  <c:v>282.99276205310184</c:v>
                </c:pt>
                <c:pt idx="217">
                  <c:v>272.70319614024879</c:v>
                </c:pt>
                <c:pt idx="218">
                  <c:v>264.17012861424587</c:v>
                </c:pt>
                <c:pt idx="219">
                  <c:v>266.59889137540745</c:v>
                </c:pt>
                <c:pt idx="220">
                  <c:v>273.07970302534983</c:v>
                </c:pt>
                <c:pt idx="221">
                  <c:v>273.42241717345814</c:v>
                </c:pt>
                <c:pt idx="222">
                  <c:v>284.82498400065907</c:v>
                </c:pt>
                <c:pt idx="223">
                  <c:v>293.91654844809267</c:v>
                </c:pt>
                <c:pt idx="224">
                  <c:v>294.33166642193396</c:v>
                </c:pt>
                <c:pt idx="225">
                  <c:v>275.23235720420496</c:v>
                </c:pt>
                <c:pt idx="226">
                  <c:v>280.33773747747819</c:v>
                </c:pt>
                <c:pt idx="227">
                  <c:v>254.17012726109306</c:v>
                </c:pt>
                <c:pt idx="228">
                  <c:v>276.12353690066971</c:v>
                </c:pt>
                <c:pt idx="229">
                  <c:v>285.07431932634461</c:v>
                </c:pt>
                <c:pt idx="230">
                  <c:v>288.96163651567747</c:v>
                </c:pt>
                <c:pt idx="231">
                  <c:v>302.09112406384099</c:v>
                </c:pt>
                <c:pt idx="232">
                  <c:v>282.82629155225101</c:v>
                </c:pt>
                <c:pt idx="233">
                  <c:v>301.04302374271299</c:v>
                </c:pt>
                <c:pt idx="234">
                  <c:v>307.08106799572738</c:v>
                </c:pt>
                <c:pt idx="235">
                  <c:v>301.93943450254238</c:v>
                </c:pt>
                <c:pt idx="236">
                  <c:v>306.39966758447264</c:v>
                </c:pt>
                <c:pt idx="237">
                  <c:v>314.61870329212388</c:v>
                </c:pt>
                <c:pt idx="238">
                  <c:v>326.00733377267204</c:v>
                </c:pt>
                <c:pt idx="239">
                  <c:v>333.83830103180838</c:v>
                </c:pt>
                <c:pt idx="240">
                  <c:v>335.34408725995547</c:v>
                </c:pt>
                <c:pt idx="241">
                  <c:v>308.7963910692003</c:v>
                </c:pt>
                <c:pt idx="242">
                  <c:v>268.65677298441176</c:v>
                </c:pt>
                <c:pt idx="243">
                  <c:v>304.55216515843875</c:v>
                </c:pt>
                <c:pt idx="244">
                  <c:v>319.06262524416229</c:v>
                </c:pt>
                <c:pt idx="245">
                  <c:v>323.29831727099571</c:v>
                </c:pt>
                <c:pt idx="246">
                  <c:v>343.84461822585473</c:v>
                </c:pt>
                <c:pt idx="247">
                  <c:v>367.8437277159689</c:v>
                </c:pt>
                <c:pt idx="248">
                  <c:v>352.65864651473277</c:v>
                </c:pt>
                <c:pt idx="249">
                  <c:v>345.24207329266676</c:v>
                </c:pt>
                <c:pt idx="250">
                  <c:v>382.79649061614441</c:v>
                </c:pt>
                <c:pt idx="251">
                  <c:v>395.29344235745924</c:v>
                </c:pt>
                <c:pt idx="252">
                  <c:v>392.93309162114463</c:v>
                </c:pt>
                <c:pt idx="253">
                  <c:v>403.85877130248787</c:v>
                </c:pt>
                <c:pt idx="254">
                  <c:v>420.81540584357703</c:v>
                </c:pt>
                <c:pt idx="255">
                  <c:v>444.53219577983657</c:v>
                </c:pt>
                <c:pt idx="256">
                  <c:v>447.45102652317144</c:v>
                </c:pt>
                <c:pt idx="257">
                  <c:v>455.99426299278758</c:v>
                </c:pt>
                <c:pt idx="258">
                  <c:v>468.65453689933912</c:v>
                </c:pt>
                <c:pt idx="259">
                  <c:v>482.60173245511612</c:v>
                </c:pt>
                <c:pt idx="260">
                  <c:v>458.64037367405962</c:v>
                </c:pt>
                <c:pt idx="261">
                  <c:v>492.39269650186765</c:v>
                </c:pt>
                <c:pt idx="262">
                  <c:v>488.43636513467288</c:v>
                </c:pt>
                <c:pt idx="263">
                  <c:v>509.23645779857958</c:v>
                </c:pt>
                <c:pt idx="264">
                  <c:v>484.07331323465348</c:v>
                </c:pt>
                <c:pt idx="265">
                  <c:v>469.78495063551844</c:v>
                </c:pt>
                <c:pt idx="266">
                  <c:v>485.93478583616132</c:v>
                </c:pt>
                <c:pt idx="267">
                  <c:v>444.66175903690169</c:v>
                </c:pt>
                <c:pt idx="268">
                  <c:v>445.66557066548665</c:v>
                </c:pt>
                <c:pt idx="269">
                  <c:v>407.15703399631889</c:v>
                </c:pt>
                <c:pt idx="270">
                  <c:v>446.57175344409535</c:v>
                </c:pt>
                <c:pt idx="271">
                  <c:v>428.35080505490089</c:v>
                </c:pt>
                <c:pt idx="272">
                  <c:v>387.16109074854137</c:v>
                </c:pt>
                <c:pt idx="273">
                  <c:v>420.34746529326463</c:v>
                </c:pt>
                <c:pt idx="274">
                  <c:v>443.7153131954571</c:v>
                </c:pt>
                <c:pt idx="275">
                  <c:v>416.2333529217243</c:v>
                </c:pt>
                <c:pt idx="276">
                  <c:v>444.44076211462516</c:v>
                </c:pt>
                <c:pt idx="277">
                  <c:v>433.26628047534189</c:v>
                </c:pt>
                <c:pt idx="278">
                  <c:v>447.62253751836153</c:v>
                </c:pt>
                <c:pt idx="279">
                  <c:v>456.50890084770293</c:v>
                </c:pt>
                <c:pt idx="280">
                  <c:v>458.61625034175574</c:v>
                </c:pt>
                <c:pt idx="281">
                  <c:v>486.52729989243113</c:v>
                </c:pt>
                <c:pt idx="282">
                  <c:v>504.3192965752221</c:v>
                </c:pt>
                <c:pt idx="283">
                  <c:v>496.12307502449937</c:v>
                </c:pt>
                <c:pt idx="284">
                  <c:v>470.92864894973127</c:v>
                </c:pt>
                <c:pt idx="285">
                  <c:v>462.33045643266195</c:v>
                </c:pt>
                <c:pt idx="286">
                  <c:v>504.56149176440732</c:v>
                </c:pt>
                <c:pt idx="287">
                  <c:v>525.46698939662667</c:v>
                </c:pt>
                <c:pt idx="288">
                  <c:v>536.00022994577307</c:v>
                </c:pt>
                <c:pt idx="289">
                  <c:v>563.97236081576989</c:v>
                </c:pt>
                <c:pt idx="290">
                  <c:v>580.61136753482776</c:v>
                </c:pt>
                <c:pt idx="291">
                  <c:v>558.93255320162848</c:v>
                </c:pt>
                <c:pt idx="292">
                  <c:v>587.20321214128126</c:v>
                </c:pt>
                <c:pt idx="293">
                  <c:v>605.96488266168956</c:v>
                </c:pt>
                <c:pt idx="294">
                  <c:v>615.28122947647717</c:v>
                </c:pt>
                <c:pt idx="295">
                  <c:v>629.6575143091967</c:v>
                </c:pt>
                <c:pt idx="296">
                  <c:v>640.9174768688107</c:v>
                </c:pt>
                <c:pt idx="297">
                  <c:v>637.14656014226523</c:v>
                </c:pt>
                <c:pt idx="298">
                  <c:v>675.14176587663815</c:v>
                </c:pt>
                <c:pt idx="299">
                  <c:v>656.68753619260997</c:v>
                </c:pt>
                <c:pt idx="300">
                  <c:v>676.59335269529663</c:v>
                </c:pt>
                <c:pt idx="301">
                  <c:v>668.00414060259379</c:v>
                </c:pt>
                <c:pt idx="302">
                  <c:v>628.89163092783281</c:v>
                </c:pt>
                <c:pt idx="303">
                  <c:v>625.31445637005618</c:v>
                </c:pt>
                <c:pt idx="304">
                  <c:v>664.61231190019669</c:v>
                </c:pt>
                <c:pt idx="305">
                  <c:v>675.60667874746491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1-4F47-BB38-D6969F280E29}"/>
            </c:ext>
          </c:extLst>
        </c:ser>
        <c:ser>
          <c:idx val="2"/>
          <c:order val="2"/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'Step #7'!$C$4:$C$309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#7'!$I$4:$I$309</c:f>
              <c:numCache>
                <c:formatCode>0.00</c:formatCode>
                <c:ptCount val="306"/>
                <c:pt idx="0">
                  <c:v>100</c:v>
                </c:pt>
                <c:pt idx="1">
                  <c:v>111.69911479198589</c:v>
                </c:pt>
                <c:pt idx="2">
                  <c:v>117.27873324735758</c:v>
                </c:pt>
                <c:pt idx="3">
                  <c:v>119.63027336260214</c:v>
                </c:pt>
                <c:pt idx="4">
                  <c:v>123.42395582404768</c:v>
                </c:pt>
                <c:pt idx="5">
                  <c:v>125.60975834591694</c:v>
                </c:pt>
                <c:pt idx="6">
                  <c:v>131.82690315029865</c:v>
                </c:pt>
                <c:pt idx="7">
                  <c:v>131.67446213059179</c:v>
                </c:pt>
                <c:pt idx="8">
                  <c:v>124.44070416483979</c:v>
                </c:pt>
                <c:pt idx="9">
                  <c:v>127.77139326273108</c:v>
                </c:pt>
                <c:pt idx="10">
                  <c:v>134.89362566472022</c:v>
                </c:pt>
                <c:pt idx="11">
                  <c:v>135.08020675230682</c:v>
                </c:pt>
                <c:pt idx="12">
                  <c:v>134.56743087934794</c:v>
                </c:pt>
                <c:pt idx="13">
                  <c:v>127.63413351099382</c:v>
                </c:pt>
                <c:pt idx="14">
                  <c:v>137.64033242885642</c:v>
                </c:pt>
                <c:pt idx="15">
                  <c:v>138.05786941538599</c:v>
                </c:pt>
                <c:pt idx="16">
                  <c:v>144.25156238160807</c:v>
                </c:pt>
                <c:pt idx="17">
                  <c:v>144.49729401025496</c:v>
                </c:pt>
                <c:pt idx="18">
                  <c:v>125.10239811890493</c:v>
                </c:pt>
                <c:pt idx="19">
                  <c:v>119.48805119057475</c:v>
                </c:pt>
                <c:pt idx="20">
                  <c:v>114.97527374888308</c:v>
                </c:pt>
                <c:pt idx="21">
                  <c:v>110.04386987224161</c:v>
                </c:pt>
                <c:pt idx="22">
                  <c:v>113.87599462510465</c:v>
                </c:pt>
                <c:pt idx="23">
                  <c:v>107.22959085648944</c:v>
                </c:pt>
                <c:pt idx="24">
                  <c:v>97.177068719487778</c:v>
                </c:pt>
                <c:pt idx="25">
                  <c:v>99.329256125661033</c:v>
                </c:pt>
                <c:pt idx="26">
                  <c:v>104.48913472367374</c:v>
                </c:pt>
                <c:pt idx="27">
                  <c:v>108.64836084351617</c:v>
                </c:pt>
                <c:pt idx="28">
                  <c:v>98.745019263712578</c:v>
                </c:pt>
                <c:pt idx="29">
                  <c:v>112.88328665784422</c:v>
                </c:pt>
                <c:pt idx="30">
                  <c:v>107.5959138649701</c:v>
                </c:pt>
                <c:pt idx="31">
                  <c:v>108.57468115304682</c:v>
                </c:pt>
                <c:pt idx="32">
                  <c:v>103.0372108596531</c:v>
                </c:pt>
                <c:pt idx="33">
                  <c:v>98.20840191012546</c:v>
                </c:pt>
                <c:pt idx="34">
                  <c:v>93.432238342144231</c:v>
                </c:pt>
                <c:pt idx="35">
                  <c:v>88.446693966977151</c:v>
                </c:pt>
                <c:pt idx="36">
                  <c:v>97.708008016182688</c:v>
                </c:pt>
                <c:pt idx="37">
                  <c:v>98.49739499286612</c:v>
                </c:pt>
                <c:pt idx="38">
                  <c:v>98.409186087840965</c:v>
                </c:pt>
                <c:pt idx="39">
                  <c:v>99.117068081623287</c:v>
                </c:pt>
                <c:pt idx="40">
                  <c:v>102.68821628953491</c:v>
                </c:pt>
                <c:pt idx="41">
                  <c:v>96.809576718454792</c:v>
                </c:pt>
                <c:pt idx="42">
                  <c:v>96.204878122011721</c:v>
                </c:pt>
                <c:pt idx="43">
                  <c:v>92.637515263645966</c:v>
                </c:pt>
                <c:pt idx="44">
                  <c:v>89.06604099645412</c:v>
                </c:pt>
                <c:pt idx="45">
                  <c:v>87.837502267138035</c:v>
                </c:pt>
                <c:pt idx="46">
                  <c:v>91.024609385737975</c:v>
                </c:pt>
                <c:pt idx="47">
                  <c:v>97.527486745204882</c:v>
                </c:pt>
                <c:pt idx="48">
                  <c:v>103.63076005282062</c:v>
                </c:pt>
                <c:pt idx="49">
                  <c:v>109.12510407154241</c:v>
                </c:pt>
                <c:pt idx="50">
                  <c:v>113.4610104123803</c:v>
                </c:pt>
                <c:pt idx="51">
                  <c:v>103.9472448514601</c:v>
                </c:pt>
                <c:pt idx="52">
                  <c:v>101.36215632397465</c:v>
                </c:pt>
                <c:pt idx="53">
                  <c:v>91.150799278331846</c:v>
                </c:pt>
                <c:pt idx="54">
                  <c:v>90.306500466084316</c:v>
                </c:pt>
                <c:pt idx="55">
                  <c:v>87.430923804025724</c:v>
                </c:pt>
                <c:pt idx="56">
                  <c:v>90.99040573466992</c:v>
                </c:pt>
                <c:pt idx="57">
                  <c:v>86.028575673754375</c:v>
                </c:pt>
                <c:pt idx="58">
                  <c:v>93.229614014930561</c:v>
                </c:pt>
                <c:pt idx="59">
                  <c:v>92.678282777481087</c:v>
                </c:pt>
                <c:pt idx="60">
                  <c:v>90.52297622927334</c:v>
                </c:pt>
                <c:pt idx="61">
                  <c:v>96.571201349551572</c:v>
                </c:pt>
                <c:pt idx="62">
                  <c:v>91.224689640032778</c:v>
                </c:pt>
                <c:pt idx="63">
                  <c:v>92.427661391894958</c:v>
                </c:pt>
                <c:pt idx="64">
                  <c:v>91.291515781550231</c:v>
                </c:pt>
                <c:pt idx="65">
                  <c:v>95.418380343688398</c:v>
                </c:pt>
                <c:pt idx="66">
                  <c:v>103.18750316748478</c:v>
                </c:pt>
                <c:pt idx="67">
                  <c:v>103.23760720369239</c:v>
                </c:pt>
                <c:pt idx="68">
                  <c:v>107.33098863038481</c:v>
                </c:pt>
                <c:pt idx="69">
                  <c:v>96.253761607413196</c:v>
                </c:pt>
                <c:pt idx="70">
                  <c:v>101.85084799272678</c:v>
                </c:pt>
                <c:pt idx="71">
                  <c:v>102.95358831727799</c:v>
                </c:pt>
                <c:pt idx="72">
                  <c:v>122.290110714664</c:v>
                </c:pt>
                <c:pt idx="73">
                  <c:v>123.73886160374047</c:v>
                </c:pt>
                <c:pt idx="74">
                  <c:v>126.60220295447282</c:v>
                </c:pt>
                <c:pt idx="75">
                  <c:v>133.96523863707918</c:v>
                </c:pt>
                <c:pt idx="76">
                  <c:v>124.88075251842348</c:v>
                </c:pt>
                <c:pt idx="77">
                  <c:v>130.89731618511928</c:v>
                </c:pt>
                <c:pt idx="78">
                  <c:v>134.05039837170864</c:v>
                </c:pt>
                <c:pt idx="79">
                  <c:v>135.03894882629507</c:v>
                </c:pt>
                <c:pt idx="80">
                  <c:v>138.65229372709632</c:v>
                </c:pt>
                <c:pt idx="81">
                  <c:v>145.87887453918566</c:v>
                </c:pt>
                <c:pt idx="82">
                  <c:v>162.3432974999578</c:v>
                </c:pt>
                <c:pt idx="83">
                  <c:v>189.95451393297924</c:v>
                </c:pt>
                <c:pt idx="84">
                  <c:v>179.20182654043398</c:v>
                </c:pt>
                <c:pt idx="85">
                  <c:v>171.05470472999033</c:v>
                </c:pt>
                <c:pt idx="86">
                  <c:v>176.80257810680573</c:v>
                </c:pt>
                <c:pt idx="87">
                  <c:v>181.7391880421728</c:v>
                </c:pt>
                <c:pt idx="88">
                  <c:v>193.92530551222575</c:v>
                </c:pt>
                <c:pt idx="89">
                  <c:v>222.40572109792259</c:v>
                </c:pt>
                <c:pt idx="90">
                  <c:v>241.49612960458947</c:v>
                </c:pt>
                <c:pt idx="91">
                  <c:v>259.44739528929887</c:v>
                </c:pt>
                <c:pt idx="92">
                  <c:v>310.69480933997642</c:v>
                </c:pt>
                <c:pt idx="93">
                  <c:v>377.16627562660841</c:v>
                </c:pt>
                <c:pt idx="94">
                  <c:v>323.57132088134722</c:v>
                </c:pt>
                <c:pt idx="95">
                  <c:v>294.21068263221213</c:v>
                </c:pt>
                <c:pt idx="96">
                  <c:v>251.63050391886324</c:v>
                </c:pt>
                <c:pt idx="97">
                  <c:v>253.65650997959855</c:v>
                </c:pt>
                <c:pt idx="98">
                  <c:v>236.03356741841631</c:v>
                </c:pt>
                <c:pt idx="99">
                  <c:v>277.34027373479802</c:v>
                </c:pt>
                <c:pt idx="100">
                  <c:v>265.83026492486943</c:v>
                </c:pt>
                <c:pt idx="101">
                  <c:v>228.52324019369553</c:v>
                </c:pt>
                <c:pt idx="102">
                  <c:v>236.89470913208072</c:v>
                </c:pt>
                <c:pt idx="103">
                  <c:v>223.468524550854</c:v>
                </c:pt>
                <c:pt idx="104">
                  <c:v>182.92473704185463</c:v>
                </c:pt>
                <c:pt idx="105">
                  <c:v>133.51866967670335</c:v>
                </c:pt>
                <c:pt idx="106">
                  <c:v>141.10732143658345</c:v>
                </c:pt>
                <c:pt idx="107">
                  <c:v>154.37428790896638</c:v>
                </c:pt>
                <c:pt idx="108">
                  <c:v>134.1668147417287</c:v>
                </c:pt>
                <c:pt idx="109">
                  <c:v>129.89219932452761</c:v>
                </c:pt>
                <c:pt idx="110">
                  <c:v>152.44037020191351</c:v>
                </c:pt>
                <c:pt idx="111">
                  <c:v>170.87423366607402</c:v>
                </c:pt>
                <c:pt idx="112">
                  <c:v>199.67393403066828</c:v>
                </c:pt>
                <c:pt idx="113">
                  <c:v>205.01702035548672</c:v>
                </c:pt>
                <c:pt idx="114">
                  <c:v>225.63835784417722</c:v>
                </c:pt>
                <c:pt idx="115">
                  <c:v>211.89309867811428</c:v>
                </c:pt>
                <c:pt idx="116">
                  <c:v>220.57145094578857</c:v>
                </c:pt>
                <c:pt idx="117">
                  <c:v>224.77588490145891</c:v>
                </c:pt>
                <c:pt idx="118">
                  <c:v>235.55653588910323</c:v>
                </c:pt>
                <c:pt idx="119">
                  <c:v>227.79444288890778</c:v>
                </c:pt>
                <c:pt idx="120">
                  <c:v>207.88429311365923</c:v>
                </c:pt>
                <c:pt idx="121">
                  <c:v>214.55010731044274</c:v>
                </c:pt>
                <c:pt idx="122">
                  <c:v>228.15247343974514</c:v>
                </c:pt>
                <c:pt idx="123">
                  <c:v>221.32426486830479</c:v>
                </c:pt>
                <c:pt idx="124">
                  <c:v>213.41204659865193</c:v>
                </c:pt>
                <c:pt idx="125">
                  <c:v>212.05718239022553</c:v>
                </c:pt>
                <c:pt idx="126">
                  <c:v>226.04366648884445</c:v>
                </c:pt>
                <c:pt idx="127">
                  <c:v>215.35540746852638</c:v>
                </c:pt>
                <c:pt idx="128">
                  <c:v>234.70391092739837</c:v>
                </c:pt>
                <c:pt idx="129">
                  <c:v>246.48843318119788</c:v>
                </c:pt>
                <c:pt idx="130">
                  <c:v>237.55411125682576</c:v>
                </c:pt>
                <c:pt idx="131">
                  <c:v>236.18378610745648</c:v>
                </c:pt>
                <c:pt idx="132">
                  <c:v>234.15310128261919</c:v>
                </c:pt>
                <c:pt idx="133">
                  <c:v>233.60281323051026</c:v>
                </c:pt>
                <c:pt idx="134">
                  <c:v>247.14019825505426</c:v>
                </c:pt>
                <c:pt idx="135">
                  <c:v>248.79108576627664</c:v>
                </c:pt>
                <c:pt idx="136">
                  <c:v>249.67158090349795</c:v>
                </c:pt>
                <c:pt idx="137">
                  <c:v>236.35428463091571</c:v>
                </c:pt>
                <c:pt idx="138">
                  <c:v>236.98286607832299</c:v>
                </c:pt>
                <c:pt idx="139">
                  <c:v>216.11541469891336</c:v>
                </c:pt>
                <c:pt idx="140">
                  <c:v>172.47834132124117</c:v>
                </c:pt>
                <c:pt idx="141">
                  <c:v>201.73754925842022</c:v>
                </c:pt>
                <c:pt idx="142">
                  <c:v>202.63268791523541</c:v>
                </c:pt>
                <c:pt idx="143">
                  <c:v>195.08007275939593</c:v>
                </c:pt>
                <c:pt idx="144">
                  <c:v>217.73252324601137</c:v>
                </c:pt>
                <c:pt idx="145">
                  <c:v>225.91917710988292</c:v>
                </c:pt>
                <c:pt idx="146">
                  <c:v>205.62061984947721</c:v>
                </c:pt>
                <c:pt idx="147">
                  <c:v>212.68587282714603</c:v>
                </c:pt>
                <c:pt idx="148">
                  <c:v>187.78934383382756</c:v>
                </c:pt>
                <c:pt idx="149">
                  <c:v>188.79862565081623</c:v>
                </c:pt>
                <c:pt idx="150">
                  <c:v>196.62097428187667</c:v>
                </c:pt>
                <c:pt idx="151">
                  <c:v>190.06892178197046</c:v>
                </c:pt>
                <c:pt idx="152">
                  <c:v>198.86248375005445</c:v>
                </c:pt>
                <c:pt idx="153">
                  <c:v>211.44948800452514</c:v>
                </c:pt>
                <c:pt idx="154">
                  <c:v>213.51855270793666</c:v>
                </c:pt>
                <c:pt idx="155">
                  <c:v>232.48527368706053</c:v>
                </c:pt>
                <c:pt idx="156">
                  <c:v>238.86978595029422</c:v>
                </c:pt>
                <c:pt idx="157">
                  <c:v>224.35453144345669</c:v>
                </c:pt>
                <c:pt idx="158">
                  <c:v>212.71916133846111</c:v>
                </c:pt>
                <c:pt idx="159">
                  <c:v>217.38475327934452</c:v>
                </c:pt>
                <c:pt idx="160">
                  <c:v>207.41985765808511</c:v>
                </c:pt>
                <c:pt idx="161">
                  <c:v>187.31726354239953</c:v>
                </c:pt>
                <c:pt idx="162">
                  <c:v>202.66332175340773</c:v>
                </c:pt>
                <c:pt idx="163">
                  <c:v>207.80979878139217</c:v>
                </c:pt>
                <c:pt idx="164">
                  <c:v>219.34492188914638</c:v>
                </c:pt>
                <c:pt idx="165">
                  <c:v>222.24345128270943</c:v>
                </c:pt>
                <c:pt idx="166">
                  <c:v>237.38709261282352</c:v>
                </c:pt>
                <c:pt idx="167">
                  <c:v>226.97586158014508</c:v>
                </c:pt>
                <c:pt idx="168">
                  <c:v>205.48814309619178</c:v>
                </c:pt>
                <c:pt idx="169">
                  <c:v>210.3014625372424</c:v>
                </c:pt>
                <c:pt idx="170">
                  <c:v>212.61897662094151</c:v>
                </c:pt>
                <c:pt idx="171">
                  <c:v>207.56795883658322</c:v>
                </c:pt>
                <c:pt idx="172">
                  <c:v>218.97740146569603</c:v>
                </c:pt>
                <c:pt idx="173">
                  <c:v>220.10639269299617</c:v>
                </c:pt>
                <c:pt idx="174">
                  <c:v>244.01585037512157</c:v>
                </c:pt>
                <c:pt idx="175">
                  <c:v>244.01585037512157</c:v>
                </c:pt>
                <c:pt idx="176">
                  <c:v>230.81113248470197</c:v>
                </c:pt>
                <c:pt idx="177">
                  <c:v>240.75993658283505</c:v>
                </c:pt>
                <c:pt idx="178">
                  <c:v>244.79970295400199</c:v>
                </c:pt>
                <c:pt idx="179">
                  <c:v>250.94981769918476</c:v>
                </c:pt>
                <c:pt idx="180">
                  <c:v>251.80218575703708</c:v>
                </c:pt>
                <c:pt idx="181">
                  <c:v>267.18882699177914</c:v>
                </c:pt>
                <c:pt idx="182">
                  <c:v>271.09654478274808</c:v>
                </c:pt>
                <c:pt idx="183">
                  <c:v>313.40952791954032</c:v>
                </c:pt>
                <c:pt idx="184">
                  <c:v>297.71760705834612</c:v>
                </c:pt>
                <c:pt idx="185">
                  <c:v>281.47630898597475</c:v>
                </c:pt>
                <c:pt idx="186">
                  <c:v>248.4373525162452</c:v>
                </c:pt>
                <c:pt idx="187">
                  <c:v>220.38992891156647</c:v>
                </c:pt>
                <c:pt idx="188">
                  <c:v>217.6895502379526</c:v>
                </c:pt>
                <c:pt idx="189">
                  <c:v>234.87393456797867</c:v>
                </c:pt>
                <c:pt idx="190">
                  <c:v>229.84136715121082</c:v>
                </c:pt>
                <c:pt idx="191">
                  <c:v>216.58477025251162</c:v>
                </c:pt>
                <c:pt idx="192">
                  <c:v>195.67599627767157</c:v>
                </c:pt>
                <c:pt idx="193">
                  <c:v>189.90606030939995</c:v>
                </c:pt>
                <c:pt idx="194">
                  <c:v>211.7941984798573</c:v>
                </c:pt>
                <c:pt idx="195">
                  <c:v>210.2889910229471</c:v>
                </c:pt>
                <c:pt idx="196">
                  <c:v>211.04157918147175</c:v>
                </c:pt>
                <c:pt idx="197">
                  <c:v>214.61643521418563</c:v>
                </c:pt>
                <c:pt idx="198">
                  <c:v>223.84088722267612</c:v>
                </c:pt>
                <c:pt idx="199">
                  <c:v>234.07578879293953</c:v>
                </c:pt>
                <c:pt idx="200">
                  <c:v>240.14083722307555</c:v>
                </c:pt>
                <c:pt idx="201">
                  <c:v>232.87534715477648</c:v>
                </c:pt>
                <c:pt idx="202">
                  <c:v>237.48737853489109</c:v>
                </c:pt>
                <c:pt idx="203">
                  <c:v>219.29201526545663</c:v>
                </c:pt>
                <c:pt idx="204">
                  <c:v>236.44131275719994</c:v>
                </c:pt>
                <c:pt idx="205">
                  <c:v>246.17221567860034</c:v>
                </c:pt>
                <c:pt idx="206">
                  <c:v>248.04101215152068</c:v>
                </c:pt>
                <c:pt idx="207">
                  <c:v>248.29884241490799</c:v>
                </c:pt>
                <c:pt idx="208">
                  <c:v>258.67407576837195</c:v>
                </c:pt>
                <c:pt idx="209">
                  <c:v>255.90302518041796</c:v>
                </c:pt>
                <c:pt idx="210">
                  <c:v>275.34773523957796</c:v>
                </c:pt>
                <c:pt idx="211">
                  <c:v>286.35126199673579</c:v>
                </c:pt>
                <c:pt idx="212">
                  <c:v>285.05670012896576</c:v>
                </c:pt>
                <c:pt idx="213">
                  <c:v>297.29011126277902</c:v>
                </c:pt>
                <c:pt idx="214">
                  <c:v>298.8435465792769</c:v>
                </c:pt>
                <c:pt idx="215">
                  <c:v>298.8435465792769</c:v>
                </c:pt>
                <c:pt idx="216">
                  <c:v>347.69356501805049</c:v>
                </c:pt>
                <c:pt idx="217">
                  <c:v>311.71613449817283</c:v>
                </c:pt>
                <c:pt idx="218">
                  <c:v>311.84816750844033</c:v>
                </c:pt>
                <c:pt idx="219">
                  <c:v>309.80181933356414</c:v>
                </c:pt>
                <c:pt idx="220">
                  <c:v>308.28339300569672</c:v>
                </c:pt>
                <c:pt idx="221">
                  <c:v>283.66041990552623</c:v>
                </c:pt>
                <c:pt idx="222">
                  <c:v>291.76790067302875</c:v>
                </c:pt>
                <c:pt idx="223">
                  <c:v>283.54056258087542</c:v>
                </c:pt>
                <c:pt idx="224">
                  <c:v>286.41683475885151</c:v>
                </c:pt>
                <c:pt idx="225">
                  <c:v>262.80517535159419</c:v>
                </c:pt>
                <c:pt idx="226">
                  <c:v>281.0657143499177</c:v>
                </c:pt>
                <c:pt idx="227">
                  <c:v>261.40049515067358</c:v>
                </c:pt>
                <c:pt idx="228">
                  <c:v>291.76629697019172</c:v>
                </c:pt>
                <c:pt idx="229">
                  <c:v>295.0802788181141</c:v>
                </c:pt>
                <c:pt idx="230">
                  <c:v>299.40883625938028</c:v>
                </c:pt>
                <c:pt idx="231">
                  <c:v>300.89672995362326</c:v>
                </c:pt>
                <c:pt idx="232">
                  <c:v>273.03212068739452</c:v>
                </c:pt>
                <c:pt idx="233">
                  <c:v>289.26394445708337</c:v>
                </c:pt>
                <c:pt idx="234">
                  <c:v>280.79175363857792</c:v>
                </c:pt>
                <c:pt idx="235">
                  <c:v>267.26452020869129</c:v>
                </c:pt>
                <c:pt idx="236">
                  <c:v>271.91024491831286</c:v>
                </c:pt>
                <c:pt idx="237">
                  <c:v>281.13338905264504</c:v>
                </c:pt>
                <c:pt idx="238">
                  <c:v>279.69869002580509</c:v>
                </c:pt>
                <c:pt idx="239">
                  <c:v>298.07649395535856</c:v>
                </c:pt>
                <c:pt idx="240">
                  <c:v>276.6171205298005</c:v>
                </c:pt>
                <c:pt idx="241">
                  <c:v>283.02097843162585</c:v>
                </c:pt>
                <c:pt idx="242">
                  <c:v>261.30365018323681</c:v>
                </c:pt>
                <c:pt idx="243">
                  <c:v>268.61236237848198</c:v>
                </c:pt>
                <c:pt idx="244">
                  <c:v>271.81429522187727</c:v>
                </c:pt>
                <c:pt idx="245">
                  <c:v>276.33864453862844</c:v>
                </c:pt>
                <c:pt idx="246">
                  <c:v>290.35989629195575</c:v>
                </c:pt>
                <c:pt idx="247">
                  <c:v>308.53810928299288</c:v>
                </c:pt>
                <c:pt idx="248">
                  <c:v>294.78158527224491</c:v>
                </c:pt>
                <c:pt idx="249">
                  <c:v>309.52067309931886</c:v>
                </c:pt>
                <c:pt idx="250">
                  <c:v>329.87462817228726</c:v>
                </c:pt>
                <c:pt idx="251">
                  <c:v>325.87410581083486</c:v>
                </c:pt>
                <c:pt idx="252">
                  <c:v>351.65051492912158</c:v>
                </c:pt>
                <c:pt idx="253">
                  <c:v>349.58447857718369</c:v>
                </c:pt>
                <c:pt idx="254">
                  <c:v>332.4151425849434</c:v>
                </c:pt>
                <c:pt idx="255">
                  <c:v>329.70793649682457</c:v>
                </c:pt>
                <c:pt idx="256">
                  <c:v>329.42296005968717</c:v>
                </c:pt>
                <c:pt idx="257">
                  <c:v>330.06418429062472</c:v>
                </c:pt>
                <c:pt idx="258">
                  <c:v>289.76461114082883</c:v>
                </c:pt>
                <c:pt idx="259">
                  <c:v>292.62363183585961</c:v>
                </c:pt>
                <c:pt idx="260">
                  <c:v>278.256914465573</c:v>
                </c:pt>
                <c:pt idx="261">
                  <c:v>288.2635919952113</c:v>
                </c:pt>
                <c:pt idx="262">
                  <c:v>272.96767674523687</c:v>
                </c:pt>
                <c:pt idx="263">
                  <c:v>261.46001120984192</c:v>
                </c:pt>
                <c:pt idx="264">
                  <c:v>274.24356248142482</c:v>
                </c:pt>
                <c:pt idx="265">
                  <c:v>252.26941601512812</c:v>
                </c:pt>
                <c:pt idx="266">
                  <c:v>231.0903480475707</c:v>
                </c:pt>
                <c:pt idx="267">
                  <c:v>223.64514984194764</c:v>
                </c:pt>
                <c:pt idx="268">
                  <c:v>230.29523062400528</c:v>
                </c:pt>
                <c:pt idx="269">
                  <c:v>245.11337477296999</c:v>
                </c:pt>
                <c:pt idx="270">
                  <c:v>220.53985177192797</c:v>
                </c:pt>
                <c:pt idx="271">
                  <c:v>219.30574015915366</c:v>
                </c:pt>
                <c:pt idx="272">
                  <c:v>187.72746893019513</c:v>
                </c:pt>
                <c:pt idx="273">
                  <c:v>152.08392778398269</c:v>
                </c:pt>
                <c:pt idx="274">
                  <c:v>204.42403955406729</c:v>
                </c:pt>
                <c:pt idx="275">
                  <c:v>205.44034340969165</c:v>
                </c:pt>
                <c:pt idx="276">
                  <c:v>235.73422772043315</c:v>
                </c:pt>
                <c:pt idx="277">
                  <c:v>207.26820653544297</c:v>
                </c:pt>
                <c:pt idx="278">
                  <c:v>218.90668284156459</c:v>
                </c:pt>
                <c:pt idx="279">
                  <c:v>210.01102105451488</c:v>
                </c:pt>
                <c:pt idx="280">
                  <c:v>192.51630465560362</c:v>
                </c:pt>
                <c:pt idx="281">
                  <c:v>201.56018439562988</c:v>
                </c:pt>
                <c:pt idx="282">
                  <c:v>226.75184142074318</c:v>
                </c:pt>
                <c:pt idx="283">
                  <c:v>204.24064912819046</c:v>
                </c:pt>
                <c:pt idx="284">
                  <c:v>197.75563296386284</c:v>
                </c:pt>
                <c:pt idx="285">
                  <c:v>190.22705778064753</c:v>
                </c:pt>
                <c:pt idx="286">
                  <c:v>187.54361140640464</c:v>
                </c:pt>
                <c:pt idx="287">
                  <c:v>179.12055928841852</c:v>
                </c:pt>
                <c:pt idx="288">
                  <c:v>166.37295120129346</c:v>
                </c:pt>
                <c:pt idx="289">
                  <c:v>179.06501356151648</c:v>
                </c:pt>
                <c:pt idx="290">
                  <c:v>184.03477966378975</c:v>
                </c:pt>
                <c:pt idx="291">
                  <c:v>194.89184008514727</c:v>
                </c:pt>
                <c:pt idx="292">
                  <c:v>203.608066208656</c:v>
                </c:pt>
                <c:pt idx="293">
                  <c:v>198.7147406799568</c:v>
                </c:pt>
                <c:pt idx="294">
                  <c:v>196.97044137096321</c:v>
                </c:pt>
                <c:pt idx="295">
                  <c:v>202.95317936374317</c:v>
                </c:pt>
                <c:pt idx="296">
                  <c:v>243.75860398412635</c:v>
                </c:pt>
                <c:pt idx="297">
                  <c:v>242.07114270626263</c:v>
                </c:pt>
                <c:pt idx="298">
                  <c:v>232.48340529540582</c:v>
                </c:pt>
                <c:pt idx="299">
                  <c:v>233.48053478167347</c:v>
                </c:pt>
                <c:pt idx="300">
                  <c:v>248.26253333708445</c:v>
                </c:pt>
                <c:pt idx="301">
                  <c:v>274.26432498368791</c:v>
                </c:pt>
                <c:pt idx="302">
                  <c:v>279.01315377278962</c:v>
                </c:pt>
                <c:pt idx="303">
                  <c:v>263.59893040624462</c:v>
                </c:pt>
                <c:pt idx="304">
                  <c:v>272.47378298123982</c:v>
                </c:pt>
                <c:pt idx="305">
                  <c:v>284.85187769381616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1-4F47-BB38-D6969F280E29}"/>
            </c:ext>
          </c:extLst>
        </c:ser>
        <c:ser>
          <c:idx val="3"/>
          <c:order val="3"/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'Step #7'!$C$4:$C$309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#7'!$K$4:$K$309</c:f>
              <c:numCache>
                <c:formatCode>0.00</c:formatCode>
                <c:ptCount val="306"/>
                <c:pt idx="0">
                  <c:v>100</c:v>
                </c:pt>
                <c:pt idx="1">
                  <c:v>110.66997284847149</c:v>
                </c:pt>
                <c:pt idx="2">
                  <c:v>107.19604148324507</c:v>
                </c:pt>
                <c:pt idx="3">
                  <c:v>97.766769534832292</c:v>
                </c:pt>
                <c:pt idx="4">
                  <c:v>98.263045444150364</c:v>
                </c:pt>
                <c:pt idx="5">
                  <c:v>96.277949224720487</c:v>
                </c:pt>
                <c:pt idx="6">
                  <c:v>96.029777889770713</c:v>
                </c:pt>
                <c:pt idx="7">
                  <c:v>81.637724594650152</c:v>
                </c:pt>
                <c:pt idx="8">
                  <c:v>86.073950399410009</c:v>
                </c:pt>
                <c:pt idx="9">
                  <c:v>86.909614851529298</c:v>
                </c:pt>
                <c:pt idx="10">
                  <c:v>81.059919179640033</c:v>
                </c:pt>
                <c:pt idx="11">
                  <c:v>86.909614851529298</c:v>
                </c:pt>
                <c:pt idx="12">
                  <c:v>91.366514183025913</c:v>
                </c:pt>
                <c:pt idx="13">
                  <c:v>83.121255983138937</c:v>
                </c:pt>
                <c:pt idx="14">
                  <c:v>74.430296723338742</c:v>
                </c:pt>
                <c:pt idx="15">
                  <c:v>78.708915630870067</c:v>
                </c:pt>
                <c:pt idx="16">
                  <c:v>74.430296723338742</c:v>
                </c:pt>
                <c:pt idx="17">
                  <c:v>73.984603081267892</c:v>
                </c:pt>
                <c:pt idx="18">
                  <c:v>73.271496221091454</c:v>
                </c:pt>
                <c:pt idx="19">
                  <c:v>67.967776002523252</c:v>
                </c:pt>
                <c:pt idx="20">
                  <c:v>56.123395511419062</c:v>
                </c:pt>
                <c:pt idx="21">
                  <c:v>59.326575629465125</c:v>
                </c:pt>
                <c:pt idx="22">
                  <c:v>65.462266214643122</c:v>
                </c:pt>
                <c:pt idx="23">
                  <c:v>68.124055105964246</c:v>
                </c:pt>
                <c:pt idx="24">
                  <c:v>65.01111304057433</c:v>
                </c:pt>
                <c:pt idx="25">
                  <c:v>64.33438327947114</c:v>
                </c:pt>
                <c:pt idx="26">
                  <c:v>69.206844977256537</c:v>
                </c:pt>
                <c:pt idx="27">
                  <c:v>67.176640858262175</c:v>
                </c:pt>
                <c:pt idx="28">
                  <c:v>66.229219192717693</c:v>
                </c:pt>
                <c:pt idx="29">
                  <c:v>65.597612166863769</c:v>
                </c:pt>
                <c:pt idx="30">
                  <c:v>54.905289359275699</c:v>
                </c:pt>
                <c:pt idx="31">
                  <c:v>54.363912968235539</c:v>
                </c:pt>
                <c:pt idx="32">
                  <c:v>41.32558623764735</c:v>
                </c:pt>
                <c:pt idx="33">
                  <c:v>47.010116230914164</c:v>
                </c:pt>
                <c:pt idx="34">
                  <c:v>49.987704926241058</c:v>
                </c:pt>
                <c:pt idx="35">
                  <c:v>44.393435239157547</c:v>
                </c:pt>
                <c:pt idx="36">
                  <c:v>44.829085122634368</c:v>
                </c:pt>
                <c:pt idx="37">
                  <c:v>41.587873726662451</c:v>
                </c:pt>
                <c:pt idx="38">
                  <c:v>39.670532079609174</c:v>
                </c:pt>
                <c:pt idx="39">
                  <c:v>49.485450235957856</c:v>
                </c:pt>
                <c:pt idx="40">
                  <c:v>52.361458997616573</c:v>
                </c:pt>
                <c:pt idx="41">
                  <c:v>55.693961779863812</c:v>
                </c:pt>
                <c:pt idx="42">
                  <c:v>57.976498643387899</c:v>
                </c:pt>
                <c:pt idx="43">
                  <c:v>57.291742776820342</c:v>
                </c:pt>
                <c:pt idx="44">
                  <c:v>56.880890740448287</c:v>
                </c:pt>
                <c:pt idx="45">
                  <c:v>63.408940680923799</c:v>
                </c:pt>
                <c:pt idx="46">
                  <c:v>67.563184625127107</c:v>
                </c:pt>
                <c:pt idx="47">
                  <c:v>73.908636957367207</c:v>
                </c:pt>
                <c:pt idx="48">
                  <c:v>76.016973210239669</c:v>
                </c:pt>
                <c:pt idx="49">
                  <c:v>74.999705140765045</c:v>
                </c:pt>
                <c:pt idx="50">
                  <c:v>71.947915768025979</c:v>
                </c:pt>
                <c:pt idx="51">
                  <c:v>71.254340086858477</c:v>
                </c:pt>
                <c:pt idx="52">
                  <c:v>71.947915768025979</c:v>
                </c:pt>
                <c:pt idx="53">
                  <c:v>74.676020170300305</c:v>
                </c:pt>
                <c:pt idx="54">
                  <c:v>70.005887541503753</c:v>
                </c:pt>
                <c:pt idx="55">
                  <c:v>69.35854727194382</c:v>
                </c:pt>
                <c:pt idx="56">
                  <c:v>72.918963261577815</c:v>
                </c:pt>
                <c:pt idx="57">
                  <c:v>76.201900020985079</c:v>
                </c:pt>
                <c:pt idx="58">
                  <c:v>82.166742860271057</c:v>
                </c:pt>
                <c:pt idx="59">
                  <c:v>86.143299807900135</c:v>
                </c:pt>
                <c:pt idx="60">
                  <c:v>82.943591240091891</c:v>
                </c:pt>
                <c:pt idx="61">
                  <c:v>86.354782494396375</c:v>
                </c:pt>
                <c:pt idx="62">
                  <c:v>84.485656822868378</c:v>
                </c:pt>
                <c:pt idx="63">
                  <c:v>80.840803533326039</c:v>
                </c:pt>
                <c:pt idx="64">
                  <c:v>82.569769072923251</c:v>
                </c:pt>
                <c:pt idx="65">
                  <c:v>82.896881086571483</c:v>
                </c:pt>
                <c:pt idx="66">
                  <c:v>88.504302608209812</c:v>
                </c:pt>
                <c:pt idx="67">
                  <c:v>90.18652832291707</c:v>
                </c:pt>
                <c:pt idx="68">
                  <c:v>90.840752350213549</c:v>
                </c:pt>
                <c:pt idx="69">
                  <c:v>88.317395233546691</c:v>
                </c:pt>
                <c:pt idx="70">
                  <c:v>90.934202328623911</c:v>
                </c:pt>
                <c:pt idx="71">
                  <c:v>94.906167631814498</c:v>
                </c:pt>
                <c:pt idx="72">
                  <c:v>103.15597296908562</c:v>
                </c:pt>
                <c:pt idx="73">
                  <c:v>103.62591553792448</c:v>
                </c:pt>
                <c:pt idx="74">
                  <c:v>108.32554150805775</c:v>
                </c:pt>
                <c:pt idx="75">
                  <c:v>113.58907927440742</c:v>
                </c:pt>
                <c:pt idx="76">
                  <c:v>108.60750111508715</c:v>
                </c:pt>
                <c:pt idx="77">
                  <c:v>107.80856981847575</c:v>
                </c:pt>
                <c:pt idx="78">
                  <c:v>107.66757888819747</c:v>
                </c:pt>
                <c:pt idx="79">
                  <c:v>111.66219086420016</c:v>
                </c:pt>
                <c:pt idx="80">
                  <c:v>112.93111665454714</c:v>
                </c:pt>
                <c:pt idx="81">
                  <c:v>118.2416538702704</c:v>
                </c:pt>
                <c:pt idx="82">
                  <c:v>123.97513420545896</c:v>
                </c:pt>
                <c:pt idx="83">
                  <c:v>126.41891270898196</c:v>
                </c:pt>
                <c:pt idx="84">
                  <c:v>131.9774135600681</c:v>
                </c:pt>
                <c:pt idx="85">
                  <c:v>132.16894225053926</c:v>
                </c:pt>
                <c:pt idx="86">
                  <c:v>138.0590948348154</c:v>
                </c:pt>
                <c:pt idx="87">
                  <c:v>150.36610390216342</c:v>
                </c:pt>
                <c:pt idx="88">
                  <c:v>158.36328719905163</c:v>
                </c:pt>
                <c:pt idx="89">
                  <c:v>158.65060990612793</c:v>
                </c:pt>
                <c:pt idx="90">
                  <c:v>152.712575149234</c:v>
                </c:pt>
                <c:pt idx="91">
                  <c:v>154.43654848090375</c:v>
                </c:pt>
                <c:pt idx="92">
                  <c:v>165.59428155563131</c:v>
                </c:pt>
                <c:pt idx="93">
                  <c:v>173.73511878821535</c:v>
                </c:pt>
                <c:pt idx="94">
                  <c:v>170.52664233070388</c:v>
                </c:pt>
                <c:pt idx="95">
                  <c:v>169.71253412856561</c:v>
                </c:pt>
                <c:pt idx="96">
                  <c:v>151.61698208197919</c:v>
                </c:pt>
                <c:pt idx="97">
                  <c:v>150.54784104068176</c:v>
                </c:pt>
                <c:pt idx="98">
                  <c:v>153.12340493207887</c:v>
                </c:pt>
                <c:pt idx="99">
                  <c:v>158.80905501954638</c:v>
                </c:pt>
                <c:pt idx="100">
                  <c:v>162.93964346437272</c:v>
                </c:pt>
                <c:pt idx="101">
                  <c:v>143.06420980803438</c:v>
                </c:pt>
                <c:pt idx="102">
                  <c:v>147.25698202560358</c:v>
                </c:pt>
                <c:pt idx="103">
                  <c:v>138.27423451760916</c:v>
                </c:pt>
                <c:pt idx="104">
                  <c:v>120.61146164949521</c:v>
                </c:pt>
                <c:pt idx="105">
                  <c:v>93.259391785881903</c:v>
                </c:pt>
                <c:pt idx="106">
                  <c:v>83.721507789216673</c:v>
                </c:pt>
                <c:pt idx="107">
                  <c:v>96.993830357950202</c:v>
                </c:pt>
                <c:pt idx="108">
                  <c:v>78.540946007824786</c:v>
                </c:pt>
                <c:pt idx="109">
                  <c:v>68.355951694713639</c:v>
                </c:pt>
                <c:pt idx="110">
                  <c:v>75.85535326027896</c:v>
                </c:pt>
                <c:pt idx="111">
                  <c:v>87.611164713264415</c:v>
                </c:pt>
                <c:pt idx="112">
                  <c:v>97.998821898271856</c:v>
                </c:pt>
                <c:pt idx="113">
                  <c:v>91.107512798188921</c:v>
                </c:pt>
                <c:pt idx="114">
                  <c:v>105.26606725060417</c:v>
                </c:pt>
                <c:pt idx="115">
                  <c:v>109.29062505632925</c:v>
                </c:pt>
                <c:pt idx="116">
                  <c:v>115.98081419573268</c:v>
                </c:pt>
                <c:pt idx="117">
                  <c:v>109.76107203845054</c:v>
                </c:pt>
                <c:pt idx="118">
                  <c:v>117.60110834433833</c:v>
                </c:pt>
                <c:pt idx="119">
                  <c:v>117.28748938599476</c:v>
                </c:pt>
                <c:pt idx="120">
                  <c:v>106.37842464165701</c:v>
                </c:pt>
                <c:pt idx="121">
                  <c:v>104.86171324416445</c:v>
                </c:pt>
                <c:pt idx="122">
                  <c:v>114.38034052198911</c:v>
                </c:pt>
                <c:pt idx="123">
                  <c:v>111.86996462950214</c:v>
                </c:pt>
                <c:pt idx="124">
                  <c:v>100.15473619222416</c:v>
                </c:pt>
                <c:pt idx="125">
                  <c:v>97.85350636588106</c:v>
                </c:pt>
                <c:pt idx="126">
                  <c:v>110.03292112630443</c:v>
                </c:pt>
                <c:pt idx="127">
                  <c:v>102.44627089856553</c:v>
                </c:pt>
                <c:pt idx="128">
                  <c:v>116.71764331586753</c:v>
                </c:pt>
                <c:pt idx="129">
                  <c:v>126.42647149037583</c:v>
                </c:pt>
                <c:pt idx="130">
                  <c:v>119.52953224792</c:v>
                </c:pt>
                <c:pt idx="131">
                  <c:v>127.01004798676421</c:v>
                </c:pt>
                <c:pt idx="132">
                  <c:v>133.53565003925152</c:v>
                </c:pt>
                <c:pt idx="133">
                  <c:v>137.93905930928463</c:v>
                </c:pt>
                <c:pt idx="134">
                  <c:v>137.6738195189989</c:v>
                </c:pt>
                <c:pt idx="135">
                  <c:v>152.68794791250417</c:v>
                </c:pt>
                <c:pt idx="136">
                  <c:v>144.040197584617</c:v>
                </c:pt>
                <c:pt idx="137">
                  <c:v>142.66081270326279</c:v>
                </c:pt>
                <c:pt idx="138">
                  <c:v>139.93780435870934</c:v>
                </c:pt>
                <c:pt idx="139">
                  <c:v>113.82188825777062</c:v>
                </c:pt>
                <c:pt idx="140">
                  <c:v>99.403716739600128</c:v>
                </c:pt>
                <c:pt idx="141">
                  <c:v>115.34531280262479</c:v>
                </c:pt>
                <c:pt idx="142">
                  <c:v>112.24406125683915</c:v>
                </c:pt>
                <c:pt idx="143">
                  <c:v>104.57250640512146</c:v>
                </c:pt>
                <c:pt idx="144">
                  <c:v>116.05261891005338</c:v>
                </c:pt>
                <c:pt idx="145">
                  <c:v>124.8667514427147</c:v>
                </c:pt>
                <c:pt idx="146">
                  <c:v>126.66221052148248</c:v>
                </c:pt>
                <c:pt idx="147">
                  <c:v>122.63598370122</c:v>
                </c:pt>
                <c:pt idx="148">
                  <c:v>106.04150624037119</c:v>
                </c:pt>
                <c:pt idx="149">
                  <c:v>107.72815298914198</c:v>
                </c:pt>
                <c:pt idx="150">
                  <c:v>113.19378987136646</c:v>
                </c:pt>
                <c:pt idx="151">
                  <c:v>118.85068840173612</c:v>
                </c:pt>
                <c:pt idx="152">
                  <c:v>126.41188059439763</c:v>
                </c:pt>
                <c:pt idx="153">
                  <c:v>128.48418838678916</c:v>
                </c:pt>
                <c:pt idx="154">
                  <c:v>131.73270635751373</c:v>
                </c:pt>
                <c:pt idx="155">
                  <c:v>138.34173688334454</c:v>
                </c:pt>
                <c:pt idx="156">
                  <c:v>143.99865766724139</c:v>
                </c:pt>
                <c:pt idx="157">
                  <c:v>138.17373017108733</c:v>
                </c:pt>
                <c:pt idx="158">
                  <c:v>137.05356920984178</c:v>
                </c:pt>
                <c:pt idx="159">
                  <c:v>142.65442594096626</c:v>
                </c:pt>
                <c:pt idx="160">
                  <c:v>146.46302810123484</c:v>
                </c:pt>
                <c:pt idx="161">
                  <c:v>138.34173688334454</c:v>
                </c:pt>
                <c:pt idx="162">
                  <c:v>150.01085601233558</c:v>
                </c:pt>
                <c:pt idx="163">
                  <c:v>146.24914203380473</c:v>
                </c:pt>
                <c:pt idx="164">
                  <c:v>158.50306902102062</c:v>
                </c:pt>
                <c:pt idx="165">
                  <c:v>167.22334359394017</c:v>
                </c:pt>
                <c:pt idx="166">
                  <c:v>174.23370906435861</c:v>
                </c:pt>
                <c:pt idx="167">
                  <c:v>181.01613907386309</c:v>
                </c:pt>
                <c:pt idx="168">
                  <c:v>170.01610191047274</c:v>
                </c:pt>
                <c:pt idx="169">
                  <c:v>180.73114556929676</c:v>
                </c:pt>
                <c:pt idx="170">
                  <c:v>178.67932585758234</c:v>
                </c:pt>
                <c:pt idx="171">
                  <c:v>180.56015688439936</c:v>
                </c:pt>
                <c:pt idx="172">
                  <c:v>183.18190426250735</c:v>
                </c:pt>
                <c:pt idx="173">
                  <c:v>178.28035720471664</c:v>
                </c:pt>
                <c:pt idx="174">
                  <c:v>169.48985050006274</c:v>
                </c:pt>
                <c:pt idx="175">
                  <c:v>168.15256929210565</c:v>
                </c:pt>
                <c:pt idx="176">
                  <c:v>161.0589978836154</c:v>
                </c:pt>
                <c:pt idx="177">
                  <c:v>158.32621282279388</c:v>
                </c:pt>
                <c:pt idx="178">
                  <c:v>167.39669115271712</c:v>
                </c:pt>
                <c:pt idx="179">
                  <c:v>159.37280362323028</c:v>
                </c:pt>
                <c:pt idx="180">
                  <c:v>163.09403101800467</c:v>
                </c:pt>
                <c:pt idx="181">
                  <c:v>172.68781587490963</c:v>
                </c:pt>
                <c:pt idx="182">
                  <c:v>173.50179797372732</c:v>
                </c:pt>
                <c:pt idx="183">
                  <c:v>172.22267265009614</c:v>
                </c:pt>
                <c:pt idx="184">
                  <c:v>169.25730855902549</c:v>
                </c:pt>
                <c:pt idx="185">
                  <c:v>162.10558126620938</c:v>
                </c:pt>
                <c:pt idx="186">
                  <c:v>167.59084575939383</c:v>
                </c:pt>
                <c:pt idx="187">
                  <c:v>155.8186779639417</c:v>
                </c:pt>
                <c:pt idx="188">
                  <c:v>146.35358525463488</c:v>
                </c:pt>
                <c:pt idx="189">
                  <c:v>160.37375985729255</c:v>
                </c:pt>
                <c:pt idx="190">
                  <c:v>161.2019100350723</c:v>
                </c:pt>
                <c:pt idx="191">
                  <c:v>154.9313037325322</c:v>
                </c:pt>
                <c:pt idx="192">
                  <c:v>143.92816591102343</c:v>
                </c:pt>
                <c:pt idx="193">
                  <c:v>138.18998266376056</c:v>
                </c:pt>
                <c:pt idx="194">
                  <c:v>152.2101275950487</c:v>
                </c:pt>
                <c:pt idx="195">
                  <c:v>155.16794774041023</c:v>
                </c:pt>
                <c:pt idx="196">
                  <c:v>153.39322894896071</c:v>
                </c:pt>
                <c:pt idx="197">
                  <c:v>142.27176912351294</c:v>
                </c:pt>
                <c:pt idx="198">
                  <c:v>155.43865448053629</c:v>
                </c:pt>
                <c:pt idx="199">
                  <c:v>158.83223577701045</c:v>
                </c:pt>
                <c:pt idx="200">
                  <c:v>159.19580648599819</c:v>
                </c:pt>
                <c:pt idx="201">
                  <c:v>157.01423387522405</c:v>
                </c:pt>
                <c:pt idx="202">
                  <c:v>150.46944928232006</c:v>
                </c:pt>
                <c:pt idx="203">
                  <c:v>160.46842636185468</c:v>
                </c:pt>
                <c:pt idx="204">
                  <c:v>166.7676061932753</c:v>
                </c:pt>
                <c:pt idx="205">
                  <c:v>166.82823221911653</c:v>
                </c:pt>
                <c:pt idx="206">
                  <c:v>174.28457320961655</c:v>
                </c:pt>
                <c:pt idx="207">
                  <c:v>179.92229661741194</c:v>
                </c:pt>
                <c:pt idx="208">
                  <c:v>188.04550163863846</c:v>
                </c:pt>
                <c:pt idx="209">
                  <c:v>183.49892801050723</c:v>
                </c:pt>
                <c:pt idx="210">
                  <c:v>189.75623412164475</c:v>
                </c:pt>
                <c:pt idx="211">
                  <c:v>190.06518725712593</c:v>
                </c:pt>
                <c:pt idx="212">
                  <c:v>200.38406620750715</c:v>
                </c:pt>
                <c:pt idx="213">
                  <c:v>204.33864408813909</c:v>
                </c:pt>
                <c:pt idx="214">
                  <c:v>205.38906991309034</c:v>
                </c:pt>
                <c:pt idx="215">
                  <c:v>204.02966128128836</c:v>
                </c:pt>
                <c:pt idx="216">
                  <c:v>216.86895988275063</c:v>
                </c:pt>
                <c:pt idx="217">
                  <c:v>200.88714427829549</c:v>
                </c:pt>
                <c:pt idx="218">
                  <c:v>198.47131620489236</c:v>
                </c:pt>
                <c:pt idx="219">
                  <c:v>201.07303540855139</c:v>
                </c:pt>
                <c:pt idx="220">
                  <c:v>195.99351947617572</c:v>
                </c:pt>
                <c:pt idx="221">
                  <c:v>185.7106912398026</c:v>
                </c:pt>
                <c:pt idx="222">
                  <c:v>198.57487670247829</c:v>
                </c:pt>
                <c:pt idx="223">
                  <c:v>191.72527813014591</c:v>
                </c:pt>
                <c:pt idx="224">
                  <c:v>188.61761015069419</c:v>
                </c:pt>
                <c:pt idx="225">
                  <c:v>172.82547619395552</c:v>
                </c:pt>
                <c:pt idx="226">
                  <c:v>170.22515896250792</c:v>
                </c:pt>
                <c:pt idx="227">
                  <c:v>160.77528766578229</c:v>
                </c:pt>
                <c:pt idx="228">
                  <c:v>169.90809070745371</c:v>
                </c:pt>
                <c:pt idx="229">
                  <c:v>173.14261862743359</c:v>
                </c:pt>
                <c:pt idx="230">
                  <c:v>170.73254679972399</c:v>
                </c:pt>
                <c:pt idx="231">
                  <c:v>182.65590505873854</c:v>
                </c:pt>
                <c:pt idx="232">
                  <c:v>170.73254679972399</c:v>
                </c:pt>
                <c:pt idx="233">
                  <c:v>177.89925813416488</c:v>
                </c:pt>
                <c:pt idx="234">
                  <c:v>174.75596225772122</c:v>
                </c:pt>
                <c:pt idx="235">
                  <c:v>171.04193017006369</c:v>
                </c:pt>
                <c:pt idx="236">
                  <c:v>175.34237978774436</c:v>
                </c:pt>
                <c:pt idx="237">
                  <c:v>186.02841968282937</c:v>
                </c:pt>
                <c:pt idx="238">
                  <c:v>188.56963154612535</c:v>
                </c:pt>
                <c:pt idx="239">
                  <c:v>191.56692944867851</c:v>
                </c:pt>
                <c:pt idx="240">
                  <c:v>185.89811786343293</c:v>
                </c:pt>
                <c:pt idx="241">
                  <c:v>170.84642551607226</c:v>
                </c:pt>
                <c:pt idx="242">
                  <c:v>139.96116314439072</c:v>
                </c:pt>
                <c:pt idx="243">
                  <c:v>153.64450835987128</c:v>
                </c:pt>
                <c:pt idx="244">
                  <c:v>168.04458776045618</c:v>
                </c:pt>
                <c:pt idx="245">
                  <c:v>176.64557600992626</c:v>
                </c:pt>
                <c:pt idx="246">
                  <c:v>186.01569066529072</c:v>
                </c:pt>
                <c:pt idx="247">
                  <c:v>198.19724176432194</c:v>
                </c:pt>
                <c:pt idx="248">
                  <c:v>191.81014566491274</c:v>
                </c:pt>
                <c:pt idx="249">
                  <c:v>173.04398357719367</c:v>
                </c:pt>
                <c:pt idx="250">
                  <c:v>201.22615451113489</c:v>
                </c:pt>
                <c:pt idx="251">
                  <c:v>209.19356258867566</c:v>
                </c:pt>
                <c:pt idx="252">
                  <c:v>209.77964631579135</c:v>
                </c:pt>
                <c:pt idx="253">
                  <c:v>213.44712402461866</c:v>
                </c:pt>
                <c:pt idx="254">
                  <c:v>222.98254529761087</c:v>
                </c:pt>
                <c:pt idx="255">
                  <c:v>230.85098452200424</c:v>
                </c:pt>
                <c:pt idx="256">
                  <c:v>238.58599159751316</c:v>
                </c:pt>
                <c:pt idx="257">
                  <c:v>230.71759688017414</c:v>
                </c:pt>
                <c:pt idx="258">
                  <c:v>234.09438418148079</c:v>
                </c:pt>
                <c:pt idx="259">
                  <c:v>237.01041220282545</c:v>
                </c:pt>
                <c:pt idx="260">
                  <c:v>223.2441058380719</c:v>
                </c:pt>
                <c:pt idx="261">
                  <c:v>229.00834054780321</c:v>
                </c:pt>
                <c:pt idx="262">
                  <c:v>215.71673900670194</c:v>
                </c:pt>
                <c:pt idx="263">
                  <c:v>222.29470360860972</c:v>
                </c:pt>
                <c:pt idx="264">
                  <c:v>218.94525105650473</c:v>
                </c:pt>
                <c:pt idx="265">
                  <c:v>198.90434017216367</c:v>
                </c:pt>
                <c:pt idx="266">
                  <c:v>194.18481213090206</c:v>
                </c:pt>
                <c:pt idx="267">
                  <c:v>177.90584517820588</c:v>
                </c:pt>
                <c:pt idx="268">
                  <c:v>186.9345017127427</c:v>
                </c:pt>
                <c:pt idx="269">
                  <c:v>157.38614965689882</c:v>
                </c:pt>
                <c:pt idx="270">
                  <c:v>166.12745381298981</c:v>
                </c:pt>
                <c:pt idx="271">
                  <c:v>153.86869781037902</c:v>
                </c:pt>
                <c:pt idx="272">
                  <c:v>139.07362572044869</c:v>
                </c:pt>
                <c:pt idx="273">
                  <c:v>153.72779589420941</c:v>
                </c:pt>
                <c:pt idx="274">
                  <c:v>178.87941473816983</c:v>
                </c:pt>
                <c:pt idx="275">
                  <c:v>174.22954023693626</c:v>
                </c:pt>
                <c:pt idx="276">
                  <c:v>197.61970339163781</c:v>
                </c:pt>
                <c:pt idx="277">
                  <c:v>192.33388984459546</c:v>
                </c:pt>
                <c:pt idx="278">
                  <c:v>200.57974888971592</c:v>
                </c:pt>
                <c:pt idx="279">
                  <c:v>207.27516019016085</c:v>
                </c:pt>
                <c:pt idx="280">
                  <c:v>197.19682703275402</c:v>
                </c:pt>
                <c:pt idx="281">
                  <c:v>201.35503210479274</c:v>
                </c:pt>
                <c:pt idx="282">
                  <c:v>212.29255911037518</c:v>
                </c:pt>
                <c:pt idx="283">
                  <c:v>202.15581786200127</c:v>
                </c:pt>
                <c:pt idx="284">
                  <c:v>189.70209870789344</c:v>
                </c:pt>
                <c:pt idx="285">
                  <c:v>182.316739051209</c:v>
                </c:pt>
                <c:pt idx="286">
                  <c:v>205.70366802662917</c:v>
                </c:pt>
                <c:pt idx="287">
                  <c:v>214.97157223172238</c:v>
                </c:pt>
                <c:pt idx="288">
                  <c:v>210.49665496106411</c:v>
                </c:pt>
                <c:pt idx="289">
                  <c:v>221.86506217746759</c:v>
                </c:pt>
                <c:pt idx="290">
                  <c:v>229.90260595479162</c:v>
                </c:pt>
                <c:pt idx="291">
                  <c:v>220.56168050922599</c:v>
                </c:pt>
                <c:pt idx="292">
                  <c:v>232.14733407566155</c:v>
                </c:pt>
                <c:pt idx="293">
                  <c:v>221.72025105835922</c:v>
                </c:pt>
                <c:pt idx="294">
                  <c:v>230.76908412419277</c:v>
                </c:pt>
                <c:pt idx="295">
                  <c:v>242.04420455471842</c:v>
                </c:pt>
                <c:pt idx="296">
                  <c:v>251.01978642696551</c:v>
                </c:pt>
                <c:pt idx="297">
                  <c:v>239.74466599643986</c:v>
                </c:pt>
                <c:pt idx="298">
                  <c:v>239.37377387701471</c:v>
                </c:pt>
                <c:pt idx="299">
                  <c:v>236.03574480218802</c:v>
                </c:pt>
                <c:pt idx="300">
                  <c:v>256.87988933172585</c:v>
                </c:pt>
                <c:pt idx="301">
                  <c:v>267.56157495332877</c:v>
                </c:pt>
                <c:pt idx="302">
                  <c:v>275.05361060140234</c:v>
                </c:pt>
                <c:pt idx="303">
                  <c:v>292.93061075769623</c:v>
                </c:pt>
                <c:pt idx="304">
                  <c:v>311.32685246334307</c:v>
                </c:pt>
                <c:pt idx="305">
                  <c:v>315.40665835917775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71-4F47-BB38-D6969F280E29}"/>
            </c:ext>
          </c:extLst>
        </c:ser>
        <c:ser>
          <c:idx val="4"/>
          <c:order val="4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'Step #7'!$C$4:$C$309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#7'!$M$4:$M$309</c:f>
              <c:numCache>
                <c:formatCode>0.00</c:formatCode>
                <c:ptCount val="306"/>
                <c:pt idx="0">
                  <c:v>100</c:v>
                </c:pt>
                <c:pt idx="1">
                  <c:v>102.40381190687837</c:v>
                </c:pt>
                <c:pt idx="2">
                  <c:v>105.28849090390162</c:v>
                </c:pt>
                <c:pt idx="3">
                  <c:v>96.634612562482175</c:v>
                </c:pt>
                <c:pt idx="4">
                  <c:v>89.423097517021915</c:v>
                </c:pt>
                <c:pt idx="5">
                  <c:v>95.673116356667904</c:v>
                </c:pt>
                <c:pt idx="6">
                  <c:v>101.44231570106408</c:v>
                </c:pt>
                <c:pt idx="7">
                  <c:v>103.84615933787251</c:v>
                </c:pt>
                <c:pt idx="8">
                  <c:v>94.702180496659082</c:v>
                </c:pt>
                <c:pt idx="9">
                  <c:v>89.332476836754424</c:v>
                </c:pt>
                <c:pt idx="10">
                  <c:v>82.010145010539887</c:v>
                </c:pt>
                <c:pt idx="11">
                  <c:v>89.820641810814422</c:v>
                </c:pt>
                <c:pt idx="12">
                  <c:v>95.414834725933531</c:v>
                </c:pt>
                <c:pt idx="13">
                  <c:v>93.765655745806455</c:v>
                </c:pt>
                <c:pt idx="14">
                  <c:v>83.792256532676987</c:v>
                </c:pt>
                <c:pt idx="15">
                  <c:v>84.341977571064334</c:v>
                </c:pt>
                <c:pt idx="16">
                  <c:v>83.478146089992109</c:v>
                </c:pt>
                <c:pt idx="17">
                  <c:v>79.158956954700926</c:v>
                </c:pt>
                <c:pt idx="18">
                  <c:v>76.960104531081612</c:v>
                </c:pt>
                <c:pt idx="19">
                  <c:v>70.99175228062839</c:v>
                </c:pt>
                <c:pt idx="20">
                  <c:v>63.48070669534841</c:v>
                </c:pt>
                <c:pt idx="21">
                  <c:v>64.281236965939655</c:v>
                </c:pt>
                <c:pt idx="22">
                  <c:v>70.845461438060724</c:v>
                </c:pt>
                <c:pt idx="23">
                  <c:v>73.407098017085616</c:v>
                </c:pt>
                <c:pt idx="24">
                  <c:v>73.246957060044295</c:v>
                </c:pt>
                <c:pt idx="25">
                  <c:v>69.862610989312259</c:v>
                </c:pt>
                <c:pt idx="26">
                  <c:v>74.052754499026435</c:v>
                </c:pt>
                <c:pt idx="27">
                  <c:v>79.693352436866562</c:v>
                </c:pt>
                <c:pt idx="28">
                  <c:v>76.631318995741367</c:v>
                </c:pt>
                <c:pt idx="29">
                  <c:v>71.635378047045023</c:v>
                </c:pt>
                <c:pt idx="30">
                  <c:v>67.445218672365783</c:v>
                </c:pt>
                <c:pt idx="31">
                  <c:v>63.013340690446448</c:v>
                </c:pt>
                <c:pt idx="32">
                  <c:v>57.453336774973081</c:v>
                </c:pt>
                <c:pt idx="33">
                  <c:v>61.321167655080423</c:v>
                </c:pt>
                <c:pt idx="34">
                  <c:v>64.544357411009045</c:v>
                </c:pt>
                <c:pt idx="35">
                  <c:v>59.870729091919536</c:v>
                </c:pt>
                <c:pt idx="36">
                  <c:v>61.418181916256152</c:v>
                </c:pt>
                <c:pt idx="37">
                  <c:v>60.268622414942762</c:v>
                </c:pt>
                <c:pt idx="38">
                  <c:v>56.081049029563879</c:v>
                </c:pt>
                <c:pt idx="39">
                  <c:v>56.90212442987265</c:v>
                </c:pt>
                <c:pt idx="40">
                  <c:v>62.485592628629568</c:v>
                </c:pt>
                <c:pt idx="41">
                  <c:v>62.814060864669152</c:v>
                </c:pt>
                <c:pt idx="42">
                  <c:v>66.919548920968211</c:v>
                </c:pt>
                <c:pt idx="43">
                  <c:v>74.391534962337374</c:v>
                </c:pt>
                <c:pt idx="44">
                  <c:v>77.758032947407486</c:v>
                </c:pt>
                <c:pt idx="45">
                  <c:v>82.520409880890611</c:v>
                </c:pt>
                <c:pt idx="46">
                  <c:v>81.617185691641865</c:v>
                </c:pt>
                <c:pt idx="47">
                  <c:v>82.109872180736218</c:v>
                </c:pt>
                <c:pt idx="48">
                  <c:v>92.084413671348045</c:v>
                </c:pt>
                <c:pt idx="49">
                  <c:v>95.46677662145099</c:v>
                </c:pt>
                <c:pt idx="50">
                  <c:v>89.632245351049633</c:v>
                </c:pt>
                <c:pt idx="51">
                  <c:v>82.952095579433731</c:v>
                </c:pt>
                <c:pt idx="52">
                  <c:v>85.066054575162426</c:v>
                </c:pt>
                <c:pt idx="53">
                  <c:v>85.657928825641974</c:v>
                </c:pt>
                <c:pt idx="54">
                  <c:v>85.742504954231947</c:v>
                </c:pt>
                <c:pt idx="55">
                  <c:v>92.507230854437822</c:v>
                </c:pt>
                <c:pt idx="56">
                  <c:v>94.029252139826824</c:v>
                </c:pt>
                <c:pt idx="57">
                  <c:v>94.113812403451774</c:v>
                </c:pt>
                <c:pt idx="58">
                  <c:v>101.97775827092188</c:v>
                </c:pt>
                <c:pt idx="59">
                  <c:v>102.23145492676178</c:v>
                </c:pt>
                <c:pt idx="60">
                  <c:v>99.632900574105491</c:v>
                </c:pt>
                <c:pt idx="61">
                  <c:v>103.0059190598041</c:v>
                </c:pt>
                <c:pt idx="62">
                  <c:v>99.546452379641636</c:v>
                </c:pt>
                <c:pt idx="63">
                  <c:v>104.2167331911092</c:v>
                </c:pt>
                <c:pt idx="64">
                  <c:v>104.2167331911092</c:v>
                </c:pt>
                <c:pt idx="65">
                  <c:v>107.41672836815982</c:v>
                </c:pt>
                <c:pt idx="66">
                  <c:v>113.98975789587411</c:v>
                </c:pt>
                <c:pt idx="67">
                  <c:v>112.95193534328692</c:v>
                </c:pt>
                <c:pt idx="68">
                  <c:v>117.44924044100162</c:v>
                </c:pt>
                <c:pt idx="69">
                  <c:v>109.23296543008254</c:v>
                </c:pt>
                <c:pt idx="70">
                  <c:v>111.39513805454597</c:v>
                </c:pt>
                <c:pt idx="71">
                  <c:v>109.14650137065365</c:v>
                </c:pt>
                <c:pt idx="72">
                  <c:v>119.2197070788046</c:v>
                </c:pt>
                <c:pt idx="73">
                  <c:v>117.61943978587375</c:v>
                </c:pt>
                <c:pt idx="74">
                  <c:v>119.93094932619115</c:v>
                </c:pt>
                <c:pt idx="75">
                  <c:v>127.22101181352892</c:v>
                </c:pt>
                <c:pt idx="76">
                  <c:v>119.13078394979564</c:v>
                </c:pt>
                <c:pt idx="77">
                  <c:v>120.1976393883929</c:v>
                </c:pt>
                <c:pt idx="78">
                  <c:v>122.06459674352554</c:v>
                </c:pt>
                <c:pt idx="79">
                  <c:v>126.06526497585273</c:v>
                </c:pt>
                <c:pt idx="80">
                  <c:v>125.53185312151913</c:v>
                </c:pt>
                <c:pt idx="81">
                  <c:v>130.06593320817993</c:v>
                </c:pt>
                <c:pt idx="82">
                  <c:v>137.17826049225496</c:v>
                </c:pt>
                <c:pt idx="83">
                  <c:v>142.24570483835427</c:v>
                </c:pt>
                <c:pt idx="84">
                  <c:v>148.610649484698</c:v>
                </c:pt>
                <c:pt idx="85">
                  <c:v>142.4449687991665</c:v>
                </c:pt>
                <c:pt idx="86">
                  <c:v>145.61846948461232</c:v>
                </c:pt>
                <c:pt idx="87">
                  <c:v>147.97593982862983</c:v>
                </c:pt>
                <c:pt idx="88">
                  <c:v>152.60018051157215</c:v>
                </c:pt>
                <c:pt idx="89">
                  <c:v>154.32294119952144</c:v>
                </c:pt>
                <c:pt idx="90">
                  <c:v>162.66475567874525</c:v>
                </c:pt>
                <c:pt idx="91">
                  <c:v>167.19829635659491</c:v>
                </c:pt>
                <c:pt idx="92">
                  <c:v>190.68222046685199</c:v>
                </c:pt>
                <c:pt idx="93">
                  <c:v>216.97695629693948</c:v>
                </c:pt>
                <c:pt idx="94">
                  <c:v>205.46162526730484</c:v>
                </c:pt>
                <c:pt idx="95">
                  <c:v>198.84266666582053</c:v>
                </c:pt>
                <c:pt idx="96">
                  <c:v>184.45277848685356</c:v>
                </c:pt>
                <c:pt idx="97">
                  <c:v>170.24995411058862</c:v>
                </c:pt>
                <c:pt idx="98">
                  <c:v>165.54643619737729</c:v>
                </c:pt>
                <c:pt idx="99">
                  <c:v>179.38043186655915</c:v>
                </c:pt>
                <c:pt idx="100">
                  <c:v>179.01141277989566</c:v>
                </c:pt>
                <c:pt idx="101">
                  <c:v>156.23154408786525</c:v>
                </c:pt>
                <c:pt idx="102">
                  <c:v>156.19384893094724</c:v>
                </c:pt>
                <c:pt idx="103">
                  <c:v>148.33735959704259</c:v>
                </c:pt>
                <c:pt idx="104">
                  <c:v>123.5521434598982</c:v>
                </c:pt>
                <c:pt idx="105">
                  <c:v>97.457464838874614</c:v>
                </c:pt>
                <c:pt idx="106">
                  <c:v>96.148049949890506</c:v>
                </c:pt>
                <c:pt idx="107">
                  <c:v>96.989813264602077</c:v>
                </c:pt>
                <c:pt idx="108">
                  <c:v>97.08067191934505</c:v>
                </c:pt>
                <c:pt idx="109">
                  <c:v>93.205209991056918</c:v>
                </c:pt>
                <c:pt idx="110">
                  <c:v>98.533982041176898</c:v>
                </c:pt>
                <c:pt idx="111">
                  <c:v>115.00475076377907</c:v>
                </c:pt>
                <c:pt idx="112">
                  <c:v>137.38561558523398</c:v>
                </c:pt>
                <c:pt idx="113">
                  <c:v>133.12262015608906</c:v>
                </c:pt>
                <c:pt idx="114">
                  <c:v>150.61071389645605</c:v>
                </c:pt>
                <c:pt idx="115">
                  <c:v>141.57802778494786</c:v>
                </c:pt>
                <c:pt idx="116">
                  <c:v>152.37799167628745</c:v>
                </c:pt>
                <c:pt idx="117">
                  <c:v>152.4761323499805</c:v>
                </c:pt>
                <c:pt idx="118">
                  <c:v>155.71612310387889</c:v>
                </c:pt>
                <c:pt idx="119">
                  <c:v>153.75250051680126</c:v>
                </c:pt>
                <c:pt idx="120">
                  <c:v>145.58848470070029</c:v>
                </c:pt>
                <c:pt idx="121">
                  <c:v>153.54958761403142</c:v>
                </c:pt>
                <c:pt idx="122">
                  <c:v>162.10780021630293</c:v>
                </c:pt>
                <c:pt idx="123">
                  <c:v>155.83841025435188</c:v>
                </c:pt>
                <c:pt idx="124">
                  <c:v>147.0811875307086</c:v>
                </c:pt>
                <c:pt idx="125">
                  <c:v>146.98171419995282</c:v>
                </c:pt>
                <c:pt idx="126">
                  <c:v>161.49484142729474</c:v>
                </c:pt>
                <c:pt idx="127">
                  <c:v>162.0014414907229</c:v>
                </c:pt>
                <c:pt idx="128">
                  <c:v>183.78399088589489</c:v>
                </c:pt>
                <c:pt idx="129">
                  <c:v>189.76154481606713</c:v>
                </c:pt>
                <c:pt idx="130">
                  <c:v>191.382595213191</c:v>
                </c:pt>
                <c:pt idx="131">
                  <c:v>191.68650448335981</c:v>
                </c:pt>
                <c:pt idx="132">
                  <c:v>196.21915672316763</c:v>
                </c:pt>
                <c:pt idx="133">
                  <c:v>190.90206128731182</c:v>
                </c:pt>
                <c:pt idx="134">
                  <c:v>193.56050588296699</c:v>
                </c:pt>
                <c:pt idx="135">
                  <c:v>197.95738575202392</c:v>
                </c:pt>
                <c:pt idx="136">
                  <c:v>198.87768064364798</c:v>
                </c:pt>
                <c:pt idx="137">
                  <c:v>189.36831579276358</c:v>
                </c:pt>
                <c:pt idx="138">
                  <c:v>194.66678575967086</c:v>
                </c:pt>
                <c:pt idx="139">
                  <c:v>182.85627119063548</c:v>
                </c:pt>
                <c:pt idx="140">
                  <c:v>148.46064624031268</c:v>
                </c:pt>
                <c:pt idx="141">
                  <c:v>167.73048660862099</c:v>
                </c:pt>
                <c:pt idx="142">
                  <c:v>165.65841112057896</c:v>
                </c:pt>
                <c:pt idx="143">
                  <c:v>160.27119253927808</c:v>
                </c:pt>
                <c:pt idx="144">
                  <c:v>177.1396642053231</c:v>
                </c:pt>
                <c:pt idx="145">
                  <c:v>191.28984862760913</c:v>
                </c:pt>
                <c:pt idx="146">
                  <c:v>182.90450068433529</c:v>
                </c:pt>
                <c:pt idx="147">
                  <c:v>183.9526354641938</c:v>
                </c:pt>
                <c:pt idx="148">
                  <c:v>166.86759116048572</c:v>
                </c:pt>
                <c:pt idx="149">
                  <c:v>171.89875233155493</c:v>
                </c:pt>
                <c:pt idx="150">
                  <c:v>179.57844249513383</c:v>
                </c:pt>
                <c:pt idx="151">
                  <c:v>182.15151771394738</c:v>
                </c:pt>
                <c:pt idx="152">
                  <c:v>195.12399818695178</c:v>
                </c:pt>
                <c:pt idx="153">
                  <c:v>198.34033427798624</c:v>
                </c:pt>
                <c:pt idx="154">
                  <c:v>204.88028535360709</c:v>
                </c:pt>
                <c:pt idx="155">
                  <c:v>208.20383687833331</c:v>
                </c:pt>
                <c:pt idx="156">
                  <c:v>219.02605931561396</c:v>
                </c:pt>
                <c:pt idx="157">
                  <c:v>217.1909429453022</c:v>
                </c:pt>
                <c:pt idx="158">
                  <c:v>214.16836567221361</c:v>
                </c:pt>
                <c:pt idx="159">
                  <c:v>220.86108049613554</c:v>
                </c:pt>
                <c:pt idx="160">
                  <c:v>212.65713256304696</c:v>
                </c:pt>
                <c:pt idx="161">
                  <c:v>197.8682405135045</c:v>
                </c:pt>
                <c:pt idx="162">
                  <c:v>211.45334661125142</c:v>
                </c:pt>
                <c:pt idx="163">
                  <c:v>207.80757764670849</c:v>
                </c:pt>
                <c:pt idx="164">
                  <c:v>221.28583320495935</c:v>
                </c:pt>
                <c:pt idx="165">
                  <c:v>224.93158630453718</c:v>
                </c:pt>
                <c:pt idx="166">
                  <c:v>229.24020937311656</c:v>
                </c:pt>
                <c:pt idx="167">
                  <c:v>227.58301858564786</c:v>
                </c:pt>
                <c:pt idx="168">
                  <c:v>213.13509636459088</c:v>
                </c:pt>
                <c:pt idx="169">
                  <c:v>224.95117953635275</c:v>
                </c:pt>
                <c:pt idx="170">
                  <c:v>220.49223592408742</c:v>
                </c:pt>
                <c:pt idx="171">
                  <c:v>226.06588370948901</c:v>
                </c:pt>
                <c:pt idx="172">
                  <c:v>236.65576373386395</c:v>
                </c:pt>
                <c:pt idx="173">
                  <c:v>232.7542515329919</c:v>
                </c:pt>
                <c:pt idx="174">
                  <c:v>251.71561352120202</c:v>
                </c:pt>
                <c:pt idx="175">
                  <c:v>249.88495520606446</c:v>
                </c:pt>
                <c:pt idx="176">
                  <c:v>232.60813520503962</c:v>
                </c:pt>
                <c:pt idx="177">
                  <c:v>247.25341759110498</c:v>
                </c:pt>
                <c:pt idx="178">
                  <c:v>248.05426516099689</c:v>
                </c:pt>
                <c:pt idx="179">
                  <c:v>235.01088415926077</c:v>
                </c:pt>
                <c:pt idx="180">
                  <c:v>250.22249820210286</c:v>
                </c:pt>
                <c:pt idx="181">
                  <c:v>250.68435906413842</c:v>
                </c:pt>
                <c:pt idx="182">
                  <c:v>253.2246731301592</c:v>
                </c:pt>
                <c:pt idx="183">
                  <c:v>274.7020916528549</c:v>
                </c:pt>
                <c:pt idx="184">
                  <c:v>273.43183149757175</c:v>
                </c:pt>
                <c:pt idx="185">
                  <c:v>260.499283141555</c:v>
                </c:pt>
                <c:pt idx="186">
                  <c:v>260.05350935406273</c:v>
                </c:pt>
                <c:pt idx="187">
                  <c:v>225.54354560074833</c:v>
                </c:pt>
                <c:pt idx="188">
                  <c:v>223.6718128911408</c:v>
                </c:pt>
                <c:pt idx="189">
                  <c:v>239.93245015188322</c:v>
                </c:pt>
                <c:pt idx="190">
                  <c:v>235.01910221114775</c:v>
                </c:pt>
                <c:pt idx="191">
                  <c:v>231.86056218772794</c:v>
                </c:pt>
                <c:pt idx="192">
                  <c:v>212.50976290285709</c:v>
                </c:pt>
                <c:pt idx="193">
                  <c:v>213.92886816007811</c:v>
                </c:pt>
                <c:pt idx="194">
                  <c:v>233.79619897648763</c:v>
                </c:pt>
                <c:pt idx="195">
                  <c:v>233.91450402073741</c:v>
                </c:pt>
                <c:pt idx="196">
                  <c:v>233.55965234784821</c:v>
                </c:pt>
                <c:pt idx="197">
                  <c:v>231.54929157378393</c:v>
                </c:pt>
                <c:pt idx="198">
                  <c:v>252.15889650918416</c:v>
                </c:pt>
                <c:pt idx="199">
                  <c:v>253.72735454722419</c:v>
                </c:pt>
                <c:pt idx="200">
                  <c:v>265.55103703723682</c:v>
                </c:pt>
                <c:pt idx="201">
                  <c:v>260.24246108760366</c:v>
                </c:pt>
                <c:pt idx="202">
                  <c:v>255.41638631951375</c:v>
                </c:pt>
                <c:pt idx="203">
                  <c:v>235.02647941988806</c:v>
                </c:pt>
                <c:pt idx="204">
                  <c:v>256.45000465636724</c:v>
                </c:pt>
                <c:pt idx="205">
                  <c:v>263.52276471765038</c:v>
                </c:pt>
                <c:pt idx="206">
                  <c:v>271.32731215603769</c:v>
                </c:pt>
                <c:pt idx="207">
                  <c:v>279.25362320105177</c:v>
                </c:pt>
                <c:pt idx="208">
                  <c:v>288.39955343296424</c:v>
                </c:pt>
                <c:pt idx="209">
                  <c:v>285.71674025101868</c:v>
                </c:pt>
                <c:pt idx="210">
                  <c:v>301.07075821999535</c:v>
                </c:pt>
                <c:pt idx="211">
                  <c:v>306.15481318448394</c:v>
                </c:pt>
                <c:pt idx="212">
                  <c:v>306.15481318448394</c:v>
                </c:pt>
                <c:pt idx="213">
                  <c:v>306.03074915792729</c:v>
                </c:pt>
                <c:pt idx="214">
                  <c:v>318.1827095043991</c:v>
                </c:pt>
                <c:pt idx="215">
                  <c:v>315.20672763361193</c:v>
                </c:pt>
                <c:pt idx="216">
                  <c:v>339.21411626512702</c:v>
                </c:pt>
                <c:pt idx="217">
                  <c:v>326.20666940919028</c:v>
                </c:pt>
                <c:pt idx="218">
                  <c:v>322.76352777804658</c:v>
                </c:pt>
                <c:pt idx="219">
                  <c:v>327.86455825512041</c:v>
                </c:pt>
                <c:pt idx="220">
                  <c:v>331.43511142044264</c:v>
                </c:pt>
                <c:pt idx="221">
                  <c:v>308.73586848070909</c:v>
                </c:pt>
                <c:pt idx="222">
                  <c:v>320.69023068769707</c:v>
                </c:pt>
                <c:pt idx="223">
                  <c:v>312.78946223638576</c:v>
                </c:pt>
                <c:pt idx="224">
                  <c:v>309.81054534706749</c:v>
                </c:pt>
                <c:pt idx="225">
                  <c:v>276.78309911621039</c:v>
                </c:pt>
                <c:pt idx="226">
                  <c:v>298.93095519622818</c:v>
                </c:pt>
                <c:pt idx="227">
                  <c:v>292.32543422012668</c:v>
                </c:pt>
                <c:pt idx="228">
                  <c:v>324.0929483879371</c:v>
                </c:pt>
                <c:pt idx="229">
                  <c:v>338.90192548321119</c:v>
                </c:pt>
                <c:pt idx="230">
                  <c:v>343.48877244357107</c:v>
                </c:pt>
                <c:pt idx="231">
                  <c:v>347.02716732477182</c:v>
                </c:pt>
                <c:pt idx="232">
                  <c:v>323.17562024477422</c:v>
                </c:pt>
                <c:pt idx="233">
                  <c:v>339.16401470555337</c:v>
                </c:pt>
                <c:pt idx="234">
                  <c:v>331.66439189509708</c:v>
                </c:pt>
                <c:pt idx="235">
                  <c:v>304.83762446263381</c:v>
                </c:pt>
                <c:pt idx="236">
                  <c:v>302.96906474603287</c:v>
                </c:pt>
                <c:pt idx="237">
                  <c:v>317.38348016094056</c:v>
                </c:pt>
                <c:pt idx="238">
                  <c:v>314.18028026095328</c:v>
                </c:pt>
                <c:pt idx="239">
                  <c:v>324.72408842687292</c:v>
                </c:pt>
                <c:pt idx="240">
                  <c:v>308.41947348305951</c:v>
                </c:pt>
                <c:pt idx="241">
                  <c:v>309.22722231274065</c:v>
                </c:pt>
                <c:pt idx="242">
                  <c:v>268.43666793216204</c:v>
                </c:pt>
                <c:pt idx="243">
                  <c:v>284.7259255898237</c:v>
                </c:pt>
                <c:pt idx="244">
                  <c:v>267.09043045933669</c:v>
                </c:pt>
                <c:pt idx="245">
                  <c:v>287.68762899208127</c:v>
                </c:pt>
                <c:pt idx="246">
                  <c:v>289.66875063559019</c:v>
                </c:pt>
                <c:pt idx="247">
                  <c:v>311.48653611810005</c:v>
                </c:pt>
                <c:pt idx="248">
                  <c:v>300.78347543318091</c:v>
                </c:pt>
                <c:pt idx="249">
                  <c:v>295.02027304556719</c:v>
                </c:pt>
                <c:pt idx="250">
                  <c:v>326.44335882251499</c:v>
                </c:pt>
                <c:pt idx="251">
                  <c:v>338.10696381534638</c:v>
                </c:pt>
                <c:pt idx="252">
                  <c:v>347.00652700526416</c:v>
                </c:pt>
                <c:pt idx="253">
                  <c:v>364.31526731593505</c:v>
                </c:pt>
                <c:pt idx="254">
                  <c:v>368.05397324564024</c:v>
                </c:pt>
                <c:pt idx="255">
                  <c:v>377.608458057078</c:v>
                </c:pt>
                <c:pt idx="256">
                  <c:v>389.10148294587651</c:v>
                </c:pt>
                <c:pt idx="257">
                  <c:v>369.99256091789607</c:v>
                </c:pt>
                <c:pt idx="258">
                  <c:v>366.24587491077938</c:v>
                </c:pt>
                <c:pt idx="259">
                  <c:v>361.89256023570266</c:v>
                </c:pt>
                <c:pt idx="260">
                  <c:v>336.75518946972466</c:v>
                </c:pt>
                <c:pt idx="261">
                  <c:v>344.61943677153039</c:v>
                </c:pt>
                <c:pt idx="262">
                  <c:v>327.06545583138211</c:v>
                </c:pt>
                <c:pt idx="263">
                  <c:v>325.66113672157161</c:v>
                </c:pt>
                <c:pt idx="264">
                  <c:v>336.65003648148712</c:v>
                </c:pt>
                <c:pt idx="265">
                  <c:v>322.02539441492945</c:v>
                </c:pt>
                <c:pt idx="266">
                  <c:v>320.46356793227307</c:v>
                </c:pt>
                <c:pt idx="267">
                  <c:v>303.42519835569158</c:v>
                </c:pt>
                <c:pt idx="268">
                  <c:v>314.78414842499768</c:v>
                </c:pt>
                <c:pt idx="269">
                  <c:v>315.21005927626879</c:v>
                </c:pt>
                <c:pt idx="270">
                  <c:v>306.25127217188356</c:v>
                </c:pt>
                <c:pt idx="271">
                  <c:v>294.57771984597656</c:v>
                </c:pt>
                <c:pt idx="272">
                  <c:v>262.87169828263342</c:v>
                </c:pt>
                <c:pt idx="273">
                  <c:v>232.03038077343928</c:v>
                </c:pt>
                <c:pt idx="274">
                  <c:v>288.38064239464512</c:v>
                </c:pt>
                <c:pt idx="275">
                  <c:v>302.79244009032243</c:v>
                </c:pt>
                <c:pt idx="276">
                  <c:v>322.0453366759757</c:v>
                </c:pt>
                <c:pt idx="277">
                  <c:v>297.6546187593375</c:v>
                </c:pt>
                <c:pt idx="278">
                  <c:v>300.13748578697448</c:v>
                </c:pt>
                <c:pt idx="279">
                  <c:v>304.22696609355535</c:v>
                </c:pt>
                <c:pt idx="280">
                  <c:v>276.76915381194658</c:v>
                </c:pt>
                <c:pt idx="281">
                  <c:v>282.31911520455412</c:v>
                </c:pt>
                <c:pt idx="282">
                  <c:v>296.9232280063593</c:v>
                </c:pt>
                <c:pt idx="283">
                  <c:v>269.32318631323125</c:v>
                </c:pt>
                <c:pt idx="284">
                  <c:v>254.4843989486605</c:v>
                </c:pt>
                <c:pt idx="285">
                  <c:v>248.99412155450639</c:v>
                </c:pt>
                <c:pt idx="286">
                  <c:v>249.43926074339737</c:v>
                </c:pt>
                <c:pt idx="287">
                  <c:v>257.74898039835972</c:v>
                </c:pt>
                <c:pt idx="288">
                  <c:v>238.58104070045724</c:v>
                </c:pt>
                <c:pt idx="289">
                  <c:v>248.47119644205949</c:v>
                </c:pt>
                <c:pt idx="290">
                  <c:v>236.60299686016481</c:v>
                </c:pt>
                <c:pt idx="291">
                  <c:v>244.0586895824452</c:v>
                </c:pt>
                <c:pt idx="292">
                  <c:v>254.40528036804179</c:v>
                </c:pt>
                <c:pt idx="293">
                  <c:v>232.79910178913971</c:v>
                </c:pt>
                <c:pt idx="294">
                  <c:v>237.05373638171233</c:v>
                </c:pt>
                <c:pt idx="295">
                  <c:v>251.51014635906193</c:v>
                </c:pt>
                <c:pt idx="296">
                  <c:v>290.06050421714565</c:v>
                </c:pt>
                <c:pt idx="297">
                  <c:v>277.78035495320864</c:v>
                </c:pt>
                <c:pt idx="298">
                  <c:v>271.09622307536949</c:v>
                </c:pt>
                <c:pt idx="299">
                  <c:v>258.97150287385909</c:v>
                </c:pt>
                <c:pt idx="300">
                  <c:v>261.77192304159303</c:v>
                </c:pt>
                <c:pt idx="301">
                  <c:v>279.06473492737098</c:v>
                </c:pt>
                <c:pt idx="302">
                  <c:v>277.79553772474509</c:v>
                </c:pt>
                <c:pt idx="303">
                  <c:v>277.95418737507333</c:v>
                </c:pt>
                <c:pt idx="304">
                  <c:v>300.48245358664815</c:v>
                </c:pt>
                <c:pt idx="305">
                  <c:v>310.16005052674063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71-4F47-BB38-D6969F280E29}"/>
            </c:ext>
          </c:extLst>
        </c:ser>
        <c:ser>
          <c:idx val="5"/>
          <c:order val="5"/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none"/>
          </c:marker>
          <c:cat>
            <c:numRef>
              <c:f>'Step #7'!$C$4:$C$309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#7'!$O$4:$O$309</c:f>
              <c:numCache>
                <c:formatCode>0.00</c:formatCode>
                <c:ptCount val="306"/>
                <c:pt idx="0">
                  <c:v>100</c:v>
                </c:pt>
                <c:pt idx="1">
                  <c:v>98.780493984962987</c:v>
                </c:pt>
                <c:pt idx="2">
                  <c:v>107.31704804227316</c:v>
                </c:pt>
                <c:pt idx="3">
                  <c:v>99.187004754812747</c:v>
                </c:pt>
                <c:pt idx="4">
                  <c:v>93.495947202914081</c:v>
                </c:pt>
                <c:pt idx="5">
                  <c:v>98.780493984962987</c:v>
                </c:pt>
                <c:pt idx="6">
                  <c:v>87.804872918143928</c:v>
                </c:pt>
                <c:pt idx="7">
                  <c:v>90.650378985196284</c:v>
                </c:pt>
                <c:pt idx="8">
                  <c:v>89.034263279398033</c:v>
                </c:pt>
                <c:pt idx="9">
                  <c:v>85.254510799682095</c:v>
                </c:pt>
                <c:pt idx="10">
                  <c:v>78.954955205624998</c:v>
                </c:pt>
                <c:pt idx="11">
                  <c:v>74.335234091915666</c:v>
                </c:pt>
                <c:pt idx="12">
                  <c:v>77.764856016987594</c:v>
                </c:pt>
                <c:pt idx="13">
                  <c:v>74.442145188544089</c:v>
                </c:pt>
                <c:pt idx="14">
                  <c:v>72.391971625639584</c:v>
                </c:pt>
                <c:pt idx="15">
                  <c:v>79.320102317206292</c:v>
                </c:pt>
                <c:pt idx="16">
                  <c:v>76.987159959366863</c:v>
                </c:pt>
                <c:pt idx="17">
                  <c:v>72.321280024508411</c:v>
                </c:pt>
                <c:pt idx="18">
                  <c:v>66.45355681565232</c:v>
                </c:pt>
                <c:pt idx="19">
                  <c:v>64.615484350653674</c:v>
                </c:pt>
                <c:pt idx="20">
                  <c:v>59.384059654694731</c:v>
                </c:pt>
                <c:pt idx="21">
                  <c:v>59.313360882332923</c:v>
                </c:pt>
                <c:pt idx="22">
                  <c:v>59.242664500381316</c:v>
                </c:pt>
                <c:pt idx="23">
                  <c:v>54.506088183571265</c:v>
                </c:pt>
                <c:pt idx="24">
                  <c:v>50.476466124636374</c:v>
                </c:pt>
                <c:pt idx="25">
                  <c:v>52.809391749604337</c:v>
                </c:pt>
                <c:pt idx="26">
                  <c:v>57.545982408875652</c:v>
                </c:pt>
                <c:pt idx="27">
                  <c:v>59.666830840039864</c:v>
                </c:pt>
                <c:pt idx="28">
                  <c:v>63.342990112498441</c:v>
                </c:pt>
                <c:pt idx="29">
                  <c:v>59.596136848498475</c:v>
                </c:pt>
                <c:pt idx="30">
                  <c:v>55.566519570383996</c:v>
                </c:pt>
                <c:pt idx="31">
                  <c:v>55.213018537344325</c:v>
                </c:pt>
                <c:pt idx="32">
                  <c:v>51.819654354332989</c:v>
                </c:pt>
                <c:pt idx="33">
                  <c:v>48.850446949339364</c:v>
                </c:pt>
                <c:pt idx="34">
                  <c:v>50.617818251566007</c:v>
                </c:pt>
                <c:pt idx="35">
                  <c:v>49.133232477145768</c:v>
                </c:pt>
                <c:pt idx="36">
                  <c:v>47.860714334888435</c:v>
                </c:pt>
                <c:pt idx="37">
                  <c:v>48.355581837319008</c:v>
                </c:pt>
                <c:pt idx="38">
                  <c:v>45.669159960131786</c:v>
                </c:pt>
                <c:pt idx="39">
                  <c:v>45.315682831194202</c:v>
                </c:pt>
                <c:pt idx="40">
                  <c:v>48.002104708381431</c:v>
                </c:pt>
                <c:pt idx="41">
                  <c:v>51.39550235713569</c:v>
                </c:pt>
                <c:pt idx="42">
                  <c:v>53.72841842046283</c:v>
                </c:pt>
                <c:pt idx="43">
                  <c:v>58.677110177639989</c:v>
                </c:pt>
                <c:pt idx="44">
                  <c:v>61.929091158388957</c:v>
                </c:pt>
                <c:pt idx="45">
                  <c:v>65.322448170169665</c:v>
                </c:pt>
                <c:pt idx="46">
                  <c:v>63.342990112498441</c:v>
                </c:pt>
                <c:pt idx="47">
                  <c:v>68.150281934541766</c:v>
                </c:pt>
                <c:pt idx="48">
                  <c:v>68.306547830769659</c:v>
                </c:pt>
                <c:pt idx="49">
                  <c:v>68.660125356936049</c:v>
                </c:pt>
                <c:pt idx="50">
                  <c:v>76.862562217596945</c:v>
                </c:pt>
                <c:pt idx="51">
                  <c:v>71.700679335458304</c:v>
                </c:pt>
                <c:pt idx="52">
                  <c:v>70.64000173639397</c:v>
                </c:pt>
                <c:pt idx="53">
                  <c:v>75.094798888095909</c:v>
                </c:pt>
                <c:pt idx="54">
                  <c:v>69.579348041431729</c:v>
                </c:pt>
                <c:pt idx="55">
                  <c:v>70.569288621570919</c:v>
                </c:pt>
                <c:pt idx="56">
                  <c:v>68.58940507088235</c:v>
                </c:pt>
                <c:pt idx="57">
                  <c:v>70.21573260909642</c:v>
                </c:pt>
                <c:pt idx="58">
                  <c:v>72.902756869656486</c:v>
                </c:pt>
                <c:pt idx="59">
                  <c:v>77.216120620481647</c:v>
                </c:pt>
                <c:pt idx="60">
                  <c:v>75.189700563830826</c:v>
                </c:pt>
                <c:pt idx="61">
                  <c:v>76.751704553712329</c:v>
                </c:pt>
                <c:pt idx="62">
                  <c:v>74.479700923348531</c:v>
                </c:pt>
                <c:pt idx="63">
                  <c:v>72.775673101268481</c:v>
                </c:pt>
                <c:pt idx="64">
                  <c:v>71.852692691923167</c:v>
                </c:pt>
                <c:pt idx="65">
                  <c:v>71.99466632550731</c:v>
                </c:pt>
                <c:pt idx="66">
                  <c:v>72.775673101268481</c:v>
                </c:pt>
                <c:pt idx="67">
                  <c:v>79.023717745716965</c:v>
                </c:pt>
                <c:pt idx="68">
                  <c:v>86.549785647135678</c:v>
                </c:pt>
                <c:pt idx="69">
                  <c:v>85.98180983885193</c:v>
                </c:pt>
                <c:pt idx="70">
                  <c:v>88.466815751770625</c:v>
                </c:pt>
                <c:pt idx="71">
                  <c:v>95.992890824419973</c:v>
                </c:pt>
                <c:pt idx="72">
                  <c:v>99.966754174803611</c:v>
                </c:pt>
                <c:pt idx="73">
                  <c:v>98.398102454128974</c:v>
                </c:pt>
                <c:pt idx="74">
                  <c:v>102.67627219543689</c:v>
                </c:pt>
                <c:pt idx="75">
                  <c:v>105.52839013712922</c:v>
                </c:pt>
                <c:pt idx="76">
                  <c:v>99.824182938667036</c:v>
                </c:pt>
                <c:pt idx="77">
                  <c:v>97.257262448682681</c:v>
                </c:pt>
                <c:pt idx="78">
                  <c:v>96.758123283207382</c:v>
                </c:pt>
                <c:pt idx="79">
                  <c:v>97.756356196363967</c:v>
                </c:pt>
                <c:pt idx="80">
                  <c:v>96.544188740670705</c:v>
                </c:pt>
                <c:pt idx="81">
                  <c:v>98.469401219453431</c:v>
                </c:pt>
                <c:pt idx="82">
                  <c:v>98.469401219453431</c:v>
                </c:pt>
                <c:pt idx="83">
                  <c:v>101.32151677073557</c:v>
                </c:pt>
                <c:pt idx="84">
                  <c:v>102.76118673731571</c:v>
                </c:pt>
                <c:pt idx="85">
                  <c:v>105.99270341625953</c:v>
                </c:pt>
                <c:pt idx="86">
                  <c:v>104.62828356308044</c:v>
                </c:pt>
                <c:pt idx="87">
                  <c:v>102.54580121578174</c:v>
                </c:pt>
                <c:pt idx="88">
                  <c:v>104.84371211199819</c:v>
                </c:pt>
                <c:pt idx="89">
                  <c:v>104.19744319811643</c:v>
                </c:pt>
                <c:pt idx="90">
                  <c:v>103.6229559124215</c:v>
                </c:pt>
                <c:pt idx="91">
                  <c:v>101.03774400351257</c:v>
                </c:pt>
                <c:pt idx="92">
                  <c:v>102.97664158074578</c:v>
                </c:pt>
                <c:pt idx="93">
                  <c:v>103.12027176860524</c:v>
                </c:pt>
                <c:pt idx="94">
                  <c:v>101.03774400351257</c:v>
                </c:pt>
                <c:pt idx="95">
                  <c:v>95.436522848114492</c:v>
                </c:pt>
                <c:pt idx="96">
                  <c:v>92.292344587002134</c:v>
                </c:pt>
                <c:pt idx="97">
                  <c:v>90.91379979989398</c:v>
                </c:pt>
                <c:pt idx="98">
                  <c:v>89.752870787045424</c:v>
                </c:pt>
                <c:pt idx="99">
                  <c:v>96.355532786101506</c:v>
                </c:pt>
                <c:pt idx="100">
                  <c:v>98.242025400307654</c:v>
                </c:pt>
                <c:pt idx="101">
                  <c:v>90.478427217172396</c:v>
                </c:pt>
                <c:pt idx="102">
                  <c:v>87.485863114019878</c:v>
                </c:pt>
                <c:pt idx="103">
                  <c:v>83.184468147114643</c:v>
                </c:pt>
                <c:pt idx="104">
                  <c:v>77.716617538956044</c:v>
                </c:pt>
                <c:pt idx="105">
                  <c:v>65.614377017028133</c:v>
                </c:pt>
                <c:pt idx="106">
                  <c:v>63.135633978858827</c:v>
                </c:pt>
                <c:pt idx="107">
                  <c:v>69.842874034178664</c:v>
                </c:pt>
                <c:pt idx="108">
                  <c:v>61.96844209126089</c:v>
                </c:pt>
                <c:pt idx="109">
                  <c:v>54.176419540322208</c:v>
                </c:pt>
                <c:pt idx="110">
                  <c:v>58.072427230176238</c:v>
                </c:pt>
                <c:pt idx="111">
                  <c:v>62.556497345306042</c:v>
                </c:pt>
                <c:pt idx="112">
                  <c:v>68.878286144723461</c:v>
                </c:pt>
                <c:pt idx="113">
                  <c:v>69.319378979076845</c:v>
                </c:pt>
                <c:pt idx="114">
                  <c:v>72.947228061197563</c:v>
                </c:pt>
                <c:pt idx="115">
                  <c:v>75.53401764084488</c:v>
                </c:pt>
                <c:pt idx="116">
                  <c:v>73.464598885342156</c:v>
                </c:pt>
                <c:pt idx="117">
                  <c:v>70.582189665472612</c:v>
                </c:pt>
                <c:pt idx="118">
                  <c:v>70.656096368335824</c:v>
                </c:pt>
                <c:pt idx="119">
                  <c:v>71.986424191104319</c:v>
                </c:pt>
                <c:pt idx="120">
                  <c:v>73.381768781166173</c:v>
                </c:pt>
                <c:pt idx="121">
                  <c:v>74.127524177565022</c:v>
                </c:pt>
                <c:pt idx="122">
                  <c:v>77.856253351355107</c:v>
                </c:pt>
                <c:pt idx="123">
                  <c:v>77.483397166847567</c:v>
                </c:pt>
                <c:pt idx="124">
                  <c:v>70.920812785367175</c:v>
                </c:pt>
                <c:pt idx="125">
                  <c:v>68.608970578448663</c:v>
                </c:pt>
                <c:pt idx="126">
                  <c:v>72.333444822065516</c:v>
                </c:pt>
                <c:pt idx="127">
                  <c:v>70.455610273638854</c:v>
                </c:pt>
                <c:pt idx="128">
                  <c:v>74.286371716819389</c:v>
                </c:pt>
                <c:pt idx="129">
                  <c:v>75.262827992965697</c:v>
                </c:pt>
                <c:pt idx="130">
                  <c:v>77.140662541392331</c:v>
                </c:pt>
                <c:pt idx="131">
                  <c:v>81.947853966206864</c:v>
                </c:pt>
                <c:pt idx="132">
                  <c:v>82.660425688074795</c:v>
                </c:pt>
                <c:pt idx="133">
                  <c:v>87.19806967682419</c:v>
                </c:pt>
                <c:pt idx="134">
                  <c:v>78.047170633982674</c:v>
                </c:pt>
                <c:pt idx="135">
                  <c:v>79.635354396480707</c:v>
                </c:pt>
                <c:pt idx="136">
                  <c:v>77.66906510865465</c:v>
                </c:pt>
                <c:pt idx="137">
                  <c:v>78.879078804748985</c:v>
                </c:pt>
                <c:pt idx="138">
                  <c:v>81.702918193660707</c:v>
                </c:pt>
                <c:pt idx="139">
                  <c:v>75.142296338962453</c:v>
                </c:pt>
                <c:pt idx="140">
                  <c:v>72.167086613932312</c:v>
                </c:pt>
                <c:pt idx="141">
                  <c:v>71.709351743699074</c:v>
                </c:pt>
                <c:pt idx="142">
                  <c:v>71.938252644558631</c:v>
                </c:pt>
                <c:pt idx="143">
                  <c:v>69.497060560373342</c:v>
                </c:pt>
                <c:pt idx="144">
                  <c:v>73.729826850158375</c:v>
                </c:pt>
                <c:pt idx="145">
                  <c:v>77.126783819714873</c:v>
                </c:pt>
                <c:pt idx="146">
                  <c:v>78.593699681865075</c:v>
                </c:pt>
                <c:pt idx="147">
                  <c:v>75.196725979437119</c:v>
                </c:pt>
                <c:pt idx="148">
                  <c:v>68.634368686926635</c:v>
                </c:pt>
                <c:pt idx="149">
                  <c:v>72.648978969744675</c:v>
                </c:pt>
                <c:pt idx="150">
                  <c:v>70.075236249021842</c:v>
                </c:pt>
                <c:pt idx="151">
                  <c:v>70.620866502665407</c:v>
                </c:pt>
                <c:pt idx="152">
                  <c:v>71.478306644881414</c:v>
                </c:pt>
                <c:pt idx="153">
                  <c:v>70.620866502665407</c:v>
                </c:pt>
                <c:pt idx="154">
                  <c:v>72.72545775399351</c:v>
                </c:pt>
                <c:pt idx="155">
                  <c:v>75.999282303238644</c:v>
                </c:pt>
                <c:pt idx="156">
                  <c:v>78.55104281167317</c:v>
                </c:pt>
                <c:pt idx="157">
                  <c:v>80.441931390254922</c:v>
                </c:pt>
                <c:pt idx="158">
                  <c:v>85.090375673043908</c:v>
                </c:pt>
                <c:pt idx="159">
                  <c:v>92.181243101276138</c:v>
                </c:pt>
                <c:pt idx="160">
                  <c:v>85.405534526320139</c:v>
                </c:pt>
                <c:pt idx="161">
                  <c:v>88.399465944112592</c:v>
                </c:pt>
                <c:pt idx="162">
                  <c:v>88.781941139303939</c:v>
                </c:pt>
                <c:pt idx="163">
                  <c:v>86.012428603227846</c:v>
                </c:pt>
                <c:pt idx="164">
                  <c:v>94.320906451200827</c:v>
                </c:pt>
                <c:pt idx="165">
                  <c:v>94.241774311619224</c:v>
                </c:pt>
                <c:pt idx="166">
                  <c:v>95.428691864267535</c:v>
                </c:pt>
                <c:pt idx="167">
                  <c:v>96.061729857638639</c:v>
                </c:pt>
                <c:pt idx="168">
                  <c:v>90.330001866432298</c:v>
                </c:pt>
                <c:pt idx="169">
                  <c:v>92.562331858545861</c:v>
                </c:pt>
                <c:pt idx="170">
                  <c:v>90.330001866432298</c:v>
                </c:pt>
                <c:pt idx="171">
                  <c:v>88.336856319900363</c:v>
                </c:pt>
                <c:pt idx="172">
                  <c:v>92.323166536245893</c:v>
                </c:pt>
                <c:pt idx="173">
                  <c:v>95.990593640208459</c:v>
                </c:pt>
                <c:pt idx="174">
                  <c:v>96.324995295672707</c:v>
                </c:pt>
                <c:pt idx="175">
                  <c:v>94.719567113921983</c:v>
                </c:pt>
                <c:pt idx="176">
                  <c:v>94.478759579807956</c:v>
                </c:pt>
                <c:pt idx="177">
                  <c:v>96.806624706362001</c:v>
                </c:pt>
                <c:pt idx="178">
                  <c:v>93.274719518827638</c:v>
                </c:pt>
                <c:pt idx="179">
                  <c:v>90.22439832418857</c:v>
                </c:pt>
                <c:pt idx="180">
                  <c:v>92.780368345002344</c:v>
                </c:pt>
                <c:pt idx="181">
                  <c:v>99.724770558866439</c:v>
                </c:pt>
                <c:pt idx="182">
                  <c:v>101.17823558276673</c:v>
                </c:pt>
                <c:pt idx="183">
                  <c:v>103.84293580237846</c:v>
                </c:pt>
                <c:pt idx="184">
                  <c:v>105.37719191054589</c:v>
                </c:pt>
                <c:pt idx="185">
                  <c:v>103.43921464124341</c:v>
                </c:pt>
                <c:pt idx="186">
                  <c:v>104.93852056173493</c:v>
                </c:pt>
                <c:pt idx="187">
                  <c:v>98.36464627283415</c:v>
                </c:pt>
                <c:pt idx="188">
                  <c:v>92.764675301975757</c:v>
                </c:pt>
                <c:pt idx="189">
                  <c:v>99.987818469571408</c:v>
                </c:pt>
                <c:pt idx="190">
                  <c:v>100.47478327584874</c:v>
                </c:pt>
                <c:pt idx="191">
                  <c:v>98.36464627283415</c:v>
                </c:pt>
                <c:pt idx="192">
                  <c:v>94.016533128790712</c:v>
                </c:pt>
                <c:pt idx="193">
                  <c:v>89.029568513746199</c:v>
                </c:pt>
                <c:pt idx="194">
                  <c:v>93.280764866247949</c:v>
                </c:pt>
                <c:pt idx="195">
                  <c:v>93.362524066649982</c:v>
                </c:pt>
                <c:pt idx="196">
                  <c:v>96.387401735017093</c:v>
                </c:pt>
                <c:pt idx="197">
                  <c:v>94.016533128790712</c:v>
                </c:pt>
                <c:pt idx="198">
                  <c:v>99.371477491515009</c:v>
                </c:pt>
                <c:pt idx="199">
                  <c:v>101.18424507403387</c:v>
                </c:pt>
                <c:pt idx="200">
                  <c:v>103.32656177929131</c:v>
                </c:pt>
                <c:pt idx="201">
                  <c:v>104.06813156741302</c:v>
                </c:pt>
                <c:pt idx="202">
                  <c:v>102.77035874129029</c:v>
                </c:pt>
                <c:pt idx="203">
                  <c:v>100.6486497624506</c:v>
                </c:pt>
                <c:pt idx="204">
                  <c:v>105.38538145592426</c:v>
                </c:pt>
                <c:pt idx="205">
                  <c:v>106.76077090155565</c:v>
                </c:pt>
                <c:pt idx="206">
                  <c:v>107.3234208758922</c:v>
                </c:pt>
                <c:pt idx="207">
                  <c:v>108.07363438733213</c:v>
                </c:pt>
                <c:pt idx="208">
                  <c:v>111.05372293960025</c:v>
                </c:pt>
                <c:pt idx="209">
                  <c:v>111.80392688939935</c:v>
                </c:pt>
                <c:pt idx="210">
                  <c:v>114.85196046146775</c:v>
                </c:pt>
                <c:pt idx="211">
                  <c:v>114.74710272720945</c:v>
                </c:pt>
                <c:pt idx="212">
                  <c:v>116.84448450134512</c:v>
                </c:pt>
                <c:pt idx="213">
                  <c:v>123.01074365087925</c:v>
                </c:pt>
                <c:pt idx="214">
                  <c:v>125.65341384999851</c:v>
                </c:pt>
                <c:pt idx="215">
                  <c:v>125.69535120671731</c:v>
                </c:pt>
                <c:pt idx="216">
                  <c:v>132.88306849500538</c:v>
                </c:pt>
                <c:pt idx="217">
                  <c:v>128.93500245160473</c:v>
                </c:pt>
                <c:pt idx="218">
                  <c:v>128.11162087405637</c:v>
                </c:pt>
                <c:pt idx="219">
                  <c:v>128.02716529093777</c:v>
                </c:pt>
                <c:pt idx="220">
                  <c:v>126.12702104402409</c:v>
                </c:pt>
                <c:pt idx="221">
                  <c:v>122.2634129741522</c:v>
                </c:pt>
                <c:pt idx="222">
                  <c:v>124.52902464761529</c:v>
                </c:pt>
                <c:pt idx="223">
                  <c:v>123.86947939542891</c:v>
                </c:pt>
                <c:pt idx="224">
                  <c:v>128.14597106876963</c:v>
                </c:pt>
                <c:pt idx="225">
                  <c:v>116.67815975895486</c:v>
                </c:pt>
                <c:pt idx="226">
                  <c:v>117.741947281702</c:v>
                </c:pt>
                <c:pt idx="227">
                  <c:v>107.84855814280807</c:v>
                </c:pt>
                <c:pt idx="228">
                  <c:v>116.3838165977846</c:v>
                </c:pt>
                <c:pt idx="229">
                  <c:v>116.55536677689327</c:v>
                </c:pt>
                <c:pt idx="230">
                  <c:v>117.32725652811466</c:v>
                </c:pt>
                <c:pt idx="231">
                  <c:v>118.8281472905752</c:v>
                </c:pt>
                <c:pt idx="232">
                  <c:v>113.0389801324402</c:v>
                </c:pt>
                <c:pt idx="233">
                  <c:v>117.02707837562257</c:v>
                </c:pt>
                <c:pt idx="234">
                  <c:v>117.59443267725177</c:v>
                </c:pt>
                <c:pt idx="235">
                  <c:v>116.66407068117894</c:v>
                </c:pt>
                <c:pt idx="236">
                  <c:v>122.76557122772232</c:v>
                </c:pt>
                <c:pt idx="237">
                  <c:v>126.96305984363276</c:v>
                </c:pt>
                <c:pt idx="238">
                  <c:v>128.58578503366078</c:v>
                </c:pt>
                <c:pt idx="239">
                  <c:v>128.17471336113093</c:v>
                </c:pt>
                <c:pt idx="240">
                  <c:v>126.44159663720917</c:v>
                </c:pt>
                <c:pt idx="241">
                  <c:v>115.95406147905581</c:v>
                </c:pt>
                <c:pt idx="242">
                  <c:v>108.13766630561912</c:v>
                </c:pt>
                <c:pt idx="243">
                  <c:v>113.32668512445814</c:v>
                </c:pt>
                <c:pt idx="244">
                  <c:v>121.31825194847117</c:v>
                </c:pt>
                <c:pt idx="245">
                  <c:v>120.24540955184972</c:v>
                </c:pt>
                <c:pt idx="246">
                  <c:v>119.8975953046989</c:v>
                </c:pt>
                <c:pt idx="247">
                  <c:v>128.04083365651678</c:v>
                </c:pt>
                <c:pt idx="248">
                  <c:v>130.358030382305</c:v>
                </c:pt>
                <c:pt idx="249">
                  <c:v>128.52634987420706</c:v>
                </c:pt>
                <c:pt idx="250">
                  <c:v>142.09840821627972</c:v>
                </c:pt>
                <c:pt idx="251">
                  <c:v>149.09409429078252</c:v>
                </c:pt>
                <c:pt idx="252">
                  <c:v>148.41682175648108</c:v>
                </c:pt>
                <c:pt idx="253">
                  <c:v>151.14189895716922</c:v>
                </c:pt>
                <c:pt idx="254">
                  <c:v>151.80650470776948</c:v>
                </c:pt>
                <c:pt idx="255">
                  <c:v>149.3694791085797</c:v>
                </c:pt>
                <c:pt idx="256">
                  <c:v>151.93945454281206</c:v>
                </c:pt>
                <c:pt idx="257">
                  <c:v>149.63533575128108</c:v>
                </c:pt>
                <c:pt idx="258">
                  <c:v>149.77903526103663</c:v>
                </c:pt>
                <c:pt idx="259">
                  <c:v>152.65811702989427</c:v>
                </c:pt>
                <c:pt idx="260">
                  <c:v>156.78701521524783</c:v>
                </c:pt>
                <c:pt idx="261">
                  <c:v>152.65811702989427</c:v>
                </c:pt>
                <c:pt idx="262">
                  <c:v>148.03820468336818</c:v>
                </c:pt>
                <c:pt idx="263">
                  <c:v>149.44426309198988</c:v>
                </c:pt>
                <c:pt idx="264">
                  <c:v>144.89684471589305</c:v>
                </c:pt>
                <c:pt idx="265">
                  <c:v>142.31909088683835</c:v>
                </c:pt>
                <c:pt idx="266">
                  <c:v>139.31172775407765</c:v>
                </c:pt>
                <c:pt idx="267">
                  <c:v>128.02838679055495</c:v>
                </c:pt>
                <c:pt idx="268">
                  <c:v>130.24434725355252</c:v>
                </c:pt>
                <c:pt idx="269">
                  <c:v>119.45850324369106</c:v>
                </c:pt>
                <c:pt idx="270">
                  <c:v>128.199052517886</c:v>
                </c:pt>
                <c:pt idx="271">
                  <c:v>122.35418880186522</c:v>
                </c:pt>
                <c:pt idx="272">
                  <c:v>111.53203446091852</c:v>
                </c:pt>
                <c:pt idx="273">
                  <c:v>114.13483739856053</c:v>
                </c:pt>
                <c:pt idx="274">
                  <c:v>127.39994316560686</c:v>
                </c:pt>
                <c:pt idx="275">
                  <c:v>124.29485767306379</c:v>
                </c:pt>
                <c:pt idx="276">
                  <c:v>134.25390899000772</c:v>
                </c:pt>
                <c:pt idx="277">
                  <c:v>128.00687548907791</c:v>
                </c:pt>
                <c:pt idx="278">
                  <c:v>134.29967578388244</c:v>
                </c:pt>
                <c:pt idx="279">
                  <c:v>134.64292195712252</c:v>
                </c:pt>
                <c:pt idx="280">
                  <c:v>135.78707029029906</c:v>
                </c:pt>
                <c:pt idx="281">
                  <c:v>141.64509082411399</c:v>
                </c:pt>
                <c:pt idx="282">
                  <c:v>146.12230524276242</c:v>
                </c:pt>
                <c:pt idx="283">
                  <c:v>142.02111908296979</c:v>
                </c:pt>
                <c:pt idx="284">
                  <c:v>138.9106695099162</c:v>
                </c:pt>
                <c:pt idx="285">
                  <c:v>135.84628792242376</c:v>
                </c:pt>
                <c:pt idx="286">
                  <c:v>144.25604506057107</c:v>
                </c:pt>
                <c:pt idx="287">
                  <c:v>147.781230805006</c:v>
                </c:pt>
                <c:pt idx="288">
                  <c:v>154.69091948180497</c:v>
                </c:pt>
                <c:pt idx="289">
                  <c:v>161.48977917964183</c:v>
                </c:pt>
                <c:pt idx="290">
                  <c:v>166.69985273160782</c:v>
                </c:pt>
                <c:pt idx="291">
                  <c:v>157.16746573299156</c:v>
                </c:pt>
                <c:pt idx="292">
                  <c:v>161.13931157715825</c:v>
                </c:pt>
                <c:pt idx="293">
                  <c:v>159.43375150213379</c:v>
                </c:pt>
                <c:pt idx="294">
                  <c:v>167.0382105159691</c:v>
                </c:pt>
                <c:pt idx="295">
                  <c:v>169.39185621663464</c:v>
                </c:pt>
                <c:pt idx="296">
                  <c:v>168.37978999959461</c:v>
                </c:pt>
                <c:pt idx="297">
                  <c:v>160.21263320321853</c:v>
                </c:pt>
                <c:pt idx="298">
                  <c:v>164.02554067254286</c:v>
                </c:pt>
                <c:pt idx="299">
                  <c:v>157.92960500096765</c:v>
                </c:pt>
                <c:pt idx="300">
                  <c:v>163.28891664314503</c:v>
                </c:pt>
                <c:pt idx="301">
                  <c:v>163.67138944792615</c:v>
                </c:pt>
                <c:pt idx="302">
                  <c:v>163.88651919556767</c:v>
                </c:pt>
                <c:pt idx="303">
                  <c:v>170.74700127820017</c:v>
                </c:pt>
                <c:pt idx="304">
                  <c:v>177.17721191349852</c:v>
                </c:pt>
                <c:pt idx="305">
                  <c:v>176.46008167936068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71-4F47-BB38-D6969F280E29}"/>
            </c:ext>
          </c:extLst>
        </c:ser>
        <c:ser>
          <c:idx val="6"/>
          <c:order val="6"/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cat>
            <c:numRef>
              <c:f>'Step #7'!$C$4:$C$309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#7'!$Q$4:$Q$309</c:f>
              <c:numCache>
                <c:formatCode>0.00</c:formatCode>
                <c:ptCount val="306"/>
                <c:pt idx="0">
                  <c:v>100</c:v>
                </c:pt>
                <c:pt idx="1">
                  <c:v>89.147277538947904</c:v>
                </c:pt>
                <c:pt idx="2">
                  <c:v>91.47286992703593</c:v>
                </c:pt>
                <c:pt idx="3">
                  <c:v>93.023270104514424</c:v>
                </c:pt>
                <c:pt idx="4">
                  <c:v>82.170547643462328</c:v>
                </c:pt>
                <c:pt idx="5">
                  <c:v>92.24806213764542</c:v>
                </c:pt>
                <c:pt idx="6">
                  <c:v>92.24806213764542</c:v>
                </c:pt>
                <c:pt idx="7">
                  <c:v>95.34886249260245</c:v>
                </c:pt>
                <c:pt idx="8">
                  <c:v>87.115476365295635</c:v>
                </c:pt>
                <c:pt idx="9">
                  <c:v>87.115476365295635</c:v>
                </c:pt>
                <c:pt idx="10">
                  <c:v>83.15569201176551</c:v>
                </c:pt>
                <c:pt idx="11">
                  <c:v>82.363719384800007</c:v>
                </c:pt>
                <c:pt idx="12">
                  <c:v>85.751850887802192</c:v>
                </c:pt>
                <c:pt idx="13">
                  <c:v>83.430764789928091</c:v>
                </c:pt>
                <c:pt idx="14">
                  <c:v>69.633071380267239</c:v>
                </c:pt>
                <c:pt idx="15">
                  <c:v>71.051528640783118</c:v>
                </c:pt>
                <c:pt idx="16">
                  <c:v>68.859391770568706</c:v>
                </c:pt>
                <c:pt idx="17">
                  <c:v>70.019966332024737</c:v>
                </c:pt>
                <c:pt idx="18">
                  <c:v>67.82781370555081</c:v>
                </c:pt>
                <c:pt idx="19">
                  <c:v>67.698832965372148</c:v>
                </c:pt>
                <c:pt idx="20">
                  <c:v>53.967300089306477</c:v>
                </c:pt>
                <c:pt idx="21">
                  <c:v>55.913213892483071</c:v>
                </c:pt>
                <c:pt idx="22">
                  <c:v>59.156435076963021</c:v>
                </c:pt>
                <c:pt idx="23">
                  <c:v>65.772630242816575</c:v>
                </c:pt>
                <c:pt idx="24">
                  <c:v>74.940299532795379</c:v>
                </c:pt>
                <c:pt idx="25">
                  <c:v>72.063001718692789</c:v>
                </c:pt>
                <c:pt idx="26">
                  <c:v>74.155637810232875</c:v>
                </c:pt>
                <c:pt idx="27">
                  <c:v>71.932240521191844</c:v>
                </c:pt>
                <c:pt idx="28">
                  <c:v>72.32458713873261</c:v>
                </c:pt>
                <c:pt idx="29">
                  <c:v>68.924149997069335</c:v>
                </c:pt>
                <c:pt idx="30">
                  <c:v>64.215848780244926</c:v>
                </c:pt>
                <c:pt idx="31">
                  <c:v>65.262158947885226</c:v>
                </c:pt>
                <c:pt idx="32">
                  <c:v>58.068938047017951</c:v>
                </c:pt>
                <c:pt idx="33">
                  <c:v>61.600167898701116</c:v>
                </c:pt>
                <c:pt idx="34">
                  <c:v>59.638356029699914</c:v>
                </c:pt>
                <c:pt idx="35">
                  <c:v>55.845556514236414</c:v>
                </c:pt>
                <c:pt idx="36">
                  <c:v>55.148042662908694</c:v>
                </c:pt>
                <c:pt idx="37">
                  <c:v>54.615228992021656</c:v>
                </c:pt>
                <c:pt idx="38">
                  <c:v>53.416350963747369</c:v>
                </c:pt>
                <c:pt idx="39">
                  <c:v>55.414465254611699</c:v>
                </c:pt>
                <c:pt idx="40">
                  <c:v>62.341263563775982</c:v>
                </c:pt>
                <c:pt idx="41">
                  <c:v>64.339377854640318</c:v>
                </c:pt>
                <c:pt idx="42">
                  <c:v>70.20051730951154</c:v>
                </c:pt>
                <c:pt idx="43">
                  <c:v>72.198663112894863</c:v>
                </c:pt>
                <c:pt idx="44">
                  <c:v>74.463184239202704</c:v>
                </c:pt>
                <c:pt idx="45">
                  <c:v>79.525071675224424</c:v>
                </c:pt>
                <c:pt idx="46">
                  <c:v>79.525071675224424</c:v>
                </c:pt>
                <c:pt idx="47">
                  <c:v>79.924697684649189</c:v>
                </c:pt>
                <c:pt idx="48">
                  <c:v>87.070791613384245</c:v>
                </c:pt>
                <c:pt idx="49">
                  <c:v>89.13408954975543</c:v>
                </c:pt>
                <c:pt idx="50">
                  <c:v>87.758552340088158</c:v>
                </c:pt>
                <c:pt idx="51">
                  <c:v>83.907076514286842</c:v>
                </c:pt>
                <c:pt idx="52">
                  <c:v>83.631972223605274</c:v>
                </c:pt>
                <c:pt idx="53">
                  <c:v>86.107926595998791</c:v>
                </c:pt>
                <c:pt idx="54">
                  <c:v>86.658135177361913</c:v>
                </c:pt>
                <c:pt idx="55">
                  <c:v>90.096954567140884</c:v>
                </c:pt>
                <c:pt idx="56">
                  <c:v>93.535758200660382</c:v>
                </c:pt>
                <c:pt idx="57">
                  <c:v>94.911295410327668</c:v>
                </c:pt>
                <c:pt idx="58">
                  <c:v>98.07501050942507</c:v>
                </c:pt>
                <c:pt idx="59">
                  <c:v>98.625203334528706</c:v>
                </c:pt>
                <c:pt idx="60">
                  <c:v>104.33672134929044</c:v>
                </c:pt>
                <c:pt idx="61">
                  <c:v>104.76548068251074</c:v>
                </c:pt>
                <c:pt idx="62">
                  <c:v>103.47910814529288</c:v>
                </c:pt>
                <c:pt idx="63">
                  <c:v>104.05087128963724</c:v>
                </c:pt>
                <c:pt idx="64">
                  <c:v>105.19425577199053</c:v>
                </c:pt>
                <c:pt idx="65">
                  <c:v>108.19569715460861</c:v>
                </c:pt>
                <c:pt idx="66">
                  <c:v>115.91375905906141</c:v>
                </c:pt>
                <c:pt idx="67">
                  <c:v>111.91182671139764</c:v>
                </c:pt>
                <c:pt idx="68">
                  <c:v>114.05573367131561</c:v>
                </c:pt>
                <c:pt idx="69">
                  <c:v>109.48203817930751</c:v>
                </c:pt>
                <c:pt idx="70">
                  <c:v>112.19766101479134</c:v>
                </c:pt>
                <c:pt idx="71">
                  <c:v>112.91230192018385</c:v>
                </c:pt>
                <c:pt idx="72">
                  <c:v>124.81314651871752</c:v>
                </c:pt>
                <c:pt idx="73">
                  <c:v>126.74016856676653</c:v>
                </c:pt>
                <c:pt idx="74">
                  <c:v>130.14953950756018</c:v>
                </c:pt>
                <c:pt idx="75">
                  <c:v>138.45067755067055</c:v>
                </c:pt>
                <c:pt idx="76">
                  <c:v>127.62957790241329</c:v>
                </c:pt>
                <c:pt idx="77">
                  <c:v>130.44605655488758</c:v>
                </c:pt>
                <c:pt idx="78">
                  <c:v>130.59424417538358</c:v>
                </c:pt>
                <c:pt idx="79">
                  <c:v>134.44833554026008</c:v>
                </c:pt>
                <c:pt idx="80">
                  <c:v>138.30241114887713</c:v>
                </c:pt>
                <c:pt idx="81">
                  <c:v>150.1611550220556</c:v>
                </c:pt>
                <c:pt idx="82">
                  <c:v>162.61280693981297</c:v>
                </c:pt>
                <c:pt idx="83">
                  <c:v>166.02224090564459</c:v>
                </c:pt>
                <c:pt idx="84">
                  <c:v>178.66405511917719</c:v>
                </c:pt>
                <c:pt idx="85">
                  <c:v>178.20666666246501</c:v>
                </c:pt>
                <c:pt idx="86">
                  <c:v>188.57283583049039</c:v>
                </c:pt>
                <c:pt idx="87">
                  <c:v>194.06080403561924</c:v>
                </c:pt>
                <c:pt idx="88">
                  <c:v>208.6954384368278</c:v>
                </c:pt>
                <c:pt idx="89">
                  <c:v>207.93315060273994</c:v>
                </c:pt>
                <c:pt idx="90">
                  <c:v>206.25636946789848</c:v>
                </c:pt>
                <c:pt idx="91">
                  <c:v>202.75011328750571</c:v>
                </c:pt>
                <c:pt idx="92">
                  <c:v>225.92155210500474</c:v>
                </c:pt>
                <c:pt idx="93">
                  <c:v>239.9464350202405</c:v>
                </c:pt>
                <c:pt idx="94">
                  <c:v>219.21404941541124</c:v>
                </c:pt>
                <c:pt idx="95">
                  <c:v>210.21985654240859</c:v>
                </c:pt>
                <c:pt idx="96">
                  <c:v>192.88480409612328</c:v>
                </c:pt>
                <c:pt idx="97">
                  <c:v>192.40970560374521</c:v>
                </c:pt>
                <c:pt idx="98">
                  <c:v>202.22818719192577</c:v>
                </c:pt>
                <c:pt idx="99">
                  <c:v>214.89713368429878</c:v>
                </c:pt>
                <c:pt idx="100">
                  <c:v>217.58927969314371</c:v>
                </c:pt>
                <c:pt idx="101">
                  <c:v>196.52714708972431</c:v>
                </c:pt>
                <c:pt idx="102">
                  <c:v>197.35335806855991</c:v>
                </c:pt>
                <c:pt idx="103">
                  <c:v>180.06696095157724</c:v>
                </c:pt>
                <c:pt idx="104">
                  <c:v>155.89796183329753</c:v>
                </c:pt>
                <c:pt idx="105">
                  <c:v>112.52186181004129</c:v>
                </c:pt>
                <c:pt idx="106">
                  <c:v>108.84049056168546</c:v>
                </c:pt>
                <c:pt idx="107">
                  <c:v>112.841965977824</c:v>
                </c:pt>
                <c:pt idx="108">
                  <c:v>107.59035742129277</c:v>
                </c:pt>
                <c:pt idx="109">
                  <c:v>95.747101951192164</c:v>
                </c:pt>
                <c:pt idx="110">
                  <c:v>105.08826341440664</c:v>
                </c:pt>
                <c:pt idx="111">
                  <c:v>122.10254993001071</c:v>
                </c:pt>
                <c:pt idx="112">
                  <c:v>155.46386112811038</c:v>
                </c:pt>
                <c:pt idx="113">
                  <c:v>150.4597046268571</c:v>
                </c:pt>
                <c:pt idx="114">
                  <c:v>176.97121835591628</c:v>
                </c:pt>
                <c:pt idx="115">
                  <c:v>171.92932561318636</c:v>
                </c:pt>
                <c:pt idx="116">
                  <c:v>180.6686609889511</c:v>
                </c:pt>
                <c:pt idx="117">
                  <c:v>176.13093703735683</c:v>
                </c:pt>
                <c:pt idx="118">
                  <c:v>190.92051849438226</c:v>
                </c:pt>
                <c:pt idx="119">
                  <c:v>193.10532870393422</c:v>
                </c:pt>
                <c:pt idx="120">
                  <c:v>185.3289686393714</c:v>
                </c:pt>
                <c:pt idx="121">
                  <c:v>189.28315952078282</c:v>
                </c:pt>
                <c:pt idx="122">
                  <c:v>197.70719638790902</c:v>
                </c:pt>
                <c:pt idx="123">
                  <c:v>206.47508210586821</c:v>
                </c:pt>
                <c:pt idx="124">
                  <c:v>189.28315952078282</c:v>
                </c:pt>
                <c:pt idx="125">
                  <c:v>193.23728737715632</c:v>
                </c:pt>
                <c:pt idx="126">
                  <c:v>213.80030894873605</c:v>
                </c:pt>
                <c:pt idx="127">
                  <c:v>211.19510597975258</c:v>
                </c:pt>
                <c:pt idx="128">
                  <c:v>229.60517649846756</c:v>
                </c:pt>
                <c:pt idx="129">
                  <c:v>236.89971014785044</c:v>
                </c:pt>
                <c:pt idx="130">
                  <c:v>232.03671397536101</c:v>
                </c:pt>
                <c:pt idx="131">
                  <c:v>240.54709514448805</c:v>
                </c:pt>
                <c:pt idx="132">
                  <c:v>244.19208518968333</c:v>
                </c:pt>
                <c:pt idx="133">
                  <c:v>231.92927204190408</c:v>
                </c:pt>
                <c:pt idx="134">
                  <c:v>242.94808123423195</c:v>
                </c:pt>
                <c:pt idx="135">
                  <c:v>256.81048560161497</c:v>
                </c:pt>
                <c:pt idx="136">
                  <c:v>252.36737798825342</c:v>
                </c:pt>
                <c:pt idx="137">
                  <c:v>244.01443336394252</c:v>
                </c:pt>
                <c:pt idx="138">
                  <c:v>259.16280060579663</c:v>
                </c:pt>
                <c:pt idx="139">
                  <c:v>234.65226880682889</c:v>
                </c:pt>
                <c:pt idx="140">
                  <c:v>198.24692705671183</c:v>
                </c:pt>
                <c:pt idx="141">
                  <c:v>220.77502204300706</c:v>
                </c:pt>
                <c:pt idx="142">
                  <c:v>212.12420533305269</c:v>
                </c:pt>
                <c:pt idx="143">
                  <c:v>195.18307513025701</c:v>
                </c:pt>
                <c:pt idx="144">
                  <c:v>228.97990509689788</c:v>
                </c:pt>
                <c:pt idx="145">
                  <c:v>238.41284677163696</c:v>
                </c:pt>
                <c:pt idx="146">
                  <c:v>238.41284677163696</c:v>
                </c:pt>
                <c:pt idx="147">
                  <c:v>240.44745255947828</c:v>
                </c:pt>
                <c:pt idx="148">
                  <c:v>215.47789365281145</c:v>
                </c:pt>
                <c:pt idx="149">
                  <c:v>227.87011295977555</c:v>
                </c:pt>
                <c:pt idx="150">
                  <c:v>246.9789105617989</c:v>
                </c:pt>
                <c:pt idx="151">
                  <c:v>246.79092262983318</c:v>
                </c:pt>
                <c:pt idx="152">
                  <c:v>252.05378115563971</c:v>
                </c:pt>
                <c:pt idx="153">
                  <c:v>250.73805470699347</c:v>
                </c:pt>
                <c:pt idx="154">
                  <c:v>254.30928970151973</c:v>
                </c:pt>
                <c:pt idx="155">
                  <c:v>257.31667119396519</c:v>
                </c:pt>
                <c:pt idx="156">
                  <c:v>265.42741059740808</c:v>
                </c:pt>
                <c:pt idx="157">
                  <c:v>263.30698046412903</c:v>
                </c:pt>
                <c:pt idx="158">
                  <c:v>269.08977979681993</c:v>
                </c:pt>
                <c:pt idx="159">
                  <c:v>278.34215473781268</c:v>
                </c:pt>
                <c:pt idx="160">
                  <c:v>260.80115222374394</c:v>
                </c:pt>
                <c:pt idx="161">
                  <c:v>246.53713655824049</c:v>
                </c:pt>
                <c:pt idx="162">
                  <c:v>261.57768371641004</c:v>
                </c:pt>
                <c:pt idx="163">
                  <c:v>243.51076877311053</c:v>
                </c:pt>
                <c:pt idx="164">
                  <c:v>262.16681025871145</c:v>
                </c:pt>
                <c:pt idx="165">
                  <c:v>271.20037802417767</c:v>
                </c:pt>
                <c:pt idx="166">
                  <c:v>266.68351536014711</c:v>
                </c:pt>
                <c:pt idx="167">
                  <c:v>258.63203524864321</c:v>
                </c:pt>
                <c:pt idx="168">
                  <c:v>244.8734331187751</c:v>
                </c:pt>
                <c:pt idx="169">
                  <c:v>253.89083496200536</c:v>
                </c:pt>
                <c:pt idx="170">
                  <c:v>261.70600269369015</c:v>
                </c:pt>
                <c:pt idx="171">
                  <c:v>272.72725410623877</c:v>
                </c:pt>
                <c:pt idx="172">
                  <c:v>277.73695681083223</c:v>
                </c:pt>
                <c:pt idx="173">
                  <c:v>270.92379264510413</c:v>
                </c:pt>
                <c:pt idx="174">
                  <c:v>285.73114716283339</c:v>
                </c:pt>
                <c:pt idx="175">
                  <c:v>283.69888905765595</c:v>
                </c:pt>
                <c:pt idx="176">
                  <c:v>271.09903376314304</c:v>
                </c:pt>
                <c:pt idx="177">
                  <c:v>269.67649563141947</c:v>
                </c:pt>
                <c:pt idx="178">
                  <c:v>272.52169794494262</c:v>
                </c:pt>
                <c:pt idx="179">
                  <c:v>265.81529819351329</c:v>
                </c:pt>
                <c:pt idx="180">
                  <c:v>264.5894139364745</c:v>
                </c:pt>
                <c:pt idx="181">
                  <c:v>265.6254195104089</c:v>
                </c:pt>
                <c:pt idx="182">
                  <c:v>265.21099837332378</c:v>
                </c:pt>
                <c:pt idx="183">
                  <c:v>283.4443466856078</c:v>
                </c:pt>
                <c:pt idx="184">
                  <c:v>266.86857262784787</c:v>
                </c:pt>
                <c:pt idx="185">
                  <c:v>260.44551769081306</c:v>
                </c:pt>
                <c:pt idx="186">
                  <c:v>252.98595297954017</c:v>
                </c:pt>
                <c:pt idx="187">
                  <c:v>222.30823214138283</c:v>
                </c:pt>
                <c:pt idx="188">
                  <c:v>213.69332394680436</c:v>
                </c:pt>
                <c:pt idx="189">
                  <c:v>233.65483455612411</c:v>
                </c:pt>
                <c:pt idx="190">
                  <c:v>220.83744834310326</c:v>
                </c:pt>
                <c:pt idx="191">
                  <c:v>216.00467267631416</c:v>
                </c:pt>
                <c:pt idx="192">
                  <c:v>202.20820825489341</c:v>
                </c:pt>
                <c:pt idx="193">
                  <c:v>208.88386754405923</c:v>
                </c:pt>
                <c:pt idx="194">
                  <c:v>233.86387285076742</c:v>
                </c:pt>
                <c:pt idx="195">
                  <c:v>234.07916638042798</c:v>
                </c:pt>
                <c:pt idx="196">
                  <c:v>224.38867288807828</c:v>
                </c:pt>
                <c:pt idx="197">
                  <c:v>234.07916638042798</c:v>
                </c:pt>
                <c:pt idx="198">
                  <c:v>236.57486334596146</c:v>
                </c:pt>
                <c:pt idx="199">
                  <c:v>229.425633921588</c:v>
                </c:pt>
                <c:pt idx="200">
                  <c:v>235.27506647565878</c:v>
                </c:pt>
                <c:pt idx="201">
                  <c:v>224.22622585274453</c:v>
                </c:pt>
                <c:pt idx="202">
                  <c:v>228.01746549851862</c:v>
                </c:pt>
                <c:pt idx="203">
                  <c:v>215.88542930449978</c:v>
                </c:pt>
                <c:pt idx="204">
                  <c:v>243.48489699502923</c:v>
                </c:pt>
                <c:pt idx="205">
                  <c:v>249.63636128724858</c:v>
                </c:pt>
                <c:pt idx="206">
                  <c:v>255.11671921904417</c:v>
                </c:pt>
                <c:pt idx="207">
                  <c:v>257.01802705160679</c:v>
                </c:pt>
                <c:pt idx="208">
                  <c:v>264.95904002783186</c:v>
                </c:pt>
                <c:pt idx="209">
                  <c:v>264.17606422503468</c:v>
                </c:pt>
                <c:pt idx="210">
                  <c:v>280.95920641393207</c:v>
                </c:pt>
                <c:pt idx="211">
                  <c:v>279.94168293237857</c:v>
                </c:pt>
                <c:pt idx="212">
                  <c:v>276.21056917281527</c:v>
                </c:pt>
                <c:pt idx="213">
                  <c:v>288.64745747543122</c:v>
                </c:pt>
                <c:pt idx="214">
                  <c:v>298.93610584676975</c:v>
                </c:pt>
                <c:pt idx="215">
                  <c:v>293.16996088035893</c:v>
                </c:pt>
                <c:pt idx="216">
                  <c:v>318.86254302246653</c:v>
                </c:pt>
                <c:pt idx="217">
                  <c:v>309.24577306826683</c:v>
                </c:pt>
                <c:pt idx="218">
                  <c:v>309.01401424744012</c:v>
                </c:pt>
                <c:pt idx="219">
                  <c:v>322.80200180125559</c:v>
                </c:pt>
                <c:pt idx="220">
                  <c:v>306.23317625393042</c:v>
                </c:pt>
                <c:pt idx="221">
                  <c:v>277.96189317130018</c:v>
                </c:pt>
                <c:pt idx="222">
                  <c:v>288.55594512031797</c:v>
                </c:pt>
                <c:pt idx="223">
                  <c:v>281.22975714562119</c:v>
                </c:pt>
                <c:pt idx="224">
                  <c:v>286.78347622159856</c:v>
                </c:pt>
                <c:pt idx="225">
                  <c:v>262.79622555652685</c:v>
                </c:pt>
                <c:pt idx="226">
                  <c:v>270.94952261685</c:v>
                </c:pt>
                <c:pt idx="227">
                  <c:v>261.14192860397651</c:v>
                </c:pt>
                <c:pt idx="228">
                  <c:v>283.96776962583925</c:v>
                </c:pt>
                <c:pt idx="229">
                  <c:v>282.88299842878587</c:v>
                </c:pt>
                <c:pt idx="230">
                  <c:v>286.01672936607525</c:v>
                </c:pt>
                <c:pt idx="231">
                  <c:v>303.01149387617221</c:v>
                </c:pt>
                <c:pt idx="232">
                  <c:v>275.28964731819008</c:v>
                </c:pt>
                <c:pt idx="233">
                  <c:v>297.70809449469994</c:v>
                </c:pt>
                <c:pt idx="234">
                  <c:v>296.97679922302729</c:v>
                </c:pt>
                <c:pt idx="235">
                  <c:v>280.63505288746057</c:v>
                </c:pt>
                <c:pt idx="236">
                  <c:v>285.05835488264427</c:v>
                </c:pt>
                <c:pt idx="237">
                  <c:v>298.69695734024259</c:v>
                </c:pt>
                <c:pt idx="238">
                  <c:v>295.87094615077729</c:v>
                </c:pt>
                <c:pt idx="239">
                  <c:v>296.60813426349887</c:v>
                </c:pt>
                <c:pt idx="240">
                  <c:v>289.2891784119077</c:v>
                </c:pt>
                <c:pt idx="241">
                  <c:v>275.89265512510156</c:v>
                </c:pt>
                <c:pt idx="242">
                  <c:v>219.27334021986917</c:v>
                </c:pt>
                <c:pt idx="243">
                  <c:v>234.0601170627055</c:v>
                </c:pt>
                <c:pt idx="244">
                  <c:v>230.52137147524601</c:v>
                </c:pt>
                <c:pt idx="245">
                  <c:v>237.21964099677879</c:v>
                </c:pt>
                <c:pt idx="246">
                  <c:v>238.1357414360003</c:v>
                </c:pt>
                <c:pt idx="247">
                  <c:v>243.63210772743687</c:v>
                </c:pt>
                <c:pt idx="248">
                  <c:v>239.28613745382629</c:v>
                </c:pt>
                <c:pt idx="249">
                  <c:v>230.46630334833117</c:v>
                </c:pt>
                <c:pt idx="250">
                  <c:v>270.34738140421041</c:v>
                </c:pt>
                <c:pt idx="251">
                  <c:v>274.56552114458515</c:v>
                </c:pt>
                <c:pt idx="252">
                  <c:v>280.01025417367555</c:v>
                </c:pt>
                <c:pt idx="253">
                  <c:v>286.89997800426175</c:v>
                </c:pt>
                <c:pt idx="254">
                  <c:v>304.44933133585982</c:v>
                </c:pt>
                <c:pt idx="255">
                  <c:v>311.07913990991204</c:v>
                </c:pt>
                <c:pt idx="256">
                  <c:v>313.02904004673934</c:v>
                </c:pt>
                <c:pt idx="257">
                  <c:v>302.1094322641556</c:v>
                </c:pt>
                <c:pt idx="258">
                  <c:v>308.96546921195386</c:v>
                </c:pt>
                <c:pt idx="259">
                  <c:v>303.83578259135004</c:v>
                </c:pt>
                <c:pt idx="260">
                  <c:v>299.49521671474429</c:v>
                </c:pt>
                <c:pt idx="261">
                  <c:v>316.33117388544952</c:v>
                </c:pt>
                <c:pt idx="262">
                  <c:v>295.68086263629954</c:v>
                </c:pt>
                <c:pt idx="263">
                  <c:v>281.34395851439905</c:v>
                </c:pt>
                <c:pt idx="264">
                  <c:v>290.3710031884367</c:v>
                </c:pt>
                <c:pt idx="265">
                  <c:v>288.9942369905292</c:v>
                </c:pt>
                <c:pt idx="266">
                  <c:v>286.92901679050038</c:v>
                </c:pt>
                <c:pt idx="267">
                  <c:v>268.89262172183146</c:v>
                </c:pt>
                <c:pt idx="268">
                  <c:v>262.69692960922583</c:v>
                </c:pt>
                <c:pt idx="269">
                  <c:v>243.42147805058519</c:v>
                </c:pt>
                <c:pt idx="270">
                  <c:v>261.50941184404331</c:v>
                </c:pt>
                <c:pt idx="271">
                  <c:v>253.68647627643034</c:v>
                </c:pt>
                <c:pt idx="272">
                  <c:v>239.01850163014262</c:v>
                </c:pt>
                <c:pt idx="273">
                  <c:v>240.97424733924049</c:v>
                </c:pt>
                <c:pt idx="274">
                  <c:v>268.49416167560889</c:v>
                </c:pt>
                <c:pt idx="275">
                  <c:v>262.76666681372507</c:v>
                </c:pt>
                <c:pt idx="276">
                  <c:v>286.94858606478596</c:v>
                </c:pt>
                <c:pt idx="277">
                  <c:v>270.14396809420481</c:v>
                </c:pt>
                <c:pt idx="278">
                  <c:v>280.31146658633077</c:v>
                </c:pt>
                <c:pt idx="279">
                  <c:v>280.73508937895758</c:v>
                </c:pt>
                <c:pt idx="280">
                  <c:v>264.91903488498878</c:v>
                </c:pt>
                <c:pt idx="281">
                  <c:v>261.38865587131801</c:v>
                </c:pt>
                <c:pt idx="282">
                  <c:v>293.67244375172925</c:v>
                </c:pt>
                <c:pt idx="283">
                  <c:v>272.00566469041155</c:v>
                </c:pt>
                <c:pt idx="284">
                  <c:v>268.63856779382746</c:v>
                </c:pt>
                <c:pt idx="285">
                  <c:v>256.48760833216215</c:v>
                </c:pt>
                <c:pt idx="286">
                  <c:v>263.07545798719457</c:v>
                </c:pt>
                <c:pt idx="287">
                  <c:v>273.76245611093918</c:v>
                </c:pt>
                <c:pt idx="288">
                  <c:v>267.18229551053747</c:v>
                </c:pt>
                <c:pt idx="289">
                  <c:v>268.2377758212005</c:v>
                </c:pt>
                <c:pt idx="290">
                  <c:v>276.83224814722143</c:v>
                </c:pt>
                <c:pt idx="291">
                  <c:v>283.61730314602084</c:v>
                </c:pt>
                <c:pt idx="292">
                  <c:v>294.92582268157668</c:v>
                </c:pt>
                <c:pt idx="293">
                  <c:v>289.49775977502583</c:v>
                </c:pt>
                <c:pt idx="294">
                  <c:v>304.48897408473465</c:v>
                </c:pt>
                <c:pt idx="295">
                  <c:v>316.77294788900787</c:v>
                </c:pt>
                <c:pt idx="296">
                  <c:v>340.11249023899722</c:v>
                </c:pt>
                <c:pt idx="297">
                  <c:v>327.98209269596532</c:v>
                </c:pt>
                <c:pt idx="298">
                  <c:v>349.0183692775629</c:v>
                </c:pt>
                <c:pt idx="299">
                  <c:v>335.50602172725166</c:v>
                </c:pt>
                <c:pt idx="300">
                  <c:v>355.77633926630028</c:v>
                </c:pt>
                <c:pt idx="301">
                  <c:v>366.33303312406917</c:v>
                </c:pt>
                <c:pt idx="302">
                  <c:v>374.36872546356494</c:v>
                </c:pt>
                <c:pt idx="303">
                  <c:v>383.34979337241305</c:v>
                </c:pt>
                <c:pt idx="304">
                  <c:v>405.56611925219528</c:v>
                </c:pt>
                <c:pt idx="305">
                  <c:v>414.54717140478402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71-4F47-BB38-D6969F280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587600"/>
        <c:axId val="553227424"/>
      </c:lineChart>
      <c:dateAx>
        <c:axId val="21265876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27424"/>
        <c:crosses val="autoZero"/>
        <c:auto val="1"/>
        <c:lblOffset val="100"/>
        <c:baseTimeUnit val="months"/>
        <c:majorUnit val="2"/>
        <c:majorTimeUnit val="years"/>
      </c:dateAx>
      <c:valAx>
        <c:axId val="553227424"/>
        <c:scaling>
          <c:orientation val="minMax"/>
          <c:max val="720"/>
          <c:min val="25"/>
        </c:scaling>
        <c:delete val="0"/>
        <c:axPos val="l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87600"/>
        <c:crosses val="autoZero"/>
        <c:crossBetween val="between"/>
        <c:majorUnit val="25"/>
      </c:valAx>
      <c:spPr>
        <a:solidFill>
          <a:schemeClr val="bg2">
            <a:lumMod val="75000"/>
          </a:schemeClr>
        </a:solidFill>
        <a:ln w="19050"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566057</xdr:colOff>
      <xdr:row>9</xdr:row>
      <xdr:rowOff>6927</xdr:rowOff>
    </xdr:from>
    <xdr:to>
      <xdr:col>25</xdr:col>
      <xdr:colOff>514350</xdr:colOff>
      <xdr:row>76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3ED69C-0361-41ED-95EA-FB2F0033E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2968</xdr:colOff>
      <xdr:row>80</xdr:row>
      <xdr:rowOff>153227</xdr:rowOff>
    </xdr:from>
    <xdr:to>
      <xdr:col>25</xdr:col>
      <xdr:colOff>543296</xdr:colOff>
      <xdr:row>143</xdr:row>
      <xdr:rowOff>120569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72F303-93D4-48D3-95E3-DACD0E345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576943</xdr:colOff>
      <xdr:row>154</xdr:row>
      <xdr:rowOff>114300</xdr:rowOff>
    </xdr:from>
    <xdr:to>
      <xdr:col>25</xdr:col>
      <xdr:colOff>533400</xdr:colOff>
      <xdr:row>217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D2D74E5-30B2-42FE-B6AE-4F422A0A4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25400</xdr:colOff>
      <xdr:row>228</xdr:row>
      <xdr:rowOff>63500</xdr:rowOff>
    </xdr:from>
    <xdr:to>
      <xdr:col>25</xdr:col>
      <xdr:colOff>495300</xdr:colOff>
      <xdr:row>296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A73C50C-A20C-4DE4-A70D-038D5EB54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78015</xdr:colOff>
      <xdr:row>309</xdr:row>
      <xdr:rowOff>65314</xdr:rowOff>
    </xdr:from>
    <xdr:to>
      <xdr:col>26</xdr:col>
      <xdr:colOff>1</xdr:colOff>
      <xdr:row>376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096960-7B8F-4BC0-9FAA-A02FC208B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0.93345</cdr:x>
      <cdr:y>0.10966</cdr:y>
    </cdr:from>
    <cdr:to>
      <cdr:x>0.99312</cdr:x>
      <cdr:y>0.17335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6C07971-34AF-28E1-8027-4B832E06E107}"/>
            </a:ext>
          </a:extLst>
        </cdr:cNvPr>
        <cdr:cNvSpPr txBox="1"/>
      </cdr:nvSpPr>
      <cdr:spPr>
        <a:xfrm xmlns:a="http://schemas.openxmlformats.org/drawingml/2006/main">
          <a:off x="14088091" y="1144977"/>
          <a:ext cx="900547" cy="66502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kern="1200">
              <a:solidFill>
                <a:schemeClr val="bg1"/>
              </a:solidFill>
            </a:rPr>
            <a:t>^SP500</a:t>
          </a:r>
        </a:p>
        <a:p xmlns:a="http://schemas.openxmlformats.org/drawingml/2006/main">
          <a:r>
            <a:rPr lang="en-US" sz="1600" b="1" kern="1200">
              <a:solidFill>
                <a:schemeClr val="bg1"/>
              </a:solidFill>
            </a:rPr>
            <a:t>HQ</a:t>
          </a:r>
        </a:p>
        <a:p xmlns:a="http://schemas.openxmlformats.org/drawingml/2006/main">
          <a:endParaRPr lang="en-US" sz="16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0.9362</cdr:x>
      <cdr:y>0.25163</cdr:y>
    </cdr:from>
    <cdr:to>
      <cdr:x>0.99036</cdr:x>
      <cdr:y>0.2941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27FBC29-A547-2EEC-4A0C-299404C7C768}"/>
            </a:ext>
          </a:extLst>
        </cdr:cNvPr>
        <cdr:cNvSpPr txBox="1"/>
      </cdr:nvSpPr>
      <cdr:spPr>
        <a:xfrm xmlns:a="http://schemas.openxmlformats.org/drawingml/2006/main">
          <a:off x="14129657" y="2627414"/>
          <a:ext cx="817418" cy="443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0.92978</cdr:x>
      <cdr:y>0.2187</cdr:y>
    </cdr:from>
    <cdr:to>
      <cdr:x>1</cdr:x>
      <cdr:y>0.26623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79E2719-172D-3927-BFF0-C78383BD4503}"/>
            </a:ext>
          </a:extLst>
        </cdr:cNvPr>
        <cdr:cNvSpPr txBox="1"/>
      </cdr:nvSpPr>
      <cdr:spPr>
        <a:xfrm xmlns:a="http://schemas.openxmlformats.org/drawingml/2006/main">
          <a:off x="14032675" y="2283526"/>
          <a:ext cx="1059873" cy="496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0.93604</cdr:x>
      <cdr:y>0.25054</cdr:y>
    </cdr:from>
    <cdr:to>
      <cdr:x>0.99662</cdr:x>
      <cdr:y>0.27817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03FA40A-D9A1-ECDF-73EA-8593A193FC52}"/>
            </a:ext>
          </a:extLst>
        </cdr:cNvPr>
        <cdr:cNvSpPr txBox="1"/>
      </cdr:nvSpPr>
      <cdr:spPr>
        <a:xfrm xmlns:a="http://schemas.openxmlformats.org/drawingml/2006/main">
          <a:off x="14127183" y="2616035"/>
          <a:ext cx="914400" cy="288471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kern="1200"/>
            <a:t>^GDAXI</a:t>
          </a:r>
        </a:p>
      </cdr:txBody>
    </cdr:sp>
  </cdr:relSizeAnchor>
  <cdr:relSizeAnchor xmlns:cdr="http://schemas.openxmlformats.org/drawingml/2006/chartDrawing">
    <cdr:from>
      <cdr:x>0.93603</cdr:x>
      <cdr:y>0.5396</cdr:y>
    </cdr:from>
    <cdr:to>
      <cdr:x>0.99228</cdr:x>
      <cdr:y>0.57002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B7BC580-3EA8-C77A-83F4-2701E10883B0}"/>
            </a:ext>
          </a:extLst>
        </cdr:cNvPr>
        <cdr:cNvSpPr txBox="1"/>
      </cdr:nvSpPr>
      <cdr:spPr>
        <a:xfrm xmlns:a="http://schemas.openxmlformats.org/drawingml/2006/main">
          <a:off x="14127019" y="5634182"/>
          <a:ext cx="849085" cy="317628"/>
        </a:xfrm>
        <a:prstGeom xmlns:a="http://schemas.openxmlformats.org/drawingml/2006/main" prst="rect">
          <a:avLst/>
        </a:prstGeom>
        <a:solidFill xmlns:a="http://schemas.openxmlformats.org/drawingml/2006/main">
          <a:srgbClr val="0000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 kern="1200">
              <a:solidFill>
                <a:schemeClr val="bg1"/>
              </a:solidFill>
            </a:rPr>
            <a:t>^SSEC</a:t>
          </a:r>
          <a:endParaRPr lang="en-US" sz="1600" b="1" kern="1200" baseline="0">
            <a:solidFill>
              <a:schemeClr val="bg1"/>
            </a:solidFill>
          </a:endParaRPr>
        </a:p>
        <a:p xmlns:a="http://schemas.openxmlformats.org/drawingml/2006/main">
          <a:endParaRPr lang="en-US" sz="16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0.93237</cdr:x>
      <cdr:y>0.5889</cdr:y>
    </cdr:from>
    <cdr:to>
      <cdr:x>0.99295</cdr:x>
      <cdr:y>0.62051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F470BE4D-2CC4-3FE2-EE04-65D57E1DCE1C}"/>
            </a:ext>
          </a:extLst>
        </cdr:cNvPr>
        <cdr:cNvSpPr txBox="1"/>
      </cdr:nvSpPr>
      <cdr:spPr>
        <a:xfrm xmlns:a="http://schemas.openxmlformats.org/drawingml/2006/main">
          <a:off x="14071765" y="6148944"/>
          <a:ext cx="914400" cy="330034"/>
        </a:xfrm>
        <a:prstGeom xmlns:a="http://schemas.openxmlformats.org/drawingml/2006/main" prst="rect">
          <a:avLst/>
        </a:prstGeom>
        <a:solidFill xmlns:a="http://schemas.openxmlformats.org/drawingml/2006/main">
          <a:srgbClr val="00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kern="1200">
              <a:solidFill>
                <a:schemeClr val="tx1"/>
              </a:solidFill>
            </a:rPr>
            <a:t>^N225</a:t>
          </a:r>
        </a:p>
      </cdr:txBody>
    </cdr:sp>
  </cdr:relSizeAnchor>
  <cdr:relSizeAnchor xmlns:cdr="http://schemas.openxmlformats.org/drawingml/2006/chartDrawing">
    <cdr:from>
      <cdr:x>0.93328</cdr:x>
      <cdr:y>0.63534</cdr:y>
    </cdr:from>
    <cdr:to>
      <cdr:x>0.97292</cdr:x>
      <cdr:y>0.66695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309536E9-5373-B921-0913-F1F145E56AE9}"/>
            </a:ext>
          </a:extLst>
        </cdr:cNvPr>
        <cdr:cNvSpPr txBox="1"/>
      </cdr:nvSpPr>
      <cdr:spPr>
        <a:xfrm xmlns:a="http://schemas.openxmlformats.org/drawingml/2006/main">
          <a:off x="14085620" y="6633852"/>
          <a:ext cx="598219" cy="330036"/>
        </a:xfrm>
        <a:prstGeom xmlns:a="http://schemas.openxmlformats.org/drawingml/2006/main" prst="rect">
          <a:avLst/>
        </a:prstGeom>
        <a:solidFill xmlns:a="http://schemas.openxmlformats.org/drawingml/2006/main">
          <a:srgbClr val="00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kern="1200">
              <a:solidFill>
                <a:schemeClr val="tx1"/>
              </a:solidFill>
            </a:rPr>
            <a:t>^STI</a:t>
          </a:r>
        </a:p>
      </cdr:txBody>
    </cdr:sp>
  </cdr:relSizeAnchor>
  <cdr:relSizeAnchor xmlns:cdr="http://schemas.openxmlformats.org/drawingml/2006/chartDrawing">
    <cdr:from>
      <cdr:x>0.93512</cdr:x>
      <cdr:y>0.68046</cdr:y>
    </cdr:from>
    <cdr:to>
      <cdr:x>0.98026</cdr:x>
      <cdr:y>0.71339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59829EC3-23D5-04CB-E38B-FA249CECAA6F}"/>
            </a:ext>
          </a:extLst>
        </cdr:cNvPr>
        <cdr:cNvSpPr txBox="1"/>
      </cdr:nvSpPr>
      <cdr:spPr>
        <a:xfrm xmlns:a="http://schemas.openxmlformats.org/drawingml/2006/main">
          <a:off x="14113327" y="7104907"/>
          <a:ext cx="681347" cy="34389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kern="1200">
              <a:solidFill>
                <a:schemeClr val="bg1"/>
              </a:solidFill>
            </a:rPr>
            <a:t>^HSI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554183</xdr:colOff>
      <xdr:row>5</xdr:row>
      <xdr:rowOff>28202</xdr:rowOff>
    </xdr:from>
    <xdr:to>
      <xdr:col>33</xdr:col>
      <xdr:colOff>446316</xdr:colOff>
      <xdr:row>59</xdr:row>
      <xdr:rowOff>54428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8324C3-39FF-140A-93A0-798B9297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31</xdr:col>
      <xdr:colOff>326571</xdr:colOff>
      <xdr:row>16</xdr:row>
      <xdr:rowOff>97972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41D3CE-ACE8-6057-8C13-6247A51384FA}"/>
            </a:ext>
          </a:extLst>
        </xdr:cNvPr>
        <xdr:cNvSpPr txBox="1"/>
      </xdr:nvSpPr>
      <xdr:spPr>
        <a:xfrm>
          <a:off x="23959457" y="31677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0.00265</cdr:y>
    </cdr:from>
    <cdr:to>
      <cdr:x>0.10209</cdr:x>
      <cdr:y>0.03722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5D53997-80A9-1681-536F-585BA011EA70}"/>
            </a:ext>
          </a:extLst>
        </cdr:cNvPr>
        <cdr:cNvSpPr txBox="1"/>
      </cdr:nvSpPr>
      <cdr:spPr>
        <a:xfrm xmlns:a="http://schemas.openxmlformats.org/drawingml/2006/main">
          <a:off x="0" y="18541"/>
          <a:ext cx="1102659" cy="2420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/>
            <a:t>Index</a:t>
          </a:r>
        </a:p>
        <a:p xmlns:a="http://schemas.openxmlformats.org/drawingml/2006/main">
          <a:endParaRPr lang="en-US" sz="1400" b="1" kern="1200"/>
        </a:p>
      </cdr:txBody>
    </cdr:sp>
  </cdr:relSizeAnchor>
  <cdr:relSizeAnchor xmlns:cdr="http://schemas.openxmlformats.org/drawingml/2006/chartDrawing">
    <cdr:from>
      <cdr:x>0.93178</cdr:x>
      <cdr:y>0.23438</cdr:y>
    </cdr:from>
    <cdr:to>
      <cdr:x>0.98474</cdr:x>
      <cdr:y>0.26638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D59710A-CA4F-016C-E7A2-3DF9479C9B88}"/>
            </a:ext>
          </a:extLst>
        </cdr:cNvPr>
        <cdr:cNvSpPr txBox="1"/>
      </cdr:nvSpPr>
      <cdr:spPr>
        <a:xfrm xmlns:a="http://schemas.openxmlformats.org/drawingml/2006/main">
          <a:off x="11300362" y="2072740"/>
          <a:ext cx="642257" cy="283028"/>
        </a:xfrm>
        <a:prstGeom xmlns:a="http://schemas.openxmlformats.org/drawingml/2006/main" prst="rect">
          <a:avLst/>
        </a:prstGeom>
        <a:solidFill xmlns:a="http://schemas.openxmlformats.org/drawingml/2006/main">
          <a:srgbClr val="00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tx1"/>
              </a:solidFill>
            </a:rPr>
            <a:t>JPY</a:t>
          </a:r>
          <a:r>
            <a:rPr lang="en-US" sz="1100" b="1" kern="1200" baseline="0">
              <a:solidFill>
                <a:schemeClr val="tx1"/>
              </a:solidFill>
            </a:rPr>
            <a:t> (JP)</a:t>
          </a:r>
        </a:p>
        <a:p xmlns:a="http://schemas.openxmlformats.org/drawingml/2006/main">
          <a:endParaRPr lang="en-US" sz="1100" b="1" kern="12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0.93807</cdr:x>
      <cdr:y>0.40055</cdr:y>
    </cdr:from>
    <cdr:to>
      <cdr:x>0.99551</cdr:x>
      <cdr:y>0.43132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290C0B5-302B-5AEE-AA8B-7373ADBECCB1}"/>
            </a:ext>
          </a:extLst>
        </cdr:cNvPr>
        <cdr:cNvSpPr txBox="1"/>
      </cdr:nvSpPr>
      <cdr:spPr>
        <a:xfrm xmlns:a="http://schemas.openxmlformats.org/drawingml/2006/main">
          <a:off x="11376562" y="3542311"/>
          <a:ext cx="696686" cy="272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0.93537</cdr:x>
      <cdr:y>0.39686</cdr:y>
    </cdr:from>
    <cdr:to>
      <cdr:x>0.99461</cdr:x>
      <cdr:y>0.43132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67F85D3-D984-EE16-7271-7C02F8D1336B}"/>
            </a:ext>
          </a:extLst>
        </cdr:cNvPr>
        <cdr:cNvSpPr txBox="1"/>
      </cdr:nvSpPr>
      <cdr:spPr>
        <a:xfrm xmlns:a="http://schemas.openxmlformats.org/drawingml/2006/main">
          <a:off x="11343905" y="3509654"/>
          <a:ext cx="718457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0.93089</cdr:x>
      <cdr:y>0.42024</cdr:y>
    </cdr:from>
    <cdr:to>
      <cdr:x>0.99372</cdr:x>
      <cdr:y>0.45102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A2FDA749-00D0-82B7-8CD7-FF289DEF46D4}"/>
            </a:ext>
          </a:extLst>
        </cdr:cNvPr>
        <cdr:cNvSpPr txBox="1"/>
      </cdr:nvSpPr>
      <cdr:spPr>
        <a:xfrm xmlns:a="http://schemas.openxmlformats.org/drawingml/2006/main">
          <a:off x="11289477" y="3716484"/>
          <a:ext cx="762000" cy="272142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tx1"/>
              </a:solidFill>
            </a:rPr>
            <a:t>EUD</a:t>
          </a:r>
          <a:r>
            <a:rPr lang="en-US" sz="1100" b="1" kern="1200" baseline="0">
              <a:solidFill>
                <a:schemeClr val="tx1"/>
              </a:solidFill>
            </a:rPr>
            <a:t> (GM)</a:t>
          </a:r>
          <a:endParaRPr lang="en-US" sz="1100" b="1" kern="12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0.93268</cdr:x>
      <cdr:y>0.49533</cdr:y>
    </cdr:from>
    <cdr:to>
      <cdr:x>1</cdr:x>
      <cdr:y>0.52364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47A7548-CEDB-8DAA-FAAF-3A37EAA99DF3}"/>
            </a:ext>
          </a:extLst>
        </cdr:cNvPr>
        <cdr:cNvSpPr txBox="1"/>
      </cdr:nvSpPr>
      <cdr:spPr>
        <a:xfrm xmlns:a="http://schemas.openxmlformats.org/drawingml/2006/main">
          <a:off x="11311247" y="4380513"/>
          <a:ext cx="816429" cy="250372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HKD</a:t>
          </a:r>
          <a:r>
            <a:rPr lang="en-US" sz="1100" b="1" kern="1200" baseline="0">
              <a:solidFill>
                <a:schemeClr val="bg1"/>
              </a:solidFill>
            </a:rPr>
            <a:t> (HK)</a:t>
          </a:r>
        </a:p>
        <a:p xmlns:a="http://schemas.openxmlformats.org/drawingml/2006/main">
          <a:endParaRPr lang="en-US" sz="11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0.92999</cdr:x>
      <cdr:y>0.55934</cdr:y>
    </cdr:from>
    <cdr:to>
      <cdr:x>1</cdr:x>
      <cdr:y>0.59503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58C89A66-9DD7-E2AA-F101-15902BA4A1A4}"/>
            </a:ext>
          </a:extLst>
        </cdr:cNvPr>
        <cdr:cNvSpPr txBox="1"/>
      </cdr:nvSpPr>
      <cdr:spPr>
        <a:xfrm xmlns:a="http://schemas.openxmlformats.org/drawingml/2006/main">
          <a:off x="11278591" y="4946571"/>
          <a:ext cx="849085" cy="315685"/>
        </a:xfrm>
        <a:prstGeom xmlns:a="http://schemas.openxmlformats.org/drawingml/2006/main" prst="rect">
          <a:avLst/>
        </a:prstGeom>
        <a:solidFill xmlns:a="http://schemas.openxmlformats.org/drawingml/2006/main">
          <a:srgbClr val="0000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CNY</a:t>
          </a:r>
          <a:r>
            <a:rPr lang="en-US" sz="1100" b="1" kern="1200" baseline="0">
              <a:solidFill>
                <a:schemeClr val="bg1"/>
              </a:solidFill>
            </a:rPr>
            <a:t> (CN)</a:t>
          </a:r>
        </a:p>
        <a:p xmlns:a="http://schemas.openxmlformats.org/drawingml/2006/main">
          <a:endParaRPr lang="en-US" sz="11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0.93448</cdr:x>
      <cdr:y>0.63196</cdr:y>
    </cdr:from>
    <cdr:to>
      <cdr:x>0.99641</cdr:x>
      <cdr:y>0.66396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19636AA0-1BA7-3582-7996-10537B02AD8B}"/>
            </a:ext>
          </a:extLst>
        </cdr:cNvPr>
        <cdr:cNvSpPr txBox="1"/>
      </cdr:nvSpPr>
      <cdr:spPr>
        <a:xfrm xmlns:a="http://schemas.openxmlformats.org/drawingml/2006/main">
          <a:off x="11333019" y="5588826"/>
          <a:ext cx="751114" cy="2830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0.9614</cdr:x>
      <cdr:y>0.62457</cdr:y>
    </cdr:from>
    <cdr:to>
      <cdr:x>1</cdr:x>
      <cdr:y>0.66273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921C2EC6-6AF5-7D20-1A89-0570C526E4B7}"/>
            </a:ext>
          </a:extLst>
        </cdr:cNvPr>
        <cdr:cNvSpPr txBox="1"/>
      </cdr:nvSpPr>
      <cdr:spPr>
        <a:xfrm xmlns:a="http://schemas.openxmlformats.org/drawingml/2006/main">
          <a:off x="11659590" y="5523512"/>
          <a:ext cx="468086" cy="3374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0.93448</cdr:x>
      <cdr:y>0.61596</cdr:y>
    </cdr:from>
    <cdr:to>
      <cdr:x>0.99461</cdr:x>
      <cdr:y>0.6455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5C3C0B96-8FD2-FED3-3DC1-416F3D3657AC}"/>
            </a:ext>
          </a:extLst>
        </cdr:cNvPr>
        <cdr:cNvSpPr txBox="1"/>
      </cdr:nvSpPr>
      <cdr:spPr>
        <a:xfrm xmlns:a="http://schemas.openxmlformats.org/drawingml/2006/main">
          <a:off x="11333019" y="5447313"/>
          <a:ext cx="729342" cy="261257"/>
        </a:xfrm>
        <a:prstGeom xmlns:a="http://schemas.openxmlformats.org/drawingml/2006/main" prst="rect">
          <a:avLst/>
        </a:prstGeom>
        <a:solidFill xmlns:a="http://schemas.openxmlformats.org/drawingml/2006/main">
          <a:srgbClr val="00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tx1"/>
              </a:solidFill>
            </a:rPr>
            <a:t>SGD (SG)</a:t>
          </a:r>
        </a:p>
        <a:p xmlns:a="http://schemas.openxmlformats.org/drawingml/2006/main">
          <a:endParaRPr lang="en-US" sz="1100" b="1" kern="12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0.93358</cdr:x>
      <cdr:y>0.52733</cdr:y>
    </cdr:from>
    <cdr:to>
      <cdr:x>0.9991</cdr:x>
      <cdr:y>0.55564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303F2DAA-DA2A-8A84-E4A8-55510EB5DCBE}"/>
            </a:ext>
          </a:extLst>
        </cdr:cNvPr>
        <cdr:cNvSpPr txBox="1"/>
      </cdr:nvSpPr>
      <cdr:spPr>
        <a:xfrm xmlns:a="http://schemas.openxmlformats.org/drawingml/2006/main">
          <a:off x="11322132" y="4663540"/>
          <a:ext cx="794657" cy="250372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RC [USD]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185682</xdr:colOff>
      <xdr:row>4</xdr:row>
      <xdr:rowOff>54680</xdr:rowOff>
    </xdr:from>
    <xdr:to>
      <xdr:col>33</xdr:col>
      <xdr:colOff>54429</xdr:colOff>
      <xdr:row>56</xdr:row>
      <xdr:rowOff>65315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781B9C-7B11-F455-8944-A27FE67C5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0.00344</cdr:x>
      <cdr:y>0.00142</cdr:y>
    </cdr:from>
    <cdr:to>
      <cdr:x>0.06373</cdr:x>
      <cdr:y>0.05585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FBCF29-5ADA-F931-4A36-2A081BB58207}"/>
            </a:ext>
          </a:extLst>
        </cdr:cNvPr>
        <cdr:cNvSpPr txBox="1"/>
      </cdr:nvSpPr>
      <cdr:spPr>
        <a:xfrm xmlns:a="http://schemas.openxmlformats.org/drawingml/2006/main">
          <a:off x="43997" y="10249"/>
          <a:ext cx="770107" cy="3918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kern="1200">
              <a:solidFill>
                <a:schemeClr val="tx1"/>
              </a:solidFill>
            </a:rPr>
            <a:t>Index</a:t>
          </a:r>
        </a:p>
      </cdr:txBody>
    </cdr:sp>
  </cdr:relSizeAnchor>
  <cdr:relSizeAnchor xmlns:cdr="http://schemas.openxmlformats.org/drawingml/2006/chartDrawing">
    <cdr:from>
      <cdr:x>0.92137</cdr:x>
      <cdr:y>0.07936</cdr:y>
    </cdr:from>
    <cdr:to>
      <cdr:x>0.98675</cdr:x>
      <cdr:y>0.12033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F60F8D2-DEF6-2921-67DC-3B0F6D559E41}"/>
            </a:ext>
          </a:extLst>
        </cdr:cNvPr>
        <cdr:cNvSpPr txBox="1"/>
      </cdr:nvSpPr>
      <cdr:spPr>
        <a:xfrm xmlns:a="http://schemas.openxmlformats.org/drawingml/2006/main">
          <a:off x="11353175" y="674664"/>
          <a:ext cx="805543" cy="348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0.94623</cdr:x>
      <cdr:y>0.13186</cdr:y>
    </cdr:from>
    <cdr:to>
      <cdr:x>1</cdr:x>
      <cdr:y>0.19076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A09BF78-6697-2373-253B-C40A4700CF8A}"/>
            </a:ext>
          </a:extLst>
        </cdr:cNvPr>
        <cdr:cNvSpPr txBox="1"/>
      </cdr:nvSpPr>
      <cdr:spPr>
        <a:xfrm xmlns:a="http://schemas.openxmlformats.org/drawingml/2006/main">
          <a:off x="11494690" y="1120980"/>
          <a:ext cx="653143" cy="50074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SPY [SP500]</a:t>
          </a:r>
        </a:p>
      </cdr:txBody>
    </cdr:sp>
  </cdr:relSizeAnchor>
  <cdr:relSizeAnchor xmlns:cdr="http://schemas.openxmlformats.org/drawingml/2006/chartDrawing">
    <cdr:from>
      <cdr:x>0.94803</cdr:x>
      <cdr:y>0.10241</cdr:y>
    </cdr:from>
    <cdr:to>
      <cdr:x>1</cdr:x>
      <cdr:y>0.12802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26538B3-CB88-BAD8-24D5-4F569EA5B990}"/>
            </a:ext>
          </a:extLst>
        </cdr:cNvPr>
        <cdr:cNvSpPr txBox="1"/>
      </cdr:nvSpPr>
      <cdr:spPr>
        <a:xfrm xmlns:a="http://schemas.openxmlformats.org/drawingml/2006/main">
          <a:off x="11516461" y="870605"/>
          <a:ext cx="631372" cy="21771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DIA</a:t>
          </a:r>
        </a:p>
        <a:p xmlns:a="http://schemas.openxmlformats.org/drawingml/2006/main">
          <a:endParaRPr lang="en-US" sz="11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0.94169</cdr:x>
      <cdr:y>0.4366</cdr:y>
    </cdr:from>
    <cdr:to>
      <cdr:x>1</cdr:x>
      <cdr:y>0.46733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6F21313-5084-C612-8A17-E777741CF5C8}"/>
            </a:ext>
          </a:extLst>
        </cdr:cNvPr>
        <cdr:cNvSpPr txBox="1"/>
      </cdr:nvSpPr>
      <cdr:spPr>
        <a:xfrm xmlns:a="http://schemas.openxmlformats.org/drawingml/2006/main">
          <a:off x="11439531" y="3711778"/>
          <a:ext cx="708302" cy="261257"/>
        </a:xfrm>
        <a:prstGeom xmlns:a="http://schemas.openxmlformats.org/drawingml/2006/main" prst="rect">
          <a:avLst/>
        </a:prstGeom>
        <a:solidFill xmlns:a="http://schemas.openxmlformats.org/drawingml/2006/main">
          <a:srgbClr val="00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/>
            <a:t>SG (EWS)</a:t>
          </a:r>
        </a:p>
        <a:p xmlns:a="http://schemas.openxmlformats.org/drawingml/2006/main">
          <a:endParaRPr lang="en-US" sz="1100" b="1" kern="1200"/>
        </a:p>
        <a:p xmlns:a="http://schemas.openxmlformats.org/drawingml/2006/main">
          <a:endParaRPr lang="en-US" sz="1100" b="1" kern="1200"/>
        </a:p>
      </cdr:txBody>
    </cdr:sp>
  </cdr:relSizeAnchor>
  <cdr:relSizeAnchor xmlns:cdr="http://schemas.openxmlformats.org/drawingml/2006/chartDrawing">
    <cdr:from>
      <cdr:x>0.92667</cdr:x>
      <cdr:y>0.55184</cdr:y>
    </cdr:from>
    <cdr:to>
      <cdr:x>0.98763</cdr:x>
      <cdr:y>0.57745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BC06FF00-E7C7-DE9D-D221-ABFBC3C7A2A0}"/>
            </a:ext>
          </a:extLst>
        </cdr:cNvPr>
        <cdr:cNvSpPr txBox="1"/>
      </cdr:nvSpPr>
      <cdr:spPr>
        <a:xfrm xmlns:a="http://schemas.openxmlformats.org/drawingml/2006/main">
          <a:off x="11418490" y="4691492"/>
          <a:ext cx="751114" cy="217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0.93904</cdr:x>
      <cdr:y>0.5544</cdr:y>
    </cdr:from>
    <cdr:to>
      <cdr:x>1</cdr:x>
      <cdr:y>0.58129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EF13246E-1A1F-47A7-9D41-2761E72B985C}"/>
            </a:ext>
          </a:extLst>
        </cdr:cNvPr>
        <cdr:cNvSpPr txBox="1"/>
      </cdr:nvSpPr>
      <cdr:spPr>
        <a:xfrm xmlns:a="http://schemas.openxmlformats.org/drawingml/2006/main">
          <a:off x="11407336" y="4713265"/>
          <a:ext cx="740497" cy="2286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HK (HSI)</a:t>
          </a:r>
        </a:p>
        <a:p xmlns:a="http://schemas.openxmlformats.org/drawingml/2006/main">
          <a:endParaRPr lang="en-US" sz="11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0.93286</cdr:x>
      <cdr:y>0.67093</cdr:y>
    </cdr:from>
    <cdr:to>
      <cdr:x>1</cdr:x>
      <cdr:y>0.70294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655EC708-B964-4267-363E-C45DE61109C9}"/>
            </a:ext>
          </a:extLst>
        </cdr:cNvPr>
        <cdr:cNvSpPr txBox="1"/>
      </cdr:nvSpPr>
      <cdr:spPr>
        <a:xfrm xmlns:a="http://schemas.openxmlformats.org/drawingml/2006/main">
          <a:off x="11332213" y="5703864"/>
          <a:ext cx="815620" cy="272142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/>
            <a:t>GM (EWG)</a:t>
          </a:r>
        </a:p>
      </cdr:txBody>
    </cdr:sp>
  </cdr:relSizeAnchor>
  <cdr:relSizeAnchor xmlns:cdr="http://schemas.openxmlformats.org/drawingml/2006/chartDrawing">
    <cdr:from>
      <cdr:x>0.92579</cdr:x>
      <cdr:y>0.66452</cdr:y>
    </cdr:from>
    <cdr:to>
      <cdr:x>0.98675</cdr:x>
      <cdr:y>0.68885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971B98E5-A60D-5D5F-D722-418FFFD19C34}"/>
            </a:ext>
          </a:extLst>
        </cdr:cNvPr>
        <cdr:cNvSpPr txBox="1"/>
      </cdr:nvSpPr>
      <cdr:spPr>
        <a:xfrm xmlns:a="http://schemas.openxmlformats.org/drawingml/2006/main">
          <a:off x="11407604" y="5649435"/>
          <a:ext cx="751114" cy="206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0.93816</cdr:x>
      <cdr:y>0.64147</cdr:y>
    </cdr:from>
    <cdr:to>
      <cdr:x>1</cdr:x>
      <cdr:y>0.67349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A7537435-29A7-C0AE-D81B-7C98BB01BBEF}"/>
            </a:ext>
          </a:extLst>
        </cdr:cNvPr>
        <cdr:cNvSpPr txBox="1"/>
      </cdr:nvSpPr>
      <cdr:spPr>
        <a:xfrm xmlns:a="http://schemas.openxmlformats.org/drawingml/2006/main">
          <a:off x="11396604" y="5453492"/>
          <a:ext cx="751229" cy="272143"/>
        </a:xfrm>
        <a:prstGeom xmlns:a="http://schemas.openxmlformats.org/drawingml/2006/main" prst="rect">
          <a:avLst/>
        </a:prstGeom>
        <a:solidFill xmlns:a="http://schemas.openxmlformats.org/drawingml/2006/main">
          <a:srgbClr val="0000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CN (FXI)</a:t>
          </a:r>
        </a:p>
        <a:p xmlns:a="http://schemas.openxmlformats.org/drawingml/2006/main">
          <a:endParaRPr lang="en-US" sz="11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0.92314</cdr:x>
      <cdr:y>0.75287</cdr:y>
    </cdr:from>
    <cdr:to>
      <cdr:x>0.98321</cdr:x>
      <cdr:y>0.78232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3473BEB4-E11F-C5F3-6AF8-D4A4F83BB10F}"/>
            </a:ext>
          </a:extLst>
        </cdr:cNvPr>
        <cdr:cNvSpPr txBox="1"/>
      </cdr:nvSpPr>
      <cdr:spPr>
        <a:xfrm xmlns:a="http://schemas.openxmlformats.org/drawingml/2006/main">
          <a:off x="11374947" y="6400549"/>
          <a:ext cx="740228" cy="250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0.94346</cdr:x>
      <cdr:y>0.75543</cdr:y>
    </cdr:from>
    <cdr:to>
      <cdr:x>1</cdr:x>
      <cdr:y>0.78617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30631421-BE99-8816-0D6B-DB9287FF4B90}"/>
            </a:ext>
          </a:extLst>
        </cdr:cNvPr>
        <cdr:cNvSpPr txBox="1"/>
      </cdr:nvSpPr>
      <cdr:spPr>
        <a:xfrm xmlns:a="http://schemas.openxmlformats.org/drawingml/2006/main">
          <a:off x="11460996" y="6422320"/>
          <a:ext cx="686837" cy="261258"/>
        </a:xfrm>
        <a:prstGeom xmlns:a="http://schemas.openxmlformats.org/drawingml/2006/main" prst="rect">
          <a:avLst/>
        </a:prstGeom>
        <a:solidFill xmlns:a="http://schemas.openxmlformats.org/drawingml/2006/main">
          <a:srgbClr val="00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/>
            <a:t>JP (EWJ)</a:t>
          </a:r>
        </a:p>
        <a:p xmlns:a="http://schemas.openxmlformats.org/drawingml/2006/main">
          <a:endParaRPr lang="en-US" sz="1100" b="1" kern="12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788892</xdr:colOff>
      <xdr:row>3</xdr:row>
      <xdr:rowOff>71718</xdr:rowOff>
    </xdr:from>
    <xdr:to>
      <xdr:col>29</xdr:col>
      <xdr:colOff>8965</xdr:colOff>
      <xdr:row>53</xdr:row>
      <xdr:rowOff>17929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DB4BA-B4A3-6EB4-C91F-41D69C63C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188259</xdr:colOff>
      <xdr:row>12</xdr:row>
      <xdr:rowOff>35859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E3CC375-41C2-5772-ADB1-87F288FF553E}"/>
            </a:ext>
          </a:extLst>
        </xdr:cNvPr>
        <xdr:cNvSpPr txBox="1"/>
      </xdr:nvSpPr>
      <xdr:spPr>
        <a:xfrm>
          <a:off x="10730753" y="22949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10</xdr:col>
      <xdr:colOff>30095</xdr:colOff>
      <xdr:row>3</xdr:row>
      <xdr:rowOff>116541</xdr:rowOff>
    </xdr:from>
    <xdr:to>
      <xdr:col>11</xdr:col>
      <xdr:colOff>67875</xdr:colOff>
      <xdr:row>4</xdr:row>
      <xdr:rowOff>143435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2BC060D-B544-B859-471F-B27B680D58EF}"/>
            </a:ext>
          </a:extLst>
        </xdr:cNvPr>
        <xdr:cNvSpPr txBox="1"/>
      </xdr:nvSpPr>
      <xdr:spPr>
        <a:xfrm>
          <a:off x="9326495" y="682598"/>
          <a:ext cx="636494" cy="244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Index</a:t>
          </a:r>
        </a:p>
        <a:p>
          <a:endParaRPr lang="en-US" sz="1100" b="1"/>
        </a:p>
      </xdr:txBody>
    </xdr:sp>
    <xdr:clientData/>
  </xdr:twoCellAnchor>
  <xdr:twoCellAnchor>
    <xdr:from>
      <xdr:col>27</xdr:col>
      <xdr:colOff>564775</xdr:colOff>
      <xdr:row>6</xdr:row>
      <xdr:rowOff>17931</xdr:rowOff>
    </xdr:from>
    <xdr:to>
      <xdr:col>28</xdr:col>
      <xdr:colOff>582705</xdr:colOff>
      <xdr:row>7</xdr:row>
      <xdr:rowOff>71719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8EE90B1-8C77-88BD-6289-B209675605AD}"/>
            </a:ext>
          </a:extLst>
        </xdr:cNvPr>
        <xdr:cNvSpPr txBox="1"/>
      </xdr:nvSpPr>
      <xdr:spPr>
        <a:xfrm>
          <a:off x="20116799" y="1201272"/>
          <a:ext cx="618565" cy="233082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VHGEX</a:t>
          </a:r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0.07114</cdr:x>
      <cdr:y>0.07208</cdr:y>
    </cdr:from>
    <cdr:to>
      <cdr:x>0.45803</cdr:x>
      <cdr:y>0.35798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AC7353-2573-AD68-C6A9-76BB929D3AAF}"/>
            </a:ext>
          </a:extLst>
        </cdr:cNvPr>
        <cdr:cNvSpPr txBox="1"/>
      </cdr:nvSpPr>
      <cdr:spPr>
        <a:xfrm xmlns:a="http://schemas.openxmlformats.org/drawingml/2006/main">
          <a:off x="797860" y="644177"/>
          <a:ext cx="4338918" cy="255494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effectLst xmlns:a="http://schemas.openxmlformats.org/drawingml/2006/main">
          <a:innerShdw blurRad="114300">
            <a:prstClr val="black"/>
          </a:innerShdw>
        </a:effectLst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r>
            <a:rPr lang="en-US" sz="1400" b="1" u="sng" kern="1200"/>
            <a:t>Benchmarks</a:t>
          </a:r>
          <a:r>
            <a:rPr lang="en-US" sz="1400" kern="1200"/>
            <a:t> </a:t>
          </a:r>
        </a:p>
        <a:p xmlns:a="http://schemas.openxmlformats.org/drawingml/2006/main">
          <a:pPr algn="l"/>
          <a:r>
            <a:rPr lang="en-US" sz="1400" b="1" kern="1200"/>
            <a:t>HQ[US]= </a:t>
          </a:r>
          <a:r>
            <a:rPr lang="en-US" sz="1400" kern="1200"/>
            <a:t>Home Market, all comparisons in RC</a:t>
          </a:r>
        </a:p>
        <a:p xmlns:a="http://schemas.openxmlformats.org/drawingml/2006/main">
          <a:r>
            <a:rPr lang="en-US" sz="1400" b="1" kern="1200"/>
            <a:t>VBMFX= </a:t>
          </a:r>
          <a:r>
            <a:rPr lang="en-US" sz="1400" kern="1200"/>
            <a:t>U.S. Total Bond Market. </a:t>
          </a:r>
        </a:p>
        <a:p xmlns:a="http://schemas.openxmlformats.org/drawingml/2006/main">
          <a:r>
            <a:rPr lang="en-US" sz="1400" b="1" kern="1200"/>
            <a:t>SPY= </a:t>
          </a:r>
          <a:r>
            <a:rPr lang="en-US" sz="1400" kern="1200"/>
            <a:t>S&amp;P500 SPY ETF, the global benchmark [U.S's 500</a:t>
          </a:r>
          <a:r>
            <a:rPr lang="en-US" sz="1400" kern="1200" baseline="0"/>
            <a:t> biggest listed companies]</a:t>
          </a:r>
          <a:endParaRPr lang="en-US" sz="1400" kern="1200"/>
        </a:p>
        <a:p xmlns:a="http://schemas.openxmlformats.org/drawingml/2006/main">
          <a:r>
            <a:rPr lang="en-US" sz="1400" kern="1200"/>
            <a:t>                      </a:t>
          </a:r>
        </a:p>
        <a:p xmlns:a="http://schemas.openxmlformats.org/drawingml/2006/main">
          <a:r>
            <a:rPr lang="en-US" sz="1400" b="1" u="sng" kern="1200"/>
            <a:t>Portfolios</a:t>
          </a:r>
          <a:r>
            <a:rPr lang="en-US" sz="1400" kern="1200"/>
            <a:t> </a:t>
          </a:r>
        </a:p>
        <a:p xmlns:a="http://schemas.openxmlformats.org/drawingml/2006/main">
          <a:r>
            <a:rPr lang="en-US" sz="1400" b="1" kern="1200">
              <a:solidFill>
                <a:srgbClr val="FF00FF"/>
              </a:solidFill>
            </a:rPr>
            <a:t>ETF Portf=</a:t>
          </a:r>
          <a:r>
            <a:rPr lang="en-US" sz="1400" b="1" kern="1200" baseline="0">
              <a:solidFill>
                <a:srgbClr val="FF00FF"/>
              </a:solidFill>
            </a:rPr>
            <a:t> </a:t>
          </a:r>
          <a:r>
            <a:rPr lang="en-US" sz="1400" kern="1200">
              <a:solidFill>
                <a:srgbClr val="FF00FF"/>
              </a:solidFill>
            </a:rPr>
            <a:t>Multi-Market ETF International Portfolio. </a:t>
          </a:r>
        </a:p>
        <a:p xmlns:a="http://schemas.openxmlformats.org/drawingml/2006/main">
          <a:r>
            <a:rPr lang="en-US" sz="1400" b="1" kern="1200">
              <a:solidFill>
                <a:srgbClr val="92D050"/>
              </a:solidFill>
            </a:rPr>
            <a:t>VHGEX= </a:t>
          </a:r>
          <a:r>
            <a:rPr lang="en-US" sz="1400" kern="1200">
              <a:solidFill>
                <a:srgbClr val="92D050"/>
              </a:solidFill>
            </a:rPr>
            <a:t>Entire world, i.e. U.S. + non-U.S</a:t>
          </a:r>
          <a:r>
            <a:rPr lang="en-US" sz="1400" kern="1200"/>
            <a:t>. </a:t>
          </a:r>
        </a:p>
        <a:p xmlns:a="http://schemas.openxmlformats.org/drawingml/2006/main">
          <a:r>
            <a:rPr lang="en-US" sz="1400" b="1" kern="1200">
              <a:solidFill>
                <a:schemeClr val="accent1"/>
              </a:solidFill>
            </a:rPr>
            <a:t>VTSMX=</a:t>
          </a:r>
          <a:r>
            <a:rPr lang="en-US" sz="1400" b="1" kern="1200" baseline="0">
              <a:solidFill>
                <a:schemeClr val="accent1"/>
              </a:solidFill>
            </a:rPr>
            <a:t> </a:t>
          </a:r>
          <a:r>
            <a:rPr lang="en-US" sz="1400" kern="1200">
              <a:solidFill>
                <a:schemeClr val="accent1"/>
              </a:solidFill>
            </a:rPr>
            <a:t>U.S. Total Stock Market ETF [U.S-only]</a:t>
          </a:r>
        </a:p>
        <a:p xmlns:a="http://schemas.openxmlformats.org/drawingml/2006/main">
          <a:r>
            <a:rPr lang="en-US" sz="1400" b="1" kern="1200">
              <a:solidFill>
                <a:schemeClr val="accent2"/>
              </a:solidFill>
            </a:rPr>
            <a:t>VGTSX=</a:t>
          </a:r>
          <a:r>
            <a:rPr lang="en-US" sz="1400" b="1" kern="1200" baseline="0">
              <a:solidFill>
                <a:schemeClr val="accent2"/>
              </a:solidFill>
            </a:rPr>
            <a:t> </a:t>
          </a:r>
          <a:r>
            <a:rPr lang="en-US" sz="1400" kern="1200">
              <a:solidFill>
                <a:schemeClr val="accent2"/>
              </a:solidFill>
            </a:rPr>
            <a:t>Non-U.S, i.e. World minuU.S.</a:t>
          </a:r>
        </a:p>
      </cdr:txBody>
    </cdr:sp>
  </cdr:relSizeAnchor>
  <cdr:relSizeAnchor xmlns:cdr="http://schemas.openxmlformats.org/drawingml/2006/chartDrawing">
    <cdr:from>
      <cdr:x>0.72822</cdr:x>
      <cdr:y>0.12425</cdr:y>
    </cdr:from>
    <cdr:to>
      <cdr:x>0.80975</cdr:x>
      <cdr:y>0.22657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C18605C-DD67-81BB-7CF3-A32DB48F21DE}"/>
            </a:ext>
          </a:extLst>
        </cdr:cNvPr>
        <cdr:cNvSpPr txBox="1"/>
      </cdr:nvSpPr>
      <cdr:spPr>
        <a:xfrm xmlns:a="http://schemas.openxmlformats.org/drawingml/2006/main">
          <a:off x="8166847" y="111034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0.93602</cdr:x>
      <cdr:y>0.23162</cdr:y>
    </cdr:from>
    <cdr:to>
      <cdr:x>1</cdr:x>
      <cdr:y>0.28398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83CC319-28B4-AD95-BEA2-EAD1CDFCEF3E}"/>
            </a:ext>
          </a:extLst>
        </cdr:cNvPr>
        <cdr:cNvSpPr txBox="1"/>
      </cdr:nvSpPr>
      <cdr:spPr>
        <a:xfrm xmlns:a="http://schemas.openxmlformats.org/drawingml/2006/main">
          <a:off x="10671725" y="2024810"/>
          <a:ext cx="729462" cy="45767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SPY</a:t>
          </a:r>
        </a:p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HQ[u.s.]</a:t>
          </a:r>
        </a:p>
        <a:p xmlns:a="http://schemas.openxmlformats.org/drawingml/2006/main">
          <a:endParaRPr lang="en-US" sz="11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0.94211</cdr:x>
      <cdr:y>0.19447</cdr:y>
    </cdr:from>
    <cdr:to>
      <cdr:x>0.99603</cdr:x>
      <cdr:y>0.21955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D82F350-0CEB-1B2E-340D-A72516E5E363}"/>
            </a:ext>
          </a:extLst>
        </cdr:cNvPr>
        <cdr:cNvSpPr txBox="1"/>
      </cdr:nvSpPr>
      <cdr:spPr>
        <a:xfrm xmlns:a="http://schemas.openxmlformats.org/drawingml/2006/main">
          <a:off x="10650072" y="1737872"/>
          <a:ext cx="609600" cy="22411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VTSMX</a:t>
          </a:r>
        </a:p>
      </cdr:txBody>
    </cdr:sp>
  </cdr:relSizeAnchor>
  <cdr:relSizeAnchor xmlns:cdr="http://schemas.openxmlformats.org/drawingml/2006/chartDrawing">
    <cdr:from>
      <cdr:x>0.93709</cdr:x>
      <cdr:y>0.60457</cdr:y>
    </cdr:from>
    <cdr:to>
      <cdr:x>0.99181</cdr:x>
      <cdr:y>0.62864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70DE8495-B3D5-4369-EAA2-E936969343C0}"/>
            </a:ext>
          </a:extLst>
        </cdr:cNvPr>
        <cdr:cNvSpPr txBox="1"/>
      </cdr:nvSpPr>
      <cdr:spPr>
        <a:xfrm xmlns:a="http://schemas.openxmlformats.org/drawingml/2006/main">
          <a:off x="10593294" y="5402730"/>
          <a:ext cx="618565" cy="21515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VGTSX</a:t>
          </a:r>
        </a:p>
        <a:p xmlns:a="http://schemas.openxmlformats.org/drawingml/2006/main">
          <a:endParaRPr lang="en-US" sz="11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0.93735</cdr:x>
      <cdr:y>0.64168</cdr:y>
    </cdr:from>
    <cdr:to>
      <cdr:x>1</cdr:x>
      <cdr:y>0.66977</cdr:y>
    </cdr:to>
    <cdr:sp macro="" textlink="">
      <cdr:nvSpPr>
        <cdr:cNvPr id="9" name="TextBox 10">
          <a:extLst xmlns:a="http://schemas.openxmlformats.org/drawingml/2006/main">
            <a:ext uri="{FF2B5EF4-FFF2-40B4-BE49-F238E27FC236}">
              <a16:creationId xmlns:a16="http://schemas.microsoft.com/office/drawing/2014/main" id="{4CE893FD-8CE0-6473-3C90-B87AD009249E}"/>
            </a:ext>
          </a:extLst>
        </cdr:cNvPr>
        <cdr:cNvSpPr txBox="1"/>
      </cdr:nvSpPr>
      <cdr:spPr>
        <a:xfrm xmlns:a="http://schemas.openxmlformats.org/drawingml/2006/main">
          <a:off x="10596282" y="5734423"/>
          <a:ext cx="708213" cy="251011"/>
        </a:xfrm>
        <a:prstGeom xmlns:a="http://schemas.openxmlformats.org/drawingml/2006/main" prst="rect">
          <a:avLst/>
        </a:prstGeom>
        <a:solidFill xmlns:a="http://schemas.openxmlformats.org/drawingml/2006/main">
          <a:srgbClr val="FF00FF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Int Portf</a:t>
          </a:r>
        </a:p>
        <a:p xmlns:a="http://schemas.openxmlformats.org/drawingml/2006/main">
          <a:endParaRPr lang="en-US" sz="11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0.93788</cdr:x>
      <cdr:y>0.68783</cdr:y>
    </cdr:from>
    <cdr:to>
      <cdr:x>0.99418</cdr:x>
      <cdr:y>0.71448</cdr:y>
    </cdr:to>
    <cdr:sp macro="" textlink="">
      <cdr:nvSpPr>
        <cdr:cNvPr id="10" name="TextBox 7">
          <a:extLst xmlns:a="http://schemas.openxmlformats.org/drawingml/2006/main">
            <a:ext uri="{FF2B5EF4-FFF2-40B4-BE49-F238E27FC236}">
              <a16:creationId xmlns:a16="http://schemas.microsoft.com/office/drawing/2014/main" id="{9953F816-003F-DA82-FC73-213B39484EAC}"/>
            </a:ext>
          </a:extLst>
        </cdr:cNvPr>
        <cdr:cNvSpPr txBox="1"/>
      </cdr:nvSpPr>
      <cdr:spPr>
        <a:xfrm xmlns:a="http://schemas.openxmlformats.org/drawingml/2006/main">
          <a:off x="10602259" y="6146800"/>
          <a:ext cx="636495" cy="23820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VBMFX</a:t>
          </a:r>
        </a:p>
        <a:p xmlns:a="http://schemas.openxmlformats.org/drawingml/2006/main">
          <a:endParaRPr lang="en-US" sz="1100" b="1">
            <a:solidFill>
              <a:schemeClr val="bg1"/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0.00034</cdr:x>
      <cdr:y>0.00298</cdr:y>
    </cdr:from>
    <cdr:to>
      <cdr:x>0.08156</cdr:x>
      <cdr:y>0.03039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27FFD8-ADA2-4471-224A-79FBCBD795F0}"/>
            </a:ext>
          </a:extLst>
        </cdr:cNvPr>
        <cdr:cNvSpPr txBox="1"/>
      </cdr:nvSpPr>
      <cdr:spPr>
        <a:xfrm xmlns:a="http://schemas.openxmlformats.org/drawingml/2006/main">
          <a:off x="5443" y="27214"/>
          <a:ext cx="1306286" cy="2503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/>
            <a:t>Index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0.09976</cdr:x>
      <cdr:y>0.07081</cdr:y>
    </cdr:from>
    <cdr:to>
      <cdr:x>0.29773</cdr:x>
      <cdr:y>0.28177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48A5CC51-AEAD-4E42-0CB3-90A88A54DEC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63486" y="783771"/>
          <a:ext cx="3499758" cy="233498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0.04526</cdr:x>
      <cdr:y>0.0713</cdr:y>
    </cdr:from>
    <cdr:to>
      <cdr:x>0.09584</cdr:x>
      <cdr:y>0.28177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5CDBE819-233D-1990-4356-BC59D111559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800101" y="789214"/>
          <a:ext cx="894109" cy="232954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0.04341</cdr:x>
      <cdr:y>0.28079</cdr:y>
    </cdr:from>
    <cdr:to>
      <cdr:x>0.19366</cdr:x>
      <cdr:y>0.30341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1B1C4C3-288C-56AF-62D2-A0016FEA41FD}"/>
            </a:ext>
          </a:extLst>
        </cdr:cNvPr>
        <cdr:cNvSpPr txBox="1"/>
      </cdr:nvSpPr>
      <cdr:spPr>
        <a:xfrm xmlns:a="http://schemas.openxmlformats.org/drawingml/2006/main">
          <a:off x="767443" y="3107870"/>
          <a:ext cx="2656114" cy="250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/>
            <a:t>*Legend</a:t>
          </a:r>
          <a:r>
            <a:rPr lang="en-US" sz="1100" b="1" kern="1200" baseline="0"/>
            <a:t> from sample deliverables</a:t>
          </a:r>
        </a:p>
        <a:p xmlns:a="http://schemas.openxmlformats.org/drawingml/2006/main">
          <a:endParaRPr lang="en-US" sz="1100" b="1" kern="1200"/>
        </a:p>
      </cdr:txBody>
    </cdr:sp>
  </cdr:relSizeAnchor>
  <cdr:relSizeAnchor xmlns:cdr="http://schemas.openxmlformats.org/drawingml/2006/chartDrawing">
    <cdr:from>
      <cdr:x>0.95282</cdr:x>
      <cdr:y>0.11753</cdr:y>
    </cdr:from>
    <cdr:to>
      <cdr:x>0.9933</cdr:x>
      <cdr:y>0.14507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2A470D6-3F26-3CD8-696D-6A482675F50B}"/>
            </a:ext>
          </a:extLst>
        </cdr:cNvPr>
        <cdr:cNvSpPr txBox="1"/>
      </cdr:nvSpPr>
      <cdr:spPr>
        <a:xfrm xmlns:a="http://schemas.openxmlformats.org/drawingml/2006/main">
          <a:off x="16745875" y="1300842"/>
          <a:ext cx="711298" cy="304799"/>
        </a:xfrm>
        <a:prstGeom xmlns:a="http://schemas.openxmlformats.org/drawingml/2006/main" prst="rect">
          <a:avLst/>
        </a:prstGeom>
        <a:solidFill xmlns:a="http://schemas.openxmlformats.org/drawingml/2006/main">
          <a:srgbClr val="FF00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>
              <a:solidFill>
                <a:schemeClr val="bg1"/>
              </a:solidFill>
            </a:rPr>
            <a:t>VIVSX</a:t>
          </a:r>
        </a:p>
        <a:p xmlns:a="http://schemas.openxmlformats.org/drawingml/2006/main">
          <a:endParaRPr lang="en-US" sz="14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0.95168</cdr:x>
      <cdr:y>0.32406</cdr:y>
    </cdr:from>
    <cdr:to>
      <cdr:x>0.9961</cdr:x>
      <cdr:y>0.35259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BAA28A8-598B-6E5B-7429-04557BA66FDC}"/>
            </a:ext>
          </a:extLst>
        </cdr:cNvPr>
        <cdr:cNvSpPr txBox="1"/>
      </cdr:nvSpPr>
      <cdr:spPr>
        <a:xfrm xmlns:a="http://schemas.openxmlformats.org/drawingml/2006/main">
          <a:off x="16725833" y="3586841"/>
          <a:ext cx="780635" cy="31568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5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>
              <a:solidFill>
                <a:schemeClr val="bg1"/>
              </a:solidFill>
            </a:rPr>
            <a:t>NAESX</a:t>
          </a:r>
        </a:p>
      </cdr:txBody>
    </cdr:sp>
  </cdr:relSizeAnchor>
  <cdr:relSizeAnchor xmlns:cdr="http://schemas.openxmlformats.org/drawingml/2006/chartDrawing">
    <cdr:from>
      <cdr:x>0.95401</cdr:x>
      <cdr:y>0.29937</cdr:y>
    </cdr:from>
    <cdr:to>
      <cdr:x>0.99443</cdr:x>
      <cdr:y>0.32603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A66A4D3-5185-F781-369B-C0A80007F161}"/>
            </a:ext>
          </a:extLst>
        </cdr:cNvPr>
        <cdr:cNvSpPr txBox="1"/>
      </cdr:nvSpPr>
      <cdr:spPr>
        <a:xfrm xmlns:a="http://schemas.openxmlformats.org/drawingml/2006/main">
          <a:off x="16766721" y="3313461"/>
          <a:ext cx="710293" cy="295151"/>
        </a:xfrm>
        <a:prstGeom xmlns:a="http://schemas.openxmlformats.org/drawingml/2006/main" prst="rect">
          <a:avLst/>
        </a:prstGeom>
        <a:solidFill xmlns:a="http://schemas.openxmlformats.org/drawingml/2006/main">
          <a:srgbClr val="0000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>
              <a:solidFill>
                <a:schemeClr val="bg1"/>
              </a:solidFill>
            </a:rPr>
            <a:t>VWNFX</a:t>
          </a:r>
        </a:p>
      </cdr:txBody>
    </cdr:sp>
  </cdr:relSizeAnchor>
  <cdr:relSizeAnchor xmlns:cdr="http://schemas.openxmlformats.org/drawingml/2006/chartDrawing">
    <cdr:from>
      <cdr:x>0.95401</cdr:x>
      <cdr:y>0.35346</cdr:y>
    </cdr:from>
    <cdr:to>
      <cdr:x>0.99752</cdr:x>
      <cdr:y>0.38406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BD151CDB-A680-2EF7-366C-5ED1CDBFC395}"/>
            </a:ext>
          </a:extLst>
        </cdr:cNvPr>
        <cdr:cNvSpPr txBox="1"/>
      </cdr:nvSpPr>
      <cdr:spPr>
        <a:xfrm xmlns:a="http://schemas.openxmlformats.org/drawingml/2006/main">
          <a:off x="16766721" y="3912176"/>
          <a:ext cx="764722" cy="33869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5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>
              <a:solidFill>
                <a:schemeClr val="bg1"/>
              </a:solidFill>
            </a:rPr>
            <a:t>VHGEX</a:t>
          </a:r>
        </a:p>
      </cdr:txBody>
    </cdr:sp>
  </cdr:relSizeAnchor>
  <cdr:relSizeAnchor xmlns:cdr="http://schemas.openxmlformats.org/drawingml/2006/chartDrawing">
    <cdr:from>
      <cdr:x>0.95525</cdr:x>
      <cdr:y>0.41148</cdr:y>
    </cdr:from>
    <cdr:to>
      <cdr:x>0.99009</cdr:x>
      <cdr:y>0.43913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7B995E0C-9726-AB0E-BBF7-27879E0D8B51}"/>
            </a:ext>
          </a:extLst>
        </cdr:cNvPr>
        <cdr:cNvSpPr txBox="1"/>
      </cdr:nvSpPr>
      <cdr:spPr>
        <a:xfrm xmlns:a="http://schemas.openxmlformats.org/drawingml/2006/main">
          <a:off x="16788493" y="4554433"/>
          <a:ext cx="612322" cy="306037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/>
            <a:t>QQQ</a:t>
          </a:r>
        </a:p>
      </cdr:txBody>
    </cdr:sp>
  </cdr:relSizeAnchor>
  <cdr:relSizeAnchor xmlns:cdr="http://schemas.openxmlformats.org/drawingml/2006/chartDrawing">
    <cdr:from>
      <cdr:x>0.95339</cdr:x>
      <cdr:y>0.46754</cdr:y>
    </cdr:from>
    <cdr:to>
      <cdr:x>0.9969</cdr:x>
      <cdr:y>0.49913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9D3FCD1F-BE73-529E-8CE1-942AC9DFD1F2}"/>
            </a:ext>
          </a:extLst>
        </cdr:cNvPr>
        <cdr:cNvSpPr txBox="1"/>
      </cdr:nvSpPr>
      <cdr:spPr>
        <a:xfrm xmlns:a="http://schemas.openxmlformats.org/drawingml/2006/main">
          <a:off x="16755835" y="5174918"/>
          <a:ext cx="764722" cy="34958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/>
            <a:t>VTSMX</a:t>
          </a:r>
        </a:p>
      </cdr:txBody>
    </cdr:sp>
  </cdr:relSizeAnchor>
  <cdr:relSizeAnchor xmlns:cdr="http://schemas.openxmlformats.org/drawingml/2006/chartDrawing">
    <cdr:from>
      <cdr:x>0.95463</cdr:x>
      <cdr:y>0.44001</cdr:y>
    </cdr:from>
    <cdr:to>
      <cdr:x>1</cdr:x>
      <cdr:y>0.46864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D47102DA-1F35-BBD3-8CE8-FA2086E3013A}"/>
            </a:ext>
          </a:extLst>
        </cdr:cNvPr>
        <cdr:cNvSpPr txBox="1"/>
      </cdr:nvSpPr>
      <cdr:spPr>
        <a:xfrm xmlns:a="http://schemas.openxmlformats.org/drawingml/2006/main">
          <a:off x="16777606" y="4870118"/>
          <a:ext cx="797380" cy="316923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>
              <a:solidFill>
                <a:schemeClr val="bg1"/>
              </a:solidFill>
            </a:rPr>
            <a:t>SPY DIA</a:t>
          </a:r>
        </a:p>
      </cdr:txBody>
    </cdr:sp>
  </cdr:relSizeAnchor>
  <cdr:relSizeAnchor xmlns:cdr="http://schemas.openxmlformats.org/drawingml/2006/chartDrawing">
    <cdr:from>
      <cdr:x>0.95277</cdr:x>
      <cdr:y>0.49705</cdr:y>
    </cdr:from>
    <cdr:to>
      <cdr:x>0.98575</cdr:x>
      <cdr:y>0.52372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4F7DEF32-67BE-8939-A380-5E794614D658}"/>
            </a:ext>
          </a:extLst>
        </cdr:cNvPr>
        <cdr:cNvSpPr txBox="1"/>
      </cdr:nvSpPr>
      <cdr:spPr>
        <a:xfrm xmlns:a="http://schemas.openxmlformats.org/drawingml/2006/main">
          <a:off x="16744951" y="5501489"/>
          <a:ext cx="579665" cy="295152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>
              <a:solidFill>
                <a:schemeClr val="bg1"/>
              </a:solidFill>
            </a:rPr>
            <a:t>VIEIX</a:t>
          </a:r>
        </a:p>
      </cdr:txBody>
    </cdr:sp>
  </cdr:relSizeAnchor>
  <cdr:relSizeAnchor xmlns:cdr="http://schemas.openxmlformats.org/drawingml/2006/chartDrawing">
    <cdr:from>
      <cdr:x>0.95339</cdr:x>
      <cdr:y>0.69277</cdr:y>
    </cdr:from>
    <cdr:to>
      <cdr:x>0.99876</cdr:x>
      <cdr:y>0.72337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1564525C-303D-5F6E-7621-AFE7B3EA97E6}"/>
            </a:ext>
          </a:extLst>
        </cdr:cNvPr>
        <cdr:cNvSpPr txBox="1"/>
      </cdr:nvSpPr>
      <cdr:spPr>
        <a:xfrm xmlns:a="http://schemas.openxmlformats.org/drawingml/2006/main">
          <a:off x="16755837" y="7667748"/>
          <a:ext cx="797378" cy="33869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>
              <a:solidFill>
                <a:schemeClr val="bg1"/>
              </a:solidFill>
            </a:rPr>
            <a:t>VGTSX</a:t>
          </a:r>
        </a:p>
      </cdr:txBody>
    </cdr:sp>
  </cdr:relSizeAnchor>
  <cdr:relSizeAnchor xmlns:cdr="http://schemas.openxmlformats.org/drawingml/2006/chartDrawing">
    <cdr:from>
      <cdr:x>0.95339</cdr:x>
      <cdr:y>0.75374</cdr:y>
    </cdr:from>
    <cdr:to>
      <cdr:x>1</cdr:x>
      <cdr:y>0.78828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6BFC73E3-DBCD-1BB7-2D3D-E65869CCD38F}"/>
            </a:ext>
          </a:extLst>
        </cdr:cNvPr>
        <cdr:cNvSpPr txBox="1"/>
      </cdr:nvSpPr>
      <cdr:spPr>
        <a:xfrm xmlns:a="http://schemas.openxmlformats.org/drawingml/2006/main">
          <a:off x="16755834" y="8342661"/>
          <a:ext cx="819151" cy="382238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>
              <a:solidFill>
                <a:schemeClr val="bg1"/>
              </a:solidFill>
            </a:rPr>
            <a:t>VBMFX</a:t>
          </a:r>
        </a:p>
        <a:p xmlns:a="http://schemas.openxmlformats.org/drawingml/2006/main">
          <a:endParaRPr lang="en-US" sz="1400" b="1" kern="1200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0.93345</cdr:x>
      <cdr:y>0.10966</cdr:y>
    </cdr:from>
    <cdr:to>
      <cdr:x>0.99312</cdr:x>
      <cdr:y>0.17335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6C07971-34AF-28E1-8027-4B832E06E107}"/>
            </a:ext>
          </a:extLst>
        </cdr:cNvPr>
        <cdr:cNvSpPr txBox="1"/>
      </cdr:nvSpPr>
      <cdr:spPr>
        <a:xfrm xmlns:a="http://schemas.openxmlformats.org/drawingml/2006/main">
          <a:off x="14088091" y="1144977"/>
          <a:ext cx="900547" cy="66502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kern="1200">
              <a:solidFill>
                <a:schemeClr val="bg1"/>
              </a:solidFill>
            </a:rPr>
            <a:t>^SP500</a:t>
          </a:r>
        </a:p>
        <a:p xmlns:a="http://schemas.openxmlformats.org/drawingml/2006/main">
          <a:r>
            <a:rPr lang="en-US" sz="1600" b="1" kern="1200">
              <a:solidFill>
                <a:schemeClr val="bg1"/>
              </a:solidFill>
            </a:rPr>
            <a:t>HQ</a:t>
          </a:r>
        </a:p>
        <a:p xmlns:a="http://schemas.openxmlformats.org/drawingml/2006/main">
          <a:endParaRPr lang="en-US" sz="16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0.9362</cdr:x>
      <cdr:y>0.25163</cdr:y>
    </cdr:from>
    <cdr:to>
      <cdr:x>0.99036</cdr:x>
      <cdr:y>0.2941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27FBC29-A547-2EEC-4A0C-299404C7C768}"/>
            </a:ext>
          </a:extLst>
        </cdr:cNvPr>
        <cdr:cNvSpPr txBox="1"/>
      </cdr:nvSpPr>
      <cdr:spPr>
        <a:xfrm xmlns:a="http://schemas.openxmlformats.org/drawingml/2006/main">
          <a:off x="14129657" y="2627414"/>
          <a:ext cx="817418" cy="443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0.92978</cdr:x>
      <cdr:y>0.2187</cdr:y>
    </cdr:from>
    <cdr:to>
      <cdr:x>1</cdr:x>
      <cdr:y>0.26623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79E2719-172D-3927-BFF0-C78383BD4503}"/>
            </a:ext>
          </a:extLst>
        </cdr:cNvPr>
        <cdr:cNvSpPr txBox="1"/>
      </cdr:nvSpPr>
      <cdr:spPr>
        <a:xfrm xmlns:a="http://schemas.openxmlformats.org/drawingml/2006/main">
          <a:off x="14032675" y="2283526"/>
          <a:ext cx="1059873" cy="496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0.93604</cdr:x>
      <cdr:y>0.25054</cdr:y>
    </cdr:from>
    <cdr:to>
      <cdr:x>0.99662</cdr:x>
      <cdr:y>0.27817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03FA40A-D9A1-ECDF-73EA-8593A193FC52}"/>
            </a:ext>
          </a:extLst>
        </cdr:cNvPr>
        <cdr:cNvSpPr txBox="1"/>
      </cdr:nvSpPr>
      <cdr:spPr>
        <a:xfrm xmlns:a="http://schemas.openxmlformats.org/drawingml/2006/main">
          <a:off x="14127183" y="2616035"/>
          <a:ext cx="914400" cy="288471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kern="1200"/>
            <a:t>^GDAXI</a:t>
          </a:r>
        </a:p>
      </cdr:txBody>
    </cdr:sp>
  </cdr:relSizeAnchor>
  <cdr:relSizeAnchor xmlns:cdr="http://schemas.openxmlformats.org/drawingml/2006/chartDrawing">
    <cdr:from>
      <cdr:x>0.93603</cdr:x>
      <cdr:y>0.5396</cdr:y>
    </cdr:from>
    <cdr:to>
      <cdr:x>0.99228</cdr:x>
      <cdr:y>0.57002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B7BC580-3EA8-C77A-83F4-2701E10883B0}"/>
            </a:ext>
          </a:extLst>
        </cdr:cNvPr>
        <cdr:cNvSpPr txBox="1"/>
      </cdr:nvSpPr>
      <cdr:spPr>
        <a:xfrm xmlns:a="http://schemas.openxmlformats.org/drawingml/2006/main">
          <a:off x="14127019" y="5634182"/>
          <a:ext cx="849085" cy="317628"/>
        </a:xfrm>
        <a:prstGeom xmlns:a="http://schemas.openxmlformats.org/drawingml/2006/main" prst="rect">
          <a:avLst/>
        </a:prstGeom>
        <a:solidFill xmlns:a="http://schemas.openxmlformats.org/drawingml/2006/main">
          <a:srgbClr val="0000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 kern="1200">
              <a:solidFill>
                <a:schemeClr val="bg1"/>
              </a:solidFill>
            </a:rPr>
            <a:t>^SSEC</a:t>
          </a:r>
          <a:endParaRPr lang="en-US" sz="1600" b="1" kern="1200" baseline="0">
            <a:solidFill>
              <a:schemeClr val="bg1"/>
            </a:solidFill>
          </a:endParaRPr>
        </a:p>
        <a:p xmlns:a="http://schemas.openxmlformats.org/drawingml/2006/main">
          <a:endParaRPr lang="en-US" sz="16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0.93237</cdr:x>
      <cdr:y>0.5889</cdr:y>
    </cdr:from>
    <cdr:to>
      <cdr:x>0.99295</cdr:x>
      <cdr:y>0.62051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F470BE4D-2CC4-3FE2-EE04-65D57E1DCE1C}"/>
            </a:ext>
          </a:extLst>
        </cdr:cNvPr>
        <cdr:cNvSpPr txBox="1"/>
      </cdr:nvSpPr>
      <cdr:spPr>
        <a:xfrm xmlns:a="http://schemas.openxmlformats.org/drawingml/2006/main">
          <a:off x="14071765" y="6148944"/>
          <a:ext cx="914400" cy="330034"/>
        </a:xfrm>
        <a:prstGeom xmlns:a="http://schemas.openxmlformats.org/drawingml/2006/main" prst="rect">
          <a:avLst/>
        </a:prstGeom>
        <a:solidFill xmlns:a="http://schemas.openxmlformats.org/drawingml/2006/main">
          <a:srgbClr val="00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kern="1200">
              <a:solidFill>
                <a:schemeClr val="tx1"/>
              </a:solidFill>
            </a:rPr>
            <a:t>^N225</a:t>
          </a:r>
        </a:p>
      </cdr:txBody>
    </cdr:sp>
  </cdr:relSizeAnchor>
  <cdr:relSizeAnchor xmlns:cdr="http://schemas.openxmlformats.org/drawingml/2006/chartDrawing">
    <cdr:from>
      <cdr:x>0.93328</cdr:x>
      <cdr:y>0.63534</cdr:y>
    </cdr:from>
    <cdr:to>
      <cdr:x>0.97292</cdr:x>
      <cdr:y>0.66695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309536E9-5373-B921-0913-F1F145E56AE9}"/>
            </a:ext>
          </a:extLst>
        </cdr:cNvPr>
        <cdr:cNvSpPr txBox="1"/>
      </cdr:nvSpPr>
      <cdr:spPr>
        <a:xfrm xmlns:a="http://schemas.openxmlformats.org/drawingml/2006/main">
          <a:off x="14085620" y="6633852"/>
          <a:ext cx="598219" cy="330036"/>
        </a:xfrm>
        <a:prstGeom xmlns:a="http://schemas.openxmlformats.org/drawingml/2006/main" prst="rect">
          <a:avLst/>
        </a:prstGeom>
        <a:solidFill xmlns:a="http://schemas.openxmlformats.org/drawingml/2006/main">
          <a:srgbClr val="00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kern="1200">
              <a:solidFill>
                <a:schemeClr val="tx1"/>
              </a:solidFill>
            </a:rPr>
            <a:t>^STI</a:t>
          </a:r>
        </a:p>
      </cdr:txBody>
    </cdr:sp>
  </cdr:relSizeAnchor>
  <cdr:relSizeAnchor xmlns:cdr="http://schemas.openxmlformats.org/drawingml/2006/chartDrawing">
    <cdr:from>
      <cdr:x>0.93512</cdr:x>
      <cdr:y>0.68046</cdr:y>
    </cdr:from>
    <cdr:to>
      <cdr:x>0.98026</cdr:x>
      <cdr:y>0.71339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59829EC3-23D5-04CB-E38B-FA249CECAA6F}"/>
            </a:ext>
          </a:extLst>
        </cdr:cNvPr>
        <cdr:cNvSpPr txBox="1"/>
      </cdr:nvSpPr>
      <cdr:spPr>
        <a:xfrm xmlns:a="http://schemas.openxmlformats.org/drawingml/2006/main">
          <a:off x="14113327" y="7104907"/>
          <a:ext cx="681347" cy="34389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kern="1200">
              <a:solidFill>
                <a:schemeClr val="bg1"/>
              </a:solidFill>
            </a:rPr>
            <a:t>^HSI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0.00265</cdr:y>
    </cdr:from>
    <cdr:to>
      <cdr:x>0.10209</cdr:x>
      <cdr:y>0.03722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5D53997-80A9-1681-536F-585BA011EA70}"/>
            </a:ext>
          </a:extLst>
        </cdr:cNvPr>
        <cdr:cNvSpPr txBox="1"/>
      </cdr:nvSpPr>
      <cdr:spPr>
        <a:xfrm xmlns:a="http://schemas.openxmlformats.org/drawingml/2006/main">
          <a:off x="0" y="18541"/>
          <a:ext cx="1102659" cy="2420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/>
            <a:t>Index</a:t>
          </a:r>
        </a:p>
        <a:p xmlns:a="http://schemas.openxmlformats.org/drawingml/2006/main">
          <a:endParaRPr lang="en-US" sz="1400" b="1" kern="1200"/>
        </a:p>
      </cdr:txBody>
    </cdr:sp>
  </cdr:relSizeAnchor>
  <cdr:relSizeAnchor xmlns:cdr="http://schemas.openxmlformats.org/drawingml/2006/chartDrawing">
    <cdr:from>
      <cdr:x>0.93178</cdr:x>
      <cdr:y>0.23438</cdr:y>
    </cdr:from>
    <cdr:to>
      <cdr:x>0.98474</cdr:x>
      <cdr:y>0.26638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D59710A-CA4F-016C-E7A2-3DF9479C9B88}"/>
            </a:ext>
          </a:extLst>
        </cdr:cNvPr>
        <cdr:cNvSpPr txBox="1"/>
      </cdr:nvSpPr>
      <cdr:spPr>
        <a:xfrm xmlns:a="http://schemas.openxmlformats.org/drawingml/2006/main">
          <a:off x="11300362" y="2072740"/>
          <a:ext cx="642257" cy="283028"/>
        </a:xfrm>
        <a:prstGeom xmlns:a="http://schemas.openxmlformats.org/drawingml/2006/main" prst="rect">
          <a:avLst/>
        </a:prstGeom>
        <a:solidFill xmlns:a="http://schemas.openxmlformats.org/drawingml/2006/main">
          <a:srgbClr val="00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tx1"/>
              </a:solidFill>
            </a:rPr>
            <a:t>JPY</a:t>
          </a:r>
          <a:r>
            <a:rPr lang="en-US" sz="1100" b="1" kern="1200" baseline="0">
              <a:solidFill>
                <a:schemeClr val="tx1"/>
              </a:solidFill>
            </a:rPr>
            <a:t> (JP)</a:t>
          </a:r>
        </a:p>
        <a:p xmlns:a="http://schemas.openxmlformats.org/drawingml/2006/main">
          <a:endParaRPr lang="en-US" sz="1100" b="1" kern="12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0.93807</cdr:x>
      <cdr:y>0.40055</cdr:y>
    </cdr:from>
    <cdr:to>
      <cdr:x>0.99551</cdr:x>
      <cdr:y>0.43132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290C0B5-302B-5AEE-AA8B-7373ADBECCB1}"/>
            </a:ext>
          </a:extLst>
        </cdr:cNvPr>
        <cdr:cNvSpPr txBox="1"/>
      </cdr:nvSpPr>
      <cdr:spPr>
        <a:xfrm xmlns:a="http://schemas.openxmlformats.org/drawingml/2006/main">
          <a:off x="11376562" y="3542311"/>
          <a:ext cx="696686" cy="272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0.93537</cdr:x>
      <cdr:y>0.39686</cdr:y>
    </cdr:from>
    <cdr:to>
      <cdr:x>0.99461</cdr:x>
      <cdr:y>0.43132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67F85D3-D984-EE16-7271-7C02F8D1336B}"/>
            </a:ext>
          </a:extLst>
        </cdr:cNvPr>
        <cdr:cNvSpPr txBox="1"/>
      </cdr:nvSpPr>
      <cdr:spPr>
        <a:xfrm xmlns:a="http://schemas.openxmlformats.org/drawingml/2006/main">
          <a:off x="11343905" y="3509654"/>
          <a:ext cx="718457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0.93089</cdr:x>
      <cdr:y>0.42024</cdr:y>
    </cdr:from>
    <cdr:to>
      <cdr:x>0.99372</cdr:x>
      <cdr:y>0.45102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A2FDA749-00D0-82B7-8CD7-FF289DEF46D4}"/>
            </a:ext>
          </a:extLst>
        </cdr:cNvPr>
        <cdr:cNvSpPr txBox="1"/>
      </cdr:nvSpPr>
      <cdr:spPr>
        <a:xfrm xmlns:a="http://schemas.openxmlformats.org/drawingml/2006/main">
          <a:off x="11289477" y="3716484"/>
          <a:ext cx="762000" cy="272142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tx1"/>
              </a:solidFill>
            </a:rPr>
            <a:t>EUD</a:t>
          </a:r>
          <a:r>
            <a:rPr lang="en-US" sz="1100" b="1" kern="1200" baseline="0">
              <a:solidFill>
                <a:schemeClr val="tx1"/>
              </a:solidFill>
            </a:rPr>
            <a:t> (GM)</a:t>
          </a:r>
          <a:endParaRPr lang="en-US" sz="1100" b="1" kern="12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0.93268</cdr:x>
      <cdr:y>0.49533</cdr:y>
    </cdr:from>
    <cdr:to>
      <cdr:x>1</cdr:x>
      <cdr:y>0.52364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47A7548-CEDB-8DAA-FAAF-3A37EAA99DF3}"/>
            </a:ext>
          </a:extLst>
        </cdr:cNvPr>
        <cdr:cNvSpPr txBox="1"/>
      </cdr:nvSpPr>
      <cdr:spPr>
        <a:xfrm xmlns:a="http://schemas.openxmlformats.org/drawingml/2006/main">
          <a:off x="11311247" y="4380513"/>
          <a:ext cx="816429" cy="250372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HKD</a:t>
          </a:r>
          <a:r>
            <a:rPr lang="en-US" sz="1100" b="1" kern="1200" baseline="0">
              <a:solidFill>
                <a:schemeClr val="bg1"/>
              </a:solidFill>
            </a:rPr>
            <a:t> (HK)</a:t>
          </a:r>
        </a:p>
        <a:p xmlns:a="http://schemas.openxmlformats.org/drawingml/2006/main">
          <a:endParaRPr lang="en-US" sz="11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0.92999</cdr:x>
      <cdr:y>0.55934</cdr:y>
    </cdr:from>
    <cdr:to>
      <cdr:x>1</cdr:x>
      <cdr:y>0.59503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58C89A66-9DD7-E2AA-F101-15902BA4A1A4}"/>
            </a:ext>
          </a:extLst>
        </cdr:cNvPr>
        <cdr:cNvSpPr txBox="1"/>
      </cdr:nvSpPr>
      <cdr:spPr>
        <a:xfrm xmlns:a="http://schemas.openxmlformats.org/drawingml/2006/main">
          <a:off x="11278591" y="4946571"/>
          <a:ext cx="849085" cy="315685"/>
        </a:xfrm>
        <a:prstGeom xmlns:a="http://schemas.openxmlformats.org/drawingml/2006/main" prst="rect">
          <a:avLst/>
        </a:prstGeom>
        <a:solidFill xmlns:a="http://schemas.openxmlformats.org/drawingml/2006/main">
          <a:srgbClr val="0000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CNY</a:t>
          </a:r>
          <a:r>
            <a:rPr lang="en-US" sz="1100" b="1" kern="1200" baseline="0">
              <a:solidFill>
                <a:schemeClr val="bg1"/>
              </a:solidFill>
            </a:rPr>
            <a:t> (CN)</a:t>
          </a:r>
        </a:p>
        <a:p xmlns:a="http://schemas.openxmlformats.org/drawingml/2006/main">
          <a:endParaRPr lang="en-US" sz="11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0.93448</cdr:x>
      <cdr:y>0.63196</cdr:y>
    </cdr:from>
    <cdr:to>
      <cdr:x>0.99641</cdr:x>
      <cdr:y>0.66396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19636AA0-1BA7-3582-7996-10537B02AD8B}"/>
            </a:ext>
          </a:extLst>
        </cdr:cNvPr>
        <cdr:cNvSpPr txBox="1"/>
      </cdr:nvSpPr>
      <cdr:spPr>
        <a:xfrm xmlns:a="http://schemas.openxmlformats.org/drawingml/2006/main">
          <a:off x="11333019" y="5588826"/>
          <a:ext cx="751114" cy="2830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0.9614</cdr:x>
      <cdr:y>0.62457</cdr:y>
    </cdr:from>
    <cdr:to>
      <cdr:x>1</cdr:x>
      <cdr:y>0.66273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921C2EC6-6AF5-7D20-1A89-0570C526E4B7}"/>
            </a:ext>
          </a:extLst>
        </cdr:cNvPr>
        <cdr:cNvSpPr txBox="1"/>
      </cdr:nvSpPr>
      <cdr:spPr>
        <a:xfrm xmlns:a="http://schemas.openxmlformats.org/drawingml/2006/main">
          <a:off x="11659590" y="5523512"/>
          <a:ext cx="468086" cy="3374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0.93448</cdr:x>
      <cdr:y>0.61596</cdr:y>
    </cdr:from>
    <cdr:to>
      <cdr:x>0.99461</cdr:x>
      <cdr:y>0.6455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5C3C0B96-8FD2-FED3-3DC1-416F3D3657AC}"/>
            </a:ext>
          </a:extLst>
        </cdr:cNvPr>
        <cdr:cNvSpPr txBox="1"/>
      </cdr:nvSpPr>
      <cdr:spPr>
        <a:xfrm xmlns:a="http://schemas.openxmlformats.org/drawingml/2006/main">
          <a:off x="11333019" y="5447313"/>
          <a:ext cx="729342" cy="261257"/>
        </a:xfrm>
        <a:prstGeom xmlns:a="http://schemas.openxmlformats.org/drawingml/2006/main" prst="rect">
          <a:avLst/>
        </a:prstGeom>
        <a:solidFill xmlns:a="http://schemas.openxmlformats.org/drawingml/2006/main">
          <a:srgbClr val="00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tx1"/>
              </a:solidFill>
            </a:rPr>
            <a:t>SGD (SG)</a:t>
          </a:r>
        </a:p>
        <a:p xmlns:a="http://schemas.openxmlformats.org/drawingml/2006/main">
          <a:endParaRPr lang="en-US" sz="1100" b="1" kern="12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0.93358</cdr:x>
      <cdr:y>0.52733</cdr:y>
    </cdr:from>
    <cdr:to>
      <cdr:x>0.9991</cdr:x>
      <cdr:y>0.55564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303F2DAA-DA2A-8A84-E4A8-55510EB5DCBE}"/>
            </a:ext>
          </a:extLst>
        </cdr:cNvPr>
        <cdr:cNvSpPr txBox="1"/>
      </cdr:nvSpPr>
      <cdr:spPr>
        <a:xfrm xmlns:a="http://schemas.openxmlformats.org/drawingml/2006/main">
          <a:off x="11322132" y="4663540"/>
          <a:ext cx="794657" cy="250372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RC [USD]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0.00344</cdr:x>
      <cdr:y>0.00142</cdr:y>
    </cdr:from>
    <cdr:to>
      <cdr:x>0.06373</cdr:x>
      <cdr:y>0.05585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FBCF29-5ADA-F931-4A36-2A081BB58207}"/>
            </a:ext>
          </a:extLst>
        </cdr:cNvPr>
        <cdr:cNvSpPr txBox="1"/>
      </cdr:nvSpPr>
      <cdr:spPr>
        <a:xfrm xmlns:a="http://schemas.openxmlformats.org/drawingml/2006/main">
          <a:off x="43997" y="10249"/>
          <a:ext cx="770107" cy="3918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kern="1200">
              <a:solidFill>
                <a:schemeClr val="tx1"/>
              </a:solidFill>
            </a:rPr>
            <a:t>Index</a:t>
          </a:r>
        </a:p>
      </cdr:txBody>
    </cdr:sp>
  </cdr:relSizeAnchor>
  <cdr:relSizeAnchor xmlns:cdr="http://schemas.openxmlformats.org/drawingml/2006/chartDrawing">
    <cdr:from>
      <cdr:x>0.92137</cdr:x>
      <cdr:y>0.07936</cdr:y>
    </cdr:from>
    <cdr:to>
      <cdr:x>0.98675</cdr:x>
      <cdr:y>0.12033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F60F8D2-DEF6-2921-67DC-3B0F6D559E41}"/>
            </a:ext>
          </a:extLst>
        </cdr:cNvPr>
        <cdr:cNvSpPr txBox="1"/>
      </cdr:nvSpPr>
      <cdr:spPr>
        <a:xfrm xmlns:a="http://schemas.openxmlformats.org/drawingml/2006/main">
          <a:off x="11353175" y="674664"/>
          <a:ext cx="805543" cy="348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0.94623</cdr:x>
      <cdr:y>0.13186</cdr:y>
    </cdr:from>
    <cdr:to>
      <cdr:x>1</cdr:x>
      <cdr:y>0.19076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A09BF78-6697-2373-253B-C40A4700CF8A}"/>
            </a:ext>
          </a:extLst>
        </cdr:cNvPr>
        <cdr:cNvSpPr txBox="1"/>
      </cdr:nvSpPr>
      <cdr:spPr>
        <a:xfrm xmlns:a="http://schemas.openxmlformats.org/drawingml/2006/main">
          <a:off x="11494690" y="1120980"/>
          <a:ext cx="653143" cy="50074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SPY [SP500]</a:t>
          </a:r>
        </a:p>
      </cdr:txBody>
    </cdr:sp>
  </cdr:relSizeAnchor>
  <cdr:relSizeAnchor xmlns:cdr="http://schemas.openxmlformats.org/drawingml/2006/chartDrawing">
    <cdr:from>
      <cdr:x>0.94803</cdr:x>
      <cdr:y>0.10241</cdr:y>
    </cdr:from>
    <cdr:to>
      <cdr:x>1</cdr:x>
      <cdr:y>0.12802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26538B3-CB88-BAD8-24D5-4F569EA5B990}"/>
            </a:ext>
          </a:extLst>
        </cdr:cNvPr>
        <cdr:cNvSpPr txBox="1"/>
      </cdr:nvSpPr>
      <cdr:spPr>
        <a:xfrm xmlns:a="http://schemas.openxmlformats.org/drawingml/2006/main">
          <a:off x="11516461" y="870605"/>
          <a:ext cx="631372" cy="21771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DIA</a:t>
          </a:r>
        </a:p>
        <a:p xmlns:a="http://schemas.openxmlformats.org/drawingml/2006/main">
          <a:endParaRPr lang="en-US" sz="11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0.94169</cdr:x>
      <cdr:y>0.4366</cdr:y>
    </cdr:from>
    <cdr:to>
      <cdr:x>1</cdr:x>
      <cdr:y>0.46733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6F21313-5084-C612-8A17-E777741CF5C8}"/>
            </a:ext>
          </a:extLst>
        </cdr:cNvPr>
        <cdr:cNvSpPr txBox="1"/>
      </cdr:nvSpPr>
      <cdr:spPr>
        <a:xfrm xmlns:a="http://schemas.openxmlformats.org/drawingml/2006/main">
          <a:off x="11439531" y="3711778"/>
          <a:ext cx="708302" cy="261257"/>
        </a:xfrm>
        <a:prstGeom xmlns:a="http://schemas.openxmlformats.org/drawingml/2006/main" prst="rect">
          <a:avLst/>
        </a:prstGeom>
        <a:solidFill xmlns:a="http://schemas.openxmlformats.org/drawingml/2006/main">
          <a:srgbClr val="00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/>
            <a:t>SG (EWS)</a:t>
          </a:r>
        </a:p>
        <a:p xmlns:a="http://schemas.openxmlformats.org/drawingml/2006/main">
          <a:endParaRPr lang="en-US" sz="1100" b="1" kern="1200"/>
        </a:p>
        <a:p xmlns:a="http://schemas.openxmlformats.org/drawingml/2006/main">
          <a:endParaRPr lang="en-US" sz="1100" b="1" kern="1200"/>
        </a:p>
      </cdr:txBody>
    </cdr:sp>
  </cdr:relSizeAnchor>
  <cdr:relSizeAnchor xmlns:cdr="http://schemas.openxmlformats.org/drawingml/2006/chartDrawing">
    <cdr:from>
      <cdr:x>0.92667</cdr:x>
      <cdr:y>0.55184</cdr:y>
    </cdr:from>
    <cdr:to>
      <cdr:x>0.98763</cdr:x>
      <cdr:y>0.57745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BC06FF00-E7C7-DE9D-D221-ABFBC3C7A2A0}"/>
            </a:ext>
          </a:extLst>
        </cdr:cNvPr>
        <cdr:cNvSpPr txBox="1"/>
      </cdr:nvSpPr>
      <cdr:spPr>
        <a:xfrm xmlns:a="http://schemas.openxmlformats.org/drawingml/2006/main">
          <a:off x="11418490" y="4691492"/>
          <a:ext cx="751114" cy="217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0.93904</cdr:x>
      <cdr:y>0.5544</cdr:y>
    </cdr:from>
    <cdr:to>
      <cdr:x>1</cdr:x>
      <cdr:y>0.58129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EF13246E-1A1F-47A7-9D41-2761E72B985C}"/>
            </a:ext>
          </a:extLst>
        </cdr:cNvPr>
        <cdr:cNvSpPr txBox="1"/>
      </cdr:nvSpPr>
      <cdr:spPr>
        <a:xfrm xmlns:a="http://schemas.openxmlformats.org/drawingml/2006/main">
          <a:off x="11407336" y="4713265"/>
          <a:ext cx="740497" cy="2286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HK (HSI)</a:t>
          </a:r>
        </a:p>
        <a:p xmlns:a="http://schemas.openxmlformats.org/drawingml/2006/main">
          <a:endParaRPr lang="en-US" sz="11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0.93286</cdr:x>
      <cdr:y>0.67093</cdr:y>
    </cdr:from>
    <cdr:to>
      <cdr:x>1</cdr:x>
      <cdr:y>0.70294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655EC708-B964-4267-363E-C45DE61109C9}"/>
            </a:ext>
          </a:extLst>
        </cdr:cNvPr>
        <cdr:cNvSpPr txBox="1"/>
      </cdr:nvSpPr>
      <cdr:spPr>
        <a:xfrm xmlns:a="http://schemas.openxmlformats.org/drawingml/2006/main">
          <a:off x="11332213" y="5703864"/>
          <a:ext cx="815620" cy="272142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/>
            <a:t>GM (EWG)</a:t>
          </a:r>
        </a:p>
      </cdr:txBody>
    </cdr:sp>
  </cdr:relSizeAnchor>
  <cdr:relSizeAnchor xmlns:cdr="http://schemas.openxmlformats.org/drawingml/2006/chartDrawing">
    <cdr:from>
      <cdr:x>0.92579</cdr:x>
      <cdr:y>0.66452</cdr:y>
    </cdr:from>
    <cdr:to>
      <cdr:x>0.98675</cdr:x>
      <cdr:y>0.68885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971B98E5-A60D-5D5F-D722-418FFFD19C34}"/>
            </a:ext>
          </a:extLst>
        </cdr:cNvPr>
        <cdr:cNvSpPr txBox="1"/>
      </cdr:nvSpPr>
      <cdr:spPr>
        <a:xfrm xmlns:a="http://schemas.openxmlformats.org/drawingml/2006/main">
          <a:off x="11407604" y="5649435"/>
          <a:ext cx="751114" cy="206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0.93816</cdr:x>
      <cdr:y>0.64147</cdr:y>
    </cdr:from>
    <cdr:to>
      <cdr:x>1</cdr:x>
      <cdr:y>0.67349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A7537435-29A7-C0AE-D81B-7C98BB01BBEF}"/>
            </a:ext>
          </a:extLst>
        </cdr:cNvPr>
        <cdr:cNvSpPr txBox="1"/>
      </cdr:nvSpPr>
      <cdr:spPr>
        <a:xfrm xmlns:a="http://schemas.openxmlformats.org/drawingml/2006/main">
          <a:off x="11396604" y="5453492"/>
          <a:ext cx="751229" cy="272143"/>
        </a:xfrm>
        <a:prstGeom xmlns:a="http://schemas.openxmlformats.org/drawingml/2006/main" prst="rect">
          <a:avLst/>
        </a:prstGeom>
        <a:solidFill xmlns:a="http://schemas.openxmlformats.org/drawingml/2006/main">
          <a:srgbClr val="0000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CN (FXI)</a:t>
          </a:r>
        </a:p>
        <a:p xmlns:a="http://schemas.openxmlformats.org/drawingml/2006/main">
          <a:endParaRPr lang="en-US" sz="11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0.92314</cdr:x>
      <cdr:y>0.75287</cdr:y>
    </cdr:from>
    <cdr:to>
      <cdr:x>0.98321</cdr:x>
      <cdr:y>0.78232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3473BEB4-E11F-C5F3-6AF8-D4A4F83BB10F}"/>
            </a:ext>
          </a:extLst>
        </cdr:cNvPr>
        <cdr:cNvSpPr txBox="1"/>
      </cdr:nvSpPr>
      <cdr:spPr>
        <a:xfrm xmlns:a="http://schemas.openxmlformats.org/drawingml/2006/main">
          <a:off x="11374947" y="6400549"/>
          <a:ext cx="740228" cy="250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0.94346</cdr:x>
      <cdr:y>0.75543</cdr:y>
    </cdr:from>
    <cdr:to>
      <cdr:x>1</cdr:x>
      <cdr:y>0.78617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30631421-BE99-8816-0D6B-DB9287FF4B90}"/>
            </a:ext>
          </a:extLst>
        </cdr:cNvPr>
        <cdr:cNvSpPr txBox="1"/>
      </cdr:nvSpPr>
      <cdr:spPr>
        <a:xfrm xmlns:a="http://schemas.openxmlformats.org/drawingml/2006/main">
          <a:off x="11460996" y="6422320"/>
          <a:ext cx="686837" cy="261258"/>
        </a:xfrm>
        <a:prstGeom xmlns:a="http://schemas.openxmlformats.org/drawingml/2006/main" prst="rect">
          <a:avLst/>
        </a:prstGeom>
        <a:solidFill xmlns:a="http://schemas.openxmlformats.org/drawingml/2006/main">
          <a:srgbClr val="00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/>
            <a:t>JP (EWJ)</a:t>
          </a:r>
        </a:p>
        <a:p xmlns:a="http://schemas.openxmlformats.org/drawingml/2006/main">
          <a:endParaRPr lang="en-US" sz="1100" b="1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0.07114</cdr:x>
      <cdr:y>0.07208</cdr:y>
    </cdr:from>
    <cdr:to>
      <cdr:x>0.45803</cdr:x>
      <cdr:y>0.35798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AC7353-2573-AD68-C6A9-76BB929D3AAF}"/>
            </a:ext>
          </a:extLst>
        </cdr:cNvPr>
        <cdr:cNvSpPr txBox="1"/>
      </cdr:nvSpPr>
      <cdr:spPr>
        <a:xfrm xmlns:a="http://schemas.openxmlformats.org/drawingml/2006/main">
          <a:off x="797860" y="644177"/>
          <a:ext cx="4338918" cy="255494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effectLst xmlns:a="http://schemas.openxmlformats.org/drawingml/2006/main">
          <a:innerShdw blurRad="114300">
            <a:prstClr val="black"/>
          </a:innerShdw>
        </a:effectLst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r>
            <a:rPr lang="en-US" sz="1400" b="1" u="sng" kern="1200"/>
            <a:t>Benchmarks</a:t>
          </a:r>
          <a:r>
            <a:rPr lang="en-US" sz="1400" kern="1200"/>
            <a:t> </a:t>
          </a:r>
        </a:p>
        <a:p xmlns:a="http://schemas.openxmlformats.org/drawingml/2006/main">
          <a:pPr algn="l"/>
          <a:r>
            <a:rPr lang="en-US" sz="1400" b="1" kern="1200"/>
            <a:t>HQ[US]= </a:t>
          </a:r>
          <a:r>
            <a:rPr lang="en-US" sz="1400" kern="1200"/>
            <a:t>Home Market, all comparisons in RC</a:t>
          </a:r>
        </a:p>
        <a:p xmlns:a="http://schemas.openxmlformats.org/drawingml/2006/main">
          <a:r>
            <a:rPr lang="en-US" sz="1400" b="1" kern="1200"/>
            <a:t>VBMFX= </a:t>
          </a:r>
          <a:r>
            <a:rPr lang="en-US" sz="1400" kern="1200"/>
            <a:t>U.S. Total Bond Market. </a:t>
          </a:r>
        </a:p>
        <a:p xmlns:a="http://schemas.openxmlformats.org/drawingml/2006/main">
          <a:r>
            <a:rPr lang="en-US" sz="1400" b="1" kern="1200"/>
            <a:t>SPY= </a:t>
          </a:r>
          <a:r>
            <a:rPr lang="en-US" sz="1400" kern="1200"/>
            <a:t>S&amp;P500 SPY ETF, the global benchmark [U.S's 500</a:t>
          </a:r>
          <a:r>
            <a:rPr lang="en-US" sz="1400" kern="1200" baseline="0"/>
            <a:t> biggest listed companies]</a:t>
          </a:r>
          <a:endParaRPr lang="en-US" sz="1400" kern="1200"/>
        </a:p>
        <a:p xmlns:a="http://schemas.openxmlformats.org/drawingml/2006/main">
          <a:r>
            <a:rPr lang="en-US" sz="1400" kern="1200"/>
            <a:t>                      </a:t>
          </a:r>
        </a:p>
        <a:p xmlns:a="http://schemas.openxmlformats.org/drawingml/2006/main">
          <a:r>
            <a:rPr lang="en-US" sz="1400" b="1" u="sng" kern="1200"/>
            <a:t>Portfolios</a:t>
          </a:r>
          <a:r>
            <a:rPr lang="en-US" sz="1400" kern="1200"/>
            <a:t> </a:t>
          </a:r>
        </a:p>
        <a:p xmlns:a="http://schemas.openxmlformats.org/drawingml/2006/main">
          <a:r>
            <a:rPr lang="en-US" sz="1400" b="1" kern="1200">
              <a:solidFill>
                <a:srgbClr val="FF00FF"/>
              </a:solidFill>
            </a:rPr>
            <a:t>ETF Portf=</a:t>
          </a:r>
          <a:r>
            <a:rPr lang="en-US" sz="1400" b="1" kern="1200" baseline="0">
              <a:solidFill>
                <a:srgbClr val="FF00FF"/>
              </a:solidFill>
            </a:rPr>
            <a:t> </a:t>
          </a:r>
          <a:r>
            <a:rPr lang="en-US" sz="1400" kern="1200">
              <a:solidFill>
                <a:srgbClr val="FF00FF"/>
              </a:solidFill>
            </a:rPr>
            <a:t>Multi-Market ETF International Portfolio. </a:t>
          </a:r>
        </a:p>
        <a:p xmlns:a="http://schemas.openxmlformats.org/drawingml/2006/main">
          <a:r>
            <a:rPr lang="en-US" sz="1400" b="1" kern="1200">
              <a:solidFill>
                <a:srgbClr val="92D050"/>
              </a:solidFill>
            </a:rPr>
            <a:t>VHGEX= </a:t>
          </a:r>
          <a:r>
            <a:rPr lang="en-US" sz="1400" kern="1200">
              <a:solidFill>
                <a:srgbClr val="92D050"/>
              </a:solidFill>
            </a:rPr>
            <a:t>Entire world, i.e. U.S. + non-U.S</a:t>
          </a:r>
          <a:r>
            <a:rPr lang="en-US" sz="1400" kern="1200"/>
            <a:t>. </a:t>
          </a:r>
        </a:p>
        <a:p xmlns:a="http://schemas.openxmlformats.org/drawingml/2006/main">
          <a:r>
            <a:rPr lang="en-US" sz="1400" b="1" kern="1200">
              <a:solidFill>
                <a:schemeClr val="accent1"/>
              </a:solidFill>
            </a:rPr>
            <a:t>VTSMX=</a:t>
          </a:r>
          <a:r>
            <a:rPr lang="en-US" sz="1400" b="1" kern="1200" baseline="0">
              <a:solidFill>
                <a:schemeClr val="accent1"/>
              </a:solidFill>
            </a:rPr>
            <a:t> </a:t>
          </a:r>
          <a:r>
            <a:rPr lang="en-US" sz="1400" kern="1200">
              <a:solidFill>
                <a:schemeClr val="accent1"/>
              </a:solidFill>
            </a:rPr>
            <a:t>U.S. Total Stock Market ETF [U.S-only]</a:t>
          </a:r>
        </a:p>
        <a:p xmlns:a="http://schemas.openxmlformats.org/drawingml/2006/main">
          <a:r>
            <a:rPr lang="en-US" sz="1400" b="1" kern="1200">
              <a:solidFill>
                <a:schemeClr val="accent2"/>
              </a:solidFill>
            </a:rPr>
            <a:t>VGTSX=</a:t>
          </a:r>
          <a:r>
            <a:rPr lang="en-US" sz="1400" b="1" kern="1200" baseline="0">
              <a:solidFill>
                <a:schemeClr val="accent2"/>
              </a:solidFill>
            </a:rPr>
            <a:t> </a:t>
          </a:r>
          <a:r>
            <a:rPr lang="en-US" sz="1400" kern="1200">
              <a:solidFill>
                <a:schemeClr val="accent2"/>
              </a:solidFill>
            </a:rPr>
            <a:t>Non-U.S, i.e. World minuU.S.</a:t>
          </a:r>
        </a:p>
      </cdr:txBody>
    </cdr:sp>
  </cdr:relSizeAnchor>
  <cdr:relSizeAnchor xmlns:cdr="http://schemas.openxmlformats.org/drawingml/2006/chartDrawing">
    <cdr:from>
      <cdr:x>0.72822</cdr:x>
      <cdr:y>0.12425</cdr:y>
    </cdr:from>
    <cdr:to>
      <cdr:x>0.80975</cdr:x>
      <cdr:y>0.22657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C18605C-DD67-81BB-7CF3-A32DB48F21DE}"/>
            </a:ext>
          </a:extLst>
        </cdr:cNvPr>
        <cdr:cNvSpPr txBox="1"/>
      </cdr:nvSpPr>
      <cdr:spPr>
        <a:xfrm xmlns:a="http://schemas.openxmlformats.org/drawingml/2006/main">
          <a:off x="8166847" y="111034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0.93602</cdr:x>
      <cdr:y>0.23162</cdr:y>
    </cdr:from>
    <cdr:to>
      <cdr:x>1</cdr:x>
      <cdr:y>0.28398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83CC319-28B4-AD95-BEA2-EAD1CDFCEF3E}"/>
            </a:ext>
          </a:extLst>
        </cdr:cNvPr>
        <cdr:cNvSpPr txBox="1"/>
      </cdr:nvSpPr>
      <cdr:spPr>
        <a:xfrm xmlns:a="http://schemas.openxmlformats.org/drawingml/2006/main">
          <a:off x="10671725" y="2024810"/>
          <a:ext cx="729462" cy="45767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SPY</a:t>
          </a:r>
        </a:p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HQ[u.s.]</a:t>
          </a:r>
        </a:p>
        <a:p xmlns:a="http://schemas.openxmlformats.org/drawingml/2006/main">
          <a:endParaRPr lang="en-US" sz="11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0.94211</cdr:x>
      <cdr:y>0.19447</cdr:y>
    </cdr:from>
    <cdr:to>
      <cdr:x>0.99603</cdr:x>
      <cdr:y>0.21955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D82F350-0CEB-1B2E-340D-A72516E5E363}"/>
            </a:ext>
          </a:extLst>
        </cdr:cNvPr>
        <cdr:cNvSpPr txBox="1"/>
      </cdr:nvSpPr>
      <cdr:spPr>
        <a:xfrm xmlns:a="http://schemas.openxmlformats.org/drawingml/2006/main">
          <a:off x="10650072" y="1737872"/>
          <a:ext cx="609600" cy="22411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VTSMX</a:t>
          </a:r>
        </a:p>
      </cdr:txBody>
    </cdr:sp>
  </cdr:relSizeAnchor>
  <cdr:relSizeAnchor xmlns:cdr="http://schemas.openxmlformats.org/drawingml/2006/chartDrawing">
    <cdr:from>
      <cdr:x>0.93709</cdr:x>
      <cdr:y>0.60457</cdr:y>
    </cdr:from>
    <cdr:to>
      <cdr:x>0.99181</cdr:x>
      <cdr:y>0.62864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70DE8495-B3D5-4369-EAA2-E936969343C0}"/>
            </a:ext>
          </a:extLst>
        </cdr:cNvPr>
        <cdr:cNvSpPr txBox="1"/>
      </cdr:nvSpPr>
      <cdr:spPr>
        <a:xfrm xmlns:a="http://schemas.openxmlformats.org/drawingml/2006/main">
          <a:off x="10593294" y="5402730"/>
          <a:ext cx="618565" cy="21515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VGTSX</a:t>
          </a:r>
        </a:p>
        <a:p xmlns:a="http://schemas.openxmlformats.org/drawingml/2006/main">
          <a:endParaRPr lang="en-US" sz="11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0.93735</cdr:x>
      <cdr:y>0.64168</cdr:y>
    </cdr:from>
    <cdr:to>
      <cdr:x>1</cdr:x>
      <cdr:y>0.66977</cdr:y>
    </cdr:to>
    <cdr:sp macro="" textlink="">
      <cdr:nvSpPr>
        <cdr:cNvPr id="9" name="TextBox 10">
          <a:extLst xmlns:a="http://schemas.openxmlformats.org/drawingml/2006/main">
            <a:ext uri="{FF2B5EF4-FFF2-40B4-BE49-F238E27FC236}">
              <a16:creationId xmlns:a16="http://schemas.microsoft.com/office/drawing/2014/main" id="{4CE893FD-8CE0-6473-3C90-B87AD009249E}"/>
            </a:ext>
          </a:extLst>
        </cdr:cNvPr>
        <cdr:cNvSpPr txBox="1"/>
      </cdr:nvSpPr>
      <cdr:spPr>
        <a:xfrm xmlns:a="http://schemas.openxmlformats.org/drawingml/2006/main">
          <a:off x="10596282" y="5734423"/>
          <a:ext cx="708213" cy="251011"/>
        </a:xfrm>
        <a:prstGeom xmlns:a="http://schemas.openxmlformats.org/drawingml/2006/main" prst="rect">
          <a:avLst/>
        </a:prstGeom>
        <a:solidFill xmlns:a="http://schemas.openxmlformats.org/drawingml/2006/main">
          <a:srgbClr val="FF00FF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Int Portf</a:t>
          </a:r>
        </a:p>
        <a:p xmlns:a="http://schemas.openxmlformats.org/drawingml/2006/main">
          <a:endParaRPr lang="en-US" sz="11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0.93788</cdr:x>
      <cdr:y>0.68783</cdr:y>
    </cdr:from>
    <cdr:to>
      <cdr:x>0.99418</cdr:x>
      <cdr:y>0.71448</cdr:y>
    </cdr:to>
    <cdr:sp macro="" textlink="">
      <cdr:nvSpPr>
        <cdr:cNvPr id="10" name="TextBox 7">
          <a:extLst xmlns:a="http://schemas.openxmlformats.org/drawingml/2006/main">
            <a:ext uri="{FF2B5EF4-FFF2-40B4-BE49-F238E27FC236}">
              <a16:creationId xmlns:a16="http://schemas.microsoft.com/office/drawing/2014/main" id="{9953F816-003F-DA82-FC73-213B39484EAC}"/>
            </a:ext>
          </a:extLst>
        </cdr:cNvPr>
        <cdr:cNvSpPr txBox="1"/>
      </cdr:nvSpPr>
      <cdr:spPr>
        <a:xfrm xmlns:a="http://schemas.openxmlformats.org/drawingml/2006/main">
          <a:off x="10602259" y="6146800"/>
          <a:ext cx="636495" cy="23820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VBMFX</a:t>
          </a:r>
        </a:p>
        <a:p xmlns:a="http://schemas.openxmlformats.org/drawingml/2006/main">
          <a:endParaRPr lang="en-US" sz="11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266699</xdr:colOff>
      <xdr:row>5</xdr:row>
      <xdr:rowOff>48987</xdr:rowOff>
    </xdr:from>
    <xdr:to>
      <xdr:col>54</xdr:col>
      <xdr:colOff>478971</xdr:colOff>
      <xdr:row>73</xdr:row>
      <xdr:rowOff>13854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6BA7C6-572D-EF22-71FF-05833CDC3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0.00034</cdr:x>
      <cdr:y>0.00298</cdr:y>
    </cdr:from>
    <cdr:to>
      <cdr:x>0.08156</cdr:x>
      <cdr:y>0.03039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27FFD8-ADA2-4471-224A-79FBCBD795F0}"/>
            </a:ext>
          </a:extLst>
        </cdr:cNvPr>
        <cdr:cNvSpPr txBox="1"/>
      </cdr:nvSpPr>
      <cdr:spPr>
        <a:xfrm xmlns:a="http://schemas.openxmlformats.org/drawingml/2006/main">
          <a:off x="5443" y="27214"/>
          <a:ext cx="1306286" cy="2503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/>
            <a:t>Index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0.09976</cdr:x>
      <cdr:y>0.07081</cdr:y>
    </cdr:from>
    <cdr:to>
      <cdr:x>0.29773</cdr:x>
      <cdr:y>0.28177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48A5CC51-AEAD-4E42-0CB3-90A88A54DEC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63486" y="783771"/>
          <a:ext cx="3499758" cy="233498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0.04526</cdr:x>
      <cdr:y>0.0713</cdr:y>
    </cdr:from>
    <cdr:to>
      <cdr:x>0.09584</cdr:x>
      <cdr:y>0.28177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5CDBE819-233D-1990-4356-BC59D111559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800101" y="789214"/>
          <a:ext cx="894109" cy="232954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0.04341</cdr:x>
      <cdr:y>0.28079</cdr:y>
    </cdr:from>
    <cdr:to>
      <cdr:x>0.19366</cdr:x>
      <cdr:y>0.30341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1B1C4C3-288C-56AF-62D2-A0016FEA41FD}"/>
            </a:ext>
          </a:extLst>
        </cdr:cNvPr>
        <cdr:cNvSpPr txBox="1"/>
      </cdr:nvSpPr>
      <cdr:spPr>
        <a:xfrm xmlns:a="http://schemas.openxmlformats.org/drawingml/2006/main">
          <a:off x="767443" y="3107870"/>
          <a:ext cx="2656114" cy="250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/>
            <a:t>*Legend</a:t>
          </a:r>
          <a:r>
            <a:rPr lang="en-US" sz="1100" b="1" kern="1200" baseline="0"/>
            <a:t> from sample deliverables</a:t>
          </a:r>
        </a:p>
        <a:p xmlns:a="http://schemas.openxmlformats.org/drawingml/2006/main">
          <a:endParaRPr lang="en-US" sz="1100" b="1" kern="1200"/>
        </a:p>
      </cdr:txBody>
    </cdr:sp>
  </cdr:relSizeAnchor>
  <cdr:relSizeAnchor xmlns:cdr="http://schemas.openxmlformats.org/drawingml/2006/chartDrawing">
    <cdr:from>
      <cdr:x>0.95282</cdr:x>
      <cdr:y>0.11753</cdr:y>
    </cdr:from>
    <cdr:to>
      <cdr:x>0.9933</cdr:x>
      <cdr:y>0.14507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2A470D6-3F26-3CD8-696D-6A482675F50B}"/>
            </a:ext>
          </a:extLst>
        </cdr:cNvPr>
        <cdr:cNvSpPr txBox="1"/>
      </cdr:nvSpPr>
      <cdr:spPr>
        <a:xfrm xmlns:a="http://schemas.openxmlformats.org/drawingml/2006/main">
          <a:off x="16745875" y="1300842"/>
          <a:ext cx="711298" cy="304799"/>
        </a:xfrm>
        <a:prstGeom xmlns:a="http://schemas.openxmlformats.org/drawingml/2006/main" prst="rect">
          <a:avLst/>
        </a:prstGeom>
        <a:solidFill xmlns:a="http://schemas.openxmlformats.org/drawingml/2006/main">
          <a:srgbClr val="FF00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>
              <a:solidFill>
                <a:schemeClr val="bg1"/>
              </a:solidFill>
            </a:rPr>
            <a:t>VIVSX</a:t>
          </a:r>
        </a:p>
        <a:p xmlns:a="http://schemas.openxmlformats.org/drawingml/2006/main">
          <a:endParaRPr lang="en-US" sz="14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0.95168</cdr:x>
      <cdr:y>0.32406</cdr:y>
    </cdr:from>
    <cdr:to>
      <cdr:x>0.9961</cdr:x>
      <cdr:y>0.35259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BAA28A8-598B-6E5B-7429-04557BA66FDC}"/>
            </a:ext>
          </a:extLst>
        </cdr:cNvPr>
        <cdr:cNvSpPr txBox="1"/>
      </cdr:nvSpPr>
      <cdr:spPr>
        <a:xfrm xmlns:a="http://schemas.openxmlformats.org/drawingml/2006/main">
          <a:off x="16725833" y="3586841"/>
          <a:ext cx="780635" cy="31568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5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>
              <a:solidFill>
                <a:schemeClr val="bg1"/>
              </a:solidFill>
            </a:rPr>
            <a:t>NAESX</a:t>
          </a:r>
        </a:p>
      </cdr:txBody>
    </cdr:sp>
  </cdr:relSizeAnchor>
  <cdr:relSizeAnchor xmlns:cdr="http://schemas.openxmlformats.org/drawingml/2006/chartDrawing">
    <cdr:from>
      <cdr:x>0.95401</cdr:x>
      <cdr:y>0.29937</cdr:y>
    </cdr:from>
    <cdr:to>
      <cdr:x>0.99443</cdr:x>
      <cdr:y>0.32603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A66A4D3-5185-F781-369B-C0A80007F161}"/>
            </a:ext>
          </a:extLst>
        </cdr:cNvPr>
        <cdr:cNvSpPr txBox="1"/>
      </cdr:nvSpPr>
      <cdr:spPr>
        <a:xfrm xmlns:a="http://schemas.openxmlformats.org/drawingml/2006/main">
          <a:off x="16766721" y="3313461"/>
          <a:ext cx="710293" cy="295151"/>
        </a:xfrm>
        <a:prstGeom xmlns:a="http://schemas.openxmlformats.org/drawingml/2006/main" prst="rect">
          <a:avLst/>
        </a:prstGeom>
        <a:solidFill xmlns:a="http://schemas.openxmlformats.org/drawingml/2006/main">
          <a:srgbClr val="0000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>
              <a:solidFill>
                <a:schemeClr val="bg1"/>
              </a:solidFill>
            </a:rPr>
            <a:t>VWNFX</a:t>
          </a:r>
        </a:p>
      </cdr:txBody>
    </cdr:sp>
  </cdr:relSizeAnchor>
  <cdr:relSizeAnchor xmlns:cdr="http://schemas.openxmlformats.org/drawingml/2006/chartDrawing">
    <cdr:from>
      <cdr:x>0.95401</cdr:x>
      <cdr:y>0.35346</cdr:y>
    </cdr:from>
    <cdr:to>
      <cdr:x>0.99752</cdr:x>
      <cdr:y>0.38406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BD151CDB-A680-2EF7-366C-5ED1CDBFC395}"/>
            </a:ext>
          </a:extLst>
        </cdr:cNvPr>
        <cdr:cNvSpPr txBox="1"/>
      </cdr:nvSpPr>
      <cdr:spPr>
        <a:xfrm xmlns:a="http://schemas.openxmlformats.org/drawingml/2006/main">
          <a:off x="16766721" y="3912176"/>
          <a:ext cx="764722" cy="33869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5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>
              <a:solidFill>
                <a:schemeClr val="bg1"/>
              </a:solidFill>
            </a:rPr>
            <a:t>VHGEX</a:t>
          </a:r>
        </a:p>
      </cdr:txBody>
    </cdr:sp>
  </cdr:relSizeAnchor>
  <cdr:relSizeAnchor xmlns:cdr="http://schemas.openxmlformats.org/drawingml/2006/chartDrawing">
    <cdr:from>
      <cdr:x>0.95525</cdr:x>
      <cdr:y>0.41148</cdr:y>
    </cdr:from>
    <cdr:to>
      <cdr:x>0.99009</cdr:x>
      <cdr:y>0.43913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7B995E0C-9726-AB0E-BBF7-27879E0D8B51}"/>
            </a:ext>
          </a:extLst>
        </cdr:cNvPr>
        <cdr:cNvSpPr txBox="1"/>
      </cdr:nvSpPr>
      <cdr:spPr>
        <a:xfrm xmlns:a="http://schemas.openxmlformats.org/drawingml/2006/main">
          <a:off x="16788493" y="4554433"/>
          <a:ext cx="612322" cy="306037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/>
            <a:t>QQQ</a:t>
          </a:r>
        </a:p>
      </cdr:txBody>
    </cdr:sp>
  </cdr:relSizeAnchor>
  <cdr:relSizeAnchor xmlns:cdr="http://schemas.openxmlformats.org/drawingml/2006/chartDrawing">
    <cdr:from>
      <cdr:x>0.95339</cdr:x>
      <cdr:y>0.46754</cdr:y>
    </cdr:from>
    <cdr:to>
      <cdr:x>0.9969</cdr:x>
      <cdr:y>0.49913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9D3FCD1F-BE73-529E-8CE1-942AC9DFD1F2}"/>
            </a:ext>
          </a:extLst>
        </cdr:cNvPr>
        <cdr:cNvSpPr txBox="1"/>
      </cdr:nvSpPr>
      <cdr:spPr>
        <a:xfrm xmlns:a="http://schemas.openxmlformats.org/drawingml/2006/main">
          <a:off x="16755835" y="5174918"/>
          <a:ext cx="764722" cy="34958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/>
            <a:t>VTSMX</a:t>
          </a:r>
        </a:p>
      </cdr:txBody>
    </cdr:sp>
  </cdr:relSizeAnchor>
  <cdr:relSizeAnchor xmlns:cdr="http://schemas.openxmlformats.org/drawingml/2006/chartDrawing">
    <cdr:from>
      <cdr:x>0.95463</cdr:x>
      <cdr:y>0.44001</cdr:y>
    </cdr:from>
    <cdr:to>
      <cdr:x>1</cdr:x>
      <cdr:y>0.46864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D47102DA-1F35-BBD3-8CE8-FA2086E3013A}"/>
            </a:ext>
          </a:extLst>
        </cdr:cNvPr>
        <cdr:cNvSpPr txBox="1"/>
      </cdr:nvSpPr>
      <cdr:spPr>
        <a:xfrm xmlns:a="http://schemas.openxmlformats.org/drawingml/2006/main">
          <a:off x="16777606" y="4870118"/>
          <a:ext cx="797380" cy="316923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>
              <a:solidFill>
                <a:schemeClr val="bg1"/>
              </a:solidFill>
            </a:rPr>
            <a:t>SPY DIA</a:t>
          </a:r>
        </a:p>
      </cdr:txBody>
    </cdr:sp>
  </cdr:relSizeAnchor>
  <cdr:relSizeAnchor xmlns:cdr="http://schemas.openxmlformats.org/drawingml/2006/chartDrawing">
    <cdr:from>
      <cdr:x>0.95277</cdr:x>
      <cdr:y>0.49705</cdr:y>
    </cdr:from>
    <cdr:to>
      <cdr:x>0.98575</cdr:x>
      <cdr:y>0.52372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4F7DEF32-67BE-8939-A380-5E794614D658}"/>
            </a:ext>
          </a:extLst>
        </cdr:cNvPr>
        <cdr:cNvSpPr txBox="1"/>
      </cdr:nvSpPr>
      <cdr:spPr>
        <a:xfrm xmlns:a="http://schemas.openxmlformats.org/drawingml/2006/main">
          <a:off x="16744951" y="5501489"/>
          <a:ext cx="579665" cy="295152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>
              <a:solidFill>
                <a:schemeClr val="bg1"/>
              </a:solidFill>
            </a:rPr>
            <a:t>VIEIX</a:t>
          </a:r>
        </a:p>
      </cdr:txBody>
    </cdr:sp>
  </cdr:relSizeAnchor>
  <cdr:relSizeAnchor xmlns:cdr="http://schemas.openxmlformats.org/drawingml/2006/chartDrawing">
    <cdr:from>
      <cdr:x>0.95339</cdr:x>
      <cdr:y>0.69277</cdr:y>
    </cdr:from>
    <cdr:to>
      <cdr:x>0.99876</cdr:x>
      <cdr:y>0.72337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1564525C-303D-5F6E-7621-AFE7B3EA97E6}"/>
            </a:ext>
          </a:extLst>
        </cdr:cNvPr>
        <cdr:cNvSpPr txBox="1"/>
      </cdr:nvSpPr>
      <cdr:spPr>
        <a:xfrm xmlns:a="http://schemas.openxmlformats.org/drawingml/2006/main">
          <a:off x="16755837" y="7667748"/>
          <a:ext cx="797378" cy="33869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>
              <a:solidFill>
                <a:schemeClr val="bg1"/>
              </a:solidFill>
            </a:rPr>
            <a:t>VGTSX</a:t>
          </a:r>
        </a:p>
      </cdr:txBody>
    </cdr:sp>
  </cdr:relSizeAnchor>
  <cdr:relSizeAnchor xmlns:cdr="http://schemas.openxmlformats.org/drawingml/2006/chartDrawing">
    <cdr:from>
      <cdr:x>0.95339</cdr:x>
      <cdr:y>0.75374</cdr:y>
    </cdr:from>
    <cdr:to>
      <cdr:x>1</cdr:x>
      <cdr:y>0.78828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6BFC73E3-DBCD-1BB7-2D3D-E65869CCD38F}"/>
            </a:ext>
          </a:extLst>
        </cdr:cNvPr>
        <cdr:cNvSpPr txBox="1"/>
      </cdr:nvSpPr>
      <cdr:spPr>
        <a:xfrm xmlns:a="http://schemas.openxmlformats.org/drawingml/2006/main">
          <a:off x="16755834" y="8342661"/>
          <a:ext cx="819151" cy="382238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>
              <a:solidFill>
                <a:schemeClr val="bg1"/>
              </a:solidFill>
            </a:rPr>
            <a:t>VBMFX</a:t>
          </a:r>
        </a:p>
        <a:p xmlns:a="http://schemas.openxmlformats.org/drawingml/2006/main">
          <a:endParaRPr lang="en-US" sz="1400" b="1" kern="1200">
            <a:solidFill>
              <a:schemeClr val="bg1"/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140525</xdr:colOff>
      <xdr:row>7</xdr:row>
      <xdr:rowOff>18803</xdr:rowOff>
    </xdr:from>
    <xdr:to>
      <xdr:col>41</xdr:col>
      <xdr:colOff>339437</xdr:colOff>
      <xdr:row>69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E50B1-E622-29CE-C6CB-08D0B9556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AJ387"/>
  <sheetViews>
    <sheetView showGridLines="0" zoomScaleNormal="100" workbookViewId="0">
      <pane xSplit="3" ySplit="15" topLeftCell="D294" activePane="bottomRight" state="frozen"/>
      <selection pane="topRight" activeCell="C1" sqref="C1"/>
      <selection pane="bottomLeft" activeCell="A16" sqref="A16"/>
      <selection pane="bottomRight" activeCell="N339" sqref="N339"/>
    </sheetView>
    <sheetView workbookViewId="1"/>
  </sheetViews>
  <sheetFormatPr baseColWidth="10" defaultColWidth="9.1640625" defaultRowHeight="11"/>
  <cols>
    <col min="1" max="1" width="3.6640625" style="8" customWidth="1"/>
    <col min="2" max="2" width="9" style="22" customWidth="1"/>
    <col min="3" max="3" width="8.33203125" style="3" customWidth="1"/>
    <col min="4" max="9" width="8.33203125" style="151" customWidth="1"/>
    <col min="10" max="11" width="8.33203125" style="215" customWidth="1"/>
    <col min="12" max="12" width="8.33203125" style="218" customWidth="1"/>
    <col min="13" max="14" width="8.33203125" style="68" customWidth="1"/>
    <col min="15" max="15" width="8.33203125" style="216" customWidth="1"/>
    <col min="16" max="16" width="8.33203125" style="217" customWidth="1"/>
    <col min="17" max="17" width="8.33203125" style="327" customWidth="1"/>
    <col min="18" max="19" width="8.33203125" style="216" customWidth="1"/>
    <col min="20" max="20" width="8.33203125" style="217" customWidth="1"/>
    <col min="21" max="21" width="8.33203125" style="8" customWidth="1"/>
    <col min="22" max="22" width="8.33203125" style="10" customWidth="1"/>
    <col min="23" max="23" width="8.33203125" style="22" customWidth="1"/>
    <col min="24" max="24" width="8.33203125" style="3" customWidth="1"/>
    <col min="25" max="25" width="9.1640625" style="3"/>
    <col min="26" max="26" width="9.1640625" style="276" customWidth="1"/>
    <col min="27" max="35" width="9.33203125" style="3" bestFit="1" customWidth="1"/>
    <col min="36" max="16384" width="9.1640625" style="3"/>
  </cols>
  <sheetData>
    <row r="1" spans="1:30" ht="11.25" customHeight="1">
      <c r="A1" s="123" t="s">
        <v>162</v>
      </c>
      <c r="B1" s="27"/>
      <c r="C1" s="154"/>
      <c r="D1" s="154"/>
      <c r="E1" s="154"/>
      <c r="F1" s="154"/>
      <c r="G1" s="154"/>
      <c r="H1" s="154"/>
      <c r="I1" s="144"/>
      <c r="J1" s="144"/>
      <c r="K1" s="144"/>
      <c r="L1" s="136"/>
      <c r="M1" s="136"/>
      <c r="N1" s="130"/>
      <c r="O1" s="160"/>
      <c r="P1" s="134"/>
      <c r="R1" s="193"/>
      <c r="S1" s="13"/>
      <c r="T1" s="163"/>
      <c r="V1" s="3"/>
      <c r="W1" s="11"/>
      <c r="X1" s="6"/>
      <c r="Y1" s="6"/>
      <c r="Z1" s="6"/>
      <c r="AA1" s="6"/>
      <c r="AB1" s="6"/>
      <c r="AC1" s="7"/>
      <c r="AD1" s="7"/>
    </row>
    <row r="2" spans="1:30" ht="11.25" customHeight="1">
      <c r="A2" s="128" t="s">
        <v>163</v>
      </c>
      <c r="B2" s="27"/>
      <c r="C2" s="154"/>
      <c r="D2" s="154"/>
      <c r="E2" s="154"/>
      <c r="F2" s="154"/>
      <c r="G2" s="154"/>
      <c r="H2" s="154"/>
      <c r="I2" s="144"/>
      <c r="J2" s="144"/>
      <c r="K2" s="144"/>
      <c r="L2" s="136"/>
      <c r="M2" s="136"/>
      <c r="N2" s="130"/>
      <c r="O2" s="160"/>
      <c r="P2" s="134"/>
      <c r="R2" s="193"/>
      <c r="S2" s="14"/>
      <c r="T2" s="163"/>
      <c r="V2" s="3"/>
      <c r="W2" s="11"/>
      <c r="X2" s="6"/>
      <c r="Y2" s="6"/>
      <c r="Z2" s="6"/>
      <c r="AA2" s="6"/>
      <c r="AB2" s="6"/>
      <c r="AC2" s="6"/>
      <c r="AD2" s="7"/>
    </row>
    <row r="3" spans="1:30" ht="11.25" customHeight="1">
      <c r="A3" s="129" t="s">
        <v>164</v>
      </c>
      <c r="B3" s="27"/>
      <c r="C3" s="154"/>
      <c r="D3" s="154"/>
      <c r="E3" s="154"/>
      <c r="F3" s="154"/>
      <c r="G3" s="154"/>
      <c r="H3" s="154"/>
      <c r="I3" s="144"/>
      <c r="J3" s="144"/>
      <c r="K3" s="144"/>
      <c r="L3" s="136"/>
      <c r="M3" s="136"/>
      <c r="N3" s="130"/>
      <c r="O3" s="160"/>
      <c r="P3" s="134"/>
      <c r="R3" s="193"/>
      <c r="S3" s="14"/>
      <c r="T3" s="163"/>
      <c r="V3" s="3"/>
      <c r="W3" s="11"/>
      <c r="X3" s="6"/>
      <c r="Y3" s="6"/>
      <c r="Z3" s="6"/>
      <c r="AA3" s="6"/>
      <c r="AB3" s="6"/>
      <c r="AC3" s="6"/>
      <c r="AD3" s="7"/>
    </row>
    <row r="4" spans="1:30" ht="11.25" customHeight="1">
      <c r="A4" s="129" t="s">
        <v>165</v>
      </c>
      <c r="B4" s="27"/>
      <c r="C4" s="154"/>
      <c r="D4" s="154"/>
      <c r="E4" s="154"/>
      <c r="F4" s="154"/>
      <c r="G4" s="154"/>
      <c r="H4" s="154"/>
      <c r="I4" s="144"/>
      <c r="J4" s="144"/>
      <c r="K4" s="144"/>
      <c r="L4" s="136"/>
      <c r="M4" s="136"/>
      <c r="N4" s="130"/>
      <c r="O4" s="160"/>
      <c r="P4" s="134"/>
      <c r="R4" s="193"/>
      <c r="S4" s="14"/>
      <c r="T4" s="163"/>
      <c r="V4" s="3"/>
      <c r="W4" s="11"/>
      <c r="X4" s="6"/>
      <c r="Y4" s="6"/>
      <c r="Z4" s="6"/>
      <c r="AA4" s="6"/>
      <c r="AB4" s="6"/>
      <c r="AC4" s="6"/>
      <c r="AD4" s="7"/>
    </row>
    <row r="5" spans="1:30" ht="11.25" customHeight="1">
      <c r="A5" s="129" t="s">
        <v>166</v>
      </c>
      <c r="B5" s="27"/>
      <c r="C5" s="154"/>
      <c r="D5" s="154"/>
      <c r="E5" s="154"/>
      <c r="F5" s="154"/>
      <c r="G5" s="154"/>
      <c r="H5" s="154"/>
      <c r="I5" s="144"/>
      <c r="J5" s="144"/>
      <c r="K5" s="144"/>
      <c r="L5" s="136"/>
      <c r="M5" s="136"/>
      <c r="N5" s="130"/>
      <c r="O5" s="160"/>
      <c r="P5" s="134"/>
      <c r="R5" s="193"/>
      <c r="S5" s="193"/>
      <c r="T5" s="163"/>
      <c r="W5" s="11"/>
      <c r="X5" s="6"/>
      <c r="Y5" s="6"/>
      <c r="Z5" s="6"/>
      <c r="AA5" s="6"/>
      <c r="AB5" s="6"/>
      <c r="AC5" s="6"/>
      <c r="AD5" s="7"/>
    </row>
    <row r="6" spans="1:30" ht="11.25" customHeight="1">
      <c r="A6" s="129" t="s">
        <v>167</v>
      </c>
      <c r="B6" s="27"/>
      <c r="C6" s="155"/>
      <c r="D6" s="155"/>
      <c r="E6" s="155"/>
      <c r="F6" s="155"/>
      <c r="G6" s="155"/>
      <c r="H6" s="155"/>
      <c r="I6" s="149"/>
      <c r="J6" s="149"/>
      <c r="K6" s="145"/>
      <c r="L6" s="137"/>
      <c r="M6" s="137"/>
      <c r="N6" s="131"/>
      <c r="O6" s="161"/>
      <c r="P6" s="135"/>
      <c r="R6" s="45"/>
      <c r="S6" s="45"/>
      <c r="T6" s="163"/>
      <c r="W6" s="11"/>
      <c r="X6" s="6"/>
      <c r="Y6" s="6"/>
      <c r="Z6" s="6"/>
      <c r="AA6" s="6"/>
      <c r="AB6" s="6"/>
      <c r="AC6" s="6"/>
      <c r="AD6" s="7"/>
    </row>
    <row r="7" spans="1:30" ht="11.25" customHeight="1">
      <c r="B7" s="124"/>
      <c r="C7" s="2"/>
      <c r="J7" s="21"/>
      <c r="K7" s="21"/>
      <c r="L7" s="214" t="s">
        <v>154</v>
      </c>
      <c r="M7" s="138"/>
      <c r="N7" s="138"/>
      <c r="O7" s="132"/>
      <c r="P7" s="162"/>
      <c r="Q7" s="328"/>
      <c r="R7" s="132"/>
      <c r="S7" s="132"/>
      <c r="T7" s="162"/>
      <c r="W7" s="12"/>
      <c r="X7" s="7"/>
      <c r="Y7" s="7"/>
      <c r="Z7" s="7"/>
      <c r="AA7" s="7"/>
      <c r="AB7" s="7"/>
      <c r="AC7" s="7"/>
      <c r="AD7" s="7"/>
    </row>
    <row r="8" spans="1:30" ht="11.25" customHeight="1">
      <c r="A8" s="122" t="s">
        <v>127</v>
      </c>
      <c r="B8" s="42"/>
      <c r="C8" s="157"/>
      <c r="D8" s="157"/>
      <c r="E8" s="157"/>
      <c r="F8" s="319"/>
      <c r="G8" s="191" t="s">
        <v>200</v>
      </c>
      <c r="L8" s="192" t="s">
        <v>137</v>
      </c>
      <c r="T8" s="167" t="s">
        <v>199</v>
      </c>
      <c r="W8" s="12"/>
      <c r="X8" s="7"/>
      <c r="Y8" s="7"/>
      <c r="Z8" s="7"/>
      <c r="AA8" s="7"/>
      <c r="AB8" s="7"/>
      <c r="AC8" s="7"/>
      <c r="AD8" s="7"/>
    </row>
    <row r="9" spans="1:30" ht="11.25" customHeight="1" thickBot="1">
      <c r="B9" s="125" t="s">
        <v>115</v>
      </c>
      <c r="C9" s="18" t="s">
        <v>99</v>
      </c>
      <c r="G9" s="191" t="s">
        <v>201</v>
      </c>
      <c r="Z9" s="3"/>
    </row>
    <row r="10" spans="1:30" ht="11.25" customHeight="1">
      <c r="B10" s="126" t="s">
        <v>126</v>
      </c>
      <c r="C10" s="219" t="s">
        <v>59</v>
      </c>
      <c r="D10" s="179" t="s">
        <v>16</v>
      </c>
      <c r="E10" s="179" t="s">
        <v>18</v>
      </c>
      <c r="F10" s="179" t="s">
        <v>17</v>
      </c>
      <c r="G10" s="179" t="s">
        <v>11</v>
      </c>
      <c r="H10" s="179" t="s">
        <v>12</v>
      </c>
      <c r="I10" s="179" t="s">
        <v>66</v>
      </c>
      <c r="J10" s="220" t="s">
        <v>26</v>
      </c>
      <c r="K10" s="220" t="s">
        <v>138</v>
      </c>
      <c r="L10" s="221" t="s">
        <v>13</v>
      </c>
      <c r="M10" s="222" t="s">
        <v>20</v>
      </c>
      <c r="N10" s="222" t="s">
        <v>141</v>
      </c>
      <c r="O10" s="223" t="s">
        <v>19</v>
      </c>
      <c r="P10" s="224" t="s">
        <v>22</v>
      </c>
      <c r="Q10" s="225" t="s">
        <v>15</v>
      </c>
      <c r="R10" s="223" t="s">
        <v>21</v>
      </c>
      <c r="S10" s="223" t="s">
        <v>144</v>
      </c>
      <c r="T10" s="226" t="s">
        <v>14</v>
      </c>
      <c r="U10" s="227" t="s">
        <v>60</v>
      </c>
      <c r="V10" s="228" t="s">
        <v>61</v>
      </c>
      <c r="W10" s="229" t="s">
        <v>132</v>
      </c>
      <c r="X10" s="230" t="s">
        <v>63</v>
      </c>
      <c r="Y10" s="228" t="s">
        <v>121</v>
      </c>
      <c r="Z10" s="231"/>
    </row>
    <row r="11" spans="1:30" s="25" customFormat="1" ht="11.25" customHeight="1">
      <c r="B11" s="126" t="s">
        <v>72</v>
      </c>
      <c r="C11" s="40" t="s">
        <v>82</v>
      </c>
      <c r="D11" s="180" t="s">
        <v>73</v>
      </c>
      <c r="E11" s="180" t="s">
        <v>95</v>
      </c>
      <c r="F11" s="180" t="s">
        <v>96</v>
      </c>
      <c r="G11" s="180" t="s">
        <v>74</v>
      </c>
      <c r="H11" s="180" t="s">
        <v>12</v>
      </c>
      <c r="I11" s="180" t="s">
        <v>75</v>
      </c>
      <c r="J11" s="181" t="s">
        <v>97</v>
      </c>
      <c r="K11" s="181" t="s">
        <v>139</v>
      </c>
      <c r="L11" s="182" t="s">
        <v>76</v>
      </c>
      <c r="M11" s="139" t="s">
        <v>77</v>
      </c>
      <c r="N11" s="139" t="s">
        <v>142</v>
      </c>
      <c r="O11" s="168" t="s">
        <v>98</v>
      </c>
      <c r="P11" s="173" t="s">
        <v>78</v>
      </c>
      <c r="Q11" s="158" t="s">
        <v>155</v>
      </c>
      <c r="R11" s="168" t="s">
        <v>79</v>
      </c>
      <c r="S11" s="168" t="s">
        <v>145</v>
      </c>
      <c r="T11" s="169" t="s">
        <v>80</v>
      </c>
      <c r="U11" s="234" t="s">
        <v>81</v>
      </c>
      <c r="V11" s="235" t="s">
        <v>156</v>
      </c>
      <c r="W11" s="232" t="s">
        <v>133</v>
      </c>
      <c r="X11" s="232" t="s">
        <v>157</v>
      </c>
      <c r="Y11" s="235" t="s">
        <v>158</v>
      </c>
      <c r="Z11" s="233"/>
    </row>
    <row r="12" spans="1:30" ht="11.25" customHeight="1">
      <c r="B12" s="126" t="s">
        <v>112</v>
      </c>
      <c r="C12" s="40" t="s">
        <v>113</v>
      </c>
      <c r="D12" s="180" t="s">
        <v>113</v>
      </c>
      <c r="E12" s="180" t="s">
        <v>114</v>
      </c>
      <c r="F12" s="180" t="s">
        <v>114</v>
      </c>
      <c r="G12" s="180" t="s">
        <v>114</v>
      </c>
      <c r="H12" s="180" t="s">
        <v>113</v>
      </c>
      <c r="I12" s="180" t="s">
        <v>114</v>
      </c>
      <c r="J12" s="181" t="s">
        <v>114</v>
      </c>
      <c r="K12" s="181" t="s">
        <v>114</v>
      </c>
      <c r="L12" s="182" t="s">
        <v>114</v>
      </c>
      <c r="M12" s="139" t="s">
        <v>114</v>
      </c>
      <c r="N12" s="139" t="s">
        <v>114</v>
      </c>
      <c r="O12" s="168" t="s">
        <v>114</v>
      </c>
      <c r="P12" s="173" t="s">
        <v>114</v>
      </c>
      <c r="Q12" s="158" t="s">
        <v>114</v>
      </c>
      <c r="R12" s="168" t="s">
        <v>114</v>
      </c>
      <c r="S12" s="168" t="s">
        <v>114</v>
      </c>
      <c r="T12" s="169" t="s">
        <v>113</v>
      </c>
      <c r="U12" s="928" t="s">
        <v>124</v>
      </c>
      <c r="V12" s="929"/>
      <c r="W12" s="929"/>
      <c r="X12" s="929"/>
      <c r="Y12" s="236"/>
      <c r="Z12" s="237"/>
    </row>
    <row r="13" spans="1:30" ht="11.25" customHeight="1" thickBot="1">
      <c r="B13" s="126" t="s">
        <v>71</v>
      </c>
      <c r="C13" s="41" t="s">
        <v>99</v>
      </c>
      <c r="D13" s="175" t="s">
        <v>5</v>
      </c>
      <c r="E13" s="175" t="s">
        <v>7</v>
      </c>
      <c r="F13" s="175" t="s">
        <v>6</v>
      </c>
      <c r="G13" s="175" t="s">
        <v>1</v>
      </c>
      <c r="H13" s="175" t="s">
        <v>102</v>
      </c>
      <c r="I13" s="175" t="s">
        <v>24</v>
      </c>
      <c r="J13" s="238" t="s">
        <v>70</v>
      </c>
      <c r="K13" s="238" t="s">
        <v>140</v>
      </c>
      <c r="L13" s="239" t="s">
        <v>2</v>
      </c>
      <c r="M13" s="240" t="s">
        <v>8</v>
      </c>
      <c r="N13" s="240" t="s">
        <v>143</v>
      </c>
      <c r="O13" s="241" t="s">
        <v>25</v>
      </c>
      <c r="P13" s="242" t="s">
        <v>10</v>
      </c>
      <c r="Q13" s="243" t="s">
        <v>4</v>
      </c>
      <c r="R13" s="241" t="s">
        <v>9</v>
      </c>
      <c r="S13" s="241" t="s">
        <v>146</v>
      </c>
      <c r="T13" s="170" t="s">
        <v>3</v>
      </c>
      <c r="U13" s="244" t="s">
        <v>102</v>
      </c>
      <c r="V13" s="245" t="s">
        <v>102</v>
      </c>
      <c r="W13" s="246" t="s">
        <v>102</v>
      </c>
      <c r="X13" s="245" t="s">
        <v>102</v>
      </c>
      <c r="Y13" s="245" t="s">
        <v>102</v>
      </c>
      <c r="Z13" s="237"/>
    </row>
    <row r="14" spans="1:30" ht="13" thickBot="1">
      <c r="A14" s="20" t="s">
        <v>194</v>
      </c>
      <c r="B14" s="127" t="s">
        <v>0</v>
      </c>
      <c r="C14" s="43" t="s">
        <v>168</v>
      </c>
      <c r="D14" s="176" t="s">
        <v>195</v>
      </c>
      <c r="E14" s="176" t="s">
        <v>169</v>
      </c>
      <c r="F14" s="176" t="s">
        <v>170</v>
      </c>
      <c r="G14" s="176" t="s">
        <v>171</v>
      </c>
      <c r="H14" s="176" t="s">
        <v>172</v>
      </c>
      <c r="I14" s="176" t="s">
        <v>173</v>
      </c>
      <c r="J14" s="177" t="s">
        <v>174</v>
      </c>
      <c r="K14" s="177" t="s">
        <v>175</v>
      </c>
      <c r="L14" s="178" t="s">
        <v>176</v>
      </c>
      <c r="M14" s="140" t="s">
        <v>177</v>
      </c>
      <c r="N14" s="140" t="s">
        <v>178</v>
      </c>
      <c r="O14" s="171" t="s">
        <v>179</v>
      </c>
      <c r="P14" s="174" t="s">
        <v>180</v>
      </c>
      <c r="Q14" s="159" t="s">
        <v>181</v>
      </c>
      <c r="R14" s="171" t="s">
        <v>182</v>
      </c>
      <c r="S14" s="171" t="s">
        <v>183</v>
      </c>
      <c r="T14" s="172" t="s">
        <v>184</v>
      </c>
      <c r="U14" s="930" t="s">
        <v>111</v>
      </c>
      <c r="V14" s="931"/>
      <c r="W14" s="931"/>
      <c r="X14" s="931"/>
      <c r="Y14" s="931"/>
      <c r="Z14" s="237"/>
    </row>
    <row r="15" spans="1:30">
      <c r="A15" s="8">
        <v>0</v>
      </c>
      <c r="B15" s="323">
        <v>36526</v>
      </c>
      <c r="C15" s="247">
        <v>1</v>
      </c>
      <c r="D15" s="156">
        <v>0.65910000000000002</v>
      </c>
      <c r="E15" s="156">
        <v>1.8049999999999999</v>
      </c>
      <c r="F15" s="156">
        <v>1.4464999999999999</v>
      </c>
      <c r="G15" s="156">
        <v>8.2797999999999998</v>
      </c>
      <c r="H15" s="156">
        <v>1.0155000000000001</v>
      </c>
      <c r="I15" s="156">
        <v>7.7765000000000004</v>
      </c>
      <c r="J15" s="248">
        <v>43.55</v>
      </c>
      <c r="K15" s="249">
        <v>7044.0499999999993</v>
      </c>
      <c r="L15" s="248">
        <v>101.7</v>
      </c>
      <c r="M15" s="250">
        <v>1128</v>
      </c>
      <c r="N15" s="218">
        <v>3.8</v>
      </c>
      <c r="O15" s="132">
        <v>9.4015000000000004</v>
      </c>
      <c r="P15" s="217">
        <v>1.6563000000000001</v>
      </c>
      <c r="Q15" s="330">
        <v>1.5808</v>
      </c>
      <c r="R15" s="251">
        <v>31.38</v>
      </c>
      <c r="S15" s="252">
        <v>36.97</v>
      </c>
      <c r="T15" s="217">
        <v>1.627</v>
      </c>
      <c r="Z15" s="237"/>
    </row>
    <row r="16" spans="1:30">
      <c r="A16" s="8">
        <v>1</v>
      </c>
      <c r="B16" s="22">
        <v>36557</v>
      </c>
      <c r="C16" s="247">
        <v>1</v>
      </c>
      <c r="D16" s="156">
        <v>0.63149999999999995</v>
      </c>
      <c r="E16" s="156">
        <v>1.7949999999999999</v>
      </c>
      <c r="F16" s="156">
        <v>1.4468000000000001</v>
      </c>
      <c r="G16" s="156">
        <v>8.2774000000000001</v>
      </c>
      <c r="H16" s="156">
        <v>0.97309999999999997</v>
      </c>
      <c r="I16" s="156">
        <v>7.7807000000000004</v>
      </c>
      <c r="J16" s="248">
        <v>43.62</v>
      </c>
      <c r="K16" s="249">
        <v>7428</v>
      </c>
      <c r="L16" s="248">
        <v>107.67</v>
      </c>
      <c r="M16" s="250">
        <v>1127</v>
      </c>
      <c r="N16" s="218">
        <v>3.8</v>
      </c>
      <c r="O16" s="132">
        <v>9.5969999999999995</v>
      </c>
      <c r="P16" s="217">
        <v>1.6990000000000001</v>
      </c>
      <c r="Q16" s="330">
        <v>1.6539999999999999</v>
      </c>
      <c r="R16" s="251">
        <v>31.75</v>
      </c>
      <c r="S16" s="252">
        <v>37.51</v>
      </c>
      <c r="T16" s="217">
        <v>1.615</v>
      </c>
      <c r="Z16" s="237"/>
    </row>
    <row r="17" spans="1:36">
      <c r="A17" s="8">
        <v>2</v>
      </c>
      <c r="B17" s="22">
        <v>36586</v>
      </c>
      <c r="C17" s="247">
        <v>1</v>
      </c>
      <c r="D17" s="156">
        <v>0.60670000000000002</v>
      </c>
      <c r="E17" s="156">
        <v>1.7689999999999999</v>
      </c>
      <c r="F17" s="156">
        <v>1.4470000000000001</v>
      </c>
      <c r="G17" s="156">
        <v>8.2786000000000008</v>
      </c>
      <c r="H17" s="156">
        <v>0.97</v>
      </c>
      <c r="I17" s="156">
        <v>7.7824</v>
      </c>
      <c r="J17" s="248">
        <v>43.63</v>
      </c>
      <c r="K17" s="249">
        <v>7262.7</v>
      </c>
      <c r="L17" s="248">
        <v>107.1</v>
      </c>
      <c r="M17" s="250">
        <v>1128.5</v>
      </c>
      <c r="N17" s="218">
        <v>3.8</v>
      </c>
      <c r="O17" s="132">
        <v>9.3629999999999995</v>
      </c>
      <c r="P17" s="217">
        <v>1.7181999999999999</v>
      </c>
      <c r="Q17" s="330">
        <v>1.6568000000000001</v>
      </c>
      <c r="R17" s="251">
        <v>30.75</v>
      </c>
      <c r="S17" s="252">
        <v>38.11</v>
      </c>
      <c r="T17" s="217">
        <v>1.5849</v>
      </c>
      <c r="Z17" s="237"/>
    </row>
    <row r="18" spans="1:36">
      <c r="A18" s="8">
        <v>3</v>
      </c>
      <c r="B18" s="22">
        <v>36619</v>
      </c>
      <c r="C18" s="247">
        <v>1</v>
      </c>
      <c r="D18" s="156">
        <v>0.60729999999999995</v>
      </c>
      <c r="E18" s="156">
        <v>1.742</v>
      </c>
      <c r="F18" s="156">
        <v>1.4548000000000001</v>
      </c>
      <c r="G18" s="156">
        <v>8.2786000000000008</v>
      </c>
      <c r="H18" s="156">
        <v>0.95599999999999996</v>
      </c>
      <c r="I18" s="156">
        <v>7.7868000000000004</v>
      </c>
      <c r="J18" s="248">
        <v>43.631999999999998</v>
      </c>
      <c r="K18" s="249">
        <v>7624.8</v>
      </c>
      <c r="L18" s="248">
        <v>104.82</v>
      </c>
      <c r="M18" s="250">
        <v>1113</v>
      </c>
      <c r="N18" s="218">
        <v>3.8</v>
      </c>
      <c r="O18" s="132">
        <v>9.2899999999999991</v>
      </c>
      <c r="P18" s="217">
        <v>1.7173</v>
      </c>
      <c r="Q18" s="330">
        <v>1.6587000000000001</v>
      </c>
      <c r="R18" s="251">
        <v>30.5</v>
      </c>
      <c r="S18" s="252">
        <v>37.799999999999997</v>
      </c>
      <c r="T18" s="217">
        <v>1.5980000000000001</v>
      </c>
      <c r="Z18" s="237"/>
    </row>
    <row r="19" spans="1:36">
      <c r="A19" s="8">
        <v>4</v>
      </c>
      <c r="B19" s="22">
        <v>36647</v>
      </c>
      <c r="C19" s="247">
        <v>1</v>
      </c>
      <c r="D19" s="156">
        <v>0.57999999999999996</v>
      </c>
      <c r="E19" s="156">
        <v>1.8069999999999999</v>
      </c>
      <c r="F19" s="156">
        <v>1.4782999999999999</v>
      </c>
      <c r="G19" s="156">
        <v>8.2798999999999996</v>
      </c>
      <c r="H19" s="156">
        <v>0.91200000000000003</v>
      </c>
      <c r="I19" s="156">
        <v>7.7889999999999997</v>
      </c>
      <c r="J19" s="248">
        <v>43.67</v>
      </c>
      <c r="K19" s="249">
        <v>7957.1</v>
      </c>
      <c r="L19" s="248">
        <v>108.89</v>
      </c>
      <c r="M19" s="250">
        <v>1110</v>
      </c>
      <c r="N19" s="218">
        <v>3.8</v>
      </c>
      <c r="O19" s="132">
        <v>9.3350000000000009</v>
      </c>
      <c r="P19" s="217">
        <v>1.7090000000000001</v>
      </c>
      <c r="Q19" s="330">
        <v>1.7135</v>
      </c>
      <c r="R19" s="251">
        <v>30.65</v>
      </c>
      <c r="S19" s="252">
        <v>38.119999999999997</v>
      </c>
      <c r="T19" s="217">
        <v>1.5558000000000001</v>
      </c>
      <c r="Z19" s="237"/>
    </row>
    <row r="20" spans="1:36">
      <c r="A20" s="8">
        <v>5</v>
      </c>
      <c r="B20" s="22">
        <v>36678</v>
      </c>
      <c r="C20" s="247">
        <v>1</v>
      </c>
      <c r="D20" s="156">
        <v>0.57210000000000005</v>
      </c>
      <c r="E20" s="156">
        <v>1.821</v>
      </c>
      <c r="F20" s="156">
        <v>1.4910000000000001</v>
      </c>
      <c r="G20" s="156">
        <v>8.2771000000000008</v>
      </c>
      <c r="H20" s="156">
        <v>0.93069999999999997</v>
      </c>
      <c r="I20" s="156">
        <v>7.7919999999999998</v>
      </c>
      <c r="J20" s="248">
        <v>44.65</v>
      </c>
      <c r="K20" s="249">
        <v>8512.1</v>
      </c>
      <c r="L20" s="248">
        <v>108.74</v>
      </c>
      <c r="M20" s="250">
        <v>1133</v>
      </c>
      <c r="N20" s="218">
        <v>3.8</v>
      </c>
      <c r="O20" s="132">
        <v>9.49</v>
      </c>
      <c r="P20" s="217">
        <v>1.732</v>
      </c>
      <c r="Q20" s="330">
        <v>1.6878</v>
      </c>
      <c r="R20" s="251">
        <v>30.9</v>
      </c>
      <c r="S20" s="252">
        <v>39.19</v>
      </c>
      <c r="T20" s="217">
        <v>1.4915</v>
      </c>
      <c r="Z20" s="237"/>
    </row>
    <row r="21" spans="1:36">
      <c r="A21" s="8">
        <v>6</v>
      </c>
      <c r="B21" s="22">
        <v>36710</v>
      </c>
      <c r="C21" s="247">
        <v>1</v>
      </c>
      <c r="D21" s="156">
        <v>0.59960000000000002</v>
      </c>
      <c r="E21" s="156">
        <v>1.8089999999999999</v>
      </c>
      <c r="F21" s="156">
        <v>1.4793000000000001</v>
      </c>
      <c r="G21" s="156">
        <v>8.2786000000000008</v>
      </c>
      <c r="H21" s="156">
        <v>0.9526</v>
      </c>
      <c r="I21" s="156">
        <v>7.7960000000000003</v>
      </c>
      <c r="J21" s="248">
        <v>44.72</v>
      </c>
      <c r="K21" s="249">
        <v>8924.7000000000007</v>
      </c>
      <c r="L21" s="248">
        <v>105.64</v>
      </c>
      <c r="M21" s="250">
        <v>1113.9000000000001</v>
      </c>
      <c r="N21" s="218">
        <v>3.8</v>
      </c>
      <c r="O21" s="132">
        <v>9.5525000000000002</v>
      </c>
      <c r="P21" s="217">
        <v>1.7326999999999999</v>
      </c>
      <c r="Q21" s="330">
        <v>1.6323000000000001</v>
      </c>
      <c r="R21" s="251">
        <v>30.83</v>
      </c>
      <c r="S21" s="252">
        <v>39.39</v>
      </c>
      <c r="T21" s="217">
        <v>1.5135000000000001</v>
      </c>
      <c r="Z21" s="237"/>
    </row>
    <row r="22" spans="1:36">
      <c r="A22" s="8">
        <v>7</v>
      </c>
      <c r="B22" s="22">
        <v>36739</v>
      </c>
      <c r="C22" s="247">
        <v>1</v>
      </c>
      <c r="D22" s="156">
        <v>0.58050000000000002</v>
      </c>
      <c r="E22" s="156">
        <v>1.786</v>
      </c>
      <c r="F22" s="156">
        <v>1.4892000000000001</v>
      </c>
      <c r="G22" s="156">
        <v>8.2788000000000004</v>
      </c>
      <c r="H22" s="156">
        <v>0.92279999999999995</v>
      </c>
      <c r="I22" s="156">
        <v>7.7992999999999997</v>
      </c>
      <c r="J22" s="248">
        <v>45.15</v>
      </c>
      <c r="K22" s="249">
        <v>8859.1</v>
      </c>
      <c r="L22" s="248">
        <v>109.47</v>
      </c>
      <c r="M22" s="250">
        <v>1115.8</v>
      </c>
      <c r="N22" s="218">
        <v>3.8</v>
      </c>
      <c r="O22" s="132">
        <v>9.3450000000000006</v>
      </c>
      <c r="P22" s="217">
        <v>1.732</v>
      </c>
      <c r="Q22" s="330">
        <v>1.6758</v>
      </c>
      <c r="R22" s="251">
        <v>31.15</v>
      </c>
      <c r="S22" s="252">
        <v>41.09</v>
      </c>
      <c r="T22" s="217">
        <v>1.4992000000000001</v>
      </c>
      <c r="Z22" s="237"/>
    </row>
    <row r="23" spans="1:36">
      <c r="A23" s="8">
        <v>8</v>
      </c>
      <c r="B23" s="22">
        <v>36770</v>
      </c>
      <c r="C23" s="247">
        <v>1</v>
      </c>
      <c r="D23" s="156">
        <v>0.57650000000000001</v>
      </c>
      <c r="E23" s="156">
        <v>1.8240000000000001</v>
      </c>
      <c r="F23" s="156">
        <v>1.4742</v>
      </c>
      <c r="G23" s="156">
        <v>8.2787000000000006</v>
      </c>
      <c r="H23" s="156">
        <v>0.89929999999999999</v>
      </c>
      <c r="I23" s="156">
        <v>7.7995000000000001</v>
      </c>
      <c r="J23" s="248">
        <v>45.8</v>
      </c>
      <c r="K23" s="249">
        <v>8340.2999999999993</v>
      </c>
      <c r="L23" s="248">
        <v>105.78</v>
      </c>
      <c r="M23" s="250">
        <v>1105.7</v>
      </c>
      <c r="N23" s="218">
        <v>3.8</v>
      </c>
      <c r="O23" s="132">
        <v>9.2074999999999996</v>
      </c>
      <c r="P23" s="217">
        <v>1.7210000000000001</v>
      </c>
      <c r="Q23" s="330">
        <v>1.7230000000000001</v>
      </c>
      <c r="R23" s="251">
        <v>31.1</v>
      </c>
      <c r="S23" s="252">
        <v>40.9</v>
      </c>
      <c r="T23" s="217">
        <v>1.4604999999999999</v>
      </c>
      <c r="Z23" s="237"/>
    </row>
    <row r="24" spans="1:36">
      <c r="A24" s="8">
        <v>9</v>
      </c>
      <c r="B24" s="22">
        <v>36801</v>
      </c>
      <c r="C24" s="247">
        <v>1</v>
      </c>
      <c r="D24" s="156">
        <v>0.54500000000000004</v>
      </c>
      <c r="E24" s="156">
        <v>1.847</v>
      </c>
      <c r="F24" s="156">
        <v>1.5107999999999999</v>
      </c>
      <c r="G24" s="156">
        <v>8.2789999999999999</v>
      </c>
      <c r="H24" s="156">
        <v>0.88060000000000005</v>
      </c>
      <c r="I24" s="156">
        <v>7.7969999999999997</v>
      </c>
      <c r="J24" s="248">
        <v>46.1</v>
      </c>
      <c r="K24" s="249">
        <v>8713.5</v>
      </c>
      <c r="L24" s="248">
        <v>108.81</v>
      </c>
      <c r="M24" s="250">
        <v>1118.18</v>
      </c>
      <c r="N24" s="218">
        <v>3.8</v>
      </c>
      <c r="O24" s="132">
        <v>9.4075000000000006</v>
      </c>
      <c r="P24" s="217">
        <v>1.742</v>
      </c>
      <c r="Q24" s="330">
        <v>1.7322</v>
      </c>
      <c r="R24" s="251">
        <v>31.29</v>
      </c>
      <c r="S24" s="252">
        <v>42.3</v>
      </c>
      <c r="T24" s="217">
        <v>1.4675</v>
      </c>
      <c r="Z24" s="237"/>
    </row>
    <row r="25" spans="1:36">
      <c r="A25" s="8">
        <v>10</v>
      </c>
      <c r="B25" s="22">
        <v>36831</v>
      </c>
      <c r="C25" s="247">
        <v>1</v>
      </c>
      <c r="D25" s="156">
        <v>0.52270000000000005</v>
      </c>
      <c r="E25" s="156">
        <v>1.909</v>
      </c>
      <c r="F25" s="156">
        <v>1.5263</v>
      </c>
      <c r="G25" s="156">
        <v>8.2773000000000003</v>
      </c>
      <c r="H25" s="156">
        <v>0.85840000000000005</v>
      </c>
      <c r="I25" s="156">
        <v>7.7969999999999997</v>
      </c>
      <c r="J25" s="248">
        <v>46.82</v>
      </c>
      <c r="K25" s="249">
        <v>9342.1</v>
      </c>
      <c r="L25" s="248">
        <v>108.48</v>
      </c>
      <c r="M25" s="250">
        <v>1138.3</v>
      </c>
      <c r="N25" s="218">
        <v>3.8</v>
      </c>
      <c r="O25" s="132">
        <v>9.5809999999999995</v>
      </c>
      <c r="P25" s="217">
        <v>1.7446999999999999</v>
      </c>
      <c r="Q25" s="330">
        <v>1.7765</v>
      </c>
      <c r="R25" s="251">
        <v>32.36</v>
      </c>
      <c r="S25" s="252">
        <v>43.82</v>
      </c>
      <c r="T25" s="217">
        <v>1.4452</v>
      </c>
      <c r="Z25" s="237"/>
    </row>
    <row r="26" spans="1:36">
      <c r="A26" s="8">
        <v>11</v>
      </c>
      <c r="B26" s="22">
        <v>36861</v>
      </c>
      <c r="C26" s="247">
        <v>1</v>
      </c>
      <c r="D26" s="156">
        <v>0.53720000000000001</v>
      </c>
      <c r="E26" s="156">
        <v>1.9810000000000001</v>
      </c>
      <c r="F26" s="156">
        <v>1.5388999999999999</v>
      </c>
      <c r="G26" s="156">
        <v>8.2774999999999999</v>
      </c>
      <c r="H26" s="156">
        <v>0.87649999999999995</v>
      </c>
      <c r="I26" s="156">
        <v>7.8000999999999996</v>
      </c>
      <c r="J26" s="248">
        <v>46.89</v>
      </c>
      <c r="K26" s="249">
        <v>9472.1</v>
      </c>
      <c r="L26" s="248">
        <v>111.15</v>
      </c>
      <c r="M26" s="250">
        <v>1211</v>
      </c>
      <c r="N26" s="218">
        <v>3.8</v>
      </c>
      <c r="O26" s="132">
        <v>9.42</v>
      </c>
      <c r="P26" s="217">
        <v>1.7490000000000001</v>
      </c>
      <c r="Q26" s="330">
        <v>1.7284999999999999</v>
      </c>
      <c r="R26" s="251">
        <v>33.049999999999997</v>
      </c>
      <c r="S26" s="252">
        <v>43.77</v>
      </c>
      <c r="T26" s="217">
        <v>1.4373</v>
      </c>
      <c r="Z26" s="237"/>
    </row>
    <row r="27" spans="1:36">
      <c r="A27" s="8">
        <v>12</v>
      </c>
      <c r="B27" s="22">
        <v>36893</v>
      </c>
      <c r="C27" s="247">
        <v>1</v>
      </c>
      <c r="D27" s="156">
        <v>0.55920000000000003</v>
      </c>
      <c r="E27" s="156">
        <v>1.9379999999999999</v>
      </c>
      <c r="F27" s="156">
        <v>1.4963</v>
      </c>
      <c r="G27" s="156">
        <v>8.2779000000000007</v>
      </c>
      <c r="H27" s="156">
        <v>0.94650000000000001</v>
      </c>
      <c r="I27" s="156">
        <v>7.8</v>
      </c>
      <c r="J27" s="248">
        <v>46.74</v>
      </c>
      <c r="K27" s="249">
        <v>9501.6</v>
      </c>
      <c r="L27" s="248">
        <v>114.73</v>
      </c>
      <c r="M27" s="250">
        <v>1279</v>
      </c>
      <c r="N27" s="218">
        <v>3.8</v>
      </c>
      <c r="O27" s="132">
        <v>9.7140000000000004</v>
      </c>
      <c r="P27" s="217">
        <v>1.7370000000000001</v>
      </c>
      <c r="Q27" s="330">
        <v>1.6074999999999999</v>
      </c>
      <c r="R27" s="251">
        <v>33</v>
      </c>
      <c r="S27" s="252">
        <v>43.79</v>
      </c>
      <c r="T27" s="217">
        <v>1.4977</v>
      </c>
      <c r="W27" s="10"/>
      <c r="X27" s="253"/>
      <c r="Y27" s="254"/>
      <c r="Z27" s="255"/>
      <c r="AA27" s="254"/>
      <c r="AB27" s="254"/>
      <c r="AC27" s="254"/>
      <c r="AD27" s="254"/>
      <c r="AE27" s="256"/>
      <c r="AF27" s="254"/>
      <c r="AG27" s="254"/>
      <c r="AH27" s="254"/>
      <c r="AI27" s="254"/>
      <c r="AJ27" s="254"/>
    </row>
    <row r="28" spans="1:36">
      <c r="A28" s="8">
        <v>13</v>
      </c>
      <c r="B28" s="22">
        <v>36923</v>
      </c>
      <c r="C28" s="247">
        <v>1</v>
      </c>
      <c r="D28" s="156">
        <v>0.55400000000000005</v>
      </c>
      <c r="E28" s="156">
        <v>1.9824999999999999</v>
      </c>
      <c r="F28" s="156">
        <v>1.4947999999999999</v>
      </c>
      <c r="G28" s="156">
        <v>8.2772000000000006</v>
      </c>
      <c r="H28" s="156">
        <v>0.93840000000000001</v>
      </c>
      <c r="I28" s="156">
        <v>7.7990000000000004</v>
      </c>
      <c r="J28" s="248">
        <v>46.41</v>
      </c>
      <c r="K28" s="249">
        <v>9402.7000000000007</v>
      </c>
      <c r="L28" s="248">
        <v>115.33</v>
      </c>
      <c r="M28" s="250">
        <v>1257</v>
      </c>
      <c r="N28" s="218">
        <v>3.8</v>
      </c>
      <c r="O28" s="132">
        <v>9.7330000000000005</v>
      </c>
      <c r="P28" s="217">
        <v>1.7370000000000001</v>
      </c>
      <c r="Q28" s="330">
        <v>1.633</v>
      </c>
      <c r="R28" s="251">
        <v>32.39</v>
      </c>
      <c r="S28" s="252">
        <v>42.3</v>
      </c>
      <c r="T28" s="217">
        <v>1.4775</v>
      </c>
      <c r="W28" s="257"/>
      <c r="X28" s="257"/>
      <c r="Y28" s="257"/>
      <c r="Z28" s="258"/>
      <c r="AA28" s="257"/>
      <c r="AB28" s="257"/>
      <c r="AC28" s="257"/>
      <c r="AD28" s="257"/>
      <c r="AE28" s="257"/>
      <c r="AF28" s="257"/>
      <c r="AG28" s="257"/>
      <c r="AH28" s="257"/>
      <c r="AI28" s="257"/>
      <c r="AJ28" s="257"/>
    </row>
    <row r="29" spans="1:36">
      <c r="A29" s="8">
        <v>14</v>
      </c>
      <c r="B29" s="22">
        <v>36951</v>
      </c>
      <c r="C29" s="247">
        <v>1</v>
      </c>
      <c r="D29" s="156">
        <v>0.5262</v>
      </c>
      <c r="E29" s="156">
        <v>2.0430000000000001</v>
      </c>
      <c r="F29" s="156">
        <v>1.5465</v>
      </c>
      <c r="G29" s="156">
        <v>8.2777999999999992</v>
      </c>
      <c r="H29" s="156">
        <v>0.92910000000000004</v>
      </c>
      <c r="I29" s="156">
        <v>7.8</v>
      </c>
      <c r="J29" s="248">
        <v>46.59</v>
      </c>
      <c r="K29" s="249">
        <v>9807.4</v>
      </c>
      <c r="L29" s="248">
        <v>117.33</v>
      </c>
      <c r="M29" s="250">
        <v>1253.0999999999999</v>
      </c>
      <c r="N29" s="218">
        <v>3.8</v>
      </c>
      <c r="O29" s="132">
        <v>9.7059999999999995</v>
      </c>
      <c r="P29" s="217">
        <v>1.7467999999999999</v>
      </c>
      <c r="Q29" s="330">
        <v>1.6556999999999999</v>
      </c>
      <c r="R29" s="251">
        <v>32.380000000000003</v>
      </c>
      <c r="S29" s="252">
        <v>43.29</v>
      </c>
      <c r="T29" s="217">
        <v>1.4553</v>
      </c>
      <c r="Z29" s="237"/>
    </row>
    <row r="30" spans="1:36">
      <c r="A30" s="8">
        <v>15</v>
      </c>
      <c r="B30" s="22">
        <v>36983</v>
      </c>
      <c r="C30" s="247">
        <v>1</v>
      </c>
      <c r="D30" s="156">
        <v>0.48280000000000001</v>
      </c>
      <c r="E30" s="156">
        <v>2.1579999999999999</v>
      </c>
      <c r="F30" s="156">
        <v>1.575</v>
      </c>
      <c r="G30" s="156">
        <v>8.2775999999999996</v>
      </c>
      <c r="H30" s="156">
        <v>0.88239999999999996</v>
      </c>
      <c r="I30" s="156">
        <v>7.7983000000000002</v>
      </c>
      <c r="J30" s="248">
        <v>46.65</v>
      </c>
      <c r="K30" s="249">
        <v>10408.799999999999</v>
      </c>
      <c r="L30" s="248">
        <v>126.75</v>
      </c>
      <c r="M30" s="250">
        <v>1350</v>
      </c>
      <c r="N30" s="218">
        <v>3.8</v>
      </c>
      <c r="O30" s="132">
        <v>9.4139999999999997</v>
      </c>
      <c r="P30" s="217">
        <v>1.8157000000000001</v>
      </c>
      <c r="Q30" s="330">
        <v>1.7317</v>
      </c>
      <c r="R30" s="251">
        <v>32.97</v>
      </c>
      <c r="S30" s="252">
        <v>45.16</v>
      </c>
      <c r="T30" s="217">
        <v>1.42</v>
      </c>
      <c r="Z30" s="237"/>
    </row>
    <row r="31" spans="1:36">
      <c r="A31" s="8">
        <v>16</v>
      </c>
      <c r="B31" s="22">
        <v>37012</v>
      </c>
      <c r="C31" s="247">
        <v>1</v>
      </c>
      <c r="D31" s="156">
        <v>0.51770000000000005</v>
      </c>
      <c r="E31" s="156">
        <v>2.2029999999999998</v>
      </c>
      <c r="F31" s="156">
        <v>1.5338000000000001</v>
      </c>
      <c r="G31" s="156">
        <v>8.2774000000000001</v>
      </c>
      <c r="H31" s="156">
        <v>0.89370000000000005</v>
      </c>
      <c r="I31" s="156">
        <v>7.7992999999999997</v>
      </c>
      <c r="J31" s="248">
        <v>46.87</v>
      </c>
      <c r="K31" s="249">
        <v>11125</v>
      </c>
      <c r="L31" s="248">
        <v>121.92</v>
      </c>
      <c r="M31" s="250">
        <v>1319</v>
      </c>
      <c r="N31" s="218">
        <v>3.8</v>
      </c>
      <c r="O31" s="132">
        <v>9.2725000000000009</v>
      </c>
      <c r="P31" s="217">
        <v>1.8134999999999999</v>
      </c>
      <c r="Q31" s="330">
        <v>1.7255</v>
      </c>
      <c r="R31" s="251">
        <v>32.950000000000003</v>
      </c>
      <c r="S31" s="252">
        <v>45.65</v>
      </c>
      <c r="T31" s="217">
        <v>1.4339999999999999</v>
      </c>
      <c r="Z31" s="237"/>
    </row>
    <row r="32" spans="1:36">
      <c r="A32" s="8">
        <v>17</v>
      </c>
      <c r="B32" s="22">
        <v>37043</v>
      </c>
      <c r="C32" s="247">
        <v>1</v>
      </c>
      <c r="D32" s="156">
        <v>0.50839999999999996</v>
      </c>
      <c r="E32" s="156">
        <v>2.3849999999999998</v>
      </c>
      <c r="F32" s="156">
        <v>1.5324</v>
      </c>
      <c r="G32" s="156">
        <v>8.2776999999999994</v>
      </c>
      <c r="H32" s="156">
        <v>0.84519999999999995</v>
      </c>
      <c r="I32" s="156">
        <v>7.8</v>
      </c>
      <c r="J32" s="248">
        <v>47.05</v>
      </c>
      <c r="K32" s="249">
        <v>11436.4</v>
      </c>
      <c r="L32" s="248">
        <v>119.13</v>
      </c>
      <c r="M32" s="250">
        <v>1286</v>
      </c>
      <c r="N32" s="218">
        <v>3.8</v>
      </c>
      <c r="O32" s="132">
        <v>9.18</v>
      </c>
      <c r="P32" s="217">
        <v>1.8140000000000001</v>
      </c>
      <c r="Q32" s="330">
        <v>1.7991999999999999</v>
      </c>
      <c r="R32" s="251">
        <v>34.1</v>
      </c>
      <c r="S32" s="252">
        <v>45.4</v>
      </c>
      <c r="T32" s="217">
        <v>1.4159999999999999</v>
      </c>
      <c r="Z32" s="237"/>
    </row>
    <row r="33" spans="1:26">
      <c r="A33" s="8">
        <v>18</v>
      </c>
      <c r="B33" s="22">
        <v>37074</v>
      </c>
      <c r="C33" s="247">
        <v>1</v>
      </c>
      <c r="D33" s="156">
        <v>0.51060000000000005</v>
      </c>
      <c r="E33" s="156">
        <v>2.3260000000000001</v>
      </c>
      <c r="F33" s="156">
        <v>1.5153000000000001</v>
      </c>
      <c r="G33" s="156">
        <v>8.2769999999999992</v>
      </c>
      <c r="H33" s="156">
        <v>0.84550000000000003</v>
      </c>
      <c r="I33" s="156">
        <v>7.8</v>
      </c>
      <c r="J33" s="248">
        <v>47.18</v>
      </c>
      <c r="K33" s="249">
        <v>11307.85</v>
      </c>
      <c r="L33" s="248">
        <v>124.22</v>
      </c>
      <c r="M33" s="250">
        <v>1303</v>
      </c>
      <c r="N33" s="218">
        <v>3.8</v>
      </c>
      <c r="O33" s="132">
        <v>9.0269999999999992</v>
      </c>
      <c r="P33" s="217">
        <v>1.8227</v>
      </c>
      <c r="Q33" s="330">
        <v>1.8003</v>
      </c>
      <c r="R33" s="251">
        <v>34.47</v>
      </c>
      <c r="S33" s="252">
        <v>45.33</v>
      </c>
      <c r="T33" s="217">
        <v>1.4168000000000001</v>
      </c>
      <c r="Z33" s="237"/>
    </row>
    <row r="34" spans="1:26">
      <c r="A34" s="8">
        <v>19</v>
      </c>
      <c r="B34" s="22">
        <v>37104</v>
      </c>
      <c r="C34" s="247">
        <v>1</v>
      </c>
      <c r="D34" s="156">
        <v>0.51670000000000005</v>
      </c>
      <c r="E34" s="156">
        <v>2.5019999999999998</v>
      </c>
      <c r="F34" s="156">
        <v>1.5358000000000001</v>
      </c>
      <c r="G34" s="156">
        <v>8.2768999999999995</v>
      </c>
      <c r="H34" s="156">
        <v>0.87929999999999997</v>
      </c>
      <c r="I34" s="156">
        <v>7.7998000000000003</v>
      </c>
      <c r="J34" s="248">
        <v>47.16</v>
      </c>
      <c r="K34" s="249">
        <v>9602.2000000000007</v>
      </c>
      <c r="L34" s="248">
        <v>124.87</v>
      </c>
      <c r="M34" s="250">
        <v>1297</v>
      </c>
      <c r="N34" s="218">
        <v>3.8</v>
      </c>
      <c r="O34" s="132">
        <v>9.2170000000000005</v>
      </c>
      <c r="P34" s="217">
        <v>1.8055000000000001</v>
      </c>
      <c r="Q34" s="330">
        <v>1.7158</v>
      </c>
      <c r="R34" s="251">
        <v>34.770000000000003</v>
      </c>
      <c r="S34" s="252">
        <v>45.75</v>
      </c>
      <c r="T34" s="217">
        <v>1.4330000000000001</v>
      </c>
      <c r="Z34" s="237"/>
    </row>
    <row r="35" spans="1:26">
      <c r="A35" s="8">
        <v>20</v>
      </c>
      <c r="B35" s="22">
        <v>37138</v>
      </c>
      <c r="C35" s="247">
        <v>1</v>
      </c>
      <c r="D35" s="156">
        <v>0.5212</v>
      </c>
      <c r="E35" s="156">
        <v>2.5630000000000002</v>
      </c>
      <c r="F35" s="156">
        <v>1.5535000000000001</v>
      </c>
      <c r="G35" s="156">
        <v>8.2767999999999997</v>
      </c>
      <c r="H35" s="156">
        <v>0.88680000000000003</v>
      </c>
      <c r="I35" s="156">
        <v>7.7998000000000003</v>
      </c>
      <c r="J35" s="248">
        <v>47.22</v>
      </c>
      <c r="K35" s="249">
        <v>8975.7000000000007</v>
      </c>
      <c r="L35" s="248">
        <v>119.49</v>
      </c>
      <c r="M35" s="250">
        <v>1281</v>
      </c>
      <c r="N35" s="218">
        <v>3.8</v>
      </c>
      <c r="O35" s="132">
        <v>9.1989999999999998</v>
      </c>
      <c r="P35" s="217">
        <v>1.7470000000000001</v>
      </c>
      <c r="Q35" s="330">
        <v>1.7075</v>
      </c>
      <c r="R35" s="251">
        <v>34.58</v>
      </c>
      <c r="S35" s="252">
        <v>44.23</v>
      </c>
      <c r="T35" s="217">
        <v>1.4443999999999999</v>
      </c>
      <c r="Z35" s="237"/>
    </row>
    <row r="36" spans="1:26">
      <c r="A36" s="8">
        <v>21</v>
      </c>
      <c r="B36" s="22">
        <v>37165</v>
      </c>
      <c r="C36" s="247">
        <v>1</v>
      </c>
      <c r="D36" s="156">
        <v>0.49230000000000002</v>
      </c>
      <c r="E36" s="156">
        <v>2.6869999999999998</v>
      </c>
      <c r="F36" s="156">
        <v>1.5793999999999999</v>
      </c>
      <c r="G36" s="156">
        <v>8.2767999999999997</v>
      </c>
      <c r="H36" s="156">
        <v>0.91590000000000005</v>
      </c>
      <c r="I36" s="156">
        <v>7.7991999999999999</v>
      </c>
      <c r="J36" s="248">
        <v>48.03</v>
      </c>
      <c r="K36" s="249">
        <v>9930.2000000000007</v>
      </c>
      <c r="L36" s="248">
        <v>120.27</v>
      </c>
      <c r="M36" s="250">
        <v>1308</v>
      </c>
      <c r="N36" s="218">
        <v>3.8</v>
      </c>
      <c r="O36" s="132">
        <v>9.5150000000000006</v>
      </c>
      <c r="P36" s="217">
        <v>1.7694000000000001</v>
      </c>
      <c r="Q36" s="330">
        <v>1.6195999999999999</v>
      </c>
      <c r="R36" s="251">
        <v>34.6</v>
      </c>
      <c r="S36" s="252">
        <v>44.59</v>
      </c>
      <c r="T36" s="217">
        <v>1.4784999999999999</v>
      </c>
      <c r="Z36" s="237"/>
    </row>
    <row r="37" spans="1:26">
      <c r="A37" s="8">
        <v>22</v>
      </c>
      <c r="B37" s="22">
        <v>37196</v>
      </c>
      <c r="C37" s="247">
        <v>1</v>
      </c>
      <c r="D37" s="156">
        <v>0.50860000000000005</v>
      </c>
      <c r="E37" s="156">
        <v>2.6850000000000001</v>
      </c>
      <c r="F37" s="156">
        <v>1.5912999999999999</v>
      </c>
      <c r="G37" s="156">
        <v>8.2768999999999995</v>
      </c>
      <c r="H37" s="156">
        <v>0.90439999999999998</v>
      </c>
      <c r="I37" s="156">
        <v>7.8003</v>
      </c>
      <c r="J37" s="248">
        <v>48.05</v>
      </c>
      <c r="K37" s="249">
        <v>10536.4</v>
      </c>
      <c r="L37" s="248">
        <v>121.87</v>
      </c>
      <c r="M37" s="250">
        <v>1296</v>
      </c>
      <c r="N37" s="218">
        <v>3.8</v>
      </c>
      <c r="O37" s="132">
        <v>9.2859999999999996</v>
      </c>
      <c r="P37" s="217">
        <v>1.8289</v>
      </c>
      <c r="Q37" s="330">
        <v>1.6294999999999999</v>
      </c>
      <c r="R37" s="251">
        <v>34.549999999999997</v>
      </c>
      <c r="S37" s="252">
        <v>44.76</v>
      </c>
      <c r="T37" s="217">
        <v>1.462</v>
      </c>
      <c r="Z37" s="237"/>
    </row>
    <row r="38" spans="1:26">
      <c r="A38" s="8">
        <v>23</v>
      </c>
      <c r="B38" s="22">
        <v>37228</v>
      </c>
      <c r="C38" s="247">
        <v>1</v>
      </c>
      <c r="D38" s="156">
        <v>0.51829999999999998</v>
      </c>
      <c r="E38" s="156">
        <v>2.4630000000000001</v>
      </c>
      <c r="F38" s="156">
        <v>1.5762</v>
      </c>
      <c r="G38" s="156">
        <v>8.2769999999999992</v>
      </c>
      <c r="H38" s="156">
        <v>0.88970000000000005</v>
      </c>
      <c r="I38" s="156">
        <v>7.7990000000000004</v>
      </c>
      <c r="J38" s="248">
        <v>47.93</v>
      </c>
      <c r="K38" s="249">
        <v>10437.1</v>
      </c>
      <c r="L38" s="248">
        <v>123.9</v>
      </c>
      <c r="M38" s="250">
        <v>1278</v>
      </c>
      <c r="N38" s="218">
        <v>3.8</v>
      </c>
      <c r="O38" s="132">
        <v>9.2050000000000001</v>
      </c>
      <c r="P38" s="217">
        <v>1.8380000000000001</v>
      </c>
      <c r="Q38" s="330">
        <v>1.655</v>
      </c>
      <c r="R38" s="251">
        <v>34.46</v>
      </c>
      <c r="S38" s="252">
        <v>43.99</v>
      </c>
      <c r="T38" s="217">
        <v>1.4217</v>
      </c>
      <c r="Z38" s="237"/>
    </row>
    <row r="39" spans="1:26">
      <c r="A39" s="8">
        <v>24</v>
      </c>
      <c r="B39" s="22">
        <v>37258</v>
      </c>
      <c r="C39" s="247">
        <v>1</v>
      </c>
      <c r="D39" s="156">
        <v>0.51449999999999996</v>
      </c>
      <c r="E39" s="156">
        <v>2.31</v>
      </c>
      <c r="F39" s="156">
        <v>1.5973999999999999</v>
      </c>
      <c r="G39" s="156">
        <v>8.2766000000000002</v>
      </c>
      <c r="H39" s="156">
        <v>0.90310000000000001</v>
      </c>
      <c r="I39" s="156">
        <v>7.798</v>
      </c>
      <c r="J39" s="248">
        <v>48.27</v>
      </c>
      <c r="K39" s="249">
        <v>10443.799999999999</v>
      </c>
      <c r="L39" s="248">
        <v>132.02000000000001</v>
      </c>
      <c r="M39" s="250">
        <v>1317.4</v>
      </c>
      <c r="N39" s="218">
        <v>3.8</v>
      </c>
      <c r="O39" s="132">
        <v>9.0950000000000006</v>
      </c>
      <c r="P39" s="217">
        <v>1.8525</v>
      </c>
      <c r="Q39" s="330">
        <v>1.6424000000000001</v>
      </c>
      <c r="R39" s="251">
        <v>35.04</v>
      </c>
      <c r="S39" s="252">
        <v>44.2</v>
      </c>
      <c r="T39" s="217">
        <v>1.4451000000000001</v>
      </c>
      <c r="Z39" s="237"/>
    </row>
    <row r="40" spans="1:26">
      <c r="A40" s="8">
        <v>25</v>
      </c>
      <c r="B40" s="22">
        <v>37288</v>
      </c>
      <c r="C40" s="247">
        <v>1</v>
      </c>
      <c r="D40" s="156">
        <v>0.50800000000000001</v>
      </c>
      <c r="E40" s="156">
        <v>2.4140000000000001</v>
      </c>
      <c r="F40" s="156">
        <v>1.5908</v>
      </c>
      <c r="G40" s="156">
        <v>8.2766000000000002</v>
      </c>
      <c r="H40" s="156">
        <v>0.86129999999999995</v>
      </c>
      <c r="I40" s="156">
        <v>7.7998000000000003</v>
      </c>
      <c r="J40" s="248">
        <v>48.55</v>
      </c>
      <c r="K40" s="249">
        <v>10329.200000000001</v>
      </c>
      <c r="L40" s="248">
        <v>133.77000000000001</v>
      </c>
      <c r="M40" s="250">
        <v>1317.6</v>
      </c>
      <c r="N40" s="218">
        <v>3.8</v>
      </c>
      <c r="O40" s="132">
        <v>9.1575000000000006</v>
      </c>
      <c r="P40" s="217">
        <v>1.835</v>
      </c>
      <c r="Q40" s="330">
        <v>1.7179</v>
      </c>
      <c r="R40" s="251">
        <v>35</v>
      </c>
      <c r="S40" s="252">
        <v>44.06</v>
      </c>
      <c r="T40" s="217">
        <v>1.4157999999999999</v>
      </c>
      <c r="Z40" s="237"/>
    </row>
    <row r="41" spans="1:26">
      <c r="A41" s="8">
        <v>26</v>
      </c>
      <c r="B41" s="22">
        <v>37316</v>
      </c>
      <c r="C41" s="247">
        <v>1</v>
      </c>
      <c r="D41" s="156">
        <v>0.51770000000000005</v>
      </c>
      <c r="E41" s="156">
        <v>2.351</v>
      </c>
      <c r="F41" s="156">
        <v>1.5954999999999999</v>
      </c>
      <c r="G41" s="156">
        <v>8.2766000000000002</v>
      </c>
      <c r="H41" s="156">
        <v>0.86519999999999997</v>
      </c>
      <c r="I41" s="156">
        <v>7.7998000000000003</v>
      </c>
      <c r="J41" s="248">
        <v>48.76</v>
      </c>
      <c r="K41" s="249">
        <v>10096.200000000001</v>
      </c>
      <c r="L41" s="248">
        <v>133.35</v>
      </c>
      <c r="M41" s="250">
        <v>1323.8</v>
      </c>
      <c r="N41" s="218">
        <v>3.8</v>
      </c>
      <c r="O41" s="132">
        <v>9.0950000000000006</v>
      </c>
      <c r="P41" s="217">
        <v>1.8313999999999999</v>
      </c>
      <c r="Q41" s="330">
        <v>1.706</v>
      </c>
      <c r="R41" s="251">
        <v>35.1</v>
      </c>
      <c r="S41" s="252">
        <v>43.69</v>
      </c>
      <c r="T41" s="217">
        <v>1.419</v>
      </c>
      <c r="Z41" s="237"/>
    </row>
    <row r="42" spans="1:26">
      <c r="A42" s="8">
        <v>27</v>
      </c>
      <c r="B42" s="22">
        <v>37347</v>
      </c>
      <c r="C42" s="247">
        <v>1</v>
      </c>
      <c r="D42" s="156">
        <v>0.53469999999999995</v>
      </c>
      <c r="E42" s="156">
        <v>2.3250000000000002</v>
      </c>
      <c r="F42" s="156">
        <v>1.5994999999999999</v>
      </c>
      <c r="G42" s="156">
        <v>8.2780000000000005</v>
      </c>
      <c r="H42" s="156">
        <v>0.88060000000000005</v>
      </c>
      <c r="I42" s="156">
        <v>7.7995999999999999</v>
      </c>
      <c r="J42" s="248">
        <v>48.83</v>
      </c>
      <c r="K42" s="249">
        <v>9752.4</v>
      </c>
      <c r="L42" s="248">
        <v>133.32</v>
      </c>
      <c r="M42" s="250">
        <v>1327.5</v>
      </c>
      <c r="N42" s="218">
        <v>3.8</v>
      </c>
      <c r="O42" s="132">
        <v>9.0139999999999993</v>
      </c>
      <c r="P42" s="217">
        <v>1.8468</v>
      </c>
      <c r="Q42" s="330">
        <v>1.6607000000000001</v>
      </c>
      <c r="R42" s="251">
        <v>35</v>
      </c>
      <c r="S42" s="252">
        <v>43.64</v>
      </c>
      <c r="T42" s="217">
        <v>1.4407000000000001</v>
      </c>
      <c r="Z42" s="237"/>
    </row>
    <row r="43" spans="1:26">
      <c r="A43" s="8">
        <v>28</v>
      </c>
      <c r="B43" s="22">
        <v>37377</v>
      </c>
      <c r="C43" s="247">
        <v>1</v>
      </c>
      <c r="D43" s="156">
        <v>0.53869999999999996</v>
      </c>
      <c r="E43" s="156">
        <v>2.3610000000000002</v>
      </c>
      <c r="F43" s="156">
        <v>1.5579000000000001</v>
      </c>
      <c r="G43" s="156">
        <v>8.2773000000000003</v>
      </c>
      <c r="H43" s="156">
        <v>0.90620000000000001</v>
      </c>
      <c r="I43" s="156">
        <v>7.7991000000000001</v>
      </c>
      <c r="J43" s="248">
        <v>48.98</v>
      </c>
      <c r="K43" s="249">
        <v>9328.7000000000007</v>
      </c>
      <c r="L43" s="248">
        <v>127.45</v>
      </c>
      <c r="M43" s="250">
        <v>1294</v>
      </c>
      <c r="N43" s="218">
        <v>3.8</v>
      </c>
      <c r="O43" s="132">
        <v>9.4369999999999994</v>
      </c>
      <c r="P43" s="217">
        <v>1.8071999999999999</v>
      </c>
      <c r="Q43" s="330">
        <v>1.601</v>
      </c>
      <c r="R43" s="251">
        <v>34.72</v>
      </c>
      <c r="S43" s="252">
        <v>43.24</v>
      </c>
      <c r="T43" s="217">
        <v>1.4621</v>
      </c>
      <c r="Z43" s="237"/>
    </row>
    <row r="44" spans="1:26">
      <c r="A44" s="8">
        <v>29</v>
      </c>
      <c r="B44" s="22">
        <v>37410</v>
      </c>
      <c r="C44" s="247">
        <v>1</v>
      </c>
      <c r="D44" s="156">
        <v>0.57140000000000002</v>
      </c>
      <c r="E44" s="156">
        <v>2.5499999999999998</v>
      </c>
      <c r="F44" s="156">
        <v>1.5282</v>
      </c>
      <c r="G44" s="156">
        <v>8.2766999999999999</v>
      </c>
      <c r="H44" s="156">
        <v>0.93899999999999995</v>
      </c>
      <c r="I44" s="156">
        <v>7.8</v>
      </c>
      <c r="J44" s="248">
        <v>49.07</v>
      </c>
      <c r="K44" s="249">
        <v>8536.2999999999993</v>
      </c>
      <c r="L44" s="248">
        <v>123.69</v>
      </c>
      <c r="M44" s="250">
        <v>1230</v>
      </c>
      <c r="N44" s="218">
        <v>3.8</v>
      </c>
      <c r="O44" s="132">
        <v>9.641</v>
      </c>
      <c r="P44" s="217">
        <v>1.7855000000000001</v>
      </c>
      <c r="Q44" s="330">
        <v>1.5638000000000001</v>
      </c>
      <c r="R44" s="251">
        <v>34.04</v>
      </c>
      <c r="S44" s="252">
        <v>42.41</v>
      </c>
      <c r="T44" s="217">
        <v>1.4621999999999999</v>
      </c>
      <c r="Z44" s="237"/>
    </row>
    <row r="45" spans="1:26">
      <c r="A45" s="8">
        <v>30</v>
      </c>
      <c r="B45" s="22">
        <v>37438</v>
      </c>
      <c r="C45" s="247">
        <v>1</v>
      </c>
      <c r="D45" s="156">
        <v>0.5615</v>
      </c>
      <c r="E45" s="156">
        <v>2.8574999999999999</v>
      </c>
      <c r="F45" s="156">
        <v>1.5189999999999999</v>
      </c>
      <c r="G45" s="156">
        <v>8.2769999999999992</v>
      </c>
      <c r="H45" s="156">
        <v>0.98929999999999996</v>
      </c>
      <c r="I45" s="156">
        <v>7.8005000000000004</v>
      </c>
      <c r="J45" s="248">
        <v>48.86</v>
      </c>
      <c r="K45" s="249">
        <v>8774.5</v>
      </c>
      <c r="L45" s="248">
        <v>120.04</v>
      </c>
      <c r="M45" s="250">
        <v>1201.3</v>
      </c>
      <c r="N45" s="218">
        <v>3.8</v>
      </c>
      <c r="O45" s="132">
        <v>9.9250000000000007</v>
      </c>
      <c r="P45" s="217">
        <v>1.7694000000000001</v>
      </c>
      <c r="Q45" s="330">
        <v>1.4844999999999999</v>
      </c>
      <c r="R45" s="251">
        <v>33.47</v>
      </c>
      <c r="S45" s="252">
        <v>41.63</v>
      </c>
      <c r="T45" s="217">
        <v>1.5306999999999999</v>
      </c>
      <c r="Z45" s="237"/>
    </row>
    <row r="46" spans="1:26">
      <c r="A46" s="8">
        <v>31</v>
      </c>
      <c r="B46" s="22">
        <v>37470</v>
      </c>
      <c r="C46" s="247">
        <v>1</v>
      </c>
      <c r="D46" s="156">
        <v>0.53959999999999997</v>
      </c>
      <c r="E46" s="156">
        <v>3.07</v>
      </c>
      <c r="F46" s="156">
        <v>1.5885</v>
      </c>
      <c r="G46" s="156">
        <v>8.2767999999999997</v>
      </c>
      <c r="H46" s="156">
        <v>0.98819999999999997</v>
      </c>
      <c r="I46" s="156">
        <v>7.8</v>
      </c>
      <c r="J46" s="248">
        <v>48.68</v>
      </c>
      <c r="K46" s="249">
        <v>9172.7999999999993</v>
      </c>
      <c r="L46" s="248">
        <v>118.98</v>
      </c>
      <c r="M46" s="250">
        <v>1184.3</v>
      </c>
      <c r="N46" s="218">
        <v>3.8</v>
      </c>
      <c r="O46" s="132">
        <v>9.8475000000000001</v>
      </c>
      <c r="P46" s="217">
        <v>1.7518</v>
      </c>
      <c r="Q46" s="330">
        <v>1.4708000000000001</v>
      </c>
      <c r="R46" s="251">
        <v>33.57</v>
      </c>
      <c r="S46" s="252">
        <v>42.15</v>
      </c>
      <c r="T46" s="217">
        <v>1.5709</v>
      </c>
      <c r="Z46" s="237"/>
    </row>
    <row r="47" spans="1:26">
      <c r="A47" s="8">
        <v>32</v>
      </c>
      <c r="B47" s="22">
        <v>37502</v>
      </c>
      <c r="C47" s="247">
        <v>1</v>
      </c>
      <c r="D47" s="156">
        <v>0.54649999999999999</v>
      </c>
      <c r="E47" s="156">
        <v>3.1019999999999999</v>
      </c>
      <c r="F47" s="156">
        <v>1.5545</v>
      </c>
      <c r="G47" s="156">
        <v>8.2769999999999992</v>
      </c>
      <c r="H47" s="156">
        <v>0.99590000000000001</v>
      </c>
      <c r="I47" s="156">
        <v>7.8</v>
      </c>
      <c r="J47" s="248">
        <v>48.5</v>
      </c>
      <c r="K47" s="249">
        <v>8831.2999999999993</v>
      </c>
      <c r="L47" s="248">
        <v>117.12</v>
      </c>
      <c r="M47" s="250">
        <v>1200.5</v>
      </c>
      <c r="N47" s="218">
        <v>3.8</v>
      </c>
      <c r="O47" s="132">
        <v>9.9819999999999993</v>
      </c>
      <c r="P47" s="217">
        <v>1.746</v>
      </c>
      <c r="Q47" s="330">
        <v>1.4730000000000001</v>
      </c>
      <c r="R47" s="251">
        <v>34.33</v>
      </c>
      <c r="S47" s="252">
        <v>42.2</v>
      </c>
      <c r="T47" s="217">
        <v>1.5625</v>
      </c>
      <c r="Z47" s="237"/>
    </row>
    <row r="48" spans="1:26">
      <c r="A48" s="8">
        <v>33</v>
      </c>
      <c r="B48" s="22">
        <v>37530</v>
      </c>
      <c r="C48" s="247">
        <v>1</v>
      </c>
      <c r="D48" s="156">
        <v>0.54220000000000002</v>
      </c>
      <c r="E48" s="156">
        <v>3.6920000000000002</v>
      </c>
      <c r="F48" s="156">
        <v>1.5863</v>
      </c>
      <c r="G48" s="156">
        <v>8.2774000000000001</v>
      </c>
      <c r="H48" s="156">
        <v>0.9859</v>
      </c>
      <c r="I48" s="156">
        <v>7.7995000000000001</v>
      </c>
      <c r="J48" s="248">
        <v>48.39</v>
      </c>
      <c r="K48" s="249">
        <v>9011.4</v>
      </c>
      <c r="L48" s="248">
        <v>122.73</v>
      </c>
      <c r="M48" s="250">
        <v>1227.5</v>
      </c>
      <c r="N48" s="218">
        <v>3.8</v>
      </c>
      <c r="O48" s="132">
        <v>10.162000000000001</v>
      </c>
      <c r="P48" s="217">
        <v>1.7887</v>
      </c>
      <c r="Q48" s="330">
        <v>1.4793000000000001</v>
      </c>
      <c r="R48" s="251">
        <v>34.909999999999997</v>
      </c>
      <c r="S48" s="252">
        <v>43.48</v>
      </c>
      <c r="T48" s="217">
        <v>1.5708</v>
      </c>
      <c r="Z48" s="237"/>
    </row>
    <row r="49" spans="1:26">
      <c r="A49" s="8">
        <v>34</v>
      </c>
      <c r="B49" s="22">
        <v>37561</v>
      </c>
      <c r="C49" s="247">
        <v>1</v>
      </c>
      <c r="D49" s="156">
        <v>0.5595</v>
      </c>
      <c r="E49" s="156">
        <v>3.5950000000000002</v>
      </c>
      <c r="F49" s="156">
        <v>1.5580000000000001</v>
      </c>
      <c r="G49" s="156">
        <v>8.2772000000000006</v>
      </c>
      <c r="H49" s="156">
        <v>0.99709999999999999</v>
      </c>
      <c r="I49" s="156">
        <v>7.7998000000000003</v>
      </c>
      <c r="J49" s="248">
        <v>48.36</v>
      </c>
      <c r="K49" s="249">
        <v>9216.6</v>
      </c>
      <c r="L49" s="248">
        <v>122.16</v>
      </c>
      <c r="M49" s="250">
        <v>1225.8</v>
      </c>
      <c r="N49" s="218">
        <v>3.8</v>
      </c>
      <c r="O49" s="132">
        <v>10.199999999999999</v>
      </c>
      <c r="P49" s="217">
        <v>1.7629999999999999</v>
      </c>
      <c r="Q49" s="330">
        <v>1.4673</v>
      </c>
      <c r="R49" s="251">
        <v>34.75</v>
      </c>
      <c r="S49" s="252">
        <v>43.32</v>
      </c>
      <c r="T49" s="217">
        <v>1.5638000000000001</v>
      </c>
      <c r="Z49" s="237"/>
    </row>
    <row r="50" spans="1:26">
      <c r="A50" s="8">
        <v>35</v>
      </c>
      <c r="B50" s="22">
        <v>37592</v>
      </c>
      <c r="C50" s="247">
        <v>1</v>
      </c>
      <c r="D50" s="156">
        <v>0.55910000000000004</v>
      </c>
      <c r="E50" s="156">
        <v>3.6225000000000001</v>
      </c>
      <c r="F50" s="156">
        <v>1.5595000000000001</v>
      </c>
      <c r="G50" s="156">
        <v>8.2773000000000003</v>
      </c>
      <c r="H50" s="156">
        <v>0.99270000000000003</v>
      </c>
      <c r="I50" s="156">
        <v>7.7988</v>
      </c>
      <c r="J50" s="248">
        <v>48.32</v>
      </c>
      <c r="K50" s="249">
        <v>8962.1</v>
      </c>
      <c r="L50" s="248">
        <v>124.61</v>
      </c>
      <c r="M50" s="250">
        <v>1220</v>
      </c>
      <c r="N50" s="218">
        <v>3.8</v>
      </c>
      <c r="O50" s="132">
        <v>10.102499999999999</v>
      </c>
      <c r="P50" s="217">
        <v>1.7723</v>
      </c>
      <c r="Q50" s="330">
        <v>1.4844999999999999</v>
      </c>
      <c r="R50" s="251">
        <v>34.79</v>
      </c>
      <c r="S50" s="252">
        <v>43.73</v>
      </c>
      <c r="T50" s="217">
        <v>1.5555000000000001</v>
      </c>
      <c r="Z50" s="237"/>
    </row>
    <row r="51" spans="1:26">
      <c r="A51" s="8">
        <v>36</v>
      </c>
      <c r="B51" s="22">
        <v>37623</v>
      </c>
      <c r="C51" s="247">
        <v>1</v>
      </c>
      <c r="D51" s="156">
        <v>0.56289999999999996</v>
      </c>
      <c r="E51" s="156">
        <v>3.5425</v>
      </c>
      <c r="F51" s="156">
        <v>1.575</v>
      </c>
      <c r="G51" s="156">
        <v>8.2799999999999994</v>
      </c>
      <c r="H51" s="156">
        <v>1.0361</v>
      </c>
      <c r="I51" s="156">
        <v>7.7988</v>
      </c>
      <c r="J51" s="248">
        <v>48.05</v>
      </c>
      <c r="K51" s="249">
        <v>8896.6</v>
      </c>
      <c r="L51" s="248">
        <v>119.86</v>
      </c>
      <c r="M51" s="250">
        <v>1190</v>
      </c>
      <c r="N51" s="218">
        <v>3.8</v>
      </c>
      <c r="O51" s="132">
        <v>10.353999999999999</v>
      </c>
      <c r="P51" s="217">
        <v>1.7447999999999999</v>
      </c>
      <c r="Q51" s="330">
        <v>1.4015</v>
      </c>
      <c r="R51" s="251">
        <v>34.74</v>
      </c>
      <c r="S51" s="252">
        <v>43.17</v>
      </c>
      <c r="T51" s="217">
        <v>1.5974999999999999</v>
      </c>
      <c r="Z51" s="237"/>
    </row>
    <row r="52" spans="1:26">
      <c r="A52" s="8">
        <v>37</v>
      </c>
      <c r="B52" s="22">
        <v>37655</v>
      </c>
      <c r="C52" s="247">
        <v>1</v>
      </c>
      <c r="D52" s="156">
        <v>0.58430000000000004</v>
      </c>
      <c r="E52" s="156">
        <v>3.5350000000000001</v>
      </c>
      <c r="F52" s="156">
        <v>1.5206999999999999</v>
      </c>
      <c r="G52" s="156">
        <v>8.2767999999999997</v>
      </c>
      <c r="H52" s="156">
        <v>1.0761000000000001</v>
      </c>
      <c r="I52" s="156">
        <v>7.8</v>
      </c>
      <c r="J52" s="248">
        <v>47.8</v>
      </c>
      <c r="K52" s="249">
        <v>8889.5</v>
      </c>
      <c r="L52" s="248">
        <v>120.47</v>
      </c>
      <c r="M52" s="250">
        <v>1184</v>
      </c>
      <c r="N52" s="218">
        <v>3.8</v>
      </c>
      <c r="O52" s="132">
        <v>10.896000000000001</v>
      </c>
      <c r="P52" s="217">
        <v>1.7423</v>
      </c>
      <c r="Q52" s="330">
        <v>1.3631</v>
      </c>
      <c r="R52" s="251">
        <v>34.61</v>
      </c>
      <c r="S52" s="252">
        <v>42.82</v>
      </c>
      <c r="T52" s="217">
        <v>1.6405000000000001</v>
      </c>
      <c r="Z52" s="237"/>
    </row>
    <row r="53" spans="1:26">
      <c r="A53" s="8">
        <v>38</v>
      </c>
      <c r="B53" s="22">
        <v>37683</v>
      </c>
      <c r="C53" s="247">
        <v>1</v>
      </c>
      <c r="D53" s="156">
        <v>0.61360000000000003</v>
      </c>
      <c r="E53" s="156">
        <v>3.57</v>
      </c>
      <c r="F53" s="156">
        <v>1.4853000000000001</v>
      </c>
      <c r="G53" s="156">
        <v>8.2774999999999999</v>
      </c>
      <c r="H53" s="156">
        <v>1.0834999999999999</v>
      </c>
      <c r="I53" s="156">
        <v>7.7987000000000002</v>
      </c>
      <c r="J53" s="248">
        <v>47.7</v>
      </c>
      <c r="K53" s="249">
        <v>8889.7999999999993</v>
      </c>
      <c r="L53" s="248">
        <v>117.93</v>
      </c>
      <c r="M53" s="250">
        <v>1184.5999999999999</v>
      </c>
      <c r="N53" s="218">
        <v>3.8</v>
      </c>
      <c r="O53" s="132">
        <v>10.994</v>
      </c>
      <c r="P53" s="217">
        <v>1.7364999999999999</v>
      </c>
      <c r="Q53" s="330">
        <v>1.3468</v>
      </c>
      <c r="R53" s="251">
        <v>34.78</v>
      </c>
      <c r="S53" s="252">
        <v>42.7</v>
      </c>
      <c r="T53" s="217">
        <v>1.5754999999999999</v>
      </c>
      <c r="Z53" s="237"/>
    </row>
    <row r="54" spans="1:26">
      <c r="A54" s="8">
        <v>39</v>
      </c>
      <c r="B54" s="22">
        <v>37712</v>
      </c>
      <c r="C54" s="247">
        <v>1</v>
      </c>
      <c r="D54" s="156">
        <v>0.60450000000000004</v>
      </c>
      <c r="E54" s="156">
        <v>3.3290000000000002</v>
      </c>
      <c r="F54" s="156">
        <v>1.4729000000000001</v>
      </c>
      <c r="G54" s="156">
        <v>8.2773000000000003</v>
      </c>
      <c r="H54" s="156">
        <v>1.0904</v>
      </c>
      <c r="I54" s="156">
        <v>7.7995000000000001</v>
      </c>
      <c r="J54" s="248">
        <v>47.45</v>
      </c>
      <c r="K54" s="249">
        <v>8871.1</v>
      </c>
      <c r="L54" s="248">
        <v>118.25</v>
      </c>
      <c r="M54" s="250">
        <v>1262</v>
      </c>
      <c r="N54" s="218">
        <v>3.8</v>
      </c>
      <c r="O54" s="132">
        <v>10.731999999999999</v>
      </c>
      <c r="P54" s="217">
        <v>1.7714000000000001</v>
      </c>
      <c r="Q54" s="330">
        <v>1.3536999999999999</v>
      </c>
      <c r="R54" s="251">
        <v>34.799999999999997</v>
      </c>
      <c r="S54" s="252">
        <v>42.9</v>
      </c>
      <c r="T54" s="217">
        <v>1.5767</v>
      </c>
      <c r="Z54" s="237"/>
    </row>
    <row r="55" spans="1:26">
      <c r="A55" s="8">
        <v>40</v>
      </c>
      <c r="B55" s="22">
        <v>37742</v>
      </c>
      <c r="C55" s="247">
        <v>1</v>
      </c>
      <c r="D55" s="156">
        <v>0.63180000000000003</v>
      </c>
      <c r="E55" s="156">
        <v>2.9125000000000001</v>
      </c>
      <c r="F55" s="156">
        <v>1.4191</v>
      </c>
      <c r="G55" s="156">
        <v>8.2771000000000008</v>
      </c>
      <c r="H55" s="156">
        <v>1.1237999999999999</v>
      </c>
      <c r="I55" s="156">
        <v>7.7992999999999997</v>
      </c>
      <c r="J55" s="248">
        <v>47.35</v>
      </c>
      <c r="K55" s="249">
        <v>8651.2000000000007</v>
      </c>
      <c r="L55" s="248">
        <v>118.56</v>
      </c>
      <c r="M55" s="250">
        <v>1213</v>
      </c>
      <c r="N55" s="218">
        <v>3.8</v>
      </c>
      <c r="O55" s="132">
        <v>10.25</v>
      </c>
      <c r="P55" s="217">
        <v>1.7696000000000001</v>
      </c>
      <c r="Q55" s="330">
        <v>1.3420000000000001</v>
      </c>
      <c r="R55" s="251">
        <v>34.85</v>
      </c>
      <c r="S55" s="252">
        <v>42.82</v>
      </c>
      <c r="T55" s="217">
        <v>1.6103000000000001</v>
      </c>
      <c r="Z55" s="237"/>
    </row>
    <row r="56" spans="1:26">
      <c r="A56" s="8">
        <v>41</v>
      </c>
      <c r="B56" s="22">
        <v>37774</v>
      </c>
      <c r="C56" s="247">
        <v>1</v>
      </c>
      <c r="D56" s="156">
        <v>0.65639999999999998</v>
      </c>
      <c r="E56" s="156">
        <v>2.9769999999999999</v>
      </c>
      <c r="F56" s="156">
        <v>1.3695999999999999</v>
      </c>
      <c r="G56" s="156">
        <v>8.2767999999999997</v>
      </c>
      <c r="H56" s="156">
        <v>1.1744000000000001</v>
      </c>
      <c r="I56" s="156">
        <v>7.7990000000000004</v>
      </c>
      <c r="J56" s="248">
        <v>47.15</v>
      </c>
      <c r="K56" s="249">
        <v>8250</v>
      </c>
      <c r="L56" s="248">
        <v>118.52</v>
      </c>
      <c r="M56" s="250">
        <v>1203</v>
      </c>
      <c r="N56" s="218">
        <v>3.8</v>
      </c>
      <c r="O56" s="132">
        <v>10.244</v>
      </c>
      <c r="P56" s="217">
        <v>1.7287999999999999</v>
      </c>
      <c r="Q56" s="330">
        <v>1.2972999999999999</v>
      </c>
      <c r="R56" s="251">
        <v>34.700000000000003</v>
      </c>
      <c r="S56" s="252">
        <v>41.66</v>
      </c>
      <c r="T56" s="217">
        <v>1.6372</v>
      </c>
      <c r="Z56" s="237"/>
    </row>
    <row r="57" spans="1:26">
      <c r="A57" s="8">
        <v>42</v>
      </c>
      <c r="B57" s="22">
        <v>37803</v>
      </c>
      <c r="C57" s="247">
        <v>1</v>
      </c>
      <c r="D57" s="156">
        <v>0.67600000000000005</v>
      </c>
      <c r="E57" s="156">
        <v>2.8490000000000002</v>
      </c>
      <c r="F57" s="156">
        <v>1.3492</v>
      </c>
      <c r="G57" s="156">
        <v>8.2774999999999999</v>
      </c>
      <c r="H57" s="156">
        <v>1.1579999999999999</v>
      </c>
      <c r="I57" s="156">
        <v>7.7984</v>
      </c>
      <c r="J57" s="248">
        <v>46.49</v>
      </c>
      <c r="K57" s="249">
        <v>8231.1</v>
      </c>
      <c r="L57" s="248">
        <v>119.45</v>
      </c>
      <c r="M57" s="250">
        <v>1192</v>
      </c>
      <c r="N57" s="218">
        <v>3.8</v>
      </c>
      <c r="O57" s="132">
        <v>10.455</v>
      </c>
      <c r="P57" s="217">
        <v>1.7562</v>
      </c>
      <c r="Q57" s="330">
        <v>1.3411999999999999</v>
      </c>
      <c r="R57" s="251">
        <v>34.58</v>
      </c>
      <c r="S57" s="252">
        <v>41.95</v>
      </c>
      <c r="T57" s="217">
        <v>1.6626000000000001</v>
      </c>
      <c r="Z57" s="237"/>
    </row>
    <row r="58" spans="1:26">
      <c r="A58" s="8">
        <v>43</v>
      </c>
      <c r="B58" s="22">
        <v>37834</v>
      </c>
      <c r="C58" s="247">
        <v>1</v>
      </c>
      <c r="D58" s="156">
        <v>0.65380000000000005</v>
      </c>
      <c r="E58" s="156">
        <v>3.0049999999999999</v>
      </c>
      <c r="F58" s="156">
        <v>1.3959999999999999</v>
      </c>
      <c r="G58" s="156">
        <v>8.2772000000000006</v>
      </c>
      <c r="H58" s="156">
        <v>1.1252</v>
      </c>
      <c r="I58" s="156">
        <v>7.7992999999999997</v>
      </c>
      <c r="J58" s="248">
        <v>46.18</v>
      </c>
      <c r="K58" s="249">
        <v>8514.6</v>
      </c>
      <c r="L58" s="248">
        <v>120</v>
      </c>
      <c r="M58" s="250">
        <v>1185</v>
      </c>
      <c r="N58" s="218">
        <v>3.8</v>
      </c>
      <c r="O58" s="132">
        <v>10.59</v>
      </c>
      <c r="P58" s="217">
        <v>1.7605</v>
      </c>
      <c r="Q58" s="330">
        <v>1.3668</v>
      </c>
      <c r="R58" s="251">
        <v>34.44</v>
      </c>
      <c r="S58" s="252">
        <v>42.03</v>
      </c>
      <c r="T58" s="217">
        <v>1.6045</v>
      </c>
      <c r="Z58" s="237"/>
    </row>
    <row r="59" spans="1:26">
      <c r="A59" s="8">
        <v>44</v>
      </c>
      <c r="B59" s="22">
        <v>37866</v>
      </c>
      <c r="C59" s="247">
        <v>1</v>
      </c>
      <c r="D59" s="156">
        <v>0.64019999999999999</v>
      </c>
      <c r="E59" s="156">
        <v>2.9750000000000001</v>
      </c>
      <c r="F59" s="156">
        <v>1.3875999999999999</v>
      </c>
      <c r="G59" s="156">
        <v>8.2771000000000008</v>
      </c>
      <c r="H59" s="156">
        <v>1.0871999999999999</v>
      </c>
      <c r="I59" s="156">
        <v>7.7995000000000001</v>
      </c>
      <c r="J59" s="248">
        <v>45.88</v>
      </c>
      <c r="K59" s="249">
        <v>8461.6</v>
      </c>
      <c r="L59" s="248">
        <v>116.15</v>
      </c>
      <c r="M59" s="250">
        <v>1178</v>
      </c>
      <c r="N59" s="218">
        <v>3.8</v>
      </c>
      <c r="O59" s="132">
        <v>11.028</v>
      </c>
      <c r="P59" s="217">
        <v>1.7549999999999999</v>
      </c>
      <c r="Q59" s="330">
        <v>1.4125000000000001</v>
      </c>
      <c r="R59" s="251">
        <v>34.119999999999997</v>
      </c>
      <c r="S59" s="252">
        <v>41.01</v>
      </c>
      <c r="T59" s="217">
        <v>1.5740000000000001</v>
      </c>
      <c r="Z59" s="237"/>
    </row>
    <row r="60" spans="1:26">
      <c r="A60" s="8">
        <v>45</v>
      </c>
      <c r="B60" s="22">
        <v>37895</v>
      </c>
      <c r="C60" s="247">
        <v>1</v>
      </c>
      <c r="D60" s="156">
        <v>0.68300000000000005</v>
      </c>
      <c r="E60" s="156">
        <v>2.9060000000000001</v>
      </c>
      <c r="F60" s="156">
        <v>1.3481000000000001</v>
      </c>
      <c r="G60" s="156">
        <v>8.2771000000000008</v>
      </c>
      <c r="H60" s="156">
        <v>1.1708000000000001</v>
      </c>
      <c r="I60" s="156">
        <v>7.7394999999999996</v>
      </c>
      <c r="J60" s="248">
        <v>45.7</v>
      </c>
      <c r="K60" s="249">
        <v>8372.7000000000007</v>
      </c>
      <c r="L60" s="248">
        <v>110.61</v>
      </c>
      <c r="M60" s="250">
        <v>1151.9000000000001</v>
      </c>
      <c r="N60" s="218">
        <v>3.8</v>
      </c>
      <c r="O60" s="132">
        <v>10.968999999999999</v>
      </c>
      <c r="P60" s="217">
        <v>1.728</v>
      </c>
      <c r="Q60" s="330">
        <v>1.3148</v>
      </c>
      <c r="R60" s="251">
        <v>33.83</v>
      </c>
      <c r="S60" s="252">
        <v>39.74</v>
      </c>
      <c r="T60" s="217">
        <v>1.6667000000000001</v>
      </c>
      <c r="Z60" s="237"/>
    </row>
    <row r="61" spans="1:26">
      <c r="A61" s="8">
        <v>46</v>
      </c>
      <c r="B61" s="22">
        <v>37928</v>
      </c>
      <c r="C61" s="247">
        <v>1</v>
      </c>
      <c r="D61" s="156">
        <v>0.6986</v>
      </c>
      <c r="E61" s="156">
        <v>2.855</v>
      </c>
      <c r="F61" s="156">
        <v>1.3323</v>
      </c>
      <c r="G61" s="156">
        <v>8.2766000000000002</v>
      </c>
      <c r="H61" s="156">
        <v>1.1454</v>
      </c>
      <c r="I61" s="156">
        <v>7.7672999999999996</v>
      </c>
      <c r="J61" s="248">
        <v>45.32</v>
      </c>
      <c r="K61" s="249">
        <v>8540.4</v>
      </c>
      <c r="L61" s="248">
        <v>111.2</v>
      </c>
      <c r="M61" s="250">
        <v>1186</v>
      </c>
      <c r="N61" s="218">
        <v>3.8</v>
      </c>
      <c r="O61" s="132">
        <v>10.986000000000001</v>
      </c>
      <c r="P61" s="217">
        <v>1.7457</v>
      </c>
      <c r="Q61" s="330">
        <v>1.3607</v>
      </c>
      <c r="R61" s="251">
        <v>34.020000000000003</v>
      </c>
      <c r="S61" s="252">
        <v>39.96</v>
      </c>
      <c r="T61" s="217">
        <v>1.6786000000000001</v>
      </c>
      <c r="Z61" s="237"/>
    </row>
    <row r="62" spans="1:26">
      <c r="A62" s="8">
        <v>47</v>
      </c>
      <c r="B62" s="22">
        <v>37956</v>
      </c>
      <c r="C62" s="247">
        <v>1</v>
      </c>
      <c r="D62" s="156">
        <v>0.72650000000000003</v>
      </c>
      <c r="E62" s="156">
        <v>2.9315000000000002</v>
      </c>
      <c r="F62" s="156">
        <v>1.3023</v>
      </c>
      <c r="G62" s="156">
        <v>8.2772000000000006</v>
      </c>
      <c r="H62" s="156">
        <v>1.1956</v>
      </c>
      <c r="I62" s="156">
        <v>7.7670000000000003</v>
      </c>
      <c r="J62" s="248">
        <v>45.77</v>
      </c>
      <c r="K62" s="249">
        <v>8511.7999999999993</v>
      </c>
      <c r="L62" s="248">
        <v>109.61</v>
      </c>
      <c r="M62" s="250">
        <v>1200</v>
      </c>
      <c r="N62" s="218">
        <v>3.8</v>
      </c>
      <c r="O62" s="132">
        <v>11.4063</v>
      </c>
      <c r="P62" s="217">
        <v>1.7242999999999999</v>
      </c>
      <c r="Q62" s="330">
        <v>1.3003</v>
      </c>
      <c r="R62" s="251">
        <v>34.15</v>
      </c>
      <c r="S62" s="252">
        <v>39.93</v>
      </c>
      <c r="T62" s="217">
        <v>1.7209000000000001</v>
      </c>
      <c r="Z62" s="237"/>
    </row>
    <row r="63" spans="1:26">
      <c r="A63" s="8">
        <v>48</v>
      </c>
      <c r="B63" s="22">
        <v>37988</v>
      </c>
      <c r="C63" s="247">
        <v>1</v>
      </c>
      <c r="D63" s="156">
        <v>0.75760000000000005</v>
      </c>
      <c r="E63" s="156">
        <v>2.8839999999999999</v>
      </c>
      <c r="F63" s="156">
        <v>1.29</v>
      </c>
      <c r="G63" s="156">
        <v>8.2768999999999995</v>
      </c>
      <c r="H63" s="156">
        <v>1.2592000000000001</v>
      </c>
      <c r="I63" s="156">
        <v>7.7645</v>
      </c>
      <c r="J63" s="248">
        <v>45.68</v>
      </c>
      <c r="K63" s="249">
        <v>8431.4</v>
      </c>
      <c r="L63" s="248">
        <v>106.95</v>
      </c>
      <c r="M63" s="250">
        <v>1195.0999999999999</v>
      </c>
      <c r="N63" s="218">
        <v>3.8</v>
      </c>
      <c r="O63" s="132">
        <v>11.095000000000001</v>
      </c>
      <c r="P63" s="217">
        <v>1.7021999999999999</v>
      </c>
      <c r="Q63" s="330">
        <v>1.2390000000000001</v>
      </c>
      <c r="R63" s="251">
        <v>33.979999999999997</v>
      </c>
      <c r="S63" s="252">
        <v>39.54</v>
      </c>
      <c r="T63" s="217">
        <v>1.7902</v>
      </c>
      <c r="Z63" s="237"/>
    </row>
    <row r="64" spans="1:26">
      <c r="A64" s="8">
        <v>49</v>
      </c>
      <c r="B64" s="22">
        <v>38019</v>
      </c>
      <c r="C64" s="247">
        <v>1</v>
      </c>
      <c r="D64" s="156">
        <v>0.75660000000000005</v>
      </c>
      <c r="E64" s="156">
        <v>2.9525000000000001</v>
      </c>
      <c r="F64" s="156">
        <v>1.3385</v>
      </c>
      <c r="G64" s="156">
        <v>8.2769999999999992</v>
      </c>
      <c r="H64" s="156">
        <v>1.2425999999999999</v>
      </c>
      <c r="I64" s="156">
        <v>7.7766999999999999</v>
      </c>
      <c r="J64" s="248">
        <v>45.3</v>
      </c>
      <c r="K64" s="249">
        <v>8470.9</v>
      </c>
      <c r="L64" s="248">
        <v>105.59</v>
      </c>
      <c r="M64" s="250">
        <v>1171</v>
      </c>
      <c r="N64" s="218">
        <v>3.8</v>
      </c>
      <c r="O64" s="132">
        <v>10.97</v>
      </c>
      <c r="P64" s="217">
        <v>1.6941999999999999</v>
      </c>
      <c r="Q64" s="330">
        <v>1.2627999999999999</v>
      </c>
      <c r="R64" s="251">
        <v>33.36</v>
      </c>
      <c r="S64" s="252">
        <v>39.24</v>
      </c>
      <c r="T64" s="217">
        <v>1.8182</v>
      </c>
      <c r="Z64" s="237"/>
    </row>
    <row r="65" spans="1:26">
      <c r="A65" s="8">
        <v>50</v>
      </c>
      <c r="B65" s="22">
        <v>38047</v>
      </c>
      <c r="C65" s="247">
        <v>1</v>
      </c>
      <c r="D65" s="156">
        <v>0.77249999999999985</v>
      </c>
      <c r="E65" s="156">
        <v>2.8904999999999998</v>
      </c>
      <c r="F65" s="156">
        <v>1.3394999999999999</v>
      </c>
      <c r="G65" s="156">
        <v>8.2767999999999997</v>
      </c>
      <c r="H65" s="156">
        <v>1.2431000000000001</v>
      </c>
      <c r="I65" s="156">
        <v>7.7842000000000002</v>
      </c>
      <c r="J65" s="248">
        <v>45.32</v>
      </c>
      <c r="K65" s="249">
        <v>8475.2999999999993</v>
      </c>
      <c r="L65" s="248">
        <v>108.93</v>
      </c>
      <c r="M65" s="250">
        <v>1179</v>
      </c>
      <c r="N65" s="218">
        <v>3.8</v>
      </c>
      <c r="O65" s="132">
        <v>10.9725</v>
      </c>
      <c r="P65" s="217">
        <v>1.7048000000000001</v>
      </c>
      <c r="Q65" s="330">
        <v>1.2703</v>
      </c>
      <c r="R65" s="251">
        <v>33.29</v>
      </c>
      <c r="S65" s="252">
        <v>39.28</v>
      </c>
      <c r="T65" s="217">
        <v>1.8680000000000001</v>
      </c>
      <c r="Z65" s="237"/>
    </row>
    <row r="66" spans="1:26">
      <c r="A66" s="8">
        <v>51</v>
      </c>
      <c r="B66" s="22">
        <v>38078</v>
      </c>
      <c r="C66" s="247">
        <v>1</v>
      </c>
      <c r="D66" s="156">
        <v>0.76710000000000012</v>
      </c>
      <c r="E66" s="156">
        <v>2.8925000000000001</v>
      </c>
      <c r="F66" s="156">
        <v>1.3101</v>
      </c>
      <c r="G66" s="156">
        <v>8.2768999999999995</v>
      </c>
      <c r="H66" s="156">
        <v>1.2358</v>
      </c>
      <c r="I66" s="156">
        <v>7.7882999999999996</v>
      </c>
      <c r="J66" s="248">
        <v>43.4</v>
      </c>
      <c r="K66" s="249">
        <v>8562.7000000000007</v>
      </c>
      <c r="L66" s="248">
        <v>103.7</v>
      </c>
      <c r="M66" s="250">
        <v>1141.4000000000001</v>
      </c>
      <c r="N66" s="218">
        <v>3.8</v>
      </c>
      <c r="O66" s="132">
        <v>11.182</v>
      </c>
      <c r="P66" s="217">
        <v>1.6719999999999999</v>
      </c>
      <c r="Q66" s="330">
        <v>1.2626999999999999</v>
      </c>
      <c r="R66" s="251">
        <v>32.89</v>
      </c>
      <c r="S66" s="252">
        <v>39.159999999999997</v>
      </c>
      <c r="T66" s="217">
        <v>1.8564000000000001</v>
      </c>
      <c r="Z66" s="237"/>
    </row>
    <row r="67" spans="1:26">
      <c r="A67" s="8">
        <v>52</v>
      </c>
      <c r="B67" s="22">
        <v>38110</v>
      </c>
      <c r="C67" s="247">
        <v>1</v>
      </c>
      <c r="D67" s="156">
        <v>0.7198</v>
      </c>
      <c r="E67" s="156">
        <v>2.9620000000000002</v>
      </c>
      <c r="F67" s="156">
        <v>1.3740000000000001</v>
      </c>
      <c r="G67" s="156">
        <v>8.2771000000000008</v>
      </c>
      <c r="H67" s="156">
        <v>1.1937</v>
      </c>
      <c r="I67" s="156">
        <v>7.8</v>
      </c>
      <c r="J67" s="248">
        <v>44.88</v>
      </c>
      <c r="K67" s="249">
        <v>8807.1</v>
      </c>
      <c r="L67" s="248">
        <v>110.34</v>
      </c>
      <c r="M67" s="250">
        <v>1173</v>
      </c>
      <c r="N67" s="218">
        <v>3.8</v>
      </c>
      <c r="O67" s="132">
        <v>11.442</v>
      </c>
      <c r="P67" s="217">
        <v>1.7028000000000001</v>
      </c>
      <c r="Q67" s="330">
        <v>1.3009999999999999</v>
      </c>
      <c r="R67" s="251">
        <v>33.26</v>
      </c>
      <c r="S67" s="252">
        <v>39.979999999999997</v>
      </c>
      <c r="T67" s="217">
        <v>1.772</v>
      </c>
      <c r="Z67" s="237"/>
    </row>
    <row r="68" spans="1:26">
      <c r="A68" s="8">
        <v>53</v>
      </c>
      <c r="B68" s="22">
        <v>38139</v>
      </c>
      <c r="C68" s="247">
        <v>1</v>
      </c>
      <c r="D68" s="156">
        <v>0.70669999999999999</v>
      </c>
      <c r="E68" s="156">
        <v>3.1549999999999998</v>
      </c>
      <c r="F68" s="156">
        <v>1.3687</v>
      </c>
      <c r="G68" s="156">
        <v>8.2766999999999999</v>
      </c>
      <c r="H68" s="156">
        <v>1.2210000000000001</v>
      </c>
      <c r="I68" s="156">
        <v>7.7969999999999997</v>
      </c>
      <c r="J68" s="248">
        <v>45.43</v>
      </c>
      <c r="K68" s="249">
        <v>9373.2999999999993</v>
      </c>
      <c r="L68" s="248">
        <v>110.45</v>
      </c>
      <c r="M68" s="250">
        <v>1161</v>
      </c>
      <c r="N68" s="218">
        <v>3.8</v>
      </c>
      <c r="O68" s="132">
        <v>11.4885</v>
      </c>
      <c r="P68" s="217">
        <v>1.7032</v>
      </c>
      <c r="Q68" s="330">
        <v>1.2509999999999999</v>
      </c>
      <c r="R68" s="251">
        <v>33.53</v>
      </c>
      <c r="S68" s="252">
        <v>40.700000000000003</v>
      </c>
      <c r="T68" s="217">
        <v>1.8359000000000001</v>
      </c>
      <c r="Z68" s="237"/>
    </row>
    <row r="69" spans="1:26">
      <c r="A69" s="8">
        <v>54</v>
      </c>
      <c r="B69" s="22">
        <v>38169</v>
      </c>
      <c r="C69" s="247">
        <v>1</v>
      </c>
      <c r="D69" s="156">
        <v>0.7036</v>
      </c>
      <c r="E69" s="156">
        <v>3.0830000000000002</v>
      </c>
      <c r="F69" s="156">
        <v>1.3325</v>
      </c>
      <c r="G69" s="156">
        <v>8.2766999999999999</v>
      </c>
      <c r="H69" s="156">
        <v>1.2158</v>
      </c>
      <c r="I69" s="156">
        <v>7.8</v>
      </c>
      <c r="J69" s="248">
        <v>45.88</v>
      </c>
      <c r="K69" s="249">
        <v>9256.3499999999985</v>
      </c>
      <c r="L69" s="248">
        <v>108.24</v>
      </c>
      <c r="M69" s="250">
        <v>1153</v>
      </c>
      <c r="N69" s="218">
        <v>3.8</v>
      </c>
      <c r="O69" s="132">
        <v>11.506</v>
      </c>
      <c r="P69" s="217">
        <v>1.7155</v>
      </c>
      <c r="Q69" s="330">
        <v>1.2508999999999999</v>
      </c>
      <c r="R69" s="251">
        <v>33.6</v>
      </c>
      <c r="S69" s="252">
        <v>40.83</v>
      </c>
      <c r="T69" s="217">
        <v>1.8160000000000001</v>
      </c>
      <c r="Z69" s="237"/>
    </row>
    <row r="70" spans="1:26">
      <c r="A70" s="8">
        <v>55</v>
      </c>
      <c r="B70" s="22">
        <v>38201</v>
      </c>
      <c r="C70" s="247">
        <v>1</v>
      </c>
      <c r="D70" s="156">
        <v>0.70420000000000005</v>
      </c>
      <c r="E70" s="156">
        <v>3.0505</v>
      </c>
      <c r="F70" s="156">
        <v>1.3313999999999999</v>
      </c>
      <c r="G70" s="156">
        <v>8.2769999999999992</v>
      </c>
      <c r="H70" s="156">
        <v>1.2034</v>
      </c>
      <c r="I70" s="156">
        <v>7.8</v>
      </c>
      <c r="J70" s="248">
        <v>46.35</v>
      </c>
      <c r="K70" s="249">
        <v>9132.25</v>
      </c>
      <c r="L70" s="248">
        <v>111.08</v>
      </c>
      <c r="M70" s="250">
        <v>1165</v>
      </c>
      <c r="N70" s="218">
        <v>3.8</v>
      </c>
      <c r="O70" s="132">
        <v>11.4298</v>
      </c>
      <c r="P70" s="217">
        <v>1.7166999999999999</v>
      </c>
      <c r="Q70" s="330">
        <v>1.2784</v>
      </c>
      <c r="R70" s="251">
        <v>33.979999999999997</v>
      </c>
      <c r="S70" s="252">
        <v>41.42</v>
      </c>
      <c r="T70" s="217">
        <v>1.8272999999999999</v>
      </c>
      <c r="Z70" s="237"/>
    </row>
    <row r="71" spans="1:26">
      <c r="A71" s="8">
        <v>56</v>
      </c>
      <c r="B71" s="22">
        <v>38231</v>
      </c>
      <c r="C71" s="247">
        <v>1</v>
      </c>
      <c r="D71" s="156">
        <v>0.70389999999999997</v>
      </c>
      <c r="E71" s="156">
        <v>2.9279999999999999</v>
      </c>
      <c r="F71" s="156">
        <v>1.3070999999999999</v>
      </c>
      <c r="G71" s="156">
        <v>8.2766000000000002</v>
      </c>
      <c r="H71" s="156">
        <v>1.2179</v>
      </c>
      <c r="I71" s="156">
        <v>7.8</v>
      </c>
      <c r="J71" s="248">
        <v>46.34</v>
      </c>
      <c r="K71" s="249">
        <v>9334.2999999999993</v>
      </c>
      <c r="L71" s="248">
        <v>109.62</v>
      </c>
      <c r="M71" s="250">
        <v>1149</v>
      </c>
      <c r="N71" s="218">
        <v>3.8</v>
      </c>
      <c r="O71" s="132">
        <v>11.425000000000001</v>
      </c>
      <c r="P71" s="217">
        <v>1.7064999999999999</v>
      </c>
      <c r="Q71" s="330">
        <v>1.2615000000000001</v>
      </c>
      <c r="R71" s="251">
        <v>33.869999999999997</v>
      </c>
      <c r="S71" s="252">
        <v>41.64</v>
      </c>
      <c r="T71" s="217">
        <v>1.794</v>
      </c>
      <c r="Z71" s="237"/>
    </row>
    <row r="72" spans="1:26">
      <c r="A72" s="8">
        <v>57</v>
      </c>
      <c r="B72" s="22">
        <v>38261</v>
      </c>
      <c r="C72" s="247">
        <v>1</v>
      </c>
      <c r="D72" s="151">
        <v>0.72319999999999995</v>
      </c>
      <c r="E72" s="151">
        <v>2.84</v>
      </c>
      <c r="F72" s="156">
        <v>1.2628999999999999</v>
      </c>
      <c r="G72" s="151">
        <v>8.2766000000000002</v>
      </c>
      <c r="H72" s="151">
        <v>1.24</v>
      </c>
      <c r="I72" s="151">
        <v>7.7971000000000004</v>
      </c>
      <c r="J72" s="218">
        <v>45.85</v>
      </c>
      <c r="K72" s="249">
        <v>9152.2000000000007</v>
      </c>
      <c r="L72" s="248">
        <v>110.45</v>
      </c>
      <c r="M72" s="68">
        <v>1149</v>
      </c>
      <c r="N72" s="218">
        <v>3.8</v>
      </c>
      <c r="O72" s="132">
        <v>11.342499999999999</v>
      </c>
      <c r="P72" s="217">
        <v>1.6813</v>
      </c>
      <c r="Q72" s="330">
        <v>1.2496</v>
      </c>
      <c r="R72" s="252">
        <v>33.840000000000003</v>
      </c>
      <c r="S72" s="252">
        <v>41.36</v>
      </c>
      <c r="T72" s="217">
        <v>1.7976000000000001</v>
      </c>
      <c r="Z72" s="237"/>
    </row>
    <row r="73" spans="1:26">
      <c r="A73" s="8">
        <v>58</v>
      </c>
      <c r="B73" s="22">
        <v>38292</v>
      </c>
      <c r="C73" s="247">
        <v>1</v>
      </c>
      <c r="D73" s="151">
        <v>0.746</v>
      </c>
      <c r="E73" s="151">
        <v>2.863</v>
      </c>
      <c r="F73" s="156">
        <v>1.2229000000000001</v>
      </c>
      <c r="G73" s="151">
        <v>8.2765000000000004</v>
      </c>
      <c r="H73" s="151">
        <v>1.2741</v>
      </c>
      <c r="I73" s="151">
        <v>7.7797999999999998</v>
      </c>
      <c r="J73" s="218">
        <v>45.33</v>
      </c>
      <c r="K73" s="249">
        <v>9059.2999999999993</v>
      </c>
      <c r="L73" s="248">
        <v>106.41</v>
      </c>
      <c r="M73" s="68">
        <v>1119</v>
      </c>
      <c r="N73" s="218">
        <v>3.8</v>
      </c>
      <c r="O73" s="132">
        <v>11.529</v>
      </c>
      <c r="P73" s="217">
        <v>1.6675</v>
      </c>
      <c r="Q73" s="330">
        <v>1.2028000000000001</v>
      </c>
      <c r="R73" s="252">
        <v>33.44</v>
      </c>
      <c r="S73" s="252">
        <v>41.05</v>
      </c>
      <c r="T73" s="217">
        <v>1.8323</v>
      </c>
      <c r="Z73" s="237"/>
    </row>
    <row r="74" spans="1:26">
      <c r="A74" s="8">
        <v>59</v>
      </c>
      <c r="B74" s="22">
        <v>38322</v>
      </c>
      <c r="C74" s="247">
        <v>1</v>
      </c>
      <c r="D74" s="151">
        <v>0.77539999999999998</v>
      </c>
      <c r="E74" s="151">
        <v>2.7029999999999998</v>
      </c>
      <c r="F74" s="156">
        <v>1.1856</v>
      </c>
      <c r="G74" s="151">
        <v>8.2765000000000004</v>
      </c>
      <c r="H74" s="151">
        <v>1.3308</v>
      </c>
      <c r="I74" s="151">
        <v>7.7740999999999998</v>
      </c>
      <c r="J74" s="218">
        <v>44.3</v>
      </c>
      <c r="K74" s="249">
        <v>8983.2999999999993</v>
      </c>
      <c r="L74" s="248">
        <v>102.78</v>
      </c>
      <c r="M74" s="68">
        <v>1045</v>
      </c>
      <c r="N74" s="218">
        <v>3.8</v>
      </c>
      <c r="O74" s="132">
        <v>11.153</v>
      </c>
      <c r="P74" s="217">
        <v>1.6308</v>
      </c>
      <c r="Q74" s="330">
        <v>1.1439999999999999</v>
      </c>
      <c r="R74" s="252">
        <v>32.18</v>
      </c>
      <c r="S74" s="252">
        <v>39.31</v>
      </c>
      <c r="T74" s="217">
        <v>1.9297</v>
      </c>
      <c r="Z74" s="237"/>
    </row>
    <row r="75" spans="1:26">
      <c r="A75" s="8">
        <v>60</v>
      </c>
      <c r="B75" s="22">
        <v>38355</v>
      </c>
      <c r="C75" s="247">
        <v>1</v>
      </c>
      <c r="D75" s="151">
        <v>0.77899999999999991</v>
      </c>
      <c r="E75" s="151">
        <v>2.6695000000000002</v>
      </c>
      <c r="F75" s="156">
        <v>1.2108000000000001</v>
      </c>
      <c r="G75" s="151">
        <v>8.2765000000000004</v>
      </c>
      <c r="H75" s="151">
        <v>1.3475999999999999</v>
      </c>
      <c r="I75" s="151">
        <v>7.7774999999999999</v>
      </c>
      <c r="J75" s="218">
        <v>43.35</v>
      </c>
      <c r="K75" s="249">
        <v>9270.15</v>
      </c>
      <c r="L75" s="248">
        <v>102.83</v>
      </c>
      <c r="M75" s="68">
        <v>1038</v>
      </c>
      <c r="N75" s="218">
        <v>3.8</v>
      </c>
      <c r="O75" s="132">
        <v>11.215</v>
      </c>
      <c r="P75" s="217">
        <v>1.639</v>
      </c>
      <c r="Q75" s="330">
        <v>1.1466000000000001</v>
      </c>
      <c r="R75" s="252">
        <v>31.71</v>
      </c>
      <c r="S75" s="252">
        <v>38.89</v>
      </c>
      <c r="T75" s="217">
        <v>1.9057999999999999</v>
      </c>
      <c r="Z75" s="237"/>
    </row>
    <row r="76" spans="1:26">
      <c r="A76" s="8">
        <v>61</v>
      </c>
      <c r="B76" s="22">
        <v>38384</v>
      </c>
      <c r="C76" s="247">
        <v>1</v>
      </c>
      <c r="D76" s="156">
        <v>0.77229999999999988</v>
      </c>
      <c r="E76" s="156">
        <v>2.605</v>
      </c>
      <c r="F76" s="156">
        <v>1.2404999999999999</v>
      </c>
      <c r="G76" s="156">
        <v>8.2765000000000004</v>
      </c>
      <c r="H76" s="156">
        <v>1.3017000000000001</v>
      </c>
      <c r="I76" s="156">
        <v>7.7999000000000001</v>
      </c>
      <c r="J76" s="248">
        <v>43.66</v>
      </c>
      <c r="K76" s="249">
        <v>9251.5</v>
      </c>
      <c r="L76" s="248">
        <v>103.93</v>
      </c>
      <c r="M76" s="250">
        <v>1027.3499999999999</v>
      </c>
      <c r="N76" s="218">
        <v>3.8</v>
      </c>
      <c r="O76" s="132">
        <v>11.164999999999999</v>
      </c>
      <c r="P76" s="217">
        <v>1.6416999999999999</v>
      </c>
      <c r="Q76" s="330">
        <v>1.1937</v>
      </c>
      <c r="R76" s="251">
        <v>31.79</v>
      </c>
      <c r="S76" s="252">
        <v>38.630000000000003</v>
      </c>
      <c r="T76" s="217">
        <v>1.8792</v>
      </c>
      <c r="Z76" s="237"/>
    </row>
    <row r="77" spans="1:26">
      <c r="A77" s="8">
        <v>62</v>
      </c>
      <c r="B77" s="22">
        <v>38412</v>
      </c>
      <c r="C77" s="247">
        <v>1</v>
      </c>
      <c r="D77" s="156">
        <v>0.78469999999999995</v>
      </c>
      <c r="E77" s="156">
        <v>2.6103000000000001</v>
      </c>
      <c r="F77" s="156">
        <v>1.2424999999999999</v>
      </c>
      <c r="G77" s="156">
        <v>8.2765000000000004</v>
      </c>
      <c r="H77" s="156">
        <v>1.3189</v>
      </c>
      <c r="I77" s="156">
        <v>7.7994000000000003</v>
      </c>
      <c r="J77" s="248">
        <v>43.58</v>
      </c>
      <c r="K77" s="249">
        <v>9275.4</v>
      </c>
      <c r="L77" s="248">
        <v>104.37</v>
      </c>
      <c r="M77" s="250">
        <v>1003.85</v>
      </c>
      <c r="N77" s="218">
        <v>3.8</v>
      </c>
      <c r="O77" s="132">
        <v>11.1005</v>
      </c>
      <c r="P77" s="217">
        <v>1.6221000000000001</v>
      </c>
      <c r="Q77" s="330">
        <v>1.1654</v>
      </c>
      <c r="R77" s="251">
        <v>30.945</v>
      </c>
      <c r="S77" s="252">
        <v>38.24</v>
      </c>
      <c r="T77" s="217">
        <v>1.9206000000000001</v>
      </c>
      <c r="Z77" s="237"/>
    </row>
    <row r="78" spans="1:26">
      <c r="A78" s="8">
        <v>63</v>
      </c>
      <c r="B78" s="22">
        <v>38443</v>
      </c>
      <c r="C78" s="247">
        <v>1</v>
      </c>
      <c r="D78" s="156">
        <v>0.76970000000000016</v>
      </c>
      <c r="E78" s="156">
        <v>2.6572</v>
      </c>
      <c r="F78" s="156">
        <v>1.2145999999999999</v>
      </c>
      <c r="G78" s="156">
        <v>8.2765000000000004</v>
      </c>
      <c r="H78" s="156">
        <v>1.2896000000000001</v>
      </c>
      <c r="I78" s="156">
        <v>7.7988999999999997</v>
      </c>
      <c r="J78" s="248">
        <v>43.62</v>
      </c>
      <c r="K78" s="249">
        <v>9489.7999999999993</v>
      </c>
      <c r="L78" s="248">
        <v>107.57</v>
      </c>
      <c r="M78" s="250">
        <v>1012</v>
      </c>
      <c r="N78" s="218">
        <v>3.8</v>
      </c>
      <c r="O78" s="132">
        <v>11.185</v>
      </c>
      <c r="P78" s="217">
        <v>1.6588000000000001</v>
      </c>
      <c r="Q78" s="330">
        <v>1.2041999999999999</v>
      </c>
      <c r="R78" s="251">
        <v>31.34</v>
      </c>
      <c r="S78" s="252">
        <v>39.22</v>
      </c>
      <c r="T78" s="217">
        <v>1.8789</v>
      </c>
      <c r="Z78" s="237"/>
    </row>
    <row r="79" spans="1:26">
      <c r="A79" s="8">
        <v>64</v>
      </c>
      <c r="B79" s="22">
        <v>38474</v>
      </c>
      <c r="C79" s="247">
        <v>1</v>
      </c>
      <c r="D79" s="156">
        <v>0.77959999999999996</v>
      </c>
      <c r="E79" s="156">
        <v>2.5146999999999999</v>
      </c>
      <c r="F79" s="156">
        <v>1.2552000000000001</v>
      </c>
      <c r="G79" s="156">
        <v>8.2765000000000004</v>
      </c>
      <c r="H79" s="156">
        <v>1.2857000000000001</v>
      </c>
      <c r="I79" s="156">
        <v>7.7962999999999996</v>
      </c>
      <c r="J79" s="248">
        <v>43.46</v>
      </c>
      <c r="K79" s="249">
        <v>9511.4</v>
      </c>
      <c r="L79" s="248">
        <v>105.07</v>
      </c>
      <c r="M79" s="250">
        <v>1001</v>
      </c>
      <c r="N79" s="218">
        <v>3.8</v>
      </c>
      <c r="O79" s="132">
        <v>11.026999999999999</v>
      </c>
      <c r="P79" s="217">
        <v>1.6374</v>
      </c>
      <c r="Q79" s="330">
        <v>1.198</v>
      </c>
      <c r="R79" s="251">
        <v>31.33</v>
      </c>
      <c r="S79" s="252">
        <v>39.5</v>
      </c>
      <c r="T79" s="217">
        <v>1.8958999999999999</v>
      </c>
      <c r="Z79" s="237"/>
    </row>
    <row r="80" spans="1:26">
      <c r="A80" s="8">
        <v>65</v>
      </c>
      <c r="B80" s="22">
        <v>38504</v>
      </c>
      <c r="C80" s="247">
        <v>1</v>
      </c>
      <c r="D80" s="156">
        <v>0.74980000000000013</v>
      </c>
      <c r="E80" s="156">
        <v>2.4420000000000002</v>
      </c>
      <c r="F80" s="156">
        <v>1.2471000000000001</v>
      </c>
      <c r="G80" s="156">
        <v>8.2765000000000004</v>
      </c>
      <c r="H80" s="156">
        <v>1.2232000000000001</v>
      </c>
      <c r="I80" s="156">
        <v>7.7842000000000002</v>
      </c>
      <c r="J80" s="248">
        <v>43.71</v>
      </c>
      <c r="K80" s="249">
        <v>9593.1</v>
      </c>
      <c r="L80" s="248">
        <v>108.42</v>
      </c>
      <c r="M80" s="250">
        <v>1010</v>
      </c>
      <c r="N80" s="218">
        <v>3.8</v>
      </c>
      <c r="O80" s="132">
        <v>10.845000000000001</v>
      </c>
      <c r="P80" s="217">
        <v>1.6741999999999999</v>
      </c>
      <c r="Q80" s="330">
        <v>1.2528999999999999</v>
      </c>
      <c r="R80" s="251">
        <v>31.3</v>
      </c>
      <c r="S80" s="252">
        <v>40.67</v>
      </c>
      <c r="T80" s="217">
        <v>1.8120000000000001</v>
      </c>
      <c r="Z80" s="237"/>
    </row>
    <row r="81" spans="1:26">
      <c r="A81" s="8">
        <v>66</v>
      </c>
      <c r="B81" s="22">
        <v>38534</v>
      </c>
      <c r="C81" s="247">
        <v>1</v>
      </c>
      <c r="D81" s="156">
        <v>0.75160000000000005</v>
      </c>
      <c r="E81" s="156">
        <v>2.3479999999999999</v>
      </c>
      <c r="F81" s="156">
        <v>1.2418</v>
      </c>
      <c r="G81" s="156">
        <v>8.2765000000000004</v>
      </c>
      <c r="H81" s="156">
        <v>1.1957</v>
      </c>
      <c r="I81" s="156">
        <v>7.7717999999999998</v>
      </c>
      <c r="J81" s="248">
        <v>43.45</v>
      </c>
      <c r="K81" s="249">
        <v>9784.5499999999993</v>
      </c>
      <c r="L81" s="248">
        <v>111.68</v>
      </c>
      <c r="M81" s="250">
        <v>1033</v>
      </c>
      <c r="N81" s="218">
        <v>3.8</v>
      </c>
      <c r="O81" s="132">
        <v>10.737</v>
      </c>
      <c r="P81" s="217">
        <v>1.6914</v>
      </c>
      <c r="Q81" s="330">
        <v>1.2965</v>
      </c>
      <c r="R81" s="251">
        <v>31.64</v>
      </c>
      <c r="S81" s="252">
        <v>41.38</v>
      </c>
      <c r="T81" s="217">
        <v>1.7707999999999999</v>
      </c>
      <c r="Z81" s="237"/>
    </row>
    <row r="82" spans="1:26">
      <c r="A82" s="8">
        <v>67</v>
      </c>
      <c r="B82" s="22">
        <v>38565</v>
      </c>
      <c r="C82" s="247">
        <v>1</v>
      </c>
      <c r="D82" s="156">
        <v>0.76180000000000003</v>
      </c>
      <c r="E82" s="156">
        <v>2.3769999999999998</v>
      </c>
      <c r="F82" s="156">
        <v>1.2136</v>
      </c>
      <c r="G82" s="156">
        <v>8.1045999999999996</v>
      </c>
      <c r="H82" s="156">
        <v>1.2195</v>
      </c>
      <c r="I82" s="156">
        <v>7.7721999999999998</v>
      </c>
      <c r="J82" s="248">
        <v>43.37</v>
      </c>
      <c r="K82" s="249">
        <v>9792.7000000000007</v>
      </c>
      <c r="L82" s="248">
        <v>112.12</v>
      </c>
      <c r="M82" s="250">
        <v>1024.5</v>
      </c>
      <c r="N82" s="218">
        <v>3.7498</v>
      </c>
      <c r="O82" s="132">
        <v>10.598000000000001</v>
      </c>
      <c r="P82" s="217">
        <v>1.6601999999999999</v>
      </c>
      <c r="Q82" s="330">
        <v>1.278</v>
      </c>
      <c r="R82" s="251">
        <v>31.9</v>
      </c>
      <c r="S82" s="252">
        <v>41.55</v>
      </c>
      <c r="T82" s="217">
        <v>1.7695000000000001</v>
      </c>
      <c r="Z82" s="237"/>
    </row>
    <row r="83" spans="1:26">
      <c r="A83" s="8">
        <v>68</v>
      </c>
      <c r="B83" s="22">
        <v>38596</v>
      </c>
      <c r="C83" s="247">
        <v>1</v>
      </c>
      <c r="D83" s="156">
        <v>0.76090000000000002</v>
      </c>
      <c r="E83" s="156">
        <v>2.3645</v>
      </c>
      <c r="F83" s="156">
        <v>1.1855</v>
      </c>
      <c r="G83" s="156">
        <v>8.0949000000000009</v>
      </c>
      <c r="H83" s="156">
        <v>1.2446999999999999</v>
      </c>
      <c r="I83" s="156">
        <v>7.7693000000000003</v>
      </c>
      <c r="J83" s="248">
        <v>43.94</v>
      </c>
      <c r="K83" s="249">
        <v>10303.5</v>
      </c>
      <c r="L83" s="248">
        <v>110.16</v>
      </c>
      <c r="M83" s="250">
        <v>1030.75</v>
      </c>
      <c r="N83" s="218">
        <v>3.7713000000000001</v>
      </c>
      <c r="O83" s="132">
        <v>10.728</v>
      </c>
      <c r="P83" s="217">
        <v>1.6771</v>
      </c>
      <c r="Q83" s="330">
        <v>1.24</v>
      </c>
      <c r="R83" s="251">
        <v>32.71</v>
      </c>
      <c r="S83" s="252">
        <v>41.05</v>
      </c>
      <c r="T83" s="217">
        <v>1.8279000000000001</v>
      </c>
      <c r="Z83" s="237"/>
    </row>
    <row r="84" spans="1:26">
      <c r="A84" s="8">
        <v>69</v>
      </c>
      <c r="B84" s="22">
        <v>38628</v>
      </c>
      <c r="C84" s="247">
        <v>1</v>
      </c>
      <c r="D84" s="156">
        <v>0.76280000000000003</v>
      </c>
      <c r="E84" s="156">
        <v>2.2349999999999999</v>
      </c>
      <c r="F84" s="156">
        <v>1.1657</v>
      </c>
      <c r="G84" s="156">
        <v>8.0920000000000005</v>
      </c>
      <c r="H84" s="156">
        <v>1.1914</v>
      </c>
      <c r="I84" s="156">
        <v>7.7573999999999996</v>
      </c>
      <c r="J84" s="248">
        <v>44</v>
      </c>
      <c r="K84" s="249">
        <v>10317.700000000001</v>
      </c>
      <c r="L84" s="248">
        <v>114.17</v>
      </c>
      <c r="M84" s="250">
        <v>1043.4000000000001</v>
      </c>
      <c r="N84" s="218">
        <v>3.7696999999999998</v>
      </c>
      <c r="O84" s="132">
        <v>10.763</v>
      </c>
      <c r="P84" s="217">
        <v>1.6952</v>
      </c>
      <c r="Q84" s="330">
        <v>1.3022</v>
      </c>
      <c r="R84" s="251">
        <v>33.19</v>
      </c>
      <c r="S84" s="252">
        <v>41.17</v>
      </c>
      <c r="T84" s="217">
        <v>1.7558</v>
      </c>
      <c r="Z84" s="237"/>
    </row>
    <row r="85" spans="1:26">
      <c r="A85" s="8">
        <v>70</v>
      </c>
      <c r="B85" s="22">
        <v>38657</v>
      </c>
      <c r="C85" s="247">
        <v>1</v>
      </c>
      <c r="D85" s="156">
        <v>0.74509999999999998</v>
      </c>
      <c r="E85" s="156">
        <v>2.2515000000000001</v>
      </c>
      <c r="F85" s="156">
        <v>1.1765000000000001</v>
      </c>
      <c r="G85" s="156">
        <v>8.0860000000000003</v>
      </c>
      <c r="H85" s="156">
        <v>1.1998</v>
      </c>
      <c r="I85" s="156">
        <v>7.7514000000000003</v>
      </c>
      <c r="J85" s="248">
        <v>45.02</v>
      </c>
      <c r="K85" s="249">
        <v>10057.299999999999</v>
      </c>
      <c r="L85" s="248">
        <v>116.63</v>
      </c>
      <c r="M85" s="250">
        <v>1042.4000000000001</v>
      </c>
      <c r="N85" s="218">
        <v>3.7747999999999999</v>
      </c>
      <c r="O85" s="132">
        <v>10.77</v>
      </c>
      <c r="P85" s="217">
        <v>1.6951000000000001</v>
      </c>
      <c r="Q85" s="330">
        <v>1.2903</v>
      </c>
      <c r="R85" s="251">
        <v>33.58</v>
      </c>
      <c r="S85" s="252">
        <v>40.81</v>
      </c>
      <c r="T85" s="217">
        <v>1.7629999999999999</v>
      </c>
      <c r="Z85" s="237"/>
    </row>
    <row r="86" spans="1:26">
      <c r="A86" s="8">
        <v>71</v>
      </c>
      <c r="B86" s="22">
        <v>38687</v>
      </c>
      <c r="C86" s="247">
        <v>1</v>
      </c>
      <c r="D86" s="156">
        <v>0.74099999999999999</v>
      </c>
      <c r="E86" s="156">
        <v>2.2090000000000001</v>
      </c>
      <c r="F86" s="156">
        <v>1.1681999999999999</v>
      </c>
      <c r="G86" s="156">
        <v>8.0798000000000005</v>
      </c>
      <c r="H86" s="156">
        <v>1.1701999999999999</v>
      </c>
      <c r="I86" s="156">
        <v>7.7548000000000004</v>
      </c>
      <c r="J86" s="248">
        <v>45.97</v>
      </c>
      <c r="K86" s="249">
        <v>10075</v>
      </c>
      <c r="L86" s="248">
        <v>120.62</v>
      </c>
      <c r="M86" s="250">
        <v>1036.9000000000001</v>
      </c>
      <c r="N86" s="218">
        <v>3.7772999999999999</v>
      </c>
      <c r="O86" s="132">
        <v>10.507999999999999</v>
      </c>
      <c r="P86" s="217">
        <v>1.6906000000000001</v>
      </c>
      <c r="Q86" s="330">
        <v>1.321</v>
      </c>
      <c r="R86" s="251">
        <v>33.56</v>
      </c>
      <c r="S86" s="252">
        <v>41.27</v>
      </c>
      <c r="T86" s="217">
        <v>1.7290000000000001</v>
      </c>
      <c r="Z86" s="237"/>
    </row>
    <row r="87" spans="1:26">
      <c r="A87" s="8">
        <v>72</v>
      </c>
      <c r="B87" s="22">
        <v>38720</v>
      </c>
      <c r="C87" s="247">
        <v>1</v>
      </c>
      <c r="D87" s="156">
        <v>0.7379</v>
      </c>
      <c r="E87" s="156">
        <v>2.3319999999999999</v>
      </c>
      <c r="F87" s="156">
        <v>1.1565000000000001</v>
      </c>
      <c r="G87" s="156">
        <v>8.0701999999999998</v>
      </c>
      <c r="H87" s="156">
        <v>1.198</v>
      </c>
      <c r="I87" s="156">
        <v>7.7534999999999998</v>
      </c>
      <c r="J87" s="248">
        <v>44.92</v>
      </c>
      <c r="K87" s="249">
        <v>9723.5</v>
      </c>
      <c r="L87" s="248">
        <v>116.34</v>
      </c>
      <c r="M87" s="250">
        <v>1002.9</v>
      </c>
      <c r="N87" s="218">
        <v>3.78</v>
      </c>
      <c r="O87" s="132">
        <v>10.643000000000001</v>
      </c>
      <c r="P87" s="217">
        <v>1.6520999999999999</v>
      </c>
      <c r="Q87" s="330">
        <v>1.2938000000000001</v>
      </c>
      <c r="R87" s="251">
        <v>32.590000000000003</v>
      </c>
      <c r="S87" s="252">
        <v>40.76</v>
      </c>
      <c r="T87" s="217">
        <v>1.7403999999999999</v>
      </c>
      <c r="Z87" s="237"/>
    </row>
    <row r="88" spans="1:26">
      <c r="A88" s="8">
        <v>73</v>
      </c>
      <c r="B88" s="22">
        <v>38749</v>
      </c>
      <c r="C88" s="247">
        <v>1</v>
      </c>
      <c r="D88" s="156">
        <v>0.75419999999999998</v>
      </c>
      <c r="E88" s="156">
        <v>2.2170000000000001</v>
      </c>
      <c r="F88" s="156">
        <v>1.1400999999999999</v>
      </c>
      <c r="G88" s="156">
        <v>8.0616000000000003</v>
      </c>
      <c r="H88" s="156">
        <v>1.2092000000000001</v>
      </c>
      <c r="I88" s="156">
        <v>7.7568999999999999</v>
      </c>
      <c r="J88" s="259">
        <v>44.13</v>
      </c>
      <c r="K88" s="249">
        <v>9345.9</v>
      </c>
      <c r="L88" s="248">
        <v>117.85</v>
      </c>
      <c r="M88" s="250">
        <v>962</v>
      </c>
      <c r="N88" s="218">
        <v>3.7494999999999998</v>
      </c>
      <c r="O88" s="132">
        <v>10.4315</v>
      </c>
      <c r="P88" s="217">
        <v>1.6285000000000001</v>
      </c>
      <c r="Q88" s="330">
        <v>1.2841</v>
      </c>
      <c r="R88" s="260">
        <v>31.97</v>
      </c>
      <c r="S88" s="252">
        <v>39.26</v>
      </c>
      <c r="T88" s="217">
        <v>1.7781</v>
      </c>
      <c r="Z88" s="237"/>
    </row>
    <row r="89" spans="1:26">
      <c r="A89" s="8">
        <v>74</v>
      </c>
      <c r="B89" s="22">
        <v>38777</v>
      </c>
      <c r="C89" s="247">
        <v>1</v>
      </c>
      <c r="D89" s="156">
        <v>0.7429</v>
      </c>
      <c r="E89" s="156">
        <v>2.12</v>
      </c>
      <c r="F89" s="156">
        <v>1.1365000000000001</v>
      </c>
      <c r="G89" s="156">
        <v>8.0389999999999997</v>
      </c>
      <c r="H89" s="156">
        <v>1.1899</v>
      </c>
      <c r="I89" s="156">
        <v>7.7573999999999996</v>
      </c>
      <c r="J89" s="259">
        <v>44.35</v>
      </c>
      <c r="K89" s="249">
        <v>9168.6</v>
      </c>
      <c r="L89" s="248">
        <v>116.18</v>
      </c>
      <c r="M89" s="250">
        <v>970.5</v>
      </c>
      <c r="N89" s="218">
        <v>3.7115</v>
      </c>
      <c r="O89" s="132">
        <v>10.462</v>
      </c>
      <c r="P89" s="217">
        <v>1.6186</v>
      </c>
      <c r="Q89" s="330">
        <v>1.3165</v>
      </c>
      <c r="R89" s="260">
        <v>32.28</v>
      </c>
      <c r="S89" s="252">
        <v>38.85</v>
      </c>
      <c r="T89" s="217">
        <v>1.7473000000000001</v>
      </c>
      <c r="Z89" s="237"/>
    </row>
    <row r="90" spans="1:26">
      <c r="A90" s="8">
        <v>75</v>
      </c>
      <c r="B90" s="22">
        <v>38810</v>
      </c>
      <c r="C90" s="247">
        <v>1</v>
      </c>
      <c r="D90" s="156">
        <v>0.7177</v>
      </c>
      <c r="E90" s="156">
        <v>2.1429999999999998</v>
      </c>
      <c r="F90" s="156">
        <v>1.1718</v>
      </c>
      <c r="G90" s="156">
        <v>8.0210000000000008</v>
      </c>
      <c r="H90" s="156">
        <v>1.2123999999999999</v>
      </c>
      <c r="I90" s="156">
        <v>7.7598000000000003</v>
      </c>
      <c r="J90" s="259">
        <v>44.39</v>
      </c>
      <c r="K90" s="249">
        <v>9014.6</v>
      </c>
      <c r="L90" s="248">
        <v>117.82</v>
      </c>
      <c r="M90" s="250">
        <v>970.4</v>
      </c>
      <c r="N90" s="218">
        <v>3.6818</v>
      </c>
      <c r="O90" s="132">
        <v>10.856</v>
      </c>
      <c r="P90" s="217">
        <v>1.6155999999999999</v>
      </c>
      <c r="Q90" s="330">
        <v>1.3044</v>
      </c>
      <c r="R90" s="260">
        <v>32.54</v>
      </c>
      <c r="S90" s="252">
        <v>38.81</v>
      </c>
      <c r="T90" s="217">
        <v>1.7388999999999999</v>
      </c>
      <c r="Z90" s="237"/>
    </row>
    <row r="91" spans="1:26">
      <c r="A91" s="8">
        <v>76</v>
      </c>
      <c r="B91" s="22">
        <v>38838</v>
      </c>
      <c r="C91" s="247">
        <v>1</v>
      </c>
      <c r="D91" s="156">
        <v>0.76070000000000004</v>
      </c>
      <c r="E91" s="156">
        <v>2.0785</v>
      </c>
      <c r="F91" s="156">
        <v>1.113</v>
      </c>
      <c r="G91" s="156">
        <v>8.0165000000000006</v>
      </c>
      <c r="H91" s="156">
        <v>1.2606999999999999</v>
      </c>
      <c r="I91" s="156">
        <v>7.7526999999999999</v>
      </c>
      <c r="J91" s="259">
        <v>44.77</v>
      </c>
      <c r="K91" s="249">
        <v>8766.2000000000007</v>
      </c>
      <c r="L91" s="248">
        <v>113.06</v>
      </c>
      <c r="M91" s="250">
        <v>942.7</v>
      </c>
      <c r="N91" s="218">
        <v>3.6255000000000002</v>
      </c>
      <c r="O91" s="132">
        <v>11.0525</v>
      </c>
      <c r="P91" s="217">
        <v>1.5787</v>
      </c>
      <c r="Q91" s="330">
        <v>1.2385999999999999</v>
      </c>
      <c r="R91" s="260">
        <v>31.9</v>
      </c>
      <c r="S91" s="252">
        <v>37.4</v>
      </c>
      <c r="T91" s="217">
        <v>1.8286</v>
      </c>
      <c r="Z91" s="237"/>
    </row>
    <row r="92" spans="1:26">
      <c r="A92" s="8">
        <v>77</v>
      </c>
      <c r="B92" s="22">
        <v>38869</v>
      </c>
      <c r="C92" s="247">
        <v>1</v>
      </c>
      <c r="D92" s="156">
        <v>0.748</v>
      </c>
      <c r="E92" s="156">
        <v>2.2696999999999998</v>
      </c>
      <c r="F92" s="156">
        <v>1.1003000000000001</v>
      </c>
      <c r="G92" s="156">
        <v>8.0183999999999997</v>
      </c>
      <c r="H92" s="156">
        <v>1.2824</v>
      </c>
      <c r="I92" s="156">
        <v>7.7577999999999996</v>
      </c>
      <c r="J92" s="259">
        <v>46.19</v>
      </c>
      <c r="K92" s="249">
        <v>9328.7999999999993</v>
      </c>
      <c r="L92" s="248">
        <v>112.43</v>
      </c>
      <c r="M92" s="250">
        <v>946.9</v>
      </c>
      <c r="N92" s="218">
        <v>3.637</v>
      </c>
      <c r="O92" s="132">
        <v>11.282</v>
      </c>
      <c r="P92" s="217">
        <v>1.5814999999999999</v>
      </c>
      <c r="Q92" s="330">
        <v>1.2197</v>
      </c>
      <c r="R92" s="260">
        <v>32.049999999999997</v>
      </c>
      <c r="S92" s="252">
        <v>38.1</v>
      </c>
      <c r="T92" s="217">
        <v>1.8686</v>
      </c>
      <c r="Z92" s="237"/>
    </row>
    <row r="93" spans="1:26">
      <c r="A93" s="8">
        <v>78</v>
      </c>
      <c r="B93" s="22">
        <v>38901</v>
      </c>
      <c r="C93" s="247">
        <v>1</v>
      </c>
      <c r="D93" s="156">
        <v>0.74360000000000004</v>
      </c>
      <c r="E93" s="156">
        <v>2.1595</v>
      </c>
      <c r="F93" s="156">
        <v>1.1112</v>
      </c>
      <c r="G93" s="156">
        <v>7.9923999999999999</v>
      </c>
      <c r="H93" s="156">
        <v>1.2793000000000001</v>
      </c>
      <c r="I93" s="156">
        <v>7.7670000000000003</v>
      </c>
      <c r="J93" s="259">
        <v>45.92</v>
      </c>
      <c r="K93" s="249">
        <v>9179.0499999999993</v>
      </c>
      <c r="L93" s="248">
        <v>114.92</v>
      </c>
      <c r="M93" s="250">
        <v>944.5</v>
      </c>
      <c r="N93" s="218">
        <v>3.66</v>
      </c>
      <c r="O93" s="132">
        <v>11.154</v>
      </c>
      <c r="P93" s="217">
        <v>1.5849</v>
      </c>
      <c r="Q93" s="330">
        <v>1.2253000000000001</v>
      </c>
      <c r="R93" s="260">
        <v>32.24</v>
      </c>
      <c r="S93" s="252">
        <v>38</v>
      </c>
      <c r="T93" s="217">
        <v>1.841</v>
      </c>
      <c r="Z93" s="237"/>
    </row>
    <row r="94" spans="1:26">
      <c r="A94" s="8">
        <v>79</v>
      </c>
      <c r="B94" s="22">
        <v>38930</v>
      </c>
      <c r="C94" s="247">
        <v>1</v>
      </c>
      <c r="D94" s="156">
        <v>0.76319999999999999</v>
      </c>
      <c r="E94" s="156">
        <v>2.1875</v>
      </c>
      <c r="F94" s="156">
        <v>1.1312</v>
      </c>
      <c r="G94" s="156">
        <v>7.9729999999999999</v>
      </c>
      <c r="H94" s="156">
        <v>1.2778</v>
      </c>
      <c r="I94" s="156">
        <v>7.7723000000000004</v>
      </c>
      <c r="J94" s="259">
        <v>46.51</v>
      </c>
      <c r="K94" s="249">
        <v>9125</v>
      </c>
      <c r="L94" s="248">
        <v>114.96</v>
      </c>
      <c r="M94" s="250">
        <v>955.7</v>
      </c>
      <c r="N94" s="218">
        <v>3.67</v>
      </c>
      <c r="O94" s="132">
        <v>11.022</v>
      </c>
      <c r="P94" s="217">
        <v>1.581</v>
      </c>
      <c r="Q94" s="330">
        <v>1.2317</v>
      </c>
      <c r="R94" s="260">
        <v>32.82</v>
      </c>
      <c r="S94" s="252">
        <v>37.9</v>
      </c>
      <c r="T94" s="217">
        <v>1.8711</v>
      </c>
      <c r="Z94" s="237"/>
    </row>
    <row r="95" spans="1:26">
      <c r="A95" s="8">
        <v>80</v>
      </c>
      <c r="B95" s="22">
        <v>38961</v>
      </c>
      <c r="C95" s="247">
        <v>1</v>
      </c>
      <c r="D95" s="156">
        <v>0.76629999999999998</v>
      </c>
      <c r="E95" s="156">
        <v>2.1396999999999999</v>
      </c>
      <c r="F95" s="156">
        <v>1.1055999999999999</v>
      </c>
      <c r="G95" s="156">
        <v>7.9532999999999996</v>
      </c>
      <c r="H95" s="156">
        <v>1.2833000000000001</v>
      </c>
      <c r="I95" s="156">
        <v>7.7779999999999996</v>
      </c>
      <c r="J95" s="259">
        <v>46.38</v>
      </c>
      <c r="K95" s="249">
        <v>9062.2999999999993</v>
      </c>
      <c r="L95" s="248">
        <v>117.21</v>
      </c>
      <c r="M95" s="250">
        <v>960.3</v>
      </c>
      <c r="N95" s="218">
        <v>3.6655000000000002</v>
      </c>
      <c r="O95" s="132">
        <v>10.894</v>
      </c>
      <c r="P95" s="217">
        <v>1.5721000000000001</v>
      </c>
      <c r="Q95" s="330">
        <v>1.2307999999999999</v>
      </c>
      <c r="R95" s="260">
        <v>32.85</v>
      </c>
      <c r="S95" s="252">
        <v>37.479999999999997</v>
      </c>
      <c r="T95" s="217">
        <v>1.905</v>
      </c>
      <c r="Z95" s="237"/>
    </row>
    <row r="96" spans="1:26">
      <c r="A96" s="8">
        <v>81</v>
      </c>
      <c r="B96" s="22">
        <v>38992</v>
      </c>
      <c r="C96" s="247">
        <v>1</v>
      </c>
      <c r="D96" s="156">
        <v>0.74839999999999995</v>
      </c>
      <c r="E96" s="156">
        <v>2.157</v>
      </c>
      <c r="F96" s="156">
        <v>1.1153999999999999</v>
      </c>
      <c r="G96" s="156">
        <v>7.9039999999999999</v>
      </c>
      <c r="H96" s="156">
        <v>1.2744</v>
      </c>
      <c r="I96" s="156">
        <v>7.7911000000000001</v>
      </c>
      <c r="J96" s="259">
        <v>45.97</v>
      </c>
      <c r="K96" s="249">
        <v>9219</v>
      </c>
      <c r="L96" s="248">
        <v>117.66</v>
      </c>
      <c r="M96" s="250">
        <v>947.6</v>
      </c>
      <c r="N96" s="218">
        <v>3.6869999999999998</v>
      </c>
      <c r="O96" s="132">
        <v>10.971</v>
      </c>
      <c r="P96" s="217">
        <v>1.5841000000000001</v>
      </c>
      <c r="Q96" s="330">
        <v>1.2425999999999999</v>
      </c>
      <c r="R96" s="260">
        <v>33.130000000000003</v>
      </c>
      <c r="S96" s="252">
        <v>37.590000000000003</v>
      </c>
      <c r="T96" s="217">
        <v>1.8861000000000001</v>
      </c>
      <c r="Z96" s="237"/>
    </row>
    <row r="97" spans="1:26">
      <c r="A97" s="8">
        <v>82</v>
      </c>
      <c r="B97" s="22">
        <v>39022</v>
      </c>
      <c r="C97" s="247">
        <v>1</v>
      </c>
      <c r="D97" s="156">
        <v>0.7752</v>
      </c>
      <c r="E97" s="156">
        <v>2.1387999999999998</v>
      </c>
      <c r="F97" s="156">
        <v>1.1313</v>
      </c>
      <c r="G97" s="156">
        <v>7.8714000000000004</v>
      </c>
      <c r="H97" s="156">
        <v>1.2770999999999999</v>
      </c>
      <c r="I97" s="156">
        <v>7.7765000000000004</v>
      </c>
      <c r="J97" s="259">
        <v>44.79</v>
      </c>
      <c r="K97" s="249">
        <v>9125</v>
      </c>
      <c r="L97" s="248">
        <v>117.01</v>
      </c>
      <c r="M97" s="250">
        <v>939.1</v>
      </c>
      <c r="N97" s="218">
        <v>3.6484999999999999</v>
      </c>
      <c r="O97" s="132">
        <v>10.750500000000001</v>
      </c>
      <c r="P97" s="217">
        <v>1.5602</v>
      </c>
      <c r="Q97" s="330">
        <v>1.2433000000000001</v>
      </c>
      <c r="R97" s="260">
        <v>33.159999999999997</v>
      </c>
      <c r="S97" s="252">
        <v>36.659999999999997</v>
      </c>
      <c r="T97" s="217">
        <v>1.9091</v>
      </c>
      <c r="Z97" s="237"/>
    </row>
    <row r="98" spans="1:26">
      <c r="A98" s="8">
        <v>83</v>
      </c>
      <c r="B98" s="22">
        <v>39052</v>
      </c>
      <c r="C98" s="247">
        <v>1</v>
      </c>
      <c r="D98" s="156">
        <v>0.79139999999999999</v>
      </c>
      <c r="E98" s="156">
        <v>2.161</v>
      </c>
      <c r="F98" s="156">
        <v>1.1445000000000001</v>
      </c>
      <c r="G98" s="156">
        <v>7.835</v>
      </c>
      <c r="H98" s="156">
        <v>1.3315999999999999</v>
      </c>
      <c r="I98" s="156">
        <v>7.7747999999999999</v>
      </c>
      <c r="J98" s="259">
        <v>44.5</v>
      </c>
      <c r="K98" s="249">
        <v>9156</v>
      </c>
      <c r="L98" s="248">
        <v>115.33</v>
      </c>
      <c r="M98" s="250">
        <v>928.3</v>
      </c>
      <c r="N98" s="218">
        <v>3.5910000000000002</v>
      </c>
      <c r="O98" s="132">
        <v>10.986000000000001</v>
      </c>
      <c r="P98" s="217">
        <v>1.5397000000000001</v>
      </c>
      <c r="Q98" s="330">
        <v>1.1947000000000001</v>
      </c>
      <c r="R98" s="260">
        <v>32.340000000000003</v>
      </c>
      <c r="S98" s="252">
        <v>35.799999999999997</v>
      </c>
      <c r="T98" s="217">
        <v>1.9794</v>
      </c>
      <c r="Z98" s="237"/>
    </row>
    <row r="99" spans="1:26">
      <c r="A99" s="8">
        <v>84</v>
      </c>
      <c r="B99" s="22">
        <v>39084</v>
      </c>
      <c r="C99" s="247">
        <v>1</v>
      </c>
      <c r="D99" s="156">
        <v>0.79600000000000004</v>
      </c>
      <c r="E99" s="156">
        <v>2.1339999999999999</v>
      </c>
      <c r="F99" s="156">
        <v>1.1647000000000001</v>
      </c>
      <c r="G99" s="156">
        <v>7.8051000000000004</v>
      </c>
      <c r="H99" s="156">
        <v>1.3286</v>
      </c>
      <c r="I99" s="156">
        <v>7.7797000000000001</v>
      </c>
      <c r="J99" s="259">
        <v>44.13</v>
      </c>
      <c r="K99" s="249">
        <v>8960.7999999999993</v>
      </c>
      <c r="L99" s="248">
        <v>118.83</v>
      </c>
      <c r="M99" s="250">
        <v>925.4</v>
      </c>
      <c r="N99" s="218">
        <v>3.53</v>
      </c>
      <c r="O99" s="132">
        <v>10.779</v>
      </c>
      <c r="P99" s="217">
        <v>1.5316000000000001</v>
      </c>
      <c r="Q99" s="330">
        <v>1.2124999999999999</v>
      </c>
      <c r="R99" s="260">
        <v>32.380000000000003</v>
      </c>
      <c r="S99" s="252">
        <v>35.5</v>
      </c>
      <c r="T99" s="217">
        <v>1.9736</v>
      </c>
      <c r="Z99" s="237"/>
    </row>
    <row r="100" spans="1:26">
      <c r="A100" s="8">
        <v>85</v>
      </c>
      <c r="B100" s="22">
        <v>39114</v>
      </c>
      <c r="C100" s="247">
        <v>1</v>
      </c>
      <c r="D100" s="156">
        <v>0.77460000000000007</v>
      </c>
      <c r="E100" s="156">
        <v>2.1052</v>
      </c>
      <c r="F100" s="156">
        <v>1.1756</v>
      </c>
      <c r="G100" s="156">
        <v>7.7575000000000003</v>
      </c>
      <c r="H100" s="156">
        <v>1.3021</v>
      </c>
      <c r="I100" s="156">
        <v>7.8041</v>
      </c>
      <c r="J100" s="259">
        <v>44.01</v>
      </c>
      <c r="K100" s="249">
        <v>9112.4</v>
      </c>
      <c r="L100" s="248">
        <v>120.67</v>
      </c>
      <c r="M100" s="250">
        <v>937</v>
      </c>
      <c r="N100" s="218">
        <v>3.5</v>
      </c>
      <c r="O100" s="132">
        <v>10.984</v>
      </c>
      <c r="P100" s="217">
        <v>1.5342</v>
      </c>
      <c r="Q100" s="330">
        <v>1.2426999999999999</v>
      </c>
      <c r="R100" s="260">
        <v>32.86</v>
      </c>
      <c r="S100" s="252">
        <v>35.130000000000003</v>
      </c>
      <c r="T100" s="217">
        <v>1.9685999999999999</v>
      </c>
      <c r="Z100" s="237"/>
    </row>
    <row r="101" spans="1:26">
      <c r="A101" s="8">
        <v>86</v>
      </c>
      <c r="B101" s="22">
        <v>39142</v>
      </c>
      <c r="C101" s="247">
        <v>1</v>
      </c>
      <c r="D101" s="156">
        <v>0.7863</v>
      </c>
      <c r="E101" s="156">
        <v>2.1230000000000002</v>
      </c>
      <c r="F101" s="156">
        <v>1.1711</v>
      </c>
      <c r="G101" s="156">
        <v>7.7435</v>
      </c>
      <c r="H101" s="156">
        <v>1.3172999999999999</v>
      </c>
      <c r="I101" s="156">
        <v>7.8118999999999996</v>
      </c>
      <c r="J101" s="259">
        <v>44.11</v>
      </c>
      <c r="K101" s="249">
        <v>9150.7999999999993</v>
      </c>
      <c r="L101" s="248">
        <v>117.53</v>
      </c>
      <c r="M101" s="250">
        <v>941.4</v>
      </c>
      <c r="N101" s="218">
        <v>3.5049999999999999</v>
      </c>
      <c r="O101" s="132">
        <v>11.1846</v>
      </c>
      <c r="P101" s="217">
        <v>1.5266999999999999</v>
      </c>
      <c r="Q101" s="330">
        <v>1.2225999999999999</v>
      </c>
      <c r="R101" s="260">
        <v>32.880000000000003</v>
      </c>
      <c r="S101" s="252">
        <v>33.68</v>
      </c>
      <c r="T101" s="217">
        <v>1.9579</v>
      </c>
      <c r="Z101" s="237"/>
    </row>
    <row r="102" spans="1:26">
      <c r="A102" s="8">
        <v>87</v>
      </c>
      <c r="B102" s="22">
        <v>39174</v>
      </c>
      <c r="C102" s="247">
        <v>1</v>
      </c>
      <c r="D102" s="156">
        <v>0.81659999999999999</v>
      </c>
      <c r="E102" s="156">
        <v>2.0465</v>
      </c>
      <c r="F102" s="156">
        <v>1.1556</v>
      </c>
      <c r="G102" s="156">
        <v>7.7295999999999996</v>
      </c>
      <c r="H102" s="156">
        <v>1.3373999999999999</v>
      </c>
      <c r="I102" s="156">
        <v>7.8155000000000001</v>
      </c>
      <c r="J102" s="259">
        <v>43.05</v>
      </c>
      <c r="K102" s="249">
        <v>9103.2000000000007</v>
      </c>
      <c r="L102" s="248">
        <v>117.69</v>
      </c>
      <c r="M102" s="250">
        <v>937</v>
      </c>
      <c r="N102" s="218">
        <v>3.4580000000000002</v>
      </c>
      <c r="O102" s="132">
        <v>11.0305</v>
      </c>
      <c r="P102" s="217">
        <v>1.5207999999999999</v>
      </c>
      <c r="Q102" s="330">
        <v>1.2139</v>
      </c>
      <c r="R102" s="260">
        <v>33.06</v>
      </c>
      <c r="S102" s="252">
        <v>32.450000000000003</v>
      </c>
      <c r="T102" s="217">
        <v>1.9785999999999999</v>
      </c>
      <c r="Z102" s="237"/>
    </row>
    <row r="103" spans="1:26">
      <c r="A103" s="8">
        <v>88</v>
      </c>
      <c r="B103" s="22">
        <v>39203</v>
      </c>
      <c r="C103" s="247">
        <v>1</v>
      </c>
      <c r="D103" s="156">
        <v>0.82869999999999999</v>
      </c>
      <c r="E103" s="156">
        <v>2.0329999999999999</v>
      </c>
      <c r="F103" s="156">
        <v>1.1088</v>
      </c>
      <c r="G103" s="156">
        <v>7.7065000000000001</v>
      </c>
      <c r="H103" s="156">
        <v>1.36</v>
      </c>
      <c r="I103" s="156">
        <v>7.8221999999999996</v>
      </c>
      <c r="J103" s="259">
        <v>41</v>
      </c>
      <c r="K103" s="249">
        <v>9089.2999999999993</v>
      </c>
      <c r="L103" s="248">
        <v>119.77</v>
      </c>
      <c r="M103" s="250">
        <v>930.7</v>
      </c>
      <c r="N103" s="218">
        <v>3.42</v>
      </c>
      <c r="O103" s="132">
        <v>10.9308</v>
      </c>
      <c r="P103" s="217">
        <v>1.5209999999999999</v>
      </c>
      <c r="Q103" s="330">
        <v>1.2151000000000001</v>
      </c>
      <c r="R103" s="260">
        <v>33.35</v>
      </c>
      <c r="S103" s="252">
        <v>32.950000000000003</v>
      </c>
      <c r="T103" s="217">
        <v>1.9993000000000001</v>
      </c>
      <c r="Z103" s="237"/>
    </row>
    <row r="104" spans="1:26">
      <c r="A104" s="8">
        <v>89</v>
      </c>
      <c r="B104" s="22">
        <v>39234</v>
      </c>
      <c r="C104" s="247">
        <v>1</v>
      </c>
      <c r="D104" s="156">
        <v>0.83130000000000004</v>
      </c>
      <c r="E104" s="156">
        <v>1.901</v>
      </c>
      <c r="F104" s="156">
        <v>1.0602</v>
      </c>
      <c r="G104" s="156">
        <v>7.6482999999999999</v>
      </c>
      <c r="H104" s="156">
        <v>1.3440000000000001</v>
      </c>
      <c r="I104" s="156">
        <v>7.8106</v>
      </c>
      <c r="J104" s="259">
        <v>40.270000000000003</v>
      </c>
      <c r="K104" s="249">
        <v>8836.7000000000007</v>
      </c>
      <c r="L104" s="248">
        <v>122.1</v>
      </c>
      <c r="M104" s="250">
        <v>928.1</v>
      </c>
      <c r="N104" s="218">
        <v>3.3969999999999998</v>
      </c>
      <c r="O104" s="132">
        <v>10.711600000000001</v>
      </c>
      <c r="P104" s="217">
        <v>1.5311999999999999</v>
      </c>
      <c r="Q104" s="330">
        <v>1.2299</v>
      </c>
      <c r="R104" s="260">
        <v>33</v>
      </c>
      <c r="S104" s="252">
        <v>32.9</v>
      </c>
      <c r="T104" s="217">
        <v>1.9803999999999999</v>
      </c>
      <c r="Z104" s="237"/>
    </row>
    <row r="105" spans="1:26">
      <c r="A105" s="8">
        <v>90</v>
      </c>
      <c r="B105" s="22">
        <v>39265</v>
      </c>
      <c r="C105" s="247">
        <v>1</v>
      </c>
      <c r="D105" s="156">
        <v>0.85960000000000003</v>
      </c>
      <c r="E105" s="156">
        <v>1.9159999999999999</v>
      </c>
      <c r="F105" s="156">
        <v>1.0552999999999999</v>
      </c>
      <c r="G105" s="156">
        <v>7.6055000000000001</v>
      </c>
      <c r="H105" s="156">
        <v>1.3627</v>
      </c>
      <c r="I105" s="156">
        <v>7.8164999999999996</v>
      </c>
      <c r="J105" s="259">
        <v>40.42</v>
      </c>
      <c r="K105" s="249">
        <v>8995.7999999999993</v>
      </c>
      <c r="L105" s="248">
        <v>122.32</v>
      </c>
      <c r="M105" s="250">
        <v>921.3</v>
      </c>
      <c r="N105" s="218">
        <v>3.4319999999999999</v>
      </c>
      <c r="O105" s="132">
        <v>10.771000000000001</v>
      </c>
      <c r="P105" s="217">
        <v>1.5229999999999999</v>
      </c>
      <c r="Q105" s="330">
        <v>1.2112000000000001</v>
      </c>
      <c r="R105" s="260">
        <v>32.770000000000003</v>
      </c>
      <c r="S105" s="252">
        <v>31.65</v>
      </c>
      <c r="T105" s="217">
        <v>2.0160999999999998</v>
      </c>
      <c r="Z105" s="237"/>
    </row>
    <row r="106" spans="1:26">
      <c r="A106" s="8">
        <v>91</v>
      </c>
      <c r="B106" s="22">
        <v>39295</v>
      </c>
      <c r="C106" s="247">
        <v>1</v>
      </c>
      <c r="D106" s="156">
        <v>0.8536999999999999</v>
      </c>
      <c r="E106" s="156">
        <v>1.881</v>
      </c>
      <c r="F106" s="156">
        <v>1.0565</v>
      </c>
      <c r="G106" s="156">
        <v>7.5670000000000002</v>
      </c>
      <c r="H106" s="156">
        <v>1.3682000000000001</v>
      </c>
      <c r="I106" s="156">
        <v>7.8285</v>
      </c>
      <c r="J106" s="259">
        <v>40.25</v>
      </c>
      <c r="K106" s="249">
        <v>9353.1</v>
      </c>
      <c r="L106" s="248">
        <v>118.71</v>
      </c>
      <c r="M106" s="250">
        <v>924.9</v>
      </c>
      <c r="N106" s="218">
        <v>3.4620000000000002</v>
      </c>
      <c r="O106" s="132">
        <v>10.9605</v>
      </c>
      <c r="P106" s="217">
        <v>1.52</v>
      </c>
      <c r="Q106" s="330">
        <v>1.2013</v>
      </c>
      <c r="R106" s="260">
        <v>32.9</v>
      </c>
      <c r="S106" s="252">
        <v>29.82</v>
      </c>
      <c r="T106" s="217">
        <v>2.0308999999999999</v>
      </c>
      <c r="Z106" s="237"/>
    </row>
    <row r="107" spans="1:26">
      <c r="A107" s="8">
        <v>92</v>
      </c>
      <c r="B107" s="22">
        <v>39328</v>
      </c>
      <c r="C107" s="247">
        <v>1</v>
      </c>
      <c r="D107" s="156">
        <v>0.81569999999999998</v>
      </c>
      <c r="E107" s="156">
        <v>1.9672000000000001</v>
      </c>
      <c r="F107" s="156">
        <v>1.056</v>
      </c>
      <c r="G107" s="156">
        <v>7.5461999999999998</v>
      </c>
      <c r="H107" s="156">
        <v>1.3641000000000001</v>
      </c>
      <c r="I107" s="156">
        <v>7.7968000000000002</v>
      </c>
      <c r="J107" s="259">
        <v>40.630000000000003</v>
      </c>
      <c r="K107" s="249">
        <v>9360.0499999999993</v>
      </c>
      <c r="L107" s="248">
        <v>115.83</v>
      </c>
      <c r="M107" s="250">
        <v>938.1</v>
      </c>
      <c r="N107" s="218">
        <v>3.5015000000000001</v>
      </c>
      <c r="O107" s="132">
        <v>11.032</v>
      </c>
      <c r="P107" s="217">
        <v>1.5242</v>
      </c>
      <c r="Q107" s="330">
        <v>1.2071000000000001</v>
      </c>
      <c r="R107" s="260">
        <v>33.020000000000003</v>
      </c>
      <c r="S107" s="252">
        <v>32.5</v>
      </c>
      <c r="T107" s="217">
        <v>2.0165000000000002</v>
      </c>
      <c r="Z107" s="237"/>
    </row>
    <row r="108" spans="1:26">
      <c r="A108" s="8">
        <v>93</v>
      </c>
      <c r="B108" s="22">
        <v>39356</v>
      </c>
      <c r="C108" s="247">
        <v>1</v>
      </c>
      <c r="D108" s="156">
        <v>0.8931</v>
      </c>
      <c r="E108" s="156">
        <v>1.8179000000000001</v>
      </c>
      <c r="F108" s="156">
        <v>0.9929</v>
      </c>
      <c r="G108" s="156">
        <v>7.5157999999999996</v>
      </c>
      <c r="H108" s="156">
        <v>1.4229000000000001</v>
      </c>
      <c r="I108" s="156">
        <v>7.7694000000000001</v>
      </c>
      <c r="J108" s="259">
        <v>39.700000000000003</v>
      </c>
      <c r="K108" s="249">
        <v>9111</v>
      </c>
      <c r="L108" s="248">
        <v>115.91</v>
      </c>
      <c r="M108" s="250">
        <v>914.5</v>
      </c>
      <c r="N108" s="218">
        <v>3.3959999999999999</v>
      </c>
      <c r="O108" s="132">
        <v>10.913</v>
      </c>
      <c r="P108" s="217">
        <v>1.4755</v>
      </c>
      <c r="Q108" s="330">
        <v>1.1682999999999999</v>
      </c>
      <c r="R108" s="260">
        <v>32.56</v>
      </c>
      <c r="S108" s="252">
        <v>31.8</v>
      </c>
      <c r="T108" s="217">
        <v>2.0436000000000001</v>
      </c>
      <c r="Z108" s="237"/>
    </row>
    <row r="109" spans="1:26">
      <c r="A109" s="8">
        <v>94</v>
      </c>
      <c r="B109" s="22">
        <v>39387</v>
      </c>
      <c r="C109" s="247">
        <v>1</v>
      </c>
      <c r="D109" s="156">
        <v>0.91859999999999986</v>
      </c>
      <c r="E109" s="156">
        <v>1.7473000000000001</v>
      </c>
      <c r="F109" s="156">
        <v>0.94969999999999999</v>
      </c>
      <c r="G109" s="156">
        <v>7.4581999999999997</v>
      </c>
      <c r="H109" s="156">
        <v>1.4435</v>
      </c>
      <c r="I109" s="156">
        <v>7.7572999999999999</v>
      </c>
      <c r="J109" s="259">
        <v>39.22</v>
      </c>
      <c r="K109" s="249">
        <v>9133.7000000000007</v>
      </c>
      <c r="L109" s="248">
        <v>114.87</v>
      </c>
      <c r="M109" s="250">
        <v>907</v>
      </c>
      <c r="N109" s="218">
        <v>3.3494999999999999</v>
      </c>
      <c r="O109" s="132">
        <v>10.667</v>
      </c>
      <c r="P109" s="217">
        <v>1.4499</v>
      </c>
      <c r="Q109" s="330">
        <v>1.1591</v>
      </c>
      <c r="R109" s="260">
        <v>32.380000000000003</v>
      </c>
      <c r="S109" s="252">
        <v>31.6</v>
      </c>
      <c r="T109" s="217">
        <v>2.0817999999999999</v>
      </c>
      <c r="Z109" s="237"/>
    </row>
    <row r="110" spans="1:26">
      <c r="A110" s="8">
        <v>95</v>
      </c>
      <c r="B110" s="22">
        <v>39419</v>
      </c>
      <c r="C110" s="247">
        <v>1</v>
      </c>
      <c r="D110" s="156">
        <v>0.88280000000000003</v>
      </c>
      <c r="E110" s="156">
        <v>1.784</v>
      </c>
      <c r="F110" s="156">
        <v>1</v>
      </c>
      <c r="G110" s="156">
        <v>7.4009999999999998</v>
      </c>
      <c r="H110" s="156">
        <v>1.4657</v>
      </c>
      <c r="I110" s="156">
        <v>7.7878999999999996</v>
      </c>
      <c r="J110" s="259">
        <v>39.39</v>
      </c>
      <c r="K110" s="249">
        <v>9350.5</v>
      </c>
      <c r="L110" s="248">
        <v>110.44</v>
      </c>
      <c r="M110" s="250">
        <v>923.8</v>
      </c>
      <c r="N110" s="218">
        <v>3.3544999999999998</v>
      </c>
      <c r="O110" s="132">
        <v>10.907</v>
      </c>
      <c r="P110" s="217">
        <v>1.4483999999999999</v>
      </c>
      <c r="Q110" s="330">
        <v>1.1291</v>
      </c>
      <c r="R110" s="260">
        <v>32.299999999999997</v>
      </c>
      <c r="S110" s="252">
        <v>30.62</v>
      </c>
      <c r="T110" s="217">
        <v>2.0657999999999999</v>
      </c>
      <c r="Z110" s="237"/>
    </row>
    <row r="111" spans="1:26">
      <c r="A111" s="8">
        <v>96</v>
      </c>
      <c r="B111" s="22">
        <v>39449</v>
      </c>
      <c r="C111" s="247">
        <v>1</v>
      </c>
      <c r="D111" s="156">
        <v>0.88119999999999998</v>
      </c>
      <c r="E111" s="156">
        <v>1.7681</v>
      </c>
      <c r="F111" s="156">
        <v>0.99219999999999997</v>
      </c>
      <c r="G111" s="156">
        <v>7.2946</v>
      </c>
      <c r="H111" s="156">
        <v>1.4738</v>
      </c>
      <c r="I111" s="156">
        <v>7.8106999999999998</v>
      </c>
      <c r="J111" s="259">
        <v>39.409999999999997</v>
      </c>
      <c r="K111" s="249">
        <v>9365.1</v>
      </c>
      <c r="L111" s="248">
        <v>109.7</v>
      </c>
      <c r="M111" s="250">
        <v>936.6</v>
      </c>
      <c r="N111" s="218">
        <v>3.3094000000000001</v>
      </c>
      <c r="O111" s="132">
        <v>10.901999999999999</v>
      </c>
      <c r="P111" s="217">
        <v>1.4375</v>
      </c>
      <c r="Q111" s="330">
        <v>1.1173999999999999</v>
      </c>
      <c r="R111" s="260">
        <v>32.44</v>
      </c>
      <c r="S111" s="252">
        <v>29.85</v>
      </c>
      <c r="T111" s="217">
        <v>1.9823999999999999</v>
      </c>
      <c r="Z111" s="237"/>
    </row>
    <row r="112" spans="1:26">
      <c r="A112" s="8">
        <v>97</v>
      </c>
      <c r="B112" s="22">
        <v>39479</v>
      </c>
      <c r="C112" s="247">
        <v>1</v>
      </c>
      <c r="D112" s="156">
        <v>0.90349999999999997</v>
      </c>
      <c r="E112" s="156">
        <v>1.7438</v>
      </c>
      <c r="F112" s="156">
        <v>0.99390000000000001</v>
      </c>
      <c r="G112" s="156">
        <v>7.1844999999999999</v>
      </c>
      <c r="H112" s="156">
        <v>1.4851000000000001</v>
      </c>
      <c r="I112" s="156">
        <v>7.7971000000000004</v>
      </c>
      <c r="J112" s="259">
        <v>39.119999999999997</v>
      </c>
      <c r="K112" s="249">
        <v>9206.5</v>
      </c>
      <c r="L112" s="248">
        <v>106.3</v>
      </c>
      <c r="M112" s="250">
        <v>944.5</v>
      </c>
      <c r="N112" s="218">
        <v>3.2309999999999999</v>
      </c>
      <c r="O112" s="132">
        <v>10.811999999999999</v>
      </c>
      <c r="P112" s="217">
        <v>1.4136</v>
      </c>
      <c r="Q112" s="330">
        <v>1.0821000000000001</v>
      </c>
      <c r="R112" s="260">
        <v>32.03</v>
      </c>
      <c r="S112" s="252">
        <v>31.05</v>
      </c>
      <c r="T112" s="217">
        <v>1.9686999999999999</v>
      </c>
      <c r="Z112" s="237"/>
    </row>
    <row r="113" spans="1:26">
      <c r="A113" s="8">
        <v>98</v>
      </c>
      <c r="B113" s="22">
        <v>39510</v>
      </c>
      <c r="C113" s="247">
        <v>1</v>
      </c>
      <c r="D113" s="156">
        <v>0.94089999999999985</v>
      </c>
      <c r="E113" s="156">
        <v>1.6778999999999999</v>
      </c>
      <c r="F113" s="156">
        <v>0.98670000000000002</v>
      </c>
      <c r="G113" s="156">
        <v>7.1035000000000004</v>
      </c>
      <c r="H113" s="156">
        <v>1.5195000000000001</v>
      </c>
      <c r="I113" s="156">
        <v>7.7840999999999996</v>
      </c>
      <c r="J113" s="259">
        <v>40.33</v>
      </c>
      <c r="K113" s="249">
        <v>9138.9</v>
      </c>
      <c r="L113" s="248">
        <v>103.57</v>
      </c>
      <c r="M113" s="250">
        <v>947.1</v>
      </c>
      <c r="N113" s="218">
        <v>3.1968999999999999</v>
      </c>
      <c r="O113" s="132">
        <v>10.700100000000001</v>
      </c>
      <c r="P113" s="217">
        <v>1.3914</v>
      </c>
      <c r="Q113" s="330">
        <v>1.0430999999999999</v>
      </c>
      <c r="R113" s="260">
        <v>31.09</v>
      </c>
      <c r="S113" s="252">
        <v>31.51</v>
      </c>
      <c r="T113" s="217">
        <v>1.9850000000000001</v>
      </c>
      <c r="Z113" s="237"/>
    </row>
    <row r="114" spans="1:26">
      <c r="A114" s="8">
        <v>99</v>
      </c>
      <c r="B114" s="22">
        <v>39539</v>
      </c>
      <c r="C114" s="247">
        <v>1</v>
      </c>
      <c r="D114" s="156">
        <v>0.90669999999999984</v>
      </c>
      <c r="E114" s="156">
        <v>1.7410000000000001</v>
      </c>
      <c r="F114" s="156">
        <v>1.0267999999999999</v>
      </c>
      <c r="G114" s="156">
        <v>7.0115999999999996</v>
      </c>
      <c r="H114" s="156">
        <v>1.5615000000000001</v>
      </c>
      <c r="I114" s="156">
        <v>7.7868000000000004</v>
      </c>
      <c r="J114" s="259">
        <v>39.880000000000003</v>
      </c>
      <c r="K114" s="249">
        <v>9252.2999999999993</v>
      </c>
      <c r="L114" s="248">
        <v>101.77</v>
      </c>
      <c r="M114" s="250">
        <v>979</v>
      </c>
      <c r="N114" s="218">
        <v>3.1764999999999999</v>
      </c>
      <c r="O114" s="132">
        <v>10.6005</v>
      </c>
      <c r="P114" s="217">
        <v>1.3782000000000001</v>
      </c>
      <c r="Q114" s="330">
        <v>1.0107999999999999</v>
      </c>
      <c r="R114" s="260">
        <v>30.3</v>
      </c>
      <c r="S114" s="252">
        <v>31.38</v>
      </c>
      <c r="T114" s="217">
        <v>1.9774</v>
      </c>
      <c r="Z114" s="237"/>
    </row>
    <row r="115" spans="1:26">
      <c r="A115" s="8">
        <v>100</v>
      </c>
      <c r="B115" s="22">
        <v>39569</v>
      </c>
      <c r="C115" s="247">
        <v>1</v>
      </c>
      <c r="D115" s="156">
        <v>0.93379999999999996</v>
      </c>
      <c r="E115" s="156">
        <v>1.6617999999999999</v>
      </c>
      <c r="F115" s="156">
        <v>1.0186999999999999</v>
      </c>
      <c r="G115" s="156">
        <v>6.9875999999999996</v>
      </c>
      <c r="H115" s="156">
        <v>1.5458000000000001</v>
      </c>
      <c r="I115" s="156">
        <v>7.7930999999999999</v>
      </c>
      <c r="J115" s="259">
        <v>40.58</v>
      </c>
      <c r="K115" s="249">
        <v>9262.7000000000007</v>
      </c>
      <c r="L115" s="248">
        <v>104.04</v>
      </c>
      <c r="M115" s="250">
        <v>1004</v>
      </c>
      <c r="N115" s="218">
        <v>3.1589999999999998</v>
      </c>
      <c r="O115" s="132">
        <v>10.489000000000001</v>
      </c>
      <c r="P115" s="217">
        <v>1.3605</v>
      </c>
      <c r="Q115" s="330">
        <v>1.0478000000000001</v>
      </c>
      <c r="R115" s="260">
        <v>30.51</v>
      </c>
      <c r="S115" s="252">
        <v>31.62</v>
      </c>
      <c r="T115" s="217">
        <v>1.9749000000000001</v>
      </c>
      <c r="Z115" s="237"/>
    </row>
    <row r="116" spans="1:26">
      <c r="A116" s="8">
        <v>101</v>
      </c>
      <c r="B116" s="22">
        <v>39601</v>
      </c>
      <c r="C116" s="247">
        <v>1</v>
      </c>
      <c r="D116" s="156">
        <v>0.95480000000000009</v>
      </c>
      <c r="E116" s="156">
        <v>1.6305000000000001</v>
      </c>
      <c r="F116" s="156">
        <v>1.0011000000000001</v>
      </c>
      <c r="G116" s="156">
        <v>6.9325000000000001</v>
      </c>
      <c r="H116" s="156">
        <v>1.5549999999999999</v>
      </c>
      <c r="I116" s="156">
        <v>7.8037000000000001</v>
      </c>
      <c r="J116" s="259">
        <v>42.38</v>
      </c>
      <c r="K116" s="249">
        <v>9271.2999999999993</v>
      </c>
      <c r="L116" s="248">
        <v>104.41</v>
      </c>
      <c r="M116" s="250">
        <v>1022.3</v>
      </c>
      <c r="N116" s="218">
        <v>3.2210000000000001</v>
      </c>
      <c r="O116" s="132">
        <v>10.339</v>
      </c>
      <c r="P116" s="217">
        <v>1.3631</v>
      </c>
      <c r="Q116" s="330">
        <v>1.0379</v>
      </c>
      <c r="R116" s="260">
        <v>30.15</v>
      </c>
      <c r="S116" s="252">
        <v>32.54</v>
      </c>
      <c r="T116" s="217">
        <v>1.9665999999999999</v>
      </c>
      <c r="Z116" s="237"/>
    </row>
    <row r="117" spans="1:26">
      <c r="A117" s="8">
        <v>102</v>
      </c>
      <c r="B117" s="22">
        <v>39630</v>
      </c>
      <c r="C117" s="247">
        <v>1</v>
      </c>
      <c r="D117" s="156">
        <v>0.95350000000000001</v>
      </c>
      <c r="E117" s="156">
        <v>1.609</v>
      </c>
      <c r="F117" s="156">
        <v>1.022</v>
      </c>
      <c r="G117" s="156">
        <v>6.8608000000000002</v>
      </c>
      <c r="H117" s="156">
        <v>1.5778000000000001</v>
      </c>
      <c r="I117" s="156">
        <v>7.7991999999999999</v>
      </c>
      <c r="J117" s="259">
        <v>43.23</v>
      </c>
      <c r="K117" s="249">
        <v>9234.1</v>
      </c>
      <c r="L117" s="248">
        <v>105.73</v>
      </c>
      <c r="M117" s="250">
        <v>1050.5</v>
      </c>
      <c r="N117" s="218">
        <v>3.2785000000000002</v>
      </c>
      <c r="O117" s="132">
        <v>10.385</v>
      </c>
      <c r="P117" s="217">
        <v>1.3616999999999999</v>
      </c>
      <c r="Q117" s="330">
        <v>1.0183</v>
      </c>
      <c r="R117" s="260">
        <v>30.37</v>
      </c>
      <c r="S117" s="252">
        <v>33.4</v>
      </c>
      <c r="T117" s="217">
        <v>1.9930000000000001</v>
      </c>
      <c r="Z117" s="237"/>
    </row>
    <row r="118" spans="1:26">
      <c r="A118" s="8">
        <v>103</v>
      </c>
      <c r="B118" s="22">
        <v>39661</v>
      </c>
      <c r="C118" s="247">
        <v>1</v>
      </c>
      <c r="D118" s="156">
        <v>0.93169999999999997</v>
      </c>
      <c r="E118" s="156">
        <v>1.5580000000000001</v>
      </c>
      <c r="F118" s="156">
        <v>1.0250999999999999</v>
      </c>
      <c r="G118" s="156">
        <v>6.8422999999999998</v>
      </c>
      <c r="H118" s="156">
        <v>1.5567</v>
      </c>
      <c r="I118" s="156">
        <v>7.8045999999999998</v>
      </c>
      <c r="J118" s="259">
        <v>42.26</v>
      </c>
      <c r="K118" s="249">
        <v>9073.5</v>
      </c>
      <c r="L118" s="248">
        <v>107.59</v>
      </c>
      <c r="M118" s="250">
        <v>1015.75</v>
      </c>
      <c r="N118" s="218">
        <v>3.26</v>
      </c>
      <c r="O118" s="132">
        <v>9.9719999999999995</v>
      </c>
      <c r="P118" s="217">
        <v>1.3725000000000001</v>
      </c>
      <c r="Q118" s="330">
        <v>1.048</v>
      </c>
      <c r="R118" s="260">
        <v>30.75</v>
      </c>
      <c r="S118" s="252">
        <v>33.53</v>
      </c>
      <c r="T118" s="217">
        <v>1.9742999999999999</v>
      </c>
      <c r="Z118" s="237"/>
    </row>
    <row r="119" spans="1:26">
      <c r="A119" s="8">
        <v>104</v>
      </c>
      <c r="B119" s="22">
        <v>39693</v>
      </c>
      <c r="C119" s="247">
        <v>1</v>
      </c>
      <c r="D119" s="156">
        <v>0.83599999999999997</v>
      </c>
      <c r="E119" s="156">
        <v>1.6573</v>
      </c>
      <c r="F119" s="156">
        <v>1.0698000000000001</v>
      </c>
      <c r="G119" s="156">
        <v>6.8215000000000003</v>
      </c>
      <c r="H119" s="156">
        <v>1.4521999999999999</v>
      </c>
      <c r="I119" s="156">
        <v>7.8067000000000002</v>
      </c>
      <c r="J119" s="259">
        <v>44.4</v>
      </c>
      <c r="K119" s="249">
        <v>9225</v>
      </c>
      <c r="L119" s="248">
        <v>108.85</v>
      </c>
      <c r="M119" s="250">
        <v>1134.45</v>
      </c>
      <c r="N119" s="218">
        <v>3.4140000000000001</v>
      </c>
      <c r="O119" s="132">
        <v>10.385</v>
      </c>
      <c r="P119" s="217">
        <v>1.4308000000000001</v>
      </c>
      <c r="Q119" s="330">
        <v>1.107</v>
      </c>
      <c r="R119" s="260">
        <v>31.83</v>
      </c>
      <c r="S119" s="252">
        <v>34.35</v>
      </c>
      <c r="T119" s="217">
        <v>1.7853000000000001</v>
      </c>
      <c r="Z119" s="237"/>
    </row>
    <row r="120" spans="1:26">
      <c r="A120" s="8">
        <v>105</v>
      </c>
      <c r="B120" s="22">
        <v>39722</v>
      </c>
      <c r="C120" s="247">
        <v>1</v>
      </c>
      <c r="D120" s="156">
        <v>0.79369999999999996</v>
      </c>
      <c r="E120" s="156">
        <v>1.9350000000000001</v>
      </c>
      <c r="F120" s="156">
        <v>1.0607</v>
      </c>
      <c r="G120" s="156">
        <v>6.8484999999999996</v>
      </c>
      <c r="H120" s="156">
        <v>1.4057999999999999</v>
      </c>
      <c r="I120" s="156">
        <v>7.7668999999999997</v>
      </c>
      <c r="J120" s="259">
        <v>46.47</v>
      </c>
      <c r="K120" s="249">
        <v>9388.5</v>
      </c>
      <c r="L120" s="248">
        <v>106.06</v>
      </c>
      <c r="M120" s="250">
        <v>1194.8499999999999</v>
      </c>
      <c r="N120" s="218">
        <v>3.4428999999999998</v>
      </c>
      <c r="O120" s="132">
        <v>10.970499999999999</v>
      </c>
      <c r="P120" s="217">
        <v>1.4366000000000001</v>
      </c>
      <c r="Q120" s="330">
        <v>1.1209</v>
      </c>
      <c r="R120" s="260">
        <v>32.14</v>
      </c>
      <c r="S120" s="252">
        <v>33.979999999999997</v>
      </c>
      <c r="T120" s="217">
        <v>1.7804</v>
      </c>
      <c r="Z120" s="237"/>
    </row>
    <row r="121" spans="1:26">
      <c r="A121" s="8">
        <v>106</v>
      </c>
      <c r="B121" s="22">
        <v>39755</v>
      </c>
      <c r="C121" s="247">
        <v>1</v>
      </c>
      <c r="D121" s="156">
        <v>0.68230000000000002</v>
      </c>
      <c r="E121" s="156">
        <v>2.1736</v>
      </c>
      <c r="F121" s="156">
        <v>1.1866000000000001</v>
      </c>
      <c r="G121" s="156">
        <v>6.8372999999999999</v>
      </c>
      <c r="H121" s="156">
        <v>1.2719</v>
      </c>
      <c r="I121" s="156">
        <v>7.7496999999999998</v>
      </c>
      <c r="J121" s="259">
        <v>48.61</v>
      </c>
      <c r="K121" s="249">
        <v>10995.4</v>
      </c>
      <c r="L121" s="248">
        <v>98.95</v>
      </c>
      <c r="M121" s="250">
        <v>1262</v>
      </c>
      <c r="N121" s="218">
        <v>3.5190000000000001</v>
      </c>
      <c r="O121" s="132">
        <v>12.797700000000001</v>
      </c>
      <c r="P121" s="217">
        <v>1.4792000000000001</v>
      </c>
      <c r="Q121" s="330">
        <v>1.1680999999999999</v>
      </c>
      <c r="R121" s="260">
        <v>32.86</v>
      </c>
      <c r="S121" s="252">
        <v>34.92</v>
      </c>
      <c r="T121" s="217">
        <v>1.5854999999999999</v>
      </c>
      <c r="Z121" s="237"/>
    </row>
    <row r="122" spans="1:26">
      <c r="A122" s="8">
        <v>107</v>
      </c>
      <c r="B122" s="22">
        <v>39783</v>
      </c>
      <c r="C122" s="247">
        <v>1</v>
      </c>
      <c r="D122" s="156">
        <v>0.64470000000000005</v>
      </c>
      <c r="E122" s="156">
        <v>2.3624999999999998</v>
      </c>
      <c r="F122" s="156">
        <v>1.2370000000000001</v>
      </c>
      <c r="G122" s="156">
        <v>6.8841999999999999</v>
      </c>
      <c r="H122" s="156">
        <v>1.2634000000000001</v>
      </c>
      <c r="I122" s="156">
        <v>7.7510000000000003</v>
      </c>
      <c r="J122" s="259">
        <v>49.94</v>
      </c>
      <c r="K122" s="249">
        <v>12016.5</v>
      </c>
      <c r="L122" s="248">
        <v>93.71</v>
      </c>
      <c r="M122" s="250">
        <v>1439.4</v>
      </c>
      <c r="N122" s="218">
        <v>3.6269999999999998</v>
      </c>
      <c r="O122" s="132">
        <v>13.57</v>
      </c>
      <c r="P122" s="217">
        <v>1.5309999999999999</v>
      </c>
      <c r="Q122" s="330">
        <v>1.2076</v>
      </c>
      <c r="R122" s="260">
        <v>33.33</v>
      </c>
      <c r="S122" s="252">
        <v>35.71</v>
      </c>
      <c r="T122" s="217">
        <v>1.484</v>
      </c>
      <c r="Z122" s="237"/>
    </row>
    <row r="123" spans="1:26">
      <c r="A123" s="8">
        <v>108</v>
      </c>
      <c r="B123" s="22">
        <v>39815</v>
      </c>
      <c r="C123" s="247">
        <v>1</v>
      </c>
      <c r="D123" s="156">
        <v>0.70830000000000004</v>
      </c>
      <c r="E123" s="156">
        <v>2.323</v>
      </c>
      <c r="F123" s="156">
        <v>1.2101</v>
      </c>
      <c r="G123" s="156">
        <v>6.8224999999999998</v>
      </c>
      <c r="H123" s="156">
        <v>1.3946000000000001</v>
      </c>
      <c r="I123" s="156">
        <v>7.7504</v>
      </c>
      <c r="J123" s="259">
        <v>48.25</v>
      </c>
      <c r="K123" s="249">
        <v>10907.2</v>
      </c>
      <c r="L123" s="248">
        <v>91.12</v>
      </c>
      <c r="M123" s="250">
        <v>1318.3</v>
      </c>
      <c r="N123" s="218">
        <v>3.4649999999999999</v>
      </c>
      <c r="O123" s="132">
        <v>13.781499999999999</v>
      </c>
      <c r="P123" s="217">
        <v>1.4513</v>
      </c>
      <c r="Q123" s="330">
        <v>1.0685</v>
      </c>
      <c r="R123" s="260">
        <v>32.82</v>
      </c>
      <c r="S123" s="252">
        <v>34.78</v>
      </c>
      <c r="T123" s="217">
        <v>1.452</v>
      </c>
      <c r="Z123" s="237"/>
    </row>
    <row r="124" spans="1:26">
      <c r="A124" s="8">
        <v>109</v>
      </c>
      <c r="B124" s="22">
        <v>39846</v>
      </c>
      <c r="C124" s="247">
        <v>1</v>
      </c>
      <c r="D124" s="156">
        <v>0.63200000000000001</v>
      </c>
      <c r="E124" s="156">
        <v>2.3262</v>
      </c>
      <c r="F124" s="156">
        <v>1.2407999999999999</v>
      </c>
      <c r="G124" s="156">
        <v>6.8470000000000004</v>
      </c>
      <c r="H124" s="156">
        <v>1.2807999999999999</v>
      </c>
      <c r="I124" s="156">
        <v>7.7544000000000004</v>
      </c>
      <c r="J124" s="259">
        <v>48.84</v>
      </c>
      <c r="K124" s="249">
        <v>11813.3</v>
      </c>
      <c r="L124" s="248">
        <v>89.86</v>
      </c>
      <c r="M124" s="250">
        <v>1390</v>
      </c>
      <c r="N124" s="218">
        <v>3.613</v>
      </c>
      <c r="O124" s="132">
        <v>14.496</v>
      </c>
      <c r="P124" s="217">
        <v>1.5145</v>
      </c>
      <c r="Q124" s="330">
        <v>1.1639999999999999</v>
      </c>
      <c r="R124" s="260">
        <v>33.700000000000003</v>
      </c>
      <c r="S124" s="252">
        <v>34.950000000000003</v>
      </c>
      <c r="T124" s="217">
        <v>1.4228000000000001</v>
      </c>
      <c r="Z124" s="237"/>
    </row>
    <row r="125" spans="1:26">
      <c r="A125" s="8">
        <v>110</v>
      </c>
      <c r="B125" s="22">
        <v>39874</v>
      </c>
      <c r="C125" s="247">
        <v>1</v>
      </c>
      <c r="D125" s="156">
        <v>0.63009999999999999</v>
      </c>
      <c r="E125" s="156">
        <v>2.4365000000000001</v>
      </c>
      <c r="F125" s="156">
        <v>1.2890999999999999</v>
      </c>
      <c r="G125" s="156">
        <v>6.8437999999999999</v>
      </c>
      <c r="H125" s="156">
        <v>1.258</v>
      </c>
      <c r="I125" s="156">
        <v>7.7572999999999999</v>
      </c>
      <c r="J125" s="259">
        <v>51.8</v>
      </c>
      <c r="K125" s="249">
        <v>12046.7</v>
      </c>
      <c r="L125" s="248">
        <v>97.17</v>
      </c>
      <c r="M125" s="250">
        <v>1570.1</v>
      </c>
      <c r="N125" s="218">
        <v>3.726</v>
      </c>
      <c r="O125" s="132">
        <v>15.406000000000001</v>
      </c>
      <c r="P125" s="217">
        <v>1.5565</v>
      </c>
      <c r="Q125" s="330">
        <v>1.1722999999999999</v>
      </c>
      <c r="R125" s="260">
        <v>35.21</v>
      </c>
      <c r="S125" s="252">
        <v>36.25</v>
      </c>
      <c r="T125" s="217">
        <v>1.3989</v>
      </c>
      <c r="Z125" s="237"/>
    </row>
    <row r="126" spans="1:26">
      <c r="A126" s="8">
        <v>111</v>
      </c>
      <c r="B126" s="22">
        <v>39904</v>
      </c>
      <c r="C126" s="247">
        <v>1</v>
      </c>
      <c r="D126" s="156">
        <v>0.69410000000000005</v>
      </c>
      <c r="E126" s="156">
        <v>2.286</v>
      </c>
      <c r="F126" s="156">
        <v>1.264</v>
      </c>
      <c r="G126" s="156">
        <v>6.8338999999999999</v>
      </c>
      <c r="H126" s="156">
        <v>1.3223</v>
      </c>
      <c r="I126" s="156">
        <v>7.7500999999999998</v>
      </c>
      <c r="J126" s="259">
        <v>50.48</v>
      </c>
      <c r="K126" s="249">
        <v>11599.1</v>
      </c>
      <c r="L126" s="248">
        <v>98.93</v>
      </c>
      <c r="M126" s="250">
        <v>1378.25</v>
      </c>
      <c r="N126" s="218">
        <v>3.645</v>
      </c>
      <c r="O126" s="132">
        <v>13.888199999999999</v>
      </c>
      <c r="P126" s="217">
        <v>1.5215000000000001</v>
      </c>
      <c r="Q126" s="330">
        <v>1.1465000000000001</v>
      </c>
      <c r="R126" s="260">
        <v>33.82</v>
      </c>
      <c r="S126" s="252">
        <v>35.47</v>
      </c>
      <c r="T126" s="217">
        <v>1.4401999999999999</v>
      </c>
      <c r="Z126" s="237"/>
    </row>
    <row r="127" spans="1:26">
      <c r="A127" s="8">
        <v>112</v>
      </c>
      <c r="B127" s="22">
        <v>39934</v>
      </c>
      <c r="C127" s="247">
        <v>1</v>
      </c>
      <c r="D127" s="156">
        <v>0.72899999999999998</v>
      </c>
      <c r="E127" s="156">
        <v>2.173</v>
      </c>
      <c r="F127" s="156">
        <v>1.1868000000000001</v>
      </c>
      <c r="G127" s="156">
        <v>6.8179999999999996</v>
      </c>
      <c r="H127" s="156">
        <v>1.3267</v>
      </c>
      <c r="I127" s="156">
        <v>7.75</v>
      </c>
      <c r="J127" s="259">
        <v>49.65</v>
      </c>
      <c r="K127" s="249">
        <v>10600</v>
      </c>
      <c r="L127" s="248">
        <v>99.24</v>
      </c>
      <c r="M127" s="250">
        <v>1277</v>
      </c>
      <c r="N127" s="218">
        <v>3.5579999999999998</v>
      </c>
      <c r="O127" s="132">
        <v>13.823</v>
      </c>
      <c r="P127" s="217">
        <v>1.4810000000000001</v>
      </c>
      <c r="Q127" s="330">
        <v>1.1364000000000001</v>
      </c>
      <c r="R127" s="260">
        <v>33.14</v>
      </c>
      <c r="S127" s="252">
        <v>35.25</v>
      </c>
      <c r="T127" s="217">
        <v>1.4881</v>
      </c>
      <c r="Z127" s="237"/>
    </row>
    <row r="128" spans="1:26">
      <c r="A128" s="8">
        <v>113</v>
      </c>
      <c r="B128" s="22">
        <v>39965</v>
      </c>
      <c r="C128" s="247">
        <v>1</v>
      </c>
      <c r="D128" s="156">
        <v>0.81010000000000004</v>
      </c>
      <c r="E128" s="156">
        <v>1.9452</v>
      </c>
      <c r="F128" s="156">
        <v>1.087</v>
      </c>
      <c r="G128" s="156">
        <v>6.8263999999999996</v>
      </c>
      <c r="H128" s="156">
        <v>1.4192</v>
      </c>
      <c r="I128" s="156">
        <v>7.7515999999999998</v>
      </c>
      <c r="J128" s="259">
        <v>46.78</v>
      </c>
      <c r="K128" s="249">
        <v>10256.6</v>
      </c>
      <c r="L128" s="248">
        <v>96.53</v>
      </c>
      <c r="M128" s="250">
        <v>1232.7</v>
      </c>
      <c r="N128" s="218">
        <v>3.47</v>
      </c>
      <c r="O128" s="132">
        <v>13.156499999999999</v>
      </c>
      <c r="P128" s="217">
        <v>1.4418</v>
      </c>
      <c r="Q128" s="330">
        <v>1.0688</v>
      </c>
      <c r="R128" s="260">
        <v>32.36</v>
      </c>
      <c r="S128" s="252">
        <v>34.07</v>
      </c>
      <c r="T128" s="217">
        <v>1.6448</v>
      </c>
      <c r="Z128" s="237"/>
    </row>
    <row r="129" spans="1:26">
      <c r="A129" s="8">
        <v>114</v>
      </c>
      <c r="B129" s="22">
        <v>39995</v>
      </c>
      <c r="C129" s="247">
        <v>1</v>
      </c>
      <c r="D129" s="156">
        <v>0.8105</v>
      </c>
      <c r="E129" s="156">
        <v>1.9298999999999999</v>
      </c>
      <c r="F129" s="156">
        <v>1.1446000000000001</v>
      </c>
      <c r="G129" s="156">
        <v>6.8331</v>
      </c>
      <c r="H129" s="156">
        <v>1.4186000000000001</v>
      </c>
      <c r="I129" s="156">
        <v>7.75</v>
      </c>
      <c r="J129" s="259">
        <v>47.75</v>
      </c>
      <c r="K129" s="249">
        <v>10188.15</v>
      </c>
      <c r="L129" s="248">
        <v>96.41</v>
      </c>
      <c r="M129" s="250">
        <v>1256.9000000000001</v>
      </c>
      <c r="N129" s="218">
        <v>3.5169999999999999</v>
      </c>
      <c r="O129" s="132">
        <v>13.096500000000001</v>
      </c>
      <c r="P129" s="217">
        <v>1.4430000000000001</v>
      </c>
      <c r="Q129" s="330">
        <v>1.0720000000000001</v>
      </c>
      <c r="R129" s="260">
        <v>32.69</v>
      </c>
      <c r="S129" s="252">
        <v>34.03</v>
      </c>
      <c r="T129" s="217">
        <v>1.6524000000000001</v>
      </c>
      <c r="Z129" s="237"/>
    </row>
    <row r="130" spans="1:26">
      <c r="A130" s="8">
        <v>115</v>
      </c>
      <c r="B130" s="22">
        <v>40028</v>
      </c>
      <c r="C130" s="247">
        <v>1</v>
      </c>
      <c r="D130" s="156">
        <v>0.84279999999999999</v>
      </c>
      <c r="E130" s="156">
        <v>1.8352999999999999</v>
      </c>
      <c r="F130" s="156">
        <v>1.0649999999999999</v>
      </c>
      <c r="G130" s="156">
        <v>6.8308</v>
      </c>
      <c r="H130" s="156">
        <v>1.4416</v>
      </c>
      <c r="I130" s="156">
        <v>7.75</v>
      </c>
      <c r="J130" s="259">
        <v>47.4</v>
      </c>
      <c r="K130" s="249">
        <v>9896.75</v>
      </c>
      <c r="L130" s="248">
        <v>95.23</v>
      </c>
      <c r="M130" s="250">
        <v>1214</v>
      </c>
      <c r="N130" s="218">
        <v>3.5049999999999999</v>
      </c>
      <c r="O130" s="132">
        <v>13.131</v>
      </c>
      <c r="P130" s="217">
        <v>1.4322999999999999</v>
      </c>
      <c r="Q130" s="330">
        <v>1.0578000000000001</v>
      </c>
      <c r="R130" s="260">
        <v>32.799999999999997</v>
      </c>
      <c r="S130" s="252">
        <v>34.01</v>
      </c>
      <c r="T130" s="217">
        <v>1.6956</v>
      </c>
      <c r="Z130" s="237"/>
    </row>
    <row r="131" spans="1:26">
      <c r="A131" s="8">
        <v>116</v>
      </c>
      <c r="B131" s="22">
        <v>40057</v>
      </c>
      <c r="C131" s="247">
        <v>1</v>
      </c>
      <c r="D131" s="156">
        <v>0.83059999999999989</v>
      </c>
      <c r="E131" s="156">
        <v>1.8935999999999999</v>
      </c>
      <c r="F131" s="156">
        <v>1.1028</v>
      </c>
      <c r="G131" s="156">
        <v>6.8295000000000003</v>
      </c>
      <c r="H131" s="156">
        <v>1.4235</v>
      </c>
      <c r="I131" s="156">
        <v>7.7507000000000001</v>
      </c>
      <c r="J131" s="259">
        <v>49.05</v>
      </c>
      <c r="K131" s="249">
        <v>10120.200000000001</v>
      </c>
      <c r="L131" s="248">
        <v>93.09</v>
      </c>
      <c r="M131" s="250">
        <v>1245</v>
      </c>
      <c r="N131" s="218">
        <v>3.5249999999999999</v>
      </c>
      <c r="O131" s="132">
        <v>13.5725</v>
      </c>
      <c r="P131" s="217">
        <v>1.444</v>
      </c>
      <c r="Q131" s="330">
        <v>1.0652999999999999</v>
      </c>
      <c r="R131" s="260">
        <v>32.9</v>
      </c>
      <c r="S131" s="252">
        <v>34</v>
      </c>
      <c r="T131" s="217">
        <v>1.6168</v>
      </c>
      <c r="Z131" s="237"/>
    </row>
    <row r="132" spans="1:26">
      <c r="A132" s="8">
        <v>117</v>
      </c>
      <c r="B132" s="22">
        <v>40087</v>
      </c>
      <c r="C132" s="247">
        <v>1</v>
      </c>
      <c r="D132" s="156">
        <v>0.87300000000000011</v>
      </c>
      <c r="E132" s="156">
        <v>1.7809999999999999</v>
      </c>
      <c r="F132" s="156">
        <v>1.0772999999999999</v>
      </c>
      <c r="G132" s="156">
        <v>6.8259999999999996</v>
      </c>
      <c r="H132" s="156">
        <v>1.4532</v>
      </c>
      <c r="I132" s="156">
        <v>7.75</v>
      </c>
      <c r="J132" s="259">
        <v>47.72</v>
      </c>
      <c r="K132" s="249">
        <v>9619.6</v>
      </c>
      <c r="L132" s="248">
        <v>89.73</v>
      </c>
      <c r="M132" s="250">
        <v>1173.3499999999999</v>
      </c>
      <c r="N132" s="218">
        <v>3.464</v>
      </c>
      <c r="O132" s="132">
        <v>13.654</v>
      </c>
      <c r="P132" s="217">
        <v>1.4141999999999999</v>
      </c>
      <c r="Q132" s="330">
        <v>1.0424</v>
      </c>
      <c r="R132" s="260">
        <v>32.14</v>
      </c>
      <c r="S132" s="252">
        <v>33.47</v>
      </c>
      <c r="T132" s="217">
        <v>1.595</v>
      </c>
      <c r="Z132" s="237"/>
    </row>
    <row r="133" spans="1:26">
      <c r="A133" s="8">
        <v>118</v>
      </c>
      <c r="B133" s="22">
        <v>40119</v>
      </c>
      <c r="C133" s="247">
        <v>1</v>
      </c>
      <c r="D133" s="156">
        <v>0.9083</v>
      </c>
      <c r="E133" s="156">
        <v>1.7484999999999999</v>
      </c>
      <c r="F133" s="156">
        <v>1.0742</v>
      </c>
      <c r="G133" s="156">
        <v>6.8268000000000004</v>
      </c>
      <c r="H133" s="156">
        <v>1.4827999999999999</v>
      </c>
      <c r="I133" s="156">
        <v>7.7500999999999998</v>
      </c>
      <c r="J133" s="259">
        <v>46.81</v>
      </c>
      <c r="K133" s="249">
        <v>9592</v>
      </c>
      <c r="L133" s="248">
        <v>90.56</v>
      </c>
      <c r="M133" s="250">
        <v>1181</v>
      </c>
      <c r="N133" s="218">
        <v>3.4239999999999999</v>
      </c>
      <c r="O133" s="132">
        <v>13.098800000000001</v>
      </c>
      <c r="P133" s="217">
        <v>1.3965000000000001</v>
      </c>
      <c r="Q133" s="330">
        <v>1.0177</v>
      </c>
      <c r="R133" s="260">
        <v>32.5</v>
      </c>
      <c r="S133" s="252">
        <v>33.409999999999997</v>
      </c>
      <c r="T133" s="217">
        <v>1.641</v>
      </c>
      <c r="Z133" s="237"/>
    </row>
    <row r="134" spans="1:26">
      <c r="A134" s="8">
        <v>119</v>
      </c>
      <c r="B134" s="22">
        <v>40148</v>
      </c>
      <c r="C134" s="247">
        <v>1</v>
      </c>
      <c r="D134" s="156">
        <v>0.92490000000000006</v>
      </c>
      <c r="E134" s="156">
        <v>1.7253000000000001</v>
      </c>
      <c r="F134" s="156">
        <v>1.0429999999999999</v>
      </c>
      <c r="G134" s="156">
        <v>6.827</v>
      </c>
      <c r="H134" s="156">
        <v>1.51</v>
      </c>
      <c r="I134" s="156">
        <v>7.7495000000000003</v>
      </c>
      <c r="J134" s="259">
        <v>46.21</v>
      </c>
      <c r="K134" s="249">
        <v>9483.6</v>
      </c>
      <c r="L134" s="248">
        <v>86.62</v>
      </c>
      <c r="M134" s="250">
        <v>1154</v>
      </c>
      <c r="N134" s="218">
        <v>3.3765000000000001</v>
      </c>
      <c r="O134" s="132">
        <v>12.8537</v>
      </c>
      <c r="P134" s="217">
        <v>1.3795999999999999</v>
      </c>
      <c r="Q134" s="330">
        <v>0.99839999999999995</v>
      </c>
      <c r="R134" s="260">
        <v>32.130000000000003</v>
      </c>
      <c r="S134" s="252">
        <v>33.17</v>
      </c>
      <c r="T134" s="217">
        <v>1.6626000000000001</v>
      </c>
      <c r="Z134" s="237"/>
    </row>
    <row r="135" spans="1:26">
      <c r="A135" s="8">
        <v>120</v>
      </c>
      <c r="B135" s="22">
        <v>40182</v>
      </c>
      <c r="C135" s="247">
        <v>1</v>
      </c>
      <c r="D135" s="156">
        <v>0.9133</v>
      </c>
      <c r="E135" s="156">
        <v>1.72</v>
      </c>
      <c r="F135" s="156">
        <v>1.0377000000000001</v>
      </c>
      <c r="G135" s="156">
        <v>6.8273000000000001</v>
      </c>
      <c r="H135" s="156">
        <v>1.4419</v>
      </c>
      <c r="I135" s="156">
        <v>7.7554999999999996</v>
      </c>
      <c r="J135" s="259">
        <v>46.27</v>
      </c>
      <c r="K135" s="249">
        <v>9349.5</v>
      </c>
      <c r="L135" s="248">
        <v>92.55</v>
      </c>
      <c r="M135" s="250">
        <v>1149</v>
      </c>
      <c r="N135" s="218">
        <v>3.3959999999999999</v>
      </c>
      <c r="O135" s="132">
        <v>12.911</v>
      </c>
      <c r="P135" s="217">
        <v>1.3971</v>
      </c>
      <c r="Q135" s="330">
        <v>1.0294000000000001</v>
      </c>
      <c r="R135" s="260">
        <v>31.65</v>
      </c>
      <c r="S135" s="252">
        <v>33.18</v>
      </c>
      <c r="T135" s="217">
        <v>1.6109</v>
      </c>
      <c r="Z135" s="237"/>
    </row>
    <row r="136" spans="1:26">
      <c r="A136" s="8">
        <v>121</v>
      </c>
      <c r="B136" s="22">
        <v>40210</v>
      </c>
      <c r="C136" s="247">
        <v>1</v>
      </c>
      <c r="D136" s="156">
        <v>0.88769999999999993</v>
      </c>
      <c r="E136" s="156">
        <v>1.8645</v>
      </c>
      <c r="F136" s="156">
        <v>1.0650999999999999</v>
      </c>
      <c r="G136" s="156">
        <v>6.8259999999999996</v>
      </c>
      <c r="H136" s="156">
        <v>1.3904000000000001</v>
      </c>
      <c r="I136" s="156">
        <v>7.7664999999999997</v>
      </c>
      <c r="J136" s="259">
        <v>46.27</v>
      </c>
      <c r="K136" s="249">
        <v>9344.7000000000007</v>
      </c>
      <c r="L136" s="248">
        <v>90.8</v>
      </c>
      <c r="M136" s="250">
        <v>1165.75</v>
      </c>
      <c r="N136" s="218">
        <v>3.4129999999999998</v>
      </c>
      <c r="O136" s="132">
        <v>12.94</v>
      </c>
      <c r="P136" s="217">
        <v>1.4121999999999999</v>
      </c>
      <c r="Q136" s="330">
        <v>1.0586</v>
      </c>
      <c r="R136" s="260">
        <v>32.04</v>
      </c>
      <c r="S136" s="252">
        <v>33.159999999999997</v>
      </c>
      <c r="T136" s="217">
        <v>1.5924</v>
      </c>
      <c r="Z136" s="237"/>
    </row>
    <row r="137" spans="1:26">
      <c r="A137" s="8">
        <v>122</v>
      </c>
      <c r="B137" s="22">
        <v>40238</v>
      </c>
      <c r="C137" s="247">
        <v>1</v>
      </c>
      <c r="D137" s="156">
        <v>0.9000999999999999</v>
      </c>
      <c r="E137" s="156">
        <v>1.7970999999999999</v>
      </c>
      <c r="F137" s="156">
        <v>1.0421</v>
      </c>
      <c r="G137" s="156">
        <v>6.8262999999999998</v>
      </c>
      <c r="H137" s="156">
        <v>1.3515999999999999</v>
      </c>
      <c r="I137" s="156">
        <v>7.7647000000000004</v>
      </c>
      <c r="J137" s="259">
        <v>46.01</v>
      </c>
      <c r="K137" s="249">
        <v>9222.1</v>
      </c>
      <c r="L137" s="248">
        <v>89.28</v>
      </c>
      <c r="M137" s="250">
        <v>1153</v>
      </c>
      <c r="N137" s="218">
        <v>3.3864999999999998</v>
      </c>
      <c r="O137" s="132">
        <v>12.741099999999999</v>
      </c>
      <c r="P137" s="217">
        <v>1.4058999999999999</v>
      </c>
      <c r="Q137" s="330">
        <v>1.0827</v>
      </c>
      <c r="R137" s="260">
        <v>32.04</v>
      </c>
      <c r="S137" s="252">
        <v>32.840000000000003</v>
      </c>
      <c r="T137" s="217">
        <v>1.4974000000000001</v>
      </c>
      <c r="Z137" s="237"/>
    </row>
    <row r="138" spans="1:26">
      <c r="A138" s="8">
        <v>123</v>
      </c>
      <c r="B138" s="22">
        <v>40269</v>
      </c>
      <c r="C138" s="247">
        <v>1</v>
      </c>
      <c r="D138" s="156">
        <v>0.92119999999999991</v>
      </c>
      <c r="E138" s="156">
        <v>1.7659</v>
      </c>
      <c r="F138" s="156">
        <v>1.0073000000000001</v>
      </c>
      <c r="G138" s="156">
        <v>6.8262999999999998</v>
      </c>
      <c r="H138" s="156">
        <v>1.3569</v>
      </c>
      <c r="I138" s="156">
        <v>7.7671000000000001</v>
      </c>
      <c r="J138" s="259">
        <v>44.79</v>
      </c>
      <c r="K138" s="249">
        <v>9076.6</v>
      </c>
      <c r="L138" s="248">
        <v>93.83</v>
      </c>
      <c r="M138" s="250">
        <v>1126.3</v>
      </c>
      <c r="N138" s="218">
        <v>3.2559999999999998</v>
      </c>
      <c r="O138" s="132">
        <v>12.2995</v>
      </c>
      <c r="P138" s="217">
        <v>1.3965000000000001</v>
      </c>
      <c r="Q138" s="330">
        <v>1.0559000000000001</v>
      </c>
      <c r="R138" s="260">
        <v>31.74</v>
      </c>
      <c r="S138" s="252">
        <v>32.33</v>
      </c>
      <c r="T138" s="217">
        <v>1.5289999999999999</v>
      </c>
      <c r="Z138" s="237"/>
    </row>
    <row r="139" spans="1:26">
      <c r="A139" s="8">
        <v>124</v>
      </c>
      <c r="B139" s="22">
        <v>40301</v>
      </c>
      <c r="C139" s="247">
        <v>1</v>
      </c>
      <c r="D139" s="156">
        <v>0.92549999999999999</v>
      </c>
      <c r="E139" s="156">
        <v>1.736</v>
      </c>
      <c r="F139" s="156">
        <v>1.0134000000000001</v>
      </c>
      <c r="G139" s="156">
        <v>6.8244999999999996</v>
      </c>
      <c r="H139" s="156">
        <v>1.3183</v>
      </c>
      <c r="I139" s="156">
        <v>7.7625999999999999</v>
      </c>
      <c r="J139" s="259">
        <v>44.46</v>
      </c>
      <c r="K139" s="249">
        <v>9048.2000000000007</v>
      </c>
      <c r="L139" s="248">
        <v>94.68</v>
      </c>
      <c r="M139" s="250">
        <v>1118.4000000000001</v>
      </c>
      <c r="N139" s="218">
        <v>3.2050000000000001</v>
      </c>
      <c r="O139" s="132">
        <v>12.265599999999999</v>
      </c>
      <c r="P139" s="217">
        <v>1.3716999999999999</v>
      </c>
      <c r="Q139" s="330">
        <v>1.0868</v>
      </c>
      <c r="R139" s="260">
        <v>31.4</v>
      </c>
      <c r="S139" s="252">
        <v>32.33</v>
      </c>
      <c r="T139" s="217">
        <v>1.5242</v>
      </c>
      <c r="Z139" s="237"/>
    </row>
    <row r="140" spans="1:26">
      <c r="A140" s="8">
        <v>125</v>
      </c>
      <c r="B140" s="22">
        <v>40330</v>
      </c>
      <c r="C140" s="247">
        <v>1</v>
      </c>
      <c r="D140" s="156">
        <v>0.83960000000000012</v>
      </c>
      <c r="E140" s="156">
        <v>1.8234999999999999</v>
      </c>
      <c r="F140" s="156">
        <v>1.0476000000000001</v>
      </c>
      <c r="G140" s="156">
        <v>6.8274999999999997</v>
      </c>
      <c r="H140" s="156">
        <v>1.2265999999999999</v>
      </c>
      <c r="I140" s="156">
        <v>7.7911999999999999</v>
      </c>
      <c r="J140" s="259">
        <v>47.08</v>
      </c>
      <c r="K140" s="249">
        <v>9192.1</v>
      </c>
      <c r="L140" s="248">
        <v>91.16</v>
      </c>
      <c r="M140" s="250">
        <v>1216</v>
      </c>
      <c r="N140" s="218">
        <v>3.31</v>
      </c>
      <c r="O140" s="132">
        <v>12.919499999999999</v>
      </c>
      <c r="P140" s="217">
        <v>1.409</v>
      </c>
      <c r="Q140" s="330">
        <v>1.1548</v>
      </c>
      <c r="R140" s="260">
        <v>32.33</v>
      </c>
      <c r="S140" s="252">
        <v>32.58</v>
      </c>
      <c r="T140" s="217">
        <v>1.4673</v>
      </c>
      <c r="Z140" s="237"/>
    </row>
    <row r="141" spans="1:26">
      <c r="A141" s="8">
        <v>126</v>
      </c>
      <c r="B141" s="22">
        <v>40360</v>
      </c>
      <c r="C141" s="247">
        <v>1</v>
      </c>
      <c r="D141" s="156">
        <v>0.83799999999999986</v>
      </c>
      <c r="E141" s="156">
        <v>1.8009999999999999</v>
      </c>
      <c r="F141" s="156">
        <v>1.0622</v>
      </c>
      <c r="G141" s="156">
        <v>6.7807000000000004</v>
      </c>
      <c r="H141" s="156">
        <v>1.2464</v>
      </c>
      <c r="I141" s="156">
        <v>7.7953000000000001</v>
      </c>
      <c r="J141" s="259">
        <v>46.59</v>
      </c>
      <c r="K141" s="249">
        <v>9044.7999999999993</v>
      </c>
      <c r="L141" s="248">
        <v>87.42</v>
      </c>
      <c r="M141" s="250">
        <v>1227</v>
      </c>
      <c r="N141" s="218">
        <v>3.238</v>
      </c>
      <c r="O141" s="132">
        <v>13.035</v>
      </c>
      <c r="P141" s="217">
        <v>1.395</v>
      </c>
      <c r="Q141" s="330">
        <v>1.0674999999999999</v>
      </c>
      <c r="R141" s="260">
        <v>32.19</v>
      </c>
      <c r="S141" s="252">
        <v>32.36</v>
      </c>
      <c r="T141" s="217">
        <v>1.5125999999999999</v>
      </c>
      <c r="Z141" s="237"/>
    </row>
    <row r="142" spans="1:26">
      <c r="A142" s="8">
        <v>127</v>
      </c>
      <c r="B142" s="22">
        <v>40392</v>
      </c>
      <c r="C142" s="247">
        <v>1</v>
      </c>
      <c r="D142" s="156">
        <v>0.91349999999999998</v>
      </c>
      <c r="E142" s="156">
        <v>1.746</v>
      </c>
      <c r="F142" s="156">
        <v>1.0226999999999999</v>
      </c>
      <c r="G142" s="156">
        <v>6.774</v>
      </c>
      <c r="H142" s="156">
        <v>1.3173999999999999</v>
      </c>
      <c r="I142" s="156">
        <v>7.7637999999999998</v>
      </c>
      <c r="J142" s="259">
        <v>46.09</v>
      </c>
      <c r="K142" s="249">
        <v>8958.5499999999993</v>
      </c>
      <c r="L142" s="248">
        <v>86.42</v>
      </c>
      <c r="M142" s="250">
        <v>1172.5</v>
      </c>
      <c r="N142" s="218">
        <v>3.1595</v>
      </c>
      <c r="O142" s="132">
        <v>12.5771</v>
      </c>
      <c r="P142" s="217">
        <v>1.3506</v>
      </c>
      <c r="Q142" s="330">
        <v>1.0379</v>
      </c>
      <c r="R142" s="260">
        <v>31.76</v>
      </c>
      <c r="S142" s="252">
        <v>32.19</v>
      </c>
      <c r="T142" s="217">
        <v>1.5896999999999999</v>
      </c>
      <c r="Z142" s="237"/>
    </row>
    <row r="143" spans="1:26">
      <c r="A143" s="8">
        <v>128</v>
      </c>
      <c r="B143" s="22">
        <v>40422</v>
      </c>
      <c r="C143" s="247">
        <v>1</v>
      </c>
      <c r="D143" s="156">
        <v>0.9093</v>
      </c>
      <c r="E143" s="156">
        <v>1.7405999999999999</v>
      </c>
      <c r="F143" s="156">
        <v>1.0497000000000001</v>
      </c>
      <c r="G143" s="156">
        <v>6.8102</v>
      </c>
      <c r="H143" s="156">
        <v>1.2813000000000001</v>
      </c>
      <c r="I143" s="156">
        <v>7.7737999999999996</v>
      </c>
      <c r="J143" s="259">
        <v>46.74</v>
      </c>
      <c r="K143" s="249">
        <v>9049.1</v>
      </c>
      <c r="L143" s="248">
        <v>84.48</v>
      </c>
      <c r="M143" s="250">
        <v>1184</v>
      </c>
      <c r="N143" s="218">
        <v>3.13</v>
      </c>
      <c r="O143" s="132">
        <v>13.04</v>
      </c>
      <c r="P143" s="217">
        <v>1.3468</v>
      </c>
      <c r="Q143" s="330">
        <v>1.0148999999999999</v>
      </c>
      <c r="R143" s="260">
        <v>31.99</v>
      </c>
      <c r="S143" s="252">
        <v>31.16</v>
      </c>
      <c r="T143" s="217">
        <v>1.5471999999999999</v>
      </c>
      <c r="Z143" s="237"/>
    </row>
    <row r="144" spans="1:26">
      <c r="A144" s="8">
        <v>129</v>
      </c>
      <c r="B144" s="22">
        <v>40452</v>
      </c>
      <c r="C144" s="247">
        <v>1</v>
      </c>
      <c r="D144" s="156">
        <v>0.97099999999999997</v>
      </c>
      <c r="E144" s="156">
        <v>1.681</v>
      </c>
      <c r="F144" s="156">
        <v>1.0214000000000001</v>
      </c>
      <c r="G144" s="156">
        <v>6.6894999999999998</v>
      </c>
      <c r="H144" s="156">
        <v>1.3754</v>
      </c>
      <c r="I144" s="156">
        <v>7.7572999999999999</v>
      </c>
      <c r="J144" s="259">
        <v>44.41</v>
      </c>
      <c r="K144" s="249">
        <v>8960.5</v>
      </c>
      <c r="L144" s="248">
        <v>83.3</v>
      </c>
      <c r="M144" s="250">
        <v>1130.25</v>
      </c>
      <c r="N144" s="218">
        <v>3.085</v>
      </c>
      <c r="O144" s="132">
        <v>12.5433</v>
      </c>
      <c r="P144" s="217">
        <v>1.3117000000000001</v>
      </c>
      <c r="Q144" s="330">
        <v>0.97609999999999997</v>
      </c>
      <c r="R144" s="260">
        <v>31.3</v>
      </c>
      <c r="S144" s="252">
        <v>30.15</v>
      </c>
      <c r="T144" s="217">
        <v>1.5829</v>
      </c>
      <c r="Z144" s="237"/>
    </row>
    <row r="145" spans="1:26">
      <c r="A145" s="8">
        <v>130</v>
      </c>
      <c r="B145" s="22">
        <v>40483</v>
      </c>
      <c r="C145" s="247">
        <v>1</v>
      </c>
      <c r="D145" s="156">
        <v>0.9877999999999999</v>
      </c>
      <c r="E145" s="156">
        <v>1.7041999999999999</v>
      </c>
      <c r="F145" s="156">
        <v>1.0133000000000001</v>
      </c>
      <c r="G145" s="156">
        <v>6.6905999999999999</v>
      </c>
      <c r="H145" s="156">
        <v>1.3885000000000001</v>
      </c>
      <c r="I145" s="156">
        <v>7.7515000000000001</v>
      </c>
      <c r="J145" s="259">
        <v>44.36</v>
      </c>
      <c r="K145" s="249">
        <v>8891.2000000000007</v>
      </c>
      <c r="L145" s="248">
        <v>80.599999999999994</v>
      </c>
      <c r="M145" s="250">
        <v>1116.73</v>
      </c>
      <c r="N145" s="218">
        <v>3.09</v>
      </c>
      <c r="O145" s="132">
        <v>12.341699999999999</v>
      </c>
      <c r="P145" s="217">
        <v>1.2916000000000001</v>
      </c>
      <c r="Q145" s="330">
        <v>0.99350000000000005</v>
      </c>
      <c r="R145" s="260">
        <v>30.5</v>
      </c>
      <c r="S145" s="252">
        <v>29.85</v>
      </c>
      <c r="T145" s="217">
        <v>1.6039000000000001</v>
      </c>
      <c r="Z145" s="237"/>
    </row>
    <row r="146" spans="1:26">
      <c r="A146" s="8">
        <v>131</v>
      </c>
      <c r="B146" s="22">
        <v>40513</v>
      </c>
      <c r="C146" s="247">
        <v>1</v>
      </c>
      <c r="D146" s="156">
        <v>0.96750000000000014</v>
      </c>
      <c r="E146" s="156">
        <v>1.7030000000000001</v>
      </c>
      <c r="F146" s="156">
        <v>1.016</v>
      </c>
      <c r="G146" s="156">
        <v>6.6630000000000003</v>
      </c>
      <c r="H146" s="156">
        <v>1.3149</v>
      </c>
      <c r="I146" s="156">
        <v>7.7664999999999997</v>
      </c>
      <c r="J146" s="259">
        <v>45.29</v>
      </c>
      <c r="K146" s="249">
        <v>8991.2000000000007</v>
      </c>
      <c r="L146" s="248">
        <v>84</v>
      </c>
      <c r="M146" s="250">
        <v>1149</v>
      </c>
      <c r="N146" s="218">
        <v>3.15</v>
      </c>
      <c r="O146" s="132">
        <v>12.3735</v>
      </c>
      <c r="P146" s="217">
        <v>1.3089999999999999</v>
      </c>
      <c r="Q146" s="330">
        <v>0.99970000000000003</v>
      </c>
      <c r="R146" s="260">
        <v>30.37</v>
      </c>
      <c r="S146" s="252">
        <v>30.04</v>
      </c>
      <c r="T146" s="217">
        <v>1.5603</v>
      </c>
      <c r="Z146" s="237"/>
    </row>
    <row r="147" spans="1:26">
      <c r="A147" s="8">
        <v>132</v>
      </c>
      <c r="B147" s="22">
        <v>40546</v>
      </c>
      <c r="C147" s="247">
        <v>1</v>
      </c>
      <c r="D147" s="156">
        <v>1.02</v>
      </c>
      <c r="E147" s="156">
        <v>1.6452</v>
      </c>
      <c r="F147" s="156">
        <v>0.99029999999999996</v>
      </c>
      <c r="G147" s="156">
        <v>6.5895000000000001</v>
      </c>
      <c r="H147" s="156">
        <v>1.3371</v>
      </c>
      <c r="I147" s="156">
        <v>7.7683</v>
      </c>
      <c r="J147" s="259">
        <v>44.59</v>
      </c>
      <c r="K147" s="249">
        <v>9041.7999999999993</v>
      </c>
      <c r="L147" s="248">
        <v>81.56</v>
      </c>
      <c r="M147" s="250">
        <v>1124.3</v>
      </c>
      <c r="N147" s="218">
        <v>3.0634999999999999</v>
      </c>
      <c r="O147" s="132">
        <v>12.253500000000001</v>
      </c>
      <c r="P147" s="217">
        <v>1.2842</v>
      </c>
      <c r="Q147" s="330">
        <v>0.93289999999999995</v>
      </c>
      <c r="R147" s="260">
        <v>29.08</v>
      </c>
      <c r="S147" s="252">
        <v>30.05</v>
      </c>
      <c r="T147" s="217">
        <v>1.5489999999999999</v>
      </c>
      <c r="Z147" s="237"/>
    </row>
    <row r="148" spans="1:26">
      <c r="A148" s="8">
        <v>133</v>
      </c>
      <c r="B148" s="22">
        <v>40575</v>
      </c>
      <c r="C148" s="247">
        <v>1</v>
      </c>
      <c r="D148" s="151">
        <v>1.0122</v>
      </c>
      <c r="E148" s="151">
        <v>1.6619999999999999</v>
      </c>
      <c r="F148" s="151">
        <v>0.99209999999999998</v>
      </c>
      <c r="G148" s="151">
        <v>6.5937000000000001</v>
      </c>
      <c r="H148" s="151">
        <v>1.3793</v>
      </c>
      <c r="I148" s="151">
        <v>7.7912999999999997</v>
      </c>
      <c r="J148" s="218">
        <v>45.65</v>
      </c>
      <c r="K148" s="249">
        <v>9020</v>
      </c>
      <c r="L148" s="218">
        <v>81.48</v>
      </c>
      <c r="M148" s="68">
        <v>1113.5999999999999</v>
      </c>
      <c r="N148" s="218">
        <v>3.06</v>
      </c>
      <c r="O148" s="132">
        <v>12.0053</v>
      </c>
      <c r="P148" s="217">
        <v>1.2712000000000001</v>
      </c>
      <c r="Q148" s="330">
        <v>0.93879999999999997</v>
      </c>
      <c r="R148" s="252">
        <v>29.02</v>
      </c>
      <c r="S148" s="252">
        <v>30.87</v>
      </c>
      <c r="T148" s="217">
        <v>1.6124000000000001</v>
      </c>
      <c r="Z148" s="237"/>
    </row>
    <row r="149" spans="1:26">
      <c r="A149" s="8">
        <v>134</v>
      </c>
      <c r="B149" s="22">
        <v>40603</v>
      </c>
      <c r="C149" s="247">
        <v>1</v>
      </c>
      <c r="D149" s="151">
        <v>1.0159</v>
      </c>
      <c r="E149" s="151">
        <v>1.66</v>
      </c>
      <c r="F149" s="151">
        <v>0.97419999999999995</v>
      </c>
      <c r="G149" s="151">
        <v>6.57</v>
      </c>
      <c r="H149" s="151">
        <v>1.3813</v>
      </c>
      <c r="I149" s="151">
        <v>7.7887000000000004</v>
      </c>
      <c r="J149" s="218">
        <v>44.82</v>
      </c>
      <c r="K149" s="249">
        <v>8777.5</v>
      </c>
      <c r="L149" s="218">
        <v>81.86</v>
      </c>
      <c r="M149" s="68">
        <v>1123.5</v>
      </c>
      <c r="N149" s="218">
        <v>3.0329999999999999</v>
      </c>
      <c r="O149" s="132">
        <v>12.088200000000001</v>
      </c>
      <c r="P149" s="217">
        <v>1.2706999999999999</v>
      </c>
      <c r="Q149" s="330">
        <v>0.9284</v>
      </c>
      <c r="R149" s="252">
        <v>29.54</v>
      </c>
      <c r="S149" s="252">
        <v>30.52</v>
      </c>
      <c r="T149" s="217">
        <v>1.6309</v>
      </c>
      <c r="Z149" s="237"/>
    </row>
    <row r="150" spans="1:26">
      <c r="A150" s="8">
        <v>135</v>
      </c>
      <c r="B150" s="22">
        <v>40634</v>
      </c>
      <c r="C150" s="247">
        <v>1</v>
      </c>
      <c r="D150" s="151">
        <v>1.0387</v>
      </c>
      <c r="E150" s="151">
        <v>1.6155999999999999</v>
      </c>
      <c r="F150" s="151">
        <v>0.96289999999999998</v>
      </c>
      <c r="G150" s="151">
        <v>6.5476999999999999</v>
      </c>
      <c r="H150" s="151">
        <v>1.4215</v>
      </c>
      <c r="I150" s="151">
        <v>7.7784000000000004</v>
      </c>
      <c r="J150" s="218">
        <v>44.44</v>
      </c>
      <c r="K150" s="249">
        <v>8674.7999999999993</v>
      </c>
      <c r="L150" s="218">
        <v>84.05</v>
      </c>
      <c r="M150" s="68">
        <v>1086.7</v>
      </c>
      <c r="N150" s="218">
        <v>3.0255000000000001</v>
      </c>
      <c r="O150" s="132">
        <v>11.829000000000001</v>
      </c>
      <c r="P150" s="217">
        <v>1.2605999999999999</v>
      </c>
      <c r="Q150" s="330">
        <v>0.92430000000000001</v>
      </c>
      <c r="R150" s="252">
        <v>29.25</v>
      </c>
      <c r="S150" s="252">
        <v>30.26</v>
      </c>
      <c r="T150" s="217">
        <v>1.6132</v>
      </c>
      <c r="Z150" s="237"/>
    </row>
    <row r="151" spans="1:26">
      <c r="A151" s="8">
        <v>136</v>
      </c>
      <c r="B151" s="22">
        <v>40665</v>
      </c>
      <c r="C151" s="247">
        <v>1</v>
      </c>
      <c r="D151" s="151">
        <v>1.097</v>
      </c>
      <c r="E151" s="151">
        <v>1.5745</v>
      </c>
      <c r="F151" s="151">
        <v>0.94920000000000004</v>
      </c>
      <c r="G151" s="151">
        <v>6.492</v>
      </c>
      <c r="H151" s="151">
        <v>1.4870000000000001</v>
      </c>
      <c r="I151" s="151">
        <v>7.7652000000000001</v>
      </c>
      <c r="J151" s="218">
        <v>44.27</v>
      </c>
      <c r="K151" s="249">
        <v>8551.2999999999993</v>
      </c>
      <c r="L151" s="218">
        <v>81.23</v>
      </c>
      <c r="M151" s="68">
        <v>1065.5</v>
      </c>
      <c r="N151" s="218">
        <v>2.9609999999999999</v>
      </c>
      <c r="O151" s="132">
        <v>11.505000000000001</v>
      </c>
      <c r="P151" s="217">
        <v>1.2222</v>
      </c>
      <c r="Q151" s="330">
        <v>0.86399999999999999</v>
      </c>
      <c r="R151" s="252">
        <v>28.67</v>
      </c>
      <c r="S151" s="252">
        <v>29.81</v>
      </c>
      <c r="T151" s="217">
        <v>1.669</v>
      </c>
      <c r="Z151" s="237"/>
    </row>
    <row r="152" spans="1:26">
      <c r="A152" s="8">
        <v>137</v>
      </c>
      <c r="B152" s="22">
        <v>40695</v>
      </c>
      <c r="C152" s="247">
        <v>1</v>
      </c>
      <c r="D152" s="151">
        <v>1.0716000000000001</v>
      </c>
      <c r="E152" s="151">
        <v>1.5831</v>
      </c>
      <c r="F152" s="151">
        <v>0.97130000000000005</v>
      </c>
      <c r="G152" s="151">
        <v>6.4779999999999998</v>
      </c>
      <c r="H152" s="151">
        <v>1.4431</v>
      </c>
      <c r="I152" s="151">
        <v>7.7766999999999999</v>
      </c>
      <c r="J152" s="218">
        <v>44.84</v>
      </c>
      <c r="K152" s="249">
        <v>8521.1</v>
      </c>
      <c r="L152" s="218">
        <v>80.819999999999993</v>
      </c>
      <c r="M152" s="68">
        <v>1076.2</v>
      </c>
      <c r="N152" s="218">
        <v>3.008</v>
      </c>
      <c r="O152" s="132">
        <v>11.636200000000001</v>
      </c>
      <c r="P152" s="217">
        <v>1.2310000000000001</v>
      </c>
      <c r="Q152" s="330">
        <v>0.84009999999999996</v>
      </c>
      <c r="R152" s="252">
        <v>28.58</v>
      </c>
      <c r="S152" s="252">
        <v>30.2</v>
      </c>
      <c r="T152" s="217">
        <v>1.6391</v>
      </c>
      <c r="Z152" s="237"/>
    </row>
    <row r="153" spans="1:26">
      <c r="A153" s="8">
        <v>138</v>
      </c>
      <c r="B153" s="22">
        <v>40725</v>
      </c>
      <c r="C153" s="247">
        <v>1</v>
      </c>
      <c r="D153" s="151">
        <v>1.0753999999999999</v>
      </c>
      <c r="E153" s="151">
        <v>1.5558000000000001</v>
      </c>
      <c r="F153" s="151">
        <v>0.96079999999999999</v>
      </c>
      <c r="G153" s="151">
        <v>6.4645000000000001</v>
      </c>
      <c r="H153" s="151">
        <v>1.4508000000000001</v>
      </c>
      <c r="I153" s="151">
        <v>7.7801999999999998</v>
      </c>
      <c r="J153" s="218">
        <v>44.62</v>
      </c>
      <c r="K153" s="249">
        <v>8551.7999999999993</v>
      </c>
      <c r="L153" s="218">
        <v>80.81</v>
      </c>
      <c r="M153" s="68">
        <v>1065.05</v>
      </c>
      <c r="N153" s="218">
        <v>3.008</v>
      </c>
      <c r="O153" s="132">
        <v>11.6294</v>
      </c>
      <c r="P153" s="217">
        <v>1.2263999999999999</v>
      </c>
      <c r="Q153" s="330">
        <v>0.84789999999999999</v>
      </c>
      <c r="R153" s="252">
        <v>28.75</v>
      </c>
      <c r="S153" s="252">
        <v>30.76</v>
      </c>
      <c r="T153" s="217">
        <v>1.607</v>
      </c>
      <c r="Z153" s="237"/>
    </row>
    <row r="154" spans="1:26">
      <c r="A154" s="8">
        <v>139</v>
      </c>
      <c r="B154" s="22">
        <v>40756</v>
      </c>
      <c r="C154" s="247">
        <v>1</v>
      </c>
      <c r="D154" s="151">
        <v>1.093</v>
      </c>
      <c r="E154" s="151">
        <v>1.5609999999999999</v>
      </c>
      <c r="F154" s="151">
        <v>0.95930000000000004</v>
      </c>
      <c r="G154" s="151">
        <v>6.4337</v>
      </c>
      <c r="H154" s="151">
        <v>1.4201999999999999</v>
      </c>
      <c r="I154" s="151">
        <v>7.7906000000000004</v>
      </c>
      <c r="J154" s="218">
        <v>44.06</v>
      </c>
      <c r="K154" s="249">
        <v>8516.1</v>
      </c>
      <c r="L154" s="218">
        <v>76.87</v>
      </c>
      <c r="M154" s="68">
        <v>1051.3</v>
      </c>
      <c r="N154" s="218">
        <v>2.9369999999999998</v>
      </c>
      <c r="O154" s="132">
        <v>11.7525</v>
      </c>
      <c r="P154" s="217">
        <v>1.2050000000000001</v>
      </c>
      <c r="Q154" s="330">
        <v>0.78129999999999999</v>
      </c>
      <c r="R154" s="252">
        <v>28.8</v>
      </c>
      <c r="S154" s="252">
        <v>29.73</v>
      </c>
      <c r="T154" s="217">
        <v>1.6277999999999999</v>
      </c>
      <c r="Z154" s="237"/>
    </row>
    <row r="155" spans="1:26">
      <c r="A155" s="8">
        <v>140</v>
      </c>
      <c r="B155" s="22">
        <v>40787</v>
      </c>
      <c r="C155" s="247">
        <v>1</v>
      </c>
      <c r="D155" s="151">
        <v>1.075</v>
      </c>
      <c r="E155" s="151">
        <v>1.6005</v>
      </c>
      <c r="F155" s="151">
        <v>0.97509999999999997</v>
      </c>
      <c r="G155" s="151">
        <v>6.3811999999999998</v>
      </c>
      <c r="H155" s="151">
        <v>1.4282999999999999</v>
      </c>
      <c r="I155" s="151">
        <v>7.7830000000000004</v>
      </c>
      <c r="J155" s="218">
        <v>45.66</v>
      </c>
      <c r="K155" s="249">
        <v>8554.4</v>
      </c>
      <c r="L155" s="218">
        <v>76.81</v>
      </c>
      <c r="M155" s="68">
        <v>1061.4000000000001</v>
      </c>
      <c r="N155" s="218">
        <v>2.988</v>
      </c>
      <c r="O155" s="132">
        <v>12.255599999999999</v>
      </c>
      <c r="P155" s="217">
        <v>1.2022999999999999</v>
      </c>
      <c r="Q155" s="330">
        <v>0.79510000000000003</v>
      </c>
      <c r="R155" s="252">
        <v>28.93</v>
      </c>
      <c r="S155" s="252">
        <v>29.95</v>
      </c>
      <c r="T155" s="217">
        <v>1.6178999999999999</v>
      </c>
      <c r="Z155" s="237"/>
    </row>
    <row r="156" spans="1:26">
      <c r="A156" s="8">
        <v>141</v>
      </c>
      <c r="B156" s="22">
        <v>40819</v>
      </c>
      <c r="C156" s="247">
        <v>1</v>
      </c>
      <c r="D156" s="151">
        <v>0.9647</v>
      </c>
      <c r="E156" s="151">
        <v>1.8815</v>
      </c>
      <c r="F156" s="151">
        <v>1.044</v>
      </c>
      <c r="G156" s="151">
        <v>6.3745000000000003</v>
      </c>
      <c r="H156" s="151">
        <v>1.3281000000000001</v>
      </c>
      <c r="I156" s="151">
        <v>7.7884000000000002</v>
      </c>
      <c r="J156" s="218">
        <v>49.09</v>
      </c>
      <c r="K156" s="249">
        <v>8923.1</v>
      </c>
      <c r="L156" s="218">
        <v>76.66</v>
      </c>
      <c r="M156" s="68">
        <v>1180</v>
      </c>
      <c r="N156" s="218">
        <v>3.2090000000000001</v>
      </c>
      <c r="O156" s="132">
        <v>13.8767</v>
      </c>
      <c r="P156" s="217">
        <v>1.3104</v>
      </c>
      <c r="Q156" s="330">
        <v>0.91510000000000002</v>
      </c>
      <c r="R156" s="252">
        <v>30.62</v>
      </c>
      <c r="S156" s="252">
        <v>31.11</v>
      </c>
      <c r="T156" s="217">
        <v>1.5474000000000001</v>
      </c>
      <c r="Z156" s="237"/>
    </row>
    <row r="157" spans="1:26">
      <c r="A157" s="8">
        <v>142</v>
      </c>
      <c r="B157" s="22">
        <v>40848</v>
      </c>
      <c r="C157" s="247">
        <v>1</v>
      </c>
      <c r="D157" s="151">
        <v>1.0302</v>
      </c>
      <c r="E157" s="151">
        <v>1.7524999999999999</v>
      </c>
      <c r="F157" s="151">
        <v>1.02</v>
      </c>
      <c r="G157" s="151">
        <v>6.3547000000000002</v>
      </c>
      <c r="H157" s="151">
        <v>1.3675999999999999</v>
      </c>
      <c r="I157" s="151">
        <v>7.7717000000000001</v>
      </c>
      <c r="J157" s="21">
        <v>49.26</v>
      </c>
      <c r="K157" s="249">
        <v>8867.7999999999993</v>
      </c>
      <c r="L157" s="21">
        <v>78.28</v>
      </c>
      <c r="M157" s="138">
        <v>1122.05</v>
      </c>
      <c r="N157" s="218">
        <v>3.1179999999999999</v>
      </c>
      <c r="O157" s="132">
        <v>13.666499999999999</v>
      </c>
      <c r="P157" s="162">
        <v>1.2782</v>
      </c>
      <c r="Q157" s="330">
        <v>0.8901</v>
      </c>
      <c r="R157" s="132">
        <v>30.07</v>
      </c>
      <c r="S157" s="252">
        <v>30.88</v>
      </c>
      <c r="T157" s="162">
        <v>1.5946</v>
      </c>
      <c r="Z157" s="237"/>
    </row>
    <row r="158" spans="1:26">
      <c r="A158" s="8">
        <v>143</v>
      </c>
      <c r="B158" s="22">
        <v>40878</v>
      </c>
      <c r="C158" s="247">
        <v>1</v>
      </c>
      <c r="D158" s="151">
        <v>1.0226999999999999</v>
      </c>
      <c r="E158" s="151">
        <v>1.7965</v>
      </c>
      <c r="F158" s="151">
        <v>1.0172000000000001</v>
      </c>
      <c r="G158" s="151">
        <v>6.3654999999999999</v>
      </c>
      <c r="H158" s="151">
        <v>1.3487</v>
      </c>
      <c r="I158" s="151">
        <v>7.7694999999999999</v>
      </c>
      <c r="J158" s="21">
        <v>51.36</v>
      </c>
      <c r="K158" s="249">
        <v>9003.5</v>
      </c>
      <c r="L158" s="21">
        <v>77.599999999999994</v>
      </c>
      <c r="M158" s="138">
        <v>1126.55</v>
      </c>
      <c r="N158" s="218">
        <v>3.1379999999999999</v>
      </c>
      <c r="O158" s="132">
        <v>13.5875</v>
      </c>
      <c r="P158" s="162">
        <v>1.2823</v>
      </c>
      <c r="Q158" s="330">
        <v>0.91349999999999998</v>
      </c>
      <c r="R158" s="132">
        <v>30.1</v>
      </c>
      <c r="S158" s="252">
        <v>30.81</v>
      </c>
      <c r="T158" s="162">
        <v>1.5698000000000001</v>
      </c>
      <c r="Z158" s="237"/>
    </row>
    <row r="159" spans="1:26">
      <c r="A159" s="8">
        <v>144</v>
      </c>
      <c r="B159" s="22">
        <v>40911</v>
      </c>
      <c r="C159" s="247">
        <v>1</v>
      </c>
      <c r="D159" s="151">
        <v>1.038</v>
      </c>
      <c r="E159" s="151">
        <v>1.8338000000000001</v>
      </c>
      <c r="F159" s="151">
        <v>1.0088999999999999</v>
      </c>
      <c r="G159" s="151">
        <v>6.2939999999999996</v>
      </c>
      <c r="H159" s="151">
        <v>1.3061</v>
      </c>
      <c r="I159" s="151">
        <v>7.7670000000000003</v>
      </c>
      <c r="J159" s="21">
        <v>53.11</v>
      </c>
      <c r="K159" s="249">
        <v>9172.7000000000007</v>
      </c>
      <c r="L159" s="21">
        <v>76.67</v>
      </c>
      <c r="M159" s="138">
        <v>1143.7</v>
      </c>
      <c r="N159" s="218">
        <v>3.1475</v>
      </c>
      <c r="O159" s="132">
        <v>13.6736</v>
      </c>
      <c r="P159" s="162">
        <v>1.2824</v>
      </c>
      <c r="Q159" s="330">
        <v>0.93189999999999995</v>
      </c>
      <c r="R159" s="132">
        <v>30.28</v>
      </c>
      <c r="S159" s="252">
        <v>31.29</v>
      </c>
      <c r="T159" s="162">
        <v>1.5654999999999999</v>
      </c>
      <c r="Z159" s="237"/>
    </row>
    <row r="160" spans="1:26">
      <c r="A160" s="8">
        <v>145</v>
      </c>
      <c r="B160" s="22">
        <v>40940</v>
      </c>
      <c r="C160" s="247">
        <v>1</v>
      </c>
      <c r="D160" s="151">
        <v>1.07</v>
      </c>
      <c r="E160" s="151">
        <v>1.7383</v>
      </c>
      <c r="F160" s="151">
        <v>0.99839999999999995</v>
      </c>
      <c r="G160" s="151">
        <v>6.3075999999999999</v>
      </c>
      <c r="H160" s="151">
        <v>1.3179000000000001</v>
      </c>
      <c r="I160" s="151">
        <v>7.7552000000000003</v>
      </c>
      <c r="J160" s="21">
        <v>49.273800000000001</v>
      </c>
      <c r="K160" s="249">
        <v>8982.9</v>
      </c>
      <c r="L160" s="21">
        <v>76.11</v>
      </c>
      <c r="M160" s="138">
        <v>1126.3499999999999</v>
      </c>
      <c r="N160" s="218">
        <v>3.0455999999999999</v>
      </c>
      <c r="O160" s="132">
        <v>12.9514</v>
      </c>
      <c r="P160" s="162">
        <v>1.2521</v>
      </c>
      <c r="Q160" s="330">
        <v>0.91410000000000002</v>
      </c>
      <c r="R160" s="132">
        <v>29.649000000000001</v>
      </c>
      <c r="S160" s="252">
        <v>30.93</v>
      </c>
      <c r="T160" s="162">
        <v>1.5849</v>
      </c>
      <c r="Z160" s="237"/>
    </row>
    <row r="161" spans="1:26">
      <c r="A161" s="8">
        <v>146</v>
      </c>
      <c r="B161" s="22">
        <v>40969</v>
      </c>
      <c r="C161" s="247">
        <v>1</v>
      </c>
      <c r="D161" s="151">
        <v>1.0803</v>
      </c>
      <c r="E161" s="151">
        <v>1.7108000000000001</v>
      </c>
      <c r="F161" s="151">
        <v>0.98480000000000001</v>
      </c>
      <c r="G161" s="151">
        <v>6.3000999999999996</v>
      </c>
      <c r="H161" s="151">
        <v>1.3320000000000001</v>
      </c>
      <c r="I161" s="151">
        <v>7.7550999999999997</v>
      </c>
      <c r="J161" s="21">
        <v>49.14</v>
      </c>
      <c r="K161" s="249">
        <v>9119.5</v>
      </c>
      <c r="L161" s="21">
        <v>81.16</v>
      </c>
      <c r="M161" s="138">
        <v>1116</v>
      </c>
      <c r="N161" s="218">
        <v>3</v>
      </c>
      <c r="O161" s="132">
        <v>12.7661</v>
      </c>
      <c r="P161" s="162">
        <v>1.2474000000000001</v>
      </c>
      <c r="Q161" s="330">
        <v>0.90510000000000002</v>
      </c>
      <c r="R161" s="132">
        <v>29.37</v>
      </c>
      <c r="S161" s="252">
        <v>30.5</v>
      </c>
      <c r="T161" s="162">
        <v>1.5952999999999999</v>
      </c>
      <c r="Z161" s="237"/>
    </row>
    <row r="162" spans="1:26">
      <c r="A162" s="8">
        <v>147</v>
      </c>
      <c r="B162" s="22">
        <v>41001</v>
      </c>
      <c r="C162" s="247">
        <v>1</v>
      </c>
      <c r="D162" s="151">
        <v>1.0426</v>
      </c>
      <c r="E162" s="151">
        <v>1.8257000000000001</v>
      </c>
      <c r="F162" s="151">
        <v>0.99160000000000004</v>
      </c>
      <c r="G162" s="151">
        <v>6.2979000000000003</v>
      </c>
      <c r="H162" s="151">
        <v>1.3325</v>
      </c>
      <c r="I162" s="151">
        <v>7.766</v>
      </c>
      <c r="J162" s="21">
        <v>50.79</v>
      </c>
      <c r="K162" s="249">
        <v>9098.2000000000007</v>
      </c>
      <c r="L162" s="21">
        <v>82.16</v>
      </c>
      <c r="M162" s="138">
        <v>1125.75</v>
      </c>
      <c r="N162" s="218">
        <v>3.0525000000000002</v>
      </c>
      <c r="O162" s="132">
        <v>12.7569</v>
      </c>
      <c r="P162" s="162">
        <v>1.2539</v>
      </c>
      <c r="Q162" s="330">
        <v>0.90369999999999995</v>
      </c>
      <c r="R162" s="132">
        <v>29.49</v>
      </c>
      <c r="S162" s="252">
        <v>30.81</v>
      </c>
      <c r="T162" s="162">
        <v>1.6022000000000001</v>
      </c>
      <c r="Z162" s="237"/>
    </row>
    <row r="163" spans="1:26">
      <c r="A163" s="8">
        <v>148</v>
      </c>
      <c r="B163" s="22">
        <v>41030</v>
      </c>
      <c r="C163" s="247">
        <v>1</v>
      </c>
      <c r="D163" s="151">
        <v>1.0345</v>
      </c>
      <c r="E163" s="151">
        <v>1.9036999999999999</v>
      </c>
      <c r="F163" s="151">
        <v>0.9839</v>
      </c>
      <c r="G163" s="151">
        <v>6.3089000000000004</v>
      </c>
      <c r="H163" s="151">
        <v>1.3226</v>
      </c>
      <c r="I163" s="151">
        <v>7.7583000000000002</v>
      </c>
      <c r="J163" s="21">
        <v>52.5</v>
      </c>
      <c r="K163" s="249">
        <v>9195.4</v>
      </c>
      <c r="L163" s="21">
        <v>80.17</v>
      </c>
      <c r="M163" s="138">
        <v>1128.3499999999999</v>
      </c>
      <c r="N163" s="218">
        <v>3.0314999999999999</v>
      </c>
      <c r="O163" s="132">
        <v>12.887700000000001</v>
      </c>
      <c r="P163" s="162">
        <v>1.2355</v>
      </c>
      <c r="Q163" s="330">
        <v>0.90869999999999995</v>
      </c>
      <c r="R163" s="132">
        <v>29.11</v>
      </c>
      <c r="S163" s="252">
        <v>30.7</v>
      </c>
      <c r="T163" s="162">
        <v>1.6221000000000001</v>
      </c>
      <c r="Z163" s="237"/>
    </row>
    <row r="164" spans="1:26">
      <c r="A164" s="8">
        <v>149</v>
      </c>
      <c r="B164" s="22">
        <v>41061</v>
      </c>
      <c r="C164" s="247">
        <v>1</v>
      </c>
      <c r="D164" s="151">
        <v>0.96880000000000011</v>
      </c>
      <c r="E164" s="151">
        <v>2.0325000000000002</v>
      </c>
      <c r="F164" s="151">
        <v>1.0378000000000001</v>
      </c>
      <c r="G164" s="151">
        <v>6.3692000000000002</v>
      </c>
      <c r="H164" s="151">
        <v>1.242</v>
      </c>
      <c r="I164" s="151">
        <v>7.7603</v>
      </c>
      <c r="J164" s="21">
        <v>55.44</v>
      </c>
      <c r="K164" s="249">
        <v>9351.4</v>
      </c>
      <c r="L164" s="21">
        <v>78.209999999999994</v>
      </c>
      <c r="M164" s="138">
        <v>1182</v>
      </c>
      <c r="N164" s="218">
        <v>3.1970000000000001</v>
      </c>
      <c r="O164" s="132">
        <v>14.365</v>
      </c>
      <c r="P164" s="162">
        <v>1.2918000000000001</v>
      </c>
      <c r="Q164" s="330">
        <v>0.96709999999999996</v>
      </c>
      <c r="R164" s="132">
        <v>29.93</v>
      </c>
      <c r="S164" s="252">
        <v>31.62</v>
      </c>
      <c r="T164" s="162">
        <v>1.5383</v>
      </c>
      <c r="Z164" s="237"/>
    </row>
    <row r="165" spans="1:26">
      <c r="A165" s="8">
        <v>150</v>
      </c>
      <c r="B165" s="22">
        <v>41092</v>
      </c>
      <c r="C165" s="247">
        <v>1</v>
      </c>
      <c r="D165" s="151">
        <v>1.0239</v>
      </c>
      <c r="E165" s="151">
        <v>1.9886999999999999</v>
      </c>
      <c r="F165" s="151">
        <v>1.0193000000000001</v>
      </c>
      <c r="G165" s="151">
        <v>6.3487</v>
      </c>
      <c r="H165" s="151">
        <v>1.2584</v>
      </c>
      <c r="I165" s="151">
        <v>7.7577999999999996</v>
      </c>
      <c r="J165" s="21">
        <v>55.45</v>
      </c>
      <c r="K165" s="249">
        <v>9318.35</v>
      </c>
      <c r="L165" s="21">
        <v>79.42</v>
      </c>
      <c r="M165" s="138">
        <v>1143.4000000000001</v>
      </c>
      <c r="N165" s="218">
        <v>3.1619999999999999</v>
      </c>
      <c r="O165" s="132">
        <v>13.3813</v>
      </c>
      <c r="P165" s="162">
        <v>1.2672000000000001</v>
      </c>
      <c r="Q165" s="330">
        <v>0.95440000000000003</v>
      </c>
      <c r="R165" s="132">
        <v>29.9</v>
      </c>
      <c r="S165" s="252">
        <v>31.54</v>
      </c>
      <c r="T165" s="162">
        <v>1.5679000000000001</v>
      </c>
      <c r="Z165" s="237"/>
    </row>
    <row r="166" spans="1:26">
      <c r="A166" s="8">
        <v>151</v>
      </c>
      <c r="B166" s="22">
        <v>41122</v>
      </c>
      <c r="C166" s="247">
        <v>1</v>
      </c>
      <c r="D166" s="151">
        <v>1.0518000000000001</v>
      </c>
      <c r="E166" s="151">
        <v>2.0384000000000002</v>
      </c>
      <c r="F166" s="151">
        <v>1.0017</v>
      </c>
      <c r="G166" s="151">
        <v>6.3680000000000003</v>
      </c>
      <c r="H166" s="151">
        <v>1.2299</v>
      </c>
      <c r="I166" s="151">
        <v>7.7550999999999997</v>
      </c>
      <c r="J166" s="21">
        <v>55.47</v>
      </c>
      <c r="K166" s="249">
        <v>9447.2000000000007</v>
      </c>
      <c r="L166" s="21">
        <v>78.19</v>
      </c>
      <c r="M166" s="138">
        <v>1126.56</v>
      </c>
      <c r="N166" s="218">
        <v>3.113</v>
      </c>
      <c r="O166" s="132">
        <v>13.2677</v>
      </c>
      <c r="P166" s="162">
        <v>1.2439</v>
      </c>
      <c r="Q166" s="330">
        <v>0.97670000000000001</v>
      </c>
      <c r="R166" s="132">
        <v>29.95</v>
      </c>
      <c r="S166" s="252">
        <v>31.55</v>
      </c>
      <c r="T166" s="162">
        <v>1.5596000000000001</v>
      </c>
      <c r="Z166" s="237"/>
    </row>
    <row r="167" spans="1:26">
      <c r="A167" s="8">
        <v>152</v>
      </c>
      <c r="B167" s="22">
        <v>41156</v>
      </c>
      <c r="C167" s="247">
        <v>1</v>
      </c>
      <c r="D167" s="151">
        <v>1.0229999999999999</v>
      </c>
      <c r="E167" s="151">
        <v>2.0419999999999998</v>
      </c>
      <c r="F167" s="151">
        <v>0.98619999999999997</v>
      </c>
      <c r="G167" s="151">
        <v>6.3464999999999998</v>
      </c>
      <c r="H167" s="151">
        <v>1.2565999999999999</v>
      </c>
      <c r="I167" s="151">
        <v>7.7564000000000002</v>
      </c>
      <c r="J167" s="21">
        <v>55.61</v>
      </c>
      <c r="K167" s="249">
        <v>9575.7000000000007</v>
      </c>
      <c r="L167" s="21">
        <v>78.349999999999994</v>
      </c>
      <c r="M167" s="138">
        <v>1133.23</v>
      </c>
      <c r="N167" s="218">
        <v>3.1061000000000001</v>
      </c>
      <c r="O167" s="132">
        <v>13.178100000000001</v>
      </c>
      <c r="P167" s="162">
        <v>1.2471000000000001</v>
      </c>
      <c r="Q167" s="330">
        <v>0.95579999999999998</v>
      </c>
      <c r="R167" s="132">
        <v>29.82</v>
      </c>
      <c r="S167" s="252">
        <v>31.2</v>
      </c>
      <c r="T167" s="162">
        <v>1.5889</v>
      </c>
      <c r="Z167" s="237"/>
    </row>
    <row r="168" spans="1:26">
      <c r="A168" s="8">
        <v>153</v>
      </c>
      <c r="B168" s="22">
        <v>41183</v>
      </c>
      <c r="C168" s="247">
        <v>1</v>
      </c>
      <c r="D168" s="151">
        <v>1.0374000000000001</v>
      </c>
      <c r="E168" s="151">
        <v>2.0253999999999999</v>
      </c>
      <c r="F168" s="151">
        <v>0.98270000000000002</v>
      </c>
      <c r="G168" s="151">
        <v>6.2839999999999998</v>
      </c>
      <c r="H168" s="151">
        <v>1.29</v>
      </c>
      <c r="I168" s="151">
        <v>7.7542999999999997</v>
      </c>
      <c r="J168" s="21">
        <v>52.46</v>
      </c>
      <c r="K168" s="249">
        <v>9540.7999999999993</v>
      </c>
      <c r="L168" s="21">
        <v>78</v>
      </c>
      <c r="M168" s="138">
        <v>1112.29</v>
      </c>
      <c r="N168" s="218">
        <v>3.0590000000000002</v>
      </c>
      <c r="O168" s="132">
        <v>12.8172</v>
      </c>
      <c r="P168" s="162">
        <v>1.2285999999999999</v>
      </c>
      <c r="Q168" s="331">
        <v>0.93759999999999999</v>
      </c>
      <c r="R168" s="132">
        <v>29.27</v>
      </c>
      <c r="S168" s="252">
        <v>30.73</v>
      </c>
      <c r="T168" s="162">
        <v>1.6142000000000001</v>
      </c>
      <c r="Z168" s="237"/>
    </row>
    <row r="169" spans="1:26">
      <c r="A169" s="8">
        <v>154</v>
      </c>
      <c r="B169" s="22">
        <v>41214</v>
      </c>
      <c r="C169" s="247">
        <v>1</v>
      </c>
      <c r="D169" s="151">
        <v>1.0402</v>
      </c>
      <c r="E169" s="151">
        <v>2.0304000000000002</v>
      </c>
      <c r="F169" s="151">
        <v>0.99729999999999996</v>
      </c>
      <c r="G169" s="151">
        <v>6.2393000000000001</v>
      </c>
      <c r="H169" s="151">
        <v>1.2937000000000001</v>
      </c>
      <c r="I169" s="151">
        <v>7.75</v>
      </c>
      <c r="J169" s="21">
        <v>53.76</v>
      </c>
      <c r="K169" s="249">
        <v>9589.4</v>
      </c>
      <c r="L169" s="21">
        <v>80.14</v>
      </c>
      <c r="M169" s="138">
        <v>1090.27</v>
      </c>
      <c r="N169" s="218">
        <v>3.0510000000000002</v>
      </c>
      <c r="O169" s="132">
        <v>13.037000000000001</v>
      </c>
      <c r="P169" s="162">
        <v>1.2201</v>
      </c>
      <c r="Q169" s="331">
        <v>0.93259999999999998</v>
      </c>
      <c r="R169" s="132">
        <v>29.2</v>
      </c>
      <c r="S169" s="252">
        <v>30.71</v>
      </c>
      <c r="T169" s="162">
        <v>1.6142000000000001</v>
      </c>
      <c r="Z169" s="237"/>
    </row>
    <row r="170" spans="1:26">
      <c r="A170" s="8">
        <v>155</v>
      </c>
      <c r="B170" s="22">
        <v>41246</v>
      </c>
      <c r="C170" s="247">
        <v>1</v>
      </c>
      <c r="D170" s="151">
        <v>1.0432999999999999</v>
      </c>
      <c r="E170" s="151">
        <v>2.1141000000000001</v>
      </c>
      <c r="F170" s="151">
        <v>0.9929</v>
      </c>
      <c r="G170" s="151">
        <v>6.2276999999999996</v>
      </c>
      <c r="H170" s="151">
        <v>1.3066</v>
      </c>
      <c r="I170" s="151">
        <v>7.75</v>
      </c>
      <c r="J170" s="21">
        <v>54.66</v>
      </c>
      <c r="K170" s="249">
        <v>9638.9</v>
      </c>
      <c r="L170" s="21">
        <v>82.24</v>
      </c>
      <c r="M170" s="138">
        <v>1082.6500000000001</v>
      </c>
      <c r="N170" s="218">
        <v>3.0409999999999999</v>
      </c>
      <c r="O170" s="132">
        <v>12.9255</v>
      </c>
      <c r="P170" s="162">
        <v>1.2184999999999999</v>
      </c>
      <c r="Q170" s="331">
        <v>0.92500000000000004</v>
      </c>
      <c r="R170" s="132">
        <v>29.07</v>
      </c>
      <c r="S170" s="252">
        <v>30.64</v>
      </c>
      <c r="T170" s="162">
        <v>1.6104000000000001</v>
      </c>
      <c r="Z170" s="237"/>
    </row>
    <row r="171" spans="1:26">
      <c r="A171" s="8">
        <v>156</v>
      </c>
      <c r="B171" s="22">
        <v>41276</v>
      </c>
      <c r="C171" s="247">
        <v>1</v>
      </c>
      <c r="D171" s="151">
        <v>1.0491999999999999</v>
      </c>
      <c r="E171" s="151">
        <v>2.0425</v>
      </c>
      <c r="F171" s="151">
        <v>0.9859</v>
      </c>
      <c r="G171" s="151">
        <v>6.2301000000000002</v>
      </c>
      <c r="H171" s="151">
        <v>1.3194999999999999</v>
      </c>
      <c r="I171" s="151">
        <v>7.7507000000000001</v>
      </c>
      <c r="J171" s="21">
        <v>54.23</v>
      </c>
      <c r="K171" s="249">
        <v>9665.7000000000007</v>
      </c>
      <c r="L171" s="21">
        <v>87.1</v>
      </c>
      <c r="M171" s="138">
        <v>1063.3</v>
      </c>
      <c r="N171" s="218">
        <v>3.0339999999999998</v>
      </c>
      <c r="O171" s="132">
        <v>12.76</v>
      </c>
      <c r="P171" s="162">
        <v>1.2202999999999999</v>
      </c>
      <c r="Q171" s="331">
        <v>0.91659999999999997</v>
      </c>
      <c r="R171" s="132">
        <v>29</v>
      </c>
      <c r="S171" s="252">
        <v>30.32</v>
      </c>
      <c r="T171" s="162">
        <v>1.6254999999999999</v>
      </c>
      <c r="Z171" s="237"/>
    </row>
    <row r="172" spans="1:26">
      <c r="A172" s="8">
        <v>157</v>
      </c>
      <c r="B172" s="22">
        <v>41306</v>
      </c>
      <c r="C172" s="247">
        <v>1</v>
      </c>
      <c r="D172" s="151">
        <v>1.0411999999999999</v>
      </c>
      <c r="E172" s="151">
        <v>1.9810000000000001</v>
      </c>
      <c r="F172" s="151">
        <v>0.99870000000000003</v>
      </c>
      <c r="G172" s="151">
        <v>6.2264999999999997</v>
      </c>
      <c r="H172" s="151">
        <v>1.3692</v>
      </c>
      <c r="I172" s="151">
        <v>7.7561999999999998</v>
      </c>
      <c r="J172" s="21">
        <v>53.16</v>
      </c>
      <c r="K172" s="249">
        <v>9696.1</v>
      </c>
      <c r="L172" s="21">
        <v>92.54</v>
      </c>
      <c r="M172" s="138">
        <v>1094.79</v>
      </c>
      <c r="N172" s="218">
        <v>3.1080000000000001</v>
      </c>
      <c r="O172" s="132">
        <v>12.6356</v>
      </c>
      <c r="P172" s="162">
        <v>1.2393000000000001</v>
      </c>
      <c r="Q172" s="331">
        <v>0.90300000000000002</v>
      </c>
      <c r="R172" s="132">
        <v>29.59</v>
      </c>
      <c r="S172" s="252">
        <v>29.77</v>
      </c>
      <c r="T172" s="162">
        <v>1.5744</v>
      </c>
      <c r="Z172" s="237"/>
    </row>
    <row r="173" spans="1:26">
      <c r="A173" s="8">
        <v>158</v>
      </c>
      <c r="B173" s="22">
        <v>41334</v>
      </c>
      <c r="C173" s="247">
        <v>1</v>
      </c>
      <c r="D173" s="151">
        <v>1.0209999999999999</v>
      </c>
      <c r="E173" s="151">
        <v>1.9829000000000001</v>
      </c>
      <c r="F173" s="151">
        <v>1.0285</v>
      </c>
      <c r="G173" s="151">
        <v>6.2225999999999999</v>
      </c>
      <c r="H173" s="151">
        <v>1.2988</v>
      </c>
      <c r="I173" s="151">
        <v>7.7550999999999997</v>
      </c>
      <c r="J173" s="21">
        <v>54.9</v>
      </c>
      <c r="K173" s="249">
        <v>9702.7999999999993</v>
      </c>
      <c r="L173" s="21">
        <v>93.38</v>
      </c>
      <c r="M173" s="138">
        <v>1083.9000000000001</v>
      </c>
      <c r="N173" s="218">
        <v>3.093</v>
      </c>
      <c r="O173" s="132">
        <v>12.7956</v>
      </c>
      <c r="P173" s="162">
        <v>1.2396</v>
      </c>
      <c r="Q173" s="331">
        <v>0.94479999999999997</v>
      </c>
      <c r="R173" s="132">
        <v>29.66</v>
      </c>
      <c r="S173" s="252">
        <v>29.78</v>
      </c>
      <c r="T173" s="162">
        <v>1.5033000000000001</v>
      </c>
      <c r="Z173" s="237"/>
    </row>
    <row r="174" spans="1:26">
      <c r="A174" s="8">
        <v>159</v>
      </c>
      <c r="B174" s="22">
        <v>41365</v>
      </c>
      <c r="C174" s="247">
        <v>1</v>
      </c>
      <c r="D174" s="151">
        <v>1.0421</v>
      </c>
      <c r="E174" s="151">
        <v>2.0179999999999998</v>
      </c>
      <c r="F174" s="151">
        <v>1.0165999999999999</v>
      </c>
      <c r="G174" s="151">
        <v>6.2077999999999998</v>
      </c>
      <c r="H174" s="151">
        <v>1.2857000000000001</v>
      </c>
      <c r="I174" s="151">
        <v>7.7634999999999996</v>
      </c>
      <c r="J174" s="21">
        <v>54.28</v>
      </c>
      <c r="K174" s="249">
        <v>9776</v>
      </c>
      <c r="L174" s="21">
        <v>93.3</v>
      </c>
      <c r="M174" s="138">
        <v>1114.3800000000001</v>
      </c>
      <c r="N174" s="218">
        <v>3.0920000000000001</v>
      </c>
      <c r="O174" s="132">
        <v>12.340400000000001</v>
      </c>
      <c r="P174" s="162">
        <v>1.2401</v>
      </c>
      <c r="Q174" s="331">
        <v>0.94599999999999995</v>
      </c>
      <c r="R174" s="132">
        <v>29.86</v>
      </c>
      <c r="S174" s="252">
        <v>29.29</v>
      </c>
      <c r="T174" s="162">
        <v>1.5232000000000001</v>
      </c>
      <c r="Z174" s="237"/>
    </row>
    <row r="175" spans="1:26">
      <c r="A175" s="8">
        <v>160</v>
      </c>
      <c r="B175" s="22">
        <v>41395</v>
      </c>
      <c r="C175" s="247">
        <v>1</v>
      </c>
      <c r="D175" s="151">
        <v>1.0285</v>
      </c>
      <c r="E175" s="151">
        <v>2.0065</v>
      </c>
      <c r="F175" s="151">
        <v>1.0083</v>
      </c>
      <c r="G175" s="151">
        <v>6.1646999999999998</v>
      </c>
      <c r="H175" s="151">
        <v>1.3191999999999999</v>
      </c>
      <c r="I175" s="151">
        <v>7.7603</v>
      </c>
      <c r="J175" s="21">
        <v>53.65</v>
      </c>
      <c r="K175" s="249">
        <v>9696.1</v>
      </c>
      <c r="L175" s="21">
        <v>97.28</v>
      </c>
      <c r="M175" s="138">
        <v>1100.3499999999999</v>
      </c>
      <c r="N175" s="218">
        <v>3.0415000000000001</v>
      </c>
      <c r="O175" s="132">
        <v>12.224600000000001</v>
      </c>
      <c r="P175" s="162">
        <v>1.2331000000000001</v>
      </c>
      <c r="Q175" s="331">
        <v>0.92679999999999996</v>
      </c>
      <c r="R175" s="132">
        <v>29.5</v>
      </c>
      <c r="S175" s="252">
        <v>29.31</v>
      </c>
      <c r="T175" s="162">
        <v>1.5578000000000001</v>
      </c>
      <c r="Z175" s="237"/>
    </row>
    <row r="176" spans="1:26">
      <c r="A176" s="8">
        <v>161</v>
      </c>
      <c r="B176" s="22">
        <v>41428</v>
      </c>
      <c r="C176" s="247">
        <v>1</v>
      </c>
      <c r="D176" s="151">
        <v>0.97700000000000009</v>
      </c>
      <c r="E176" s="151">
        <v>2.1364999999999998</v>
      </c>
      <c r="F176" s="151">
        <v>1.0289999999999999</v>
      </c>
      <c r="G176" s="151">
        <v>6.1311999999999998</v>
      </c>
      <c r="H176" s="151">
        <v>1.3098000000000001</v>
      </c>
      <c r="I176" s="151">
        <v>7.7625999999999999</v>
      </c>
      <c r="J176" s="21">
        <v>56.66</v>
      </c>
      <c r="K176" s="249">
        <v>9801</v>
      </c>
      <c r="L176" s="21">
        <v>99.18</v>
      </c>
      <c r="M176" s="138">
        <v>1127.18</v>
      </c>
      <c r="N176" s="218">
        <v>3.0979999999999999</v>
      </c>
      <c r="O176" s="132">
        <v>12.79</v>
      </c>
      <c r="P176" s="162">
        <v>1.2501</v>
      </c>
      <c r="Q176" s="331">
        <v>0.94420000000000004</v>
      </c>
      <c r="R176" s="132">
        <v>29.91</v>
      </c>
      <c r="S176" s="252">
        <v>30.31</v>
      </c>
      <c r="T176" s="162">
        <v>1.5348999999999999</v>
      </c>
      <c r="Z176" s="237"/>
    </row>
    <row r="177" spans="1:26">
      <c r="A177" s="8">
        <v>162</v>
      </c>
      <c r="B177" s="22">
        <v>41456</v>
      </c>
      <c r="C177" s="247">
        <v>1</v>
      </c>
      <c r="D177" s="151">
        <v>0.92469999999999997</v>
      </c>
      <c r="E177" s="151">
        <v>2.2280000000000002</v>
      </c>
      <c r="F177" s="151">
        <v>1.0499000000000001</v>
      </c>
      <c r="G177" s="151">
        <v>6.1325000000000003</v>
      </c>
      <c r="H177" s="151">
        <v>1.306</v>
      </c>
      <c r="I177" s="151">
        <v>7.7553999999999998</v>
      </c>
      <c r="J177" s="21">
        <v>59.38</v>
      </c>
      <c r="K177" s="249">
        <v>9934</v>
      </c>
      <c r="L177" s="21">
        <v>99.62</v>
      </c>
      <c r="M177" s="138">
        <v>1135.27</v>
      </c>
      <c r="N177" s="218">
        <v>3.1629999999999998</v>
      </c>
      <c r="O177" s="132">
        <v>12.9</v>
      </c>
      <c r="P177" s="162">
        <v>1.2634000000000001</v>
      </c>
      <c r="Q177" s="331">
        <v>0.94520000000000004</v>
      </c>
      <c r="R177" s="132">
        <v>29.96</v>
      </c>
      <c r="S177" s="252">
        <v>30.9</v>
      </c>
      <c r="T177" s="162">
        <v>1.5246999999999999</v>
      </c>
      <c r="Z177" s="237"/>
    </row>
    <row r="178" spans="1:26">
      <c r="A178" s="8">
        <v>163</v>
      </c>
      <c r="B178" s="22">
        <v>41487</v>
      </c>
      <c r="C178" s="247">
        <v>1</v>
      </c>
      <c r="D178" s="151">
        <v>0.89190000000000003</v>
      </c>
      <c r="E178" s="151">
        <v>2.298</v>
      </c>
      <c r="F178" s="151">
        <v>1.0338000000000001</v>
      </c>
      <c r="G178" s="151">
        <v>6.1302000000000003</v>
      </c>
      <c r="H178" s="151">
        <v>1.3217000000000001</v>
      </c>
      <c r="I178" s="151">
        <v>7.7558999999999996</v>
      </c>
      <c r="J178" s="21">
        <v>60.45</v>
      </c>
      <c r="K178" s="249">
        <v>10235.6</v>
      </c>
      <c r="L178" s="21">
        <v>99.3</v>
      </c>
      <c r="M178" s="138">
        <v>1122.99</v>
      </c>
      <c r="N178" s="218">
        <v>3.2410000000000001</v>
      </c>
      <c r="O178" s="132">
        <v>12.824</v>
      </c>
      <c r="P178" s="162">
        <v>1.2754000000000001</v>
      </c>
      <c r="Q178" s="331">
        <v>0.93530000000000002</v>
      </c>
      <c r="R178" s="132">
        <v>30.04</v>
      </c>
      <c r="S178" s="252">
        <v>31.31</v>
      </c>
      <c r="T178" s="162">
        <v>1.5145</v>
      </c>
      <c r="Z178" s="237"/>
    </row>
    <row r="179" spans="1:26">
      <c r="A179" s="8">
        <v>164</v>
      </c>
      <c r="B179" s="22">
        <v>41520</v>
      </c>
      <c r="C179" s="247">
        <v>1</v>
      </c>
      <c r="D179" s="151">
        <v>0.90549999999999997</v>
      </c>
      <c r="E179" s="151">
        <v>2.383</v>
      </c>
      <c r="F179" s="151">
        <v>1.0531999999999999</v>
      </c>
      <c r="G179" s="151">
        <v>6.1204000000000001</v>
      </c>
      <c r="H179" s="151">
        <v>1.3164</v>
      </c>
      <c r="I179" s="151">
        <v>7.7546999999999997</v>
      </c>
      <c r="J179" s="21">
        <v>67.709999999999994</v>
      </c>
      <c r="K179" s="249">
        <v>11087.4</v>
      </c>
      <c r="L179" s="21">
        <v>99.43</v>
      </c>
      <c r="M179" s="138">
        <v>1097.75</v>
      </c>
      <c r="N179" s="218">
        <v>3.2850000000000001</v>
      </c>
      <c r="O179" s="132">
        <v>13.433</v>
      </c>
      <c r="P179" s="162">
        <v>1.2777000000000001</v>
      </c>
      <c r="Q179" s="331">
        <v>0.93630000000000002</v>
      </c>
      <c r="R179" s="132">
        <v>29.78</v>
      </c>
      <c r="S179" s="252">
        <v>32.14</v>
      </c>
      <c r="T179" s="162">
        <v>1.5544</v>
      </c>
      <c r="Z179" s="237"/>
    </row>
    <row r="180" spans="1:26">
      <c r="A180" s="8">
        <v>165</v>
      </c>
      <c r="B180" s="22">
        <v>41548</v>
      </c>
      <c r="C180" s="247">
        <v>1</v>
      </c>
      <c r="D180" s="151">
        <v>0.93870000000000009</v>
      </c>
      <c r="E180" s="151">
        <v>2.2240000000000002</v>
      </c>
      <c r="F180" s="151">
        <v>1.0333000000000001</v>
      </c>
      <c r="G180" s="151">
        <v>6.12</v>
      </c>
      <c r="H180" s="151">
        <v>1.3533999999999999</v>
      </c>
      <c r="I180" s="151">
        <v>7.7534999999999998</v>
      </c>
      <c r="J180" s="21">
        <v>62.46</v>
      </c>
      <c r="K180" s="249">
        <v>11481.1</v>
      </c>
      <c r="L180" s="21">
        <v>98.05</v>
      </c>
      <c r="M180" s="138">
        <v>1072.9000000000001</v>
      </c>
      <c r="N180" s="218">
        <v>3.2320000000000002</v>
      </c>
      <c r="O180" s="132">
        <v>13.177099999999999</v>
      </c>
      <c r="P180" s="162">
        <v>1.252</v>
      </c>
      <c r="Q180" s="331">
        <v>0.90639999999999998</v>
      </c>
      <c r="R180" s="132">
        <v>29.49</v>
      </c>
      <c r="S180" s="252">
        <v>31.21</v>
      </c>
      <c r="T180" s="162">
        <v>1.6208</v>
      </c>
      <c r="Z180" s="237"/>
    </row>
    <row r="181" spans="1:26">
      <c r="A181" s="8">
        <v>166</v>
      </c>
      <c r="B181" s="22">
        <v>41579</v>
      </c>
      <c r="C181" s="247">
        <v>1</v>
      </c>
      <c r="D181" s="151">
        <v>0.94379999999999997</v>
      </c>
      <c r="E181" s="151">
        <v>2.2585000000000002</v>
      </c>
      <c r="F181" s="151">
        <v>1.0442</v>
      </c>
      <c r="G181" s="151">
        <v>6.0993000000000004</v>
      </c>
      <c r="H181" s="151">
        <v>1.3488</v>
      </c>
      <c r="I181" s="151">
        <v>7.7523999999999997</v>
      </c>
      <c r="J181" s="21">
        <v>61.84</v>
      </c>
      <c r="K181" s="249">
        <v>11351.1</v>
      </c>
      <c r="L181" s="21">
        <v>98.78</v>
      </c>
      <c r="M181" s="138">
        <v>1060.9100000000001</v>
      </c>
      <c r="N181" s="218">
        <v>3.17</v>
      </c>
      <c r="O181" s="132">
        <v>13.0815</v>
      </c>
      <c r="P181" s="162">
        <v>1.2434000000000001</v>
      </c>
      <c r="Q181" s="331">
        <v>0.91239999999999999</v>
      </c>
      <c r="R181" s="132">
        <v>29.41</v>
      </c>
      <c r="S181" s="252">
        <v>31.22</v>
      </c>
      <c r="T181" s="162">
        <v>1.5922000000000001</v>
      </c>
      <c r="Z181" s="237"/>
    </row>
    <row r="182" spans="1:26">
      <c r="A182" s="8">
        <v>167</v>
      </c>
      <c r="B182" s="22">
        <v>41610</v>
      </c>
      <c r="C182" s="247">
        <v>1</v>
      </c>
      <c r="D182" s="151">
        <v>0.90980000000000005</v>
      </c>
      <c r="E182" s="151">
        <v>2.3530000000000002</v>
      </c>
      <c r="F182" s="151">
        <v>1.0631999999999999</v>
      </c>
      <c r="G182" s="151">
        <v>6.0926999999999998</v>
      </c>
      <c r="H182" s="151">
        <v>1.3552</v>
      </c>
      <c r="I182" s="151">
        <v>7.7516999999999996</v>
      </c>
      <c r="J182" s="21">
        <v>62.3</v>
      </c>
      <c r="K182" s="249">
        <v>11815.5</v>
      </c>
      <c r="L182" s="21">
        <v>103.04</v>
      </c>
      <c r="M182" s="138">
        <v>1058</v>
      </c>
      <c r="N182" s="218">
        <v>3.2080000000000002</v>
      </c>
      <c r="O182" s="132">
        <v>13.202999999999999</v>
      </c>
      <c r="P182" s="162">
        <v>1.256</v>
      </c>
      <c r="Q182" s="331">
        <v>0.90759999999999996</v>
      </c>
      <c r="R182" s="132">
        <v>29.59</v>
      </c>
      <c r="S182" s="252">
        <v>32.130000000000003</v>
      </c>
      <c r="T182" s="162">
        <v>1.6365000000000001</v>
      </c>
      <c r="Z182" s="237"/>
    </row>
    <row r="183" spans="1:26">
      <c r="A183" s="8">
        <v>168</v>
      </c>
      <c r="B183" s="22">
        <v>41641</v>
      </c>
      <c r="C183" s="247">
        <v>1</v>
      </c>
      <c r="D183" s="151">
        <v>0.89240000000000008</v>
      </c>
      <c r="E183" s="151">
        <v>2.4015</v>
      </c>
      <c r="F183" s="151">
        <v>1.0633999999999999</v>
      </c>
      <c r="G183" s="151">
        <v>6.0503999999999998</v>
      </c>
      <c r="H183" s="151">
        <v>1.367</v>
      </c>
      <c r="I183" s="151">
        <v>7.7534000000000001</v>
      </c>
      <c r="J183" s="21">
        <v>62.31</v>
      </c>
      <c r="K183" s="249">
        <v>12221.9</v>
      </c>
      <c r="L183" s="21">
        <v>104.84</v>
      </c>
      <c r="M183" s="138">
        <v>1050.3</v>
      </c>
      <c r="N183" s="218">
        <v>3.2850000000000001</v>
      </c>
      <c r="O183" s="132">
        <v>13.115500000000001</v>
      </c>
      <c r="P183" s="162">
        <v>1.2665999999999999</v>
      </c>
      <c r="Q183" s="331">
        <v>0.89980000000000004</v>
      </c>
      <c r="R183" s="132">
        <v>29.9</v>
      </c>
      <c r="S183" s="252">
        <v>32.97</v>
      </c>
      <c r="T183" s="162">
        <v>1.6440999999999999</v>
      </c>
      <c r="Z183" s="237"/>
    </row>
    <row r="184" spans="1:26">
      <c r="A184" s="8">
        <v>169</v>
      </c>
      <c r="B184" s="22">
        <v>41673</v>
      </c>
      <c r="C184" s="247">
        <v>1</v>
      </c>
      <c r="D184" s="151">
        <v>0.87769999999999992</v>
      </c>
      <c r="E184" s="151">
        <v>2.4373</v>
      </c>
      <c r="F184" s="151">
        <v>1.1073999999999999</v>
      </c>
      <c r="G184" s="151">
        <v>6.06</v>
      </c>
      <c r="H184" s="151">
        <v>1.3523000000000001</v>
      </c>
      <c r="I184" s="151">
        <v>7.7645</v>
      </c>
      <c r="J184" s="21">
        <v>62.63</v>
      </c>
      <c r="K184" s="249">
        <v>12306.7</v>
      </c>
      <c r="L184" s="21">
        <v>101.11</v>
      </c>
      <c r="M184" s="138">
        <v>1084.25</v>
      </c>
      <c r="N184" s="218">
        <v>3.3450000000000002</v>
      </c>
      <c r="O184" s="132">
        <v>13.509</v>
      </c>
      <c r="P184" s="162">
        <v>1.2755000000000001</v>
      </c>
      <c r="Q184" s="331">
        <v>0.90139999999999998</v>
      </c>
      <c r="R184" s="132">
        <v>30.33</v>
      </c>
      <c r="S184" s="252">
        <v>32.909999999999997</v>
      </c>
      <c r="T184" s="162">
        <v>1.6307</v>
      </c>
      <c r="Z184" s="237"/>
    </row>
    <row r="185" spans="1:26">
      <c r="A185" s="8">
        <v>170</v>
      </c>
      <c r="B185" s="22">
        <v>41701</v>
      </c>
      <c r="C185" s="247">
        <v>1</v>
      </c>
      <c r="D185" s="151">
        <v>0.89290000000000003</v>
      </c>
      <c r="E185" s="151">
        <v>2.3411</v>
      </c>
      <c r="F185" s="151">
        <v>1.109</v>
      </c>
      <c r="G185" s="151">
        <v>6.1459999999999999</v>
      </c>
      <c r="H185" s="151">
        <v>1.3763000000000001</v>
      </c>
      <c r="I185" s="151">
        <v>7.76</v>
      </c>
      <c r="J185" s="21">
        <v>62.17</v>
      </c>
      <c r="K185" s="249">
        <v>11554.2</v>
      </c>
      <c r="L185" s="21">
        <v>101.36</v>
      </c>
      <c r="M185" s="138">
        <v>1069.9000000000001</v>
      </c>
      <c r="N185" s="218">
        <v>3.2810000000000001</v>
      </c>
      <c r="O185" s="132">
        <v>13.3315</v>
      </c>
      <c r="P185" s="162">
        <v>1.2708999999999999</v>
      </c>
      <c r="Q185" s="331">
        <v>0.88100000000000001</v>
      </c>
      <c r="R185" s="132">
        <v>30.31</v>
      </c>
      <c r="S185" s="252">
        <v>32.53</v>
      </c>
      <c r="T185" s="162">
        <v>1.6712</v>
      </c>
      <c r="Z185" s="237"/>
    </row>
    <row r="186" spans="1:26">
      <c r="A186" s="8">
        <v>171</v>
      </c>
      <c r="B186" s="22">
        <v>41730</v>
      </c>
      <c r="C186" s="247">
        <v>1</v>
      </c>
      <c r="D186" s="151">
        <v>0.92520000000000002</v>
      </c>
      <c r="E186" s="151">
        <v>2.2625999999999999</v>
      </c>
      <c r="F186" s="151">
        <v>1.1026</v>
      </c>
      <c r="G186" s="151">
        <v>6.2064000000000004</v>
      </c>
      <c r="H186" s="151">
        <v>1.3804000000000001</v>
      </c>
      <c r="I186" s="151">
        <v>7.7568000000000001</v>
      </c>
      <c r="J186" s="21">
        <v>59.86</v>
      </c>
      <c r="K186" s="249">
        <v>11368.1</v>
      </c>
      <c r="L186" s="21">
        <v>103.52</v>
      </c>
      <c r="M186" s="138">
        <v>1058.3</v>
      </c>
      <c r="N186" s="218">
        <v>3.262</v>
      </c>
      <c r="O186" s="132">
        <v>13.0265</v>
      </c>
      <c r="P186" s="162">
        <v>1.2588999999999999</v>
      </c>
      <c r="Q186" s="331">
        <v>0.88249999999999995</v>
      </c>
      <c r="R186" s="132">
        <v>30.28</v>
      </c>
      <c r="S186" s="252">
        <v>32.340000000000003</v>
      </c>
      <c r="T186" s="162">
        <v>1.6638999999999999</v>
      </c>
      <c r="Z186" s="237"/>
    </row>
    <row r="187" spans="1:26">
      <c r="A187" s="8">
        <v>172</v>
      </c>
      <c r="B187" s="22">
        <v>41760</v>
      </c>
      <c r="C187" s="247">
        <v>1</v>
      </c>
      <c r="D187" s="151">
        <v>0.9275000000000001</v>
      </c>
      <c r="E187" s="151">
        <v>2.2334999999999998</v>
      </c>
      <c r="F187" s="151">
        <v>1.0965</v>
      </c>
      <c r="G187" s="151">
        <v>6.2591000000000001</v>
      </c>
      <c r="H187" s="151">
        <v>1.3867</v>
      </c>
      <c r="I187" s="151">
        <v>7.7527999999999997</v>
      </c>
      <c r="J187" s="21">
        <v>60.11</v>
      </c>
      <c r="K187" s="249">
        <v>11542.1</v>
      </c>
      <c r="L187" s="21">
        <v>102.3</v>
      </c>
      <c r="M187" s="138">
        <v>1032.75</v>
      </c>
      <c r="N187" s="218">
        <v>3.2610000000000001</v>
      </c>
      <c r="O187" s="132">
        <v>13.0525</v>
      </c>
      <c r="P187" s="162">
        <v>1.2524999999999999</v>
      </c>
      <c r="Q187" s="331">
        <v>0.87970000000000004</v>
      </c>
      <c r="R187" s="132">
        <v>30.17</v>
      </c>
      <c r="S187" s="252">
        <v>32.36</v>
      </c>
      <c r="T187" s="162">
        <v>1.69</v>
      </c>
      <c r="Z187" s="237"/>
    </row>
    <row r="188" spans="1:26">
      <c r="A188" s="8">
        <v>173</v>
      </c>
      <c r="B188" s="22">
        <v>41792</v>
      </c>
      <c r="C188" s="247">
        <v>1</v>
      </c>
      <c r="D188" s="151">
        <v>0.92500000000000016</v>
      </c>
      <c r="E188" s="151">
        <v>2.2685</v>
      </c>
      <c r="F188" s="151">
        <v>1.0893999999999999</v>
      </c>
      <c r="G188" s="151">
        <v>6.2470999999999997</v>
      </c>
      <c r="H188" s="151">
        <v>1.3606</v>
      </c>
      <c r="I188" s="151">
        <v>7.7537000000000003</v>
      </c>
      <c r="J188" s="21">
        <v>59.15</v>
      </c>
      <c r="K188" s="249">
        <v>11715.1</v>
      </c>
      <c r="L188" s="21">
        <v>102.3</v>
      </c>
      <c r="M188" s="138">
        <v>1024</v>
      </c>
      <c r="N188" s="218">
        <v>3.2265000000000001</v>
      </c>
      <c r="O188" s="132">
        <v>12.911</v>
      </c>
      <c r="P188" s="162">
        <v>1.2564</v>
      </c>
      <c r="Q188" s="331">
        <v>0.89800000000000002</v>
      </c>
      <c r="R188" s="132">
        <v>30.07</v>
      </c>
      <c r="S188" s="252">
        <v>32.85</v>
      </c>
      <c r="T188" s="162">
        <v>1.6756</v>
      </c>
      <c r="Z188" s="237"/>
    </row>
    <row r="189" spans="1:26">
      <c r="A189" s="8">
        <v>174</v>
      </c>
      <c r="B189" s="22">
        <v>41821</v>
      </c>
      <c r="C189" s="247">
        <v>1</v>
      </c>
      <c r="D189" s="151">
        <v>0.94880000000000009</v>
      </c>
      <c r="E189" s="151">
        <v>2.2014999999999998</v>
      </c>
      <c r="F189" s="151">
        <v>1.0651999999999999</v>
      </c>
      <c r="G189" s="151">
        <v>6.1994999999999996</v>
      </c>
      <c r="H189" s="151">
        <v>1.3681000000000001</v>
      </c>
      <c r="I189" s="151">
        <v>7.75</v>
      </c>
      <c r="J189" s="21">
        <v>60.05</v>
      </c>
      <c r="K189" s="249">
        <v>11857.2</v>
      </c>
      <c r="L189" s="21">
        <v>101.51</v>
      </c>
      <c r="M189" s="138">
        <v>1010.7</v>
      </c>
      <c r="N189" s="218">
        <v>3.206</v>
      </c>
      <c r="O189" s="132">
        <v>12.945499999999999</v>
      </c>
      <c r="P189" s="162">
        <v>1.2454000000000001</v>
      </c>
      <c r="Q189" s="331">
        <v>0.8871</v>
      </c>
      <c r="R189" s="132">
        <v>29.88</v>
      </c>
      <c r="S189" s="252">
        <v>32.39</v>
      </c>
      <c r="T189" s="162">
        <v>1.7146999999999999</v>
      </c>
      <c r="Z189" s="237"/>
    </row>
    <row r="190" spans="1:26">
      <c r="A190" s="8">
        <v>175</v>
      </c>
      <c r="B190" s="22">
        <v>41852</v>
      </c>
      <c r="C190" s="247">
        <v>1</v>
      </c>
      <c r="D190" s="151">
        <v>0.9304</v>
      </c>
      <c r="E190" s="151">
        <v>2.2673999999999999</v>
      </c>
      <c r="F190" s="151">
        <v>1.0918000000000001</v>
      </c>
      <c r="G190" s="151">
        <v>6.1792999999999996</v>
      </c>
      <c r="H190" s="151">
        <v>1.3435999999999999</v>
      </c>
      <c r="I190" s="151">
        <v>7.7496</v>
      </c>
      <c r="J190" s="21">
        <v>61.2</v>
      </c>
      <c r="K190" s="249">
        <v>11740.9</v>
      </c>
      <c r="L190" s="21">
        <v>102.45</v>
      </c>
      <c r="M190" s="138">
        <v>1036.8499999999999</v>
      </c>
      <c r="N190" s="218">
        <v>3.2109999999999999</v>
      </c>
      <c r="O190" s="132">
        <v>13.214</v>
      </c>
      <c r="P190" s="162">
        <v>1.2468999999999999</v>
      </c>
      <c r="Q190" s="331">
        <v>0.90480000000000005</v>
      </c>
      <c r="R190" s="132">
        <v>30</v>
      </c>
      <c r="S190" s="252">
        <v>32.14</v>
      </c>
      <c r="T190" s="162">
        <v>1.6832</v>
      </c>
      <c r="Z190" s="237"/>
    </row>
    <row r="191" spans="1:26">
      <c r="A191" s="8">
        <v>176</v>
      </c>
      <c r="B191" s="22">
        <v>41884</v>
      </c>
      <c r="C191" s="247">
        <v>1</v>
      </c>
      <c r="D191" s="151">
        <v>0.92759999999999998</v>
      </c>
      <c r="E191" s="151">
        <v>2.2513000000000001</v>
      </c>
      <c r="F191" s="151">
        <v>1.0923</v>
      </c>
      <c r="G191" s="151">
        <v>6.1479999999999997</v>
      </c>
      <c r="H191" s="151">
        <v>1.3124</v>
      </c>
      <c r="I191" s="151">
        <v>7.7502000000000004</v>
      </c>
      <c r="J191" s="21">
        <v>60.69</v>
      </c>
      <c r="K191" s="249">
        <v>11747.3</v>
      </c>
      <c r="L191" s="21">
        <v>105.1</v>
      </c>
      <c r="M191" s="138">
        <v>1018.2</v>
      </c>
      <c r="N191" s="218">
        <v>3.1785000000000001</v>
      </c>
      <c r="O191" s="132">
        <v>13.131</v>
      </c>
      <c r="P191" s="162">
        <v>1.2538</v>
      </c>
      <c r="Q191" s="331">
        <v>0.91959999999999997</v>
      </c>
      <c r="R191" s="132">
        <v>29.94</v>
      </c>
      <c r="S191" s="252">
        <v>32.11</v>
      </c>
      <c r="T191" s="162">
        <v>1.6501999999999999</v>
      </c>
      <c r="Z191" s="237"/>
    </row>
    <row r="192" spans="1:26">
      <c r="A192" s="8">
        <v>177</v>
      </c>
      <c r="B192" s="22">
        <v>41913</v>
      </c>
      <c r="C192" s="247">
        <v>1</v>
      </c>
      <c r="D192" s="151">
        <v>0.87339999999999995</v>
      </c>
      <c r="E192" s="151">
        <v>2.4746000000000001</v>
      </c>
      <c r="F192" s="151">
        <v>1.1171</v>
      </c>
      <c r="G192" s="151">
        <v>6.1379999999999999</v>
      </c>
      <c r="H192" s="151">
        <v>1.2618</v>
      </c>
      <c r="I192" s="151">
        <v>7.7645</v>
      </c>
      <c r="J192" s="21">
        <v>61.71</v>
      </c>
      <c r="K192" s="249">
        <v>12142.4</v>
      </c>
      <c r="L192" s="21">
        <v>109.3</v>
      </c>
      <c r="M192" s="138">
        <v>1062.7</v>
      </c>
      <c r="N192" s="218">
        <v>3.2709999999999999</v>
      </c>
      <c r="O192" s="132">
        <v>13.461</v>
      </c>
      <c r="P192" s="162">
        <v>1.2727999999999999</v>
      </c>
      <c r="Q192" s="331">
        <v>0.95660000000000001</v>
      </c>
      <c r="R192" s="132">
        <v>30.43</v>
      </c>
      <c r="S192" s="252">
        <v>32.43</v>
      </c>
      <c r="T192" s="162">
        <v>1.6215999999999999</v>
      </c>
      <c r="Z192" s="237"/>
    </row>
    <row r="193" spans="1:26">
      <c r="A193" s="8">
        <v>178</v>
      </c>
      <c r="B193" s="22">
        <v>41946</v>
      </c>
      <c r="C193" s="247">
        <v>1</v>
      </c>
      <c r="D193" s="151">
        <v>0.8701000000000001</v>
      </c>
      <c r="E193" s="151">
        <v>2.4964</v>
      </c>
      <c r="F193" s="151">
        <v>1.1318999999999999</v>
      </c>
      <c r="G193" s="151">
        <v>6.1177999999999999</v>
      </c>
      <c r="H193" s="151">
        <v>1.2486999999999999</v>
      </c>
      <c r="I193" s="151">
        <v>7.7545000000000002</v>
      </c>
      <c r="J193" s="21">
        <v>61.38</v>
      </c>
      <c r="K193" s="249">
        <v>12172.1</v>
      </c>
      <c r="L193" s="21">
        <v>113.92</v>
      </c>
      <c r="M193" s="138">
        <v>1077.6300000000001</v>
      </c>
      <c r="N193" s="218">
        <v>3.3159999999999998</v>
      </c>
      <c r="O193" s="132">
        <v>13.5405</v>
      </c>
      <c r="P193" s="162">
        <v>1.2908999999999999</v>
      </c>
      <c r="Q193" s="331">
        <v>0.96550000000000002</v>
      </c>
      <c r="R193" s="132">
        <v>30.48</v>
      </c>
      <c r="S193" s="252">
        <v>32.700000000000003</v>
      </c>
      <c r="T193" s="162">
        <v>1.5986</v>
      </c>
      <c r="Z193" s="237"/>
    </row>
    <row r="194" spans="1:26">
      <c r="A194" s="8">
        <v>179</v>
      </c>
      <c r="B194" s="22">
        <v>41974</v>
      </c>
      <c r="C194" s="247">
        <v>1</v>
      </c>
      <c r="D194" s="151">
        <v>0.85209999999999997</v>
      </c>
      <c r="E194" s="151">
        <v>2.5619999999999998</v>
      </c>
      <c r="F194" s="151">
        <v>1.1343000000000001</v>
      </c>
      <c r="G194" s="151">
        <v>6.1515000000000004</v>
      </c>
      <c r="H194" s="151">
        <v>1.2490000000000001</v>
      </c>
      <c r="I194" s="151">
        <v>7.7539999999999996</v>
      </c>
      <c r="J194" s="21">
        <v>61.94</v>
      </c>
      <c r="K194" s="249">
        <v>12330.5</v>
      </c>
      <c r="L194" s="21">
        <v>118.14</v>
      </c>
      <c r="M194" s="138">
        <v>1108.3599999999999</v>
      </c>
      <c r="N194" s="218">
        <v>3.4319999999999999</v>
      </c>
      <c r="O194" s="132">
        <v>13.935499999999999</v>
      </c>
      <c r="P194" s="162">
        <v>1.3049999999999999</v>
      </c>
      <c r="Q194" s="331">
        <v>0.96309999999999996</v>
      </c>
      <c r="R194" s="132">
        <v>31.03</v>
      </c>
      <c r="S194" s="252">
        <v>32.75</v>
      </c>
      <c r="T194" s="162">
        <v>1.5743</v>
      </c>
      <c r="Z194" s="237"/>
    </row>
    <row r="195" spans="1:26">
      <c r="A195" s="8">
        <v>180</v>
      </c>
      <c r="B195" s="22">
        <v>42006</v>
      </c>
      <c r="C195" s="247">
        <v>1</v>
      </c>
      <c r="D195" s="151">
        <v>0.81179999999999997</v>
      </c>
      <c r="E195" s="151">
        <v>2.6966999999999999</v>
      </c>
      <c r="F195" s="151">
        <v>1.1725000000000001</v>
      </c>
      <c r="G195" s="151">
        <v>6.2046000000000001</v>
      </c>
      <c r="H195" s="151">
        <v>1.2015</v>
      </c>
      <c r="I195" s="151">
        <v>7.7563000000000004</v>
      </c>
      <c r="J195" s="21">
        <v>63.27</v>
      </c>
      <c r="K195" s="249">
        <v>12476.6</v>
      </c>
      <c r="L195" s="21">
        <v>120.2</v>
      </c>
      <c r="M195" s="138">
        <v>1103.73</v>
      </c>
      <c r="N195" s="218">
        <v>3.5150000000000001</v>
      </c>
      <c r="O195" s="132">
        <v>14.805999999999999</v>
      </c>
      <c r="P195" s="162">
        <v>1.3303</v>
      </c>
      <c r="Q195" s="331">
        <v>1.0004</v>
      </c>
      <c r="R195" s="132">
        <v>31.74</v>
      </c>
      <c r="S195" s="252">
        <v>32.94</v>
      </c>
      <c r="T195" s="162">
        <v>1.5361</v>
      </c>
      <c r="Z195" s="237"/>
    </row>
    <row r="196" spans="1:26">
      <c r="A196" s="8">
        <v>181</v>
      </c>
      <c r="B196" s="22">
        <v>42037</v>
      </c>
      <c r="C196" s="247">
        <v>1</v>
      </c>
      <c r="D196" s="151">
        <v>0.78180000000000005</v>
      </c>
      <c r="E196" s="151">
        <v>2.7086000000000001</v>
      </c>
      <c r="F196" s="151">
        <v>1.2577</v>
      </c>
      <c r="G196" s="151">
        <v>6.2594000000000003</v>
      </c>
      <c r="H196" s="151">
        <v>1.1336999999999999</v>
      </c>
      <c r="I196" s="151">
        <v>7.7530000000000001</v>
      </c>
      <c r="J196" s="21">
        <v>61.68</v>
      </c>
      <c r="K196" s="249">
        <v>12705</v>
      </c>
      <c r="L196" s="21">
        <v>117.33</v>
      </c>
      <c r="M196" s="138">
        <v>1099.6099999999999</v>
      </c>
      <c r="N196" s="218">
        <v>3.629</v>
      </c>
      <c r="O196" s="132">
        <v>14.881500000000001</v>
      </c>
      <c r="P196" s="162">
        <v>1.3512999999999999</v>
      </c>
      <c r="Q196" s="331">
        <v>0.92620000000000002</v>
      </c>
      <c r="R196" s="132">
        <v>31.62</v>
      </c>
      <c r="S196" s="252">
        <v>32.57</v>
      </c>
      <c r="T196" s="162">
        <v>1.5026999999999999</v>
      </c>
      <c r="Z196" s="237"/>
    </row>
    <row r="197" spans="1:26">
      <c r="A197" s="8">
        <v>182</v>
      </c>
      <c r="B197" s="22">
        <v>42065</v>
      </c>
      <c r="C197" s="247">
        <v>1</v>
      </c>
      <c r="D197" s="151">
        <v>0.77800000000000002</v>
      </c>
      <c r="E197" s="151">
        <v>2.8765000000000001</v>
      </c>
      <c r="F197" s="151">
        <v>1.2535000000000001</v>
      </c>
      <c r="G197" s="151">
        <v>6.2720000000000002</v>
      </c>
      <c r="H197" s="151">
        <v>1.119</v>
      </c>
      <c r="I197" s="151">
        <v>7.7545000000000002</v>
      </c>
      <c r="J197" s="21">
        <v>61.87</v>
      </c>
      <c r="K197" s="249">
        <v>12922.7</v>
      </c>
      <c r="L197" s="21">
        <v>120.06</v>
      </c>
      <c r="M197" s="138">
        <v>1101.46</v>
      </c>
      <c r="N197" s="218">
        <v>3.63</v>
      </c>
      <c r="O197" s="132">
        <v>14.9895</v>
      </c>
      <c r="P197" s="162">
        <v>1.365</v>
      </c>
      <c r="Q197" s="331">
        <v>0.95530000000000004</v>
      </c>
      <c r="R197" s="132">
        <v>31.4</v>
      </c>
      <c r="S197" s="252">
        <v>32.340000000000003</v>
      </c>
      <c r="T197" s="162">
        <v>1.5370999999999999</v>
      </c>
      <c r="Z197" s="237"/>
    </row>
    <row r="198" spans="1:26">
      <c r="A198" s="8">
        <v>183</v>
      </c>
      <c r="B198" s="22">
        <v>42095</v>
      </c>
      <c r="C198" s="247">
        <v>1</v>
      </c>
      <c r="D198" s="151">
        <v>0.76149999999999995</v>
      </c>
      <c r="E198" s="151">
        <v>3.1547000000000001</v>
      </c>
      <c r="F198" s="151">
        <v>1.2609999999999999</v>
      </c>
      <c r="G198" s="151">
        <v>6.1976000000000004</v>
      </c>
      <c r="H198" s="151">
        <v>1.0768</v>
      </c>
      <c r="I198" s="151">
        <v>7.7523999999999997</v>
      </c>
      <c r="J198" s="21">
        <v>62.14</v>
      </c>
      <c r="K198" s="249">
        <v>13002.1</v>
      </c>
      <c r="L198" s="21">
        <v>119.62</v>
      </c>
      <c r="M198" s="138">
        <v>1098.0999999999999</v>
      </c>
      <c r="N198" s="218">
        <v>3.6974999999999998</v>
      </c>
      <c r="O198" s="132">
        <v>15.113</v>
      </c>
      <c r="P198" s="162">
        <v>1.3633999999999999</v>
      </c>
      <c r="Q198" s="331">
        <v>0.96709999999999996</v>
      </c>
      <c r="R198" s="132">
        <v>31.24</v>
      </c>
      <c r="S198" s="252">
        <v>32.47</v>
      </c>
      <c r="T198" s="162">
        <v>1.4823</v>
      </c>
      <c r="Z198" s="237"/>
    </row>
    <row r="199" spans="1:26">
      <c r="A199" s="8">
        <v>184</v>
      </c>
      <c r="B199" s="22">
        <v>42125</v>
      </c>
      <c r="C199" s="247">
        <v>1</v>
      </c>
      <c r="D199" s="151">
        <v>0.78129999999999999</v>
      </c>
      <c r="E199" s="151">
        <v>3.0145</v>
      </c>
      <c r="F199" s="151">
        <v>1.2191000000000001</v>
      </c>
      <c r="G199" s="151">
        <v>6.2018000000000004</v>
      </c>
      <c r="H199" s="151">
        <v>1.1194</v>
      </c>
      <c r="I199" s="151">
        <v>7.7508999999999997</v>
      </c>
      <c r="J199" s="21">
        <v>63.63</v>
      </c>
      <c r="K199" s="249">
        <v>12970.2</v>
      </c>
      <c r="L199" s="21">
        <v>120.21</v>
      </c>
      <c r="M199" s="138">
        <v>1080.22</v>
      </c>
      <c r="N199" s="218">
        <v>3.56</v>
      </c>
      <c r="O199" s="132">
        <v>15.565</v>
      </c>
      <c r="P199" s="162">
        <v>1.3292999999999999</v>
      </c>
      <c r="Q199" s="331">
        <v>0.93400000000000005</v>
      </c>
      <c r="R199" s="132">
        <v>30.7</v>
      </c>
      <c r="S199" s="252">
        <v>33.200000000000003</v>
      </c>
      <c r="T199" s="162">
        <v>1.5137</v>
      </c>
      <c r="Z199" s="237"/>
    </row>
    <row r="200" spans="1:26">
      <c r="A200" s="8">
        <v>185</v>
      </c>
      <c r="B200" s="22">
        <v>42156</v>
      </c>
      <c r="C200" s="247">
        <v>1</v>
      </c>
      <c r="D200" s="151">
        <v>0.76129999999999998</v>
      </c>
      <c r="E200" s="151">
        <v>3.1655000000000002</v>
      </c>
      <c r="F200" s="151">
        <v>1.2546999999999999</v>
      </c>
      <c r="G200" s="151">
        <v>6.1985000000000001</v>
      </c>
      <c r="H200" s="151">
        <v>1.0912999999999999</v>
      </c>
      <c r="I200" s="151">
        <v>7.7567000000000004</v>
      </c>
      <c r="J200" s="21">
        <v>63.59</v>
      </c>
      <c r="K200" s="249">
        <v>13210.5</v>
      </c>
      <c r="L200" s="21">
        <v>124.64</v>
      </c>
      <c r="M200" s="138">
        <v>1115.6099999999999</v>
      </c>
      <c r="N200" s="218">
        <v>3.681</v>
      </c>
      <c r="O200" s="132">
        <v>15.468500000000001</v>
      </c>
      <c r="P200" s="162">
        <v>1.3545</v>
      </c>
      <c r="Q200" s="331">
        <v>0.94669999999999999</v>
      </c>
      <c r="R200" s="132">
        <v>30.87</v>
      </c>
      <c r="S200" s="252">
        <v>33.69</v>
      </c>
      <c r="T200" s="162">
        <v>1.5186999999999999</v>
      </c>
      <c r="Z200" s="237"/>
    </row>
    <row r="201" spans="1:26">
      <c r="A201" s="8">
        <v>186</v>
      </c>
      <c r="B201" s="9">
        <v>42186</v>
      </c>
      <c r="C201" s="10">
        <v>1</v>
      </c>
      <c r="D201" s="151">
        <v>0.76639999999999997</v>
      </c>
      <c r="E201" s="151">
        <v>3.1269</v>
      </c>
      <c r="F201" s="151">
        <v>1.2559</v>
      </c>
      <c r="G201" s="151">
        <v>6.2008000000000001</v>
      </c>
      <c r="H201" s="151">
        <v>1.1084000000000001</v>
      </c>
      <c r="I201" s="151">
        <v>7.7523999999999997</v>
      </c>
      <c r="J201" s="150">
        <v>63.55</v>
      </c>
      <c r="K201" s="249">
        <v>13319.150000000001</v>
      </c>
      <c r="L201" s="146">
        <v>123.02</v>
      </c>
      <c r="M201" s="141">
        <v>1123.8900000000001</v>
      </c>
      <c r="N201" s="218">
        <v>3.7440000000000002</v>
      </c>
      <c r="O201" s="45">
        <v>15.778</v>
      </c>
      <c r="P201" s="163">
        <v>1.3516999999999999</v>
      </c>
      <c r="Q201" s="24">
        <v>0.9456</v>
      </c>
      <c r="R201" s="45">
        <v>30.93</v>
      </c>
      <c r="S201" s="252">
        <v>33.81</v>
      </c>
      <c r="T201" s="163">
        <v>1.5617000000000001</v>
      </c>
      <c r="W201" s="9"/>
      <c r="Z201" s="237"/>
    </row>
    <row r="202" spans="1:26">
      <c r="A202" s="8">
        <v>187</v>
      </c>
      <c r="B202" s="9">
        <v>42219</v>
      </c>
      <c r="C202" s="10">
        <v>1</v>
      </c>
      <c r="D202" s="151">
        <v>0.72770000000000001</v>
      </c>
      <c r="E202" s="151">
        <v>3.4487000000000001</v>
      </c>
      <c r="F202" s="151">
        <v>1.3141</v>
      </c>
      <c r="G202" s="151">
        <v>6.2087000000000003</v>
      </c>
      <c r="H202" s="151">
        <v>1.0962000000000001</v>
      </c>
      <c r="I202" s="151">
        <v>7.7530999999999999</v>
      </c>
      <c r="J202" s="150">
        <v>63.99</v>
      </c>
      <c r="K202" s="249">
        <v>13560.85</v>
      </c>
      <c r="L202" s="146">
        <v>123.98</v>
      </c>
      <c r="M202" s="141">
        <v>1168.6300000000001</v>
      </c>
      <c r="N202" s="218">
        <v>3.8502000000000001</v>
      </c>
      <c r="O202" s="45">
        <v>16.101500000000001</v>
      </c>
      <c r="P202" s="163">
        <v>1.3774999999999999</v>
      </c>
      <c r="Q202" s="24">
        <v>0.96819999999999995</v>
      </c>
      <c r="R202" s="45">
        <v>31.7</v>
      </c>
      <c r="S202" s="252">
        <v>35</v>
      </c>
      <c r="T202" s="163">
        <v>1.5603</v>
      </c>
      <c r="U202" s="3"/>
      <c r="V202" s="3"/>
      <c r="W202" s="9"/>
      <c r="Z202" s="237"/>
    </row>
    <row r="203" spans="1:26">
      <c r="A203" s="8">
        <v>188</v>
      </c>
      <c r="B203" s="9">
        <v>42248</v>
      </c>
      <c r="C203" s="10">
        <v>1</v>
      </c>
      <c r="D203" s="151">
        <v>0.7036</v>
      </c>
      <c r="E203" s="151">
        <v>3.6715</v>
      </c>
      <c r="F203" s="151">
        <v>1.3180000000000001</v>
      </c>
      <c r="G203" s="151">
        <v>6.3630000000000004</v>
      </c>
      <c r="H203" s="151">
        <v>1.1263000000000001</v>
      </c>
      <c r="I203" s="151">
        <v>7.75</v>
      </c>
      <c r="J203" s="150">
        <v>66.34</v>
      </c>
      <c r="K203" s="249">
        <v>14171</v>
      </c>
      <c r="L203" s="146">
        <v>119.94</v>
      </c>
      <c r="M203" s="141">
        <v>1179.78</v>
      </c>
      <c r="N203" s="218">
        <v>4.1639999999999997</v>
      </c>
      <c r="O203" s="45">
        <v>16.877500000000001</v>
      </c>
      <c r="P203" s="163">
        <v>1.4125000000000001</v>
      </c>
      <c r="Q203" s="24">
        <v>0.96220000000000006</v>
      </c>
      <c r="R203" s="45">
        <v>32.42</v>
      </c>
      <c r="S203" s="252">
        <v>35.74</v>
      </c>
      <c r="T203" s="163">
        <v>1.5341</v>
      </c>
      <c r="U203" s="3"/>
      <c r="V203" s="3"/>
      <c r="W203" s="9"/>
      <c r="Z203" s="237"/>
    </row>
    <row r="204" spans="1:26">
      <c r="A204" s="8">
        <v>189</v>
      </c>
      <c r="B204" s="9">
        <v>42278</v>
      </c>
      <c r="C204" s="10">
        <v>1</v>
      </c>
      <c r="D204" s="151">
        <v>0.70440000000000003</v>
      </c>
      <c r="E204" s="151">
        <v>4.0003000000000002</v>
      </c>
      <c r="F204" s="151">
        <v>1.3240000000000001</v>
      </c>
      <c r="G204" s="151">
        <v>6.3559000000000001</v>
      </c>
      <c r="H204" s="151">
        <v>1.1200000000000001</v>
      </c>
      <c r="I204" s="151">
        <v>7.75</v>
      </c>
      <c r="J204" s="150">
        <v>65.569999999999993</v>
      </c>
      <c r="K204" s="249">
        <v>14713.3</v>
      </c>
      <c r="L204" s="146">
        <v>119.58</v>
      </c>
      <c r="M204" s="141">
        <v>1180.04</v>
      </c>
      <c r="N204" s="218">
        <v>4.4039999999999999</v>
      </c>
      <c r="O204" s="45">
        <v>16.891500000000001</v>
      </c>
      <c r="P204" s="163">
        <v>1.4289000000000001</v>
      </c>
      <c r="Q204" s="24">
        <v>0.97440000000000004</v>
      </c>
      <c r="R204" s="45">
        <v>32.81</v>
      </c>
      <c r="S204" s="252">
        <v>36.479999999999997</v>
      </c>
      <c r="T204" s="163">
        <v>1.5162</v>
      </c>
      <c r="U204" s="3"/>
      <c r="V204" s="3"/>
      <c r="W204" s="9"/>
      <c r="Z204" s="237"/>
    </row>
    <row r="205" spans="1:26">
      <c r="A205" s="8">
        <v>190</v>
      </c>
      <c r="B205" s="9">
        <v>42310</v>
      </c>
      <c r="C205" s="10">
        <v>1</v>
      </c>
      <c r="D205" s="151">
        <v>0.71409999999999996</v>
      </c>
      <c r="E205" s="151">
        <v>3.8502999999999998</v>
      </c>
      <c r="F205" s="151">
        <v>1.3092999999999999</v>
      </c>
      <c r="G205" s="151">
        <v>6.3179999999999996</v>
      </c>
      <c r="H205" s="151">
        <v>1.1026</v>
      </c>
      <c r="I205" s="151">
        <v>7.7499000000000002</v>
      </c>
      <c r="J205" s="150">
        <v>65.58</v>
      </c>
      <c r="K205" s="249">
        <v>13640.7</v>
      </c>
      <c r="L205" s="146">
        <v>120.7</v>
      </c>
      <c r="M205" s="141">
        <v>1140.5</v>
      </c>
      <c r="N205" s="218">
        <v>4.2919999999999998</v>
      </c>
      <c r="O205" s="45">
        <v>16.471</v>
      </c>
      <c r="P205" s="163">
        <v>1.4009</v>
      </c>
      <c r="Q205" s="24">
        <v>0.98529999999999995</v>
      </c>
      <c r="R205" s="45">
        <v>32.46</v>
      </c>
      <c r="S205" s="252">
        <v>35.619999999999997</v>
      </c>
      <c r="T205" s="163">
        <v>1.5427999999999999</v>
      </c>
      <c r="U205" s="3"/>
      <c r="V205" s="3"/>
      <c r="W205" s="9"/>
      <c r="Z205" s="237"/>
    </row>
    <row r="206" spans="1:26">
      <c r="A206" s="8">
        <v>191</v>
      </c>
      <c r="B206" s="9">
        <v>42339</v>
      </c>
      <c r="C206" s="10">
        <v>1</v>
      </c>
      <c r="D206" s="151">
        <v>0.73199999999999998</v>
      </c>
      <c r="E206" s="151">
        <v>3.8491</v>
      </c>
      <c r="F206" s="151">
        <v>1.3371999999999999</v>
      </c>
      <c r="G206" s="151">
        <v>6.3883000000000001</v>
      </c>
      <c r="H206" s="151">
        <v>1.0620000000000001</v>
      </c>
      <c r="I206" s="151">
        <v>7.7518000000000002</v>
      </c>
      <c r="J206" s="150">
        <v>66.459999999999994</v>
      </c>
      <c r="K206" s="249">
        <v>13785.6</v>
      </c>
      <c r="L206" s="146">
        <v>122.88</v>
      </c>
      <c r="M206" s="141">
        <v>1149.3900000000001</v>
      </c>
      <c r="N206" s="218">
        <v>4.242</v>
      </c>
      <c r="O206" s="45">
        <v>16.5305</v>
      </c>
      <c r="P206" s="163">
        <v>1.4071</v>
      </c>
      <c r="Q206" s="24">
        <v>1.0296000000000001</v>
      </c>
      <c r="R206" s="45">
        <v>32.53</v>
      </c>
      <c r="S206" s="252">
        <v>35.75</v>
      </c>
      <c r="T206" s="163">
        <v>1.5074000000000001</v>
      </c>
      <c r="U206" s="3"/>
      <c r="V206" s="3"/>
      <c r="W206" s="9"/>
      <c r="Z206" s="237"/>
    </row>
    <row r="207" spans="1:26">
      <c r="A207" s="8">
        <v>192</v>
      </c>
      <c r="B207" s="22">
        <v>42373</v>
      </c>
      <c r="C207" s="10">
        <v>1</v>
      </c>
      <c r="D207" s="151">
        <v>0.71660000000000001</v>
      </c>
      <c r="E207" s="151">
        <v>4.0613000000000001</v>
      </c>
      <c r="F207" s="151">
        <v>1.397</v>
      </c>
      <c r="G207" s="151">
        <v>6.5338000000000003</v>
      </c>
      <c r="H207" s="151">
        <v>1.0803</v>
      </c>
      <c r="I207" s="151">
        <v>7.7504999999999997</v>
      </c>
      <c r="J207" s="215">
        <v>66.56</v>
      </c>
      <c r="K207" s="249">
        <v>13969</v>
      </c>
      <c r="L207" s="218">
        <v>119.3</v>
      </c>
      <c r="M207" s="68">
        <v>1191.46</v>
      </c>
      <c r="N207" s="218">
        <v>4.3419999999999996</v>
      </c>
      <c r="O207" s="216">
        <v>17.36</v>
      </c>
      <c r="P207" s="217">
        <v>1.4263999999999999</v>
      </c>
      <c r="Q207" s="10">
        <v>1.0042</v>
      </c>
      <c r="R207" s="216">
        <v>33.15</v>
      </c>
      <c r="S207" s="252">
        <v>36.15</v>
      </c>
      <c r="T207" s="217">
        <v>1.4685999999999999</v>
      </c>
      <c r="U207" s="3"/>
      <c r="V207" s="3"/>
      <c r="W207" s="9"/>
      <c r="Z207" s="237"/>
    </row>
    <row r="208" spans="1:26">
      <c r="A208" s="8">
        <v>193</v>
      </c>
      <c r="B208" s="22">
        <v>42401</v>
      </c>
      <c r="C208" s="10">
        <v>1</v>
      </c>
      <c r="D208" s="151">
        <v>0.70840000000000003</v>
      </c>
      <c r="E208" s="151">
        <v>3.9866000000000001</v>
      </c>
      <c r="F208" s="151">
        <v>1.4005000000000001</v>
      </c>
      <c r="G208" s="151">
        <v>6.5777999999999999</v>
      </c>
      <c r="H208" s="151">
        <v>1.0888</v>
      </c>
      <c r="I208" s="151">
        <v>7.7739000000000003</v>
      </c>
      <c r="J208" s="215">
        <v>67.92</v>
      </c>
      <c r="K208" s="249">
        <v>13598.1</v>
      </c>
      <c r="L208" s="218">
        <v>121.06</v>
      </c>
      <c r="M208" s="68">
        <v>1203.19</v>
      </c>
      <c r="N208" s="218">
        <v>4.1500000000000004</v>
      </c>
      <c r="O208" s="216">
        <v>18.292999999999999</v>
      </c>
      <c r="P208" s="217">
        <v>1.4238999999999999</v>
      </c>
      <c r="Q208" s="10">
        <v>1.0202</v>
      </c>
      <c r="R208" s="216">
        <v>33.409999999999997</v>
      </c>
      <c r="S208" s="252">
        <v>35.58</v>
      </c>
      <c r="T208" s="217">
        <v>1.4367000000000001</v>
      </c>
      <c r="U208" s="3"/>
      <c r="V208" s="3"/>
      <c r="W208" s="9"/>
      <c r="Z208" s="237"/>
    </row>
    <row r="209" spans="1:26">
      <c r="A209" s="8">
        <v>194</v>
      </c>
      <c r="B209" s="22">
        <v>42430</v>
      </c>
      <c r="C209" s="10">
        <v>1</v>
      </c>
      <c r="D209" s="151">
        <v>0.71719999999999995</v>
      </c>
      <c r="E209" s="151">
        <v>3.9474999999999998</v>
      </c>
      <c r="F209" s="151">
        <v>1.3404</v>
      </c>
      <c r="G209" s="151">
        <v>6.55</v>
      </c>
      <c r="H209" s="151">
        <v>1.0847</v>
      </c>
      <c r="I209" s="151">
        <v>7.7709000000000001</v>
      </c>
      <c r="J209" s="215">
        <v>67.75</v>
      </c>
      <c r="K209" s="249">
        <v>13407</v>
      </c>
      <c r="L209" s="218">
        <v>113.94</v>
      </c>
      <c r="M209" s="68">
        <v>1229.56</v>
      </c>
      <c r="N209" s="218">
        <v>4.165</v>
      </c>
      <c r="O209" s="216">
        <v>17.899999999999999</v>
      </c>
      <c r="P209" s="217">
        <v>1.4012</v>
      </c>
      <c r="Q209" s="10">
        <v>0.99939999999999996</v>
      </c>
      <c r="R209" s="216">
        <v>33.04</v>
      </c>
      <c r="S209" s="252">
        <v>35.590000000000003</v>
      </c>
      <c r="T209" s="217">
        <v>1.3948</v>
      </c>
      <c r="U209" s="3"/>
      <c r="V209" s="3"/>
      <c r="W209" s="9"/>
      <c r="Z209" s="237"/>
    </row>
    <row r="210" spans="1:26" ht="12">
      <c r="A210" s="8">
        <v>195</v>
      </c>
      <c r="B210" s="22">
        <v>42461</v>
      </c>
      <c r="C210" s="10">
        <v>1</v>
      </c>
      <c r="D210" s="153">
        <v>0.76719999999999999</v>
      </c>
      <c r="E210" s="151">
        <v>3.5409999999999999</v>
      </c>
      <c r="F210" s="151">
        <v>1.3047</v>
      </c>
      <c r="G210" s="151">
        <v>6.4775999999999998</v>
      </c>
      <c r="H210" s="151">
        <v>1.1385000000000001</v>
      </c>
      <c r="I210" s="151">
        <v>7.7537000000000003</v>
      </c>
      <c r="J210" s="215">
        <v>66.34</v>
      </c>
      <c r="K210" s="249">
        <v>13178.8</v>
      </c>
      <c r="L210" s="218">
        <v>112.06</v>
      </c>
      <c r="M210" s="68">
        <v>1147.1500000000001</v>
      </c>
      <c r="N210" s="218">
        <v>3.8889999999999998</v>
      </c>
      <c r="O210" s="216">
        <v>17.320499999999999</v>
      </c>
      <c r="P210" s="217">
        <v>1.3482000000000001</v>
      </c>
      <c r="Q210" s="10">
        <v>0.95879999999999999</v>
      </c>
      <c r="R210" s="216">
        <v>32.26</v>
      </c>
      <c r="S210" s="252">
        <v>35.18</v>
      </c>
      <c r="T210" s="217">
        <v>1.4204000000000001</v>
      </c>
      <c r="U210" s="3"/>
      <c r="V210" s="3"/>
      <c r="W210" s="9"/>
      <c r="Z210" s="237"/>
    </row>
    <row r="211" spans="1:26" ht="12">
      <c r="A211" s="8">
        <v>196</v>
      </c>
      <c r="B211" s="22">
        <v>42492</v>
      </c>
      <c r="C211" s="10">
        <v>1</v>
      </c>
      <c r="D211" s="153">
        <v>0.7641</v>
      </c>
      <c r="E211" s="151">
        <v>3.5049999999999999</v>
      </c>
      <c r="F211" s="151">
        <v>1.2544</v>
      </c>
      <c r="G211" s="151">
        <v>6.4737999999999998</v>
      </c>
      <c r="H211" s="151">
        <v>1.1516</v>
      </c>
      <c r="I211" s="151">
        <v>7.7591000000000001</v>
      </c>
      <c r="J211" s="215">
        <v>66.36</v>
      </c>
      <c r="K211" s="249">
        <v>13208.4</v>
      </c>
      <c r="L211" s="218">
        <v>106.48</v>
      </c>
      <c r="M211" s="68">
        <v>1138.45</v>
      </c>
      <c r="N211" s="218">
        <v>3.903</v>
      </c>
      <c r="O211" s="216">
        <v>17.2425</v>
      </c>
      <c r="P211" s="217">
        <v>1.3421000000000001</v>
      </c>
      <c r="Q211" s="10">
        <v>0.9556</v>
      </c>
      <c r="R211" s="216">
        <v>32.22</v>
      </c>
      <c r="S211" s="252">
        <v>34.840000000000003</v>
      </c>
      <c r="T211" s="217">
        <v>1.4665999999999999</v>
      </c>
      <c r="U211" s="3"/>
      <c r="V211" s="3"/>
      <c r="W211" s="9"/>
      <c r="Z211" s="237"/>
    </row>
    <row r="212" spans="1:26" ht="12">
      <c r="A212" s="8">
        <v>197</v>
      </c>
      <c r="B212" s="22">
        <v>42522</v>
      </c>
      <c r="C212" s="10">
        <v>1</v>
      </c>
      <c r="D212" s="153">
        <v>0.72419999999999995</v>
      </c>
      <c r="E212" s="151">
        <v>3.6030000000000002</v>
      </c>
      <c r="F212" s="151">
        <v>1.3089</v>
      </c>
      <c r="G212" s="151">
        <v>6.5747999999999998</v>
      </c>
      <c r="H212" s="151">
        <v>1.1165</v>
      </c>
      <c r="I212" s="151">
        <v>7.7709000000000001</v>
      </c>
      <c r="J212" s="215">
        <v>67.44</v>
      </c>
      <c r="K212" s="249">
        <v>13636.5</v>
      </c>
      <c r="L212" s="218">
        <v>109.55</v>
      </c>
      <c r="M212" s="68">
        <v>1192.0899999999999</v>
      </c>
      <c r="N212" s="218">
        <v>4.1429999999999998</v>
      </c>
      <c r="O212" s="216">
        <v>18.547499999999999</v>
      </c>
      <c r="P212" s="217">
        <v>1.3779999999999999</v>
      </c>
      <c r="Q212" s="10">
        <v>0.98919999999999997</v>
      </c>
      <c r="R212" s="216">
        <v>32.619999999999997</v>
      </c>
      <c r="S212" s="252">
        <v>35.700000000000003</v>
      </c>
      <c r="T212" s="217">
        <v>1.4395</v>
      </c>
      <c r="U212" s="3"/>
      <c r="V212" s="3"/>
      <c r="W212" s="9"/>
      <c r="Z212" s="237"/>
    </row>
    <row r="213" spans="1:26" ht="12">
      <c r="A213" s="8">
        <v>198</v>
      </c>
      <c r="B213" s="22">
        <v>42552</v>
      </c>
      <c r="C213" s="10">
        <v>1</v>
      </c>
      <c r="D213" s="153">
        <v>0.74850000000000005</v>
      </c>
      <c r="E213" s="151">
        <v>3.2448000000000001</v>
      </c>
      <c r="F213" s="151">
        <v>1.2897000000000001</v>
      </c>
      <c r="G213" s="151">
        <v>6.6547000000000001</v>
      </c>
      <c r="H213" s="151">
        <v>1.1145</v>
      </c>
      <c r="I213" s="151">
        <v>7.7580999999999998</v>
      </c>
      <c r="J213" s="215">
        <v>67.239999999999995</v>
      </c>
      <c r="K213" s="249">
        <v>13106.1</v>
      </c>
      <c r="L213" s="218">
        <v>102.55</v>
      </c>
      <c r="M213" s="68">
        <v>1146.49</v>
      </c>
      <c r="N213" s="218">
        <v>3.996</v>
      </c>
      <c r="O213" s="216">
        <v>18.393000000000001</v>
      </c>
      <c r="P213" s="217">
        <v>1.3452</v>
      </c>
      <c r="Q213" s="10">
        <v>0.97299999999999998</v>
      </c>
      <c r="R213" s="216">
        <v>32.200000000000003</v>
      </c>
      <c r="S213" s="252">
        <v>35.03</v>
      </c>
      <c r="T213" s="217">
        <v>1.3281000000000001</v>
      </c>
      <c r="U213" s="3"/>
      <c r="V213" s="3"/>
      <c r="W213" s="9"/>
      <c r="Z213" s="237"/>
    </row>
    <row r="214" spans="1:26" ht="12">
      <c r="A214" s="8">
        <v>199</v>
      </c>
      <c r="B214" s="22">
        <v>42583</v>
      </c>
      <c r="C214" s="10">
        <v>1</v>
      </c>
      <c r="D214" s="153">
        <v>0.75670000000000004</v>
      </c>
      <c r="E214" s="151">
        <v>3.2650000000000001</v>
      </c>
      <c r="F214" s="151">
        <v>1.3096000000000001</v>
      </c>
      <c r="G214" s="151">
        <v>6.6421000000000001</v>
      </c>
      <c r="H214" s="151">
        <v>1.1175999999999999</v>
      </c>
      <c r="I214" s="151">
        <v>7.7609000000000004</v>
      </c>
      <c r="J214" s="215">
        <v>66.63</v>
      </c>
      <c r="K214" s="249">
        <v>13065</v>
      </c>
      <c r="L214" s="218">
        <v>102.26</v>
      </c>
      <c r="M214" s="68">
        <v>1106.1500000000001</v>
      </c>
      <c r="N214" s="218">
        <v>4.0214999999999996</v>
      </c>
      <c r="O214" s="216">
        <v>18.8325</v>
      </c>
      <c r="P214" s="217">
        <v>1.3396999999999999</v>
      </c>
      <c r="Q214" s="10">
        <v>0.96709999999999996</v>
      </c>
      <c r="R214" s="216">
        <v>31.55</v>
      </c>
      <c r="S214" s="252">
        <v>34.75</v>
      </c>
      <c r="T214" s="217">
        <v>1.3209</v>
      </c>
      <c r="U214" s="3"/>
      <c r="V214" s="3"/>
      <c r="W214" s="9"/>
      <c r="Z214" s="237"/>
    </row>
    <row r="215" spans="1:26" ht="12">
      <c r="A215" s="8">
        <v>200</v>
      </c>
      <c r="B215" s="22">
        <v>42614</v>
      </c>
      <c r="C215" s="10">
        <v>1</v>
      </c>
      <c r="D215" s="153">
        <v>0.75419999999999998</v>
      </c>
      <c r="E215" s="151">
        <v>3.246</v>
      </c>
      <c r="F215" s="151">
        <v>1.3107</v>
      </c>
      <c r="G215" s="151">
        <v>6.6712999999999996</v>
      </c>
      <c r="H215" s="151">
        <v>1.1194</v>
      </c>
      <c r="I215" s="151">
        <v>7.7569999999999997</v>
      </c>
      <c r="J215" s="215">
        <v>66.849999999999994</v>
      </c>
      <c r="K215" s="249">
        <v>13239.4</v>
      </c>
      <c r="L215" s="218">
        <v>103.22</v>
      </c>
      <c r="M215" s="68">
        <v>1116.8900000000001</v>
      </c>
      <c r="N215" s="218">
        <v>4.0739999999999998</v>
      </c>
      <c r="O215" s="216">
        <v>18.826000000000001</v>
      </c>
      <c r="P215" s="217">
        <v>1.3593</v>
      </c>
      <c r="Q215" s="10">
        <v>0.97919999999999996</v>
      </c>
      <c r="R215" s="216">
        <v>31.72</v>
      </c>
      <c r="S215" s="252">
        <v>34.590000000000003</v>
      </c>
      <c r="T215" s="217">
        <v>1.3272999999999999</v>
      </c>
      <c r="U215" s="3"/>
      <c r="V215" s="3"/>
      <c r="W215" s="9"/>
      <c r="Z215" s="237"/>
    </row>
    <row r="216" spans="1:26" ht="12">
      <c r="A216" s="8">
        <v>201</v>
      </c>
      <c r="B216" s="22">
        <v>42646</v>
      </c>
      <c r="C216" s="10">
        <v>1</v>
      </c>
      <c r="D216" s="153">
        <v>0.76639999999999997</v>
      </c>
      <c r="E216" s="151">
        <v>3.2332999999999998</v>
      </c>
      <c r="F216" s="151">
        <v>1.3138000000000001</v>
      </c>
      <c r="G216" s="151">
        <v>6.6684999999999999</v>
      </c>
      <c r="H216" s="151">
        <v>1.121</v>
      </c>
      <c r="I216" s="151">
        <v>7.7557</v>
      </c>
      <c r="J216" s="215">
        <v>66.52</v>
      </c>
      <c r="K216" s="249">
        <v>13006.9</v>
      </c>
      <c r="L216" s="218">
        <v>101.54</v>
      </c>
      <c r="M216" s="68">
        <v>1104.79</v>
      </c>
      <c r="N216" s="218">
        <v>4.1319999999999997</v>
      </c>
      <c r="O216" s="216">
        <v>19.335000000000001</v>
      </c>
      <c r="P216" s="217">
        <v>1.3657999999999999</v>
      </c>
      <c r="Q216" s="10">
        <v>0.97399999999999998</v>
      </c>
      <c r="R216" s="216">
        <v>31.36</v>
      </c>
      <c r="S216" s="252">
        <v>34.65</v>
      </c>
      <c r="T216" s="217">
        <v>1.284</v>
      </c>
      <c r="U216" s="3"/>
      <c r="V216" s="3"/>
      <c r="W216" s="9"/>
      <c r="Z216" s="237"/>
    </row>
    <row r="217" spans="1:26" ht="12">
      <c r="A217" s="8">
        <v>202</v>
      </c>
      <c r="B217" s="22">
        <v>42675</v>
      </c>
      <c r="C217" s="10">
        <v>1</v>
      </c>
      <c r="D217" s="153">
        <v>0.76590000000000003</v>
      </c>
      <c r="E217" s="151">
        <v>3.2342</v>
      </c>
      <c r="F217" s="151">
        <v>1.3376999999999999</v>
      </c>
      <c r="G217" s="151">
        <v>6.7629999999999999</v>
      </c>
      <c r="H217" s="151">
        <v>1.1042000000000001</v>
      </c>
      <c r="I217" s="151">
        <v>7.7545999999999999</v>
      </c>
      <c r="J217" s="215">
        <v>66.7</v>
      </c>
      <c r="K217" s="249">
        <v>12989.3</v>
      </c>
      <c r="L217" s="218">
        <v>104.59</v>
      </c>
      <c r="M217" s="68">
        <v>1142.68</v>
      </c>
      <c r="N217" s="218">
        <v>4.1790000000000003</v>
      </c>
      <c r="O217" s="216">
        <v>19.100000000000001</v>
      </c>
      <c r="P217" s="217">
        <v>1.3887</v>
      </c>
      <c r="Q217" s="10">
        <v>0.97899999999999998</v>
      </c>
      <c r="R217" s="216">
        <v>31.54</v>
      </c>
      <c r="S217" s="252">
        <v>35.01</v>
      </c>
      <c r="T217" s="217">
        <v>1.2218</v>
      </c>
      <c r="U217" s="3"/>
      <c r="V217" s="3"/>
      <c r="W217" s="9"/>
      <c r="Z217" s="237"/>
    </row>
    <row r="218" spans="1:26" ht="12">
      <c r="A218" s="8">
        <v>203</v>
      </c>
      <c r="B218" s="22">
        <v>42705</v>
      </c>
      <c r="C218" s="10">
        <v>1</v>
      </c>
      <c r="D218" s="153">
        <v>0.74109999999999998</v>
      </c>
      <c r="E218" s="151">
        <v>3.4716999999999998</v>
      </c>
      <c r="F218" s="151">
        <v>1.333</v>
      </c>
      <c r="G218" s="151">
        <v>6.883</v>
      </c>
      <c r="H218" s="151">
        <v>1.0633999999999999</v>
      </c>
      <c r="I218" s="151">
        <v>7.7563000000000004</v>
      </c>
      <c r="J218" s="215">
        <v>68.290000000000006</v>
      </c>
      <c r="K218" s="249">
        <v>13603.1</v>
      </c>
      <c r="L218" s="218">
        <v>114.34</v>
      </c>
      <c r="M218" s="68">
        <v>1167.31</v>
      </c>
      <c r="N218" s="218">
        <v>4.4610000000000003</v>
      </c>
      <c r="O218" s="216">
        <v>20.737500000000001</v>
      </c>
      <c r="P218" s="217">
        <v>1.427</v>
      </c>
      <c r="Q218" s="10">
        <v>1.0125999999999999</v>
      </c>
      <c r="R218" s="216">
        <v>31.93</v>
      </c>
      <c r="S218" s="252">
        <v>35.67</v>
      </c>
      <c r="T218" s="217">
        <v>1.2596000000000001</v>
      </c>
      <c r="U218" s="3"/>
      <c r="V218" s="3"/>
      <c r="W218" s="9"/>
      <c r="Z218" s="237"/>
    </row>
    <row r="219" spans="1:26" ht="12">
      <c r="A219" s="8">
        <v>204</v>
      </c>
      <c r="B219" s="22">
        <v>42738</v>
      </c>
      <c r="C219" s="10">
        <v>1</v>
      </c>
      <c r="D219" s="153">
        <v>0.72309999999999997</v>
      </c>
      <c r="E219" s="151">
        <v>3.2526000000000002</v>
      </c>
      <c r="F219" s="151">
        <v>1.3436999999999999</v>
      </c>
      <c r="G219" s="151">
        <v>6.9574999999999996</v>
      </c>
      <c r="H219" s="151">
        <v>1.0416000000000001</v>
      </c>
      <c r="I219" s="151">
        <v>7.7561</v>
      </c>
      <c r="J219" s="215">
        <v>68.37</v>
      </c>
      <c r="K219" s="249">
        <v>13438</v>
      </c>
      <c r="L219" s="218">
        <v>117.68</v>
      </c>
      <c r="M219" s="68">
        <v>1207.23</v>
      </c>
      <c r="N219" s="218">
        <v>4.49</v>
      </c>
      <c r="O219" s="216">
        <v>20.905999999999999</v>
      </c>
      <c r="P219" s="217">
        <v>1.4498</v>
      </c>
      <c r="Q219" s="10">
        <v>1.0266</v>
      </c>
      <c r="R219" s="216">
        <v>32.369999999999997</v>
      </c>
      <c r="S219" s="252">
        <v>35.89</v>
      </c>
      <c r="T219" s="217">
        <v>1.2256</v>
      </c>
      <c r="U219" s="3"/>
      <c r="V219" s="3"/>
      <c r="W219" s="9"/>
      <c r="Z219" s="237"/>
    </row>
    <row r="220" spans="1:26" ht="12">
      <c r="A220" s="8">
        <v>205</v>
      </c>
      <c r="B220" s="22">
        <v>42767</v>
      </c>
      <c r="C220" s="10">
        <v>1</v>
      </c>
      <c r="D220" s="153">
        <v>0.75639999999999996</v>
      </c>
      <c r="E220" s="151">
        <v>3.153</v>
      </c>
      <c r="F220" s="151">
        <v>1.3088</v>
      </c>
      <c r="G220" s="151">
        <v>6.8768000000000002</v>
      </c>
      <c r="H220" s="151">
        <v>1.0758000000000001</v>
      </c>
      <c r="I220" s="151">
        <v>7.7592999999999996</v>
      </c>
      <c r="J220" s="215">
        <v>67.400000000000006</v>
      </c>
      <c r="K220" s="249">
        <v>13356</v>
      </c>
      <c r="L220" s="218">
        <v>113.29</v>
      </c>
      <c r="M220" s="68">
        <v>1154.45</v>
      </c>
      <c r="N220" s="218">
        <v>4.4279999999999999</v>
      </c>
      <c r="O220" s="216">
        <v>20.8155</v>
      </c>
      <c r="P220" s="217">
        <v>1.4151</v>
      </c>
      <c r="Q220" s="10">
        <v>0.99299999999999999</v>
      </c>
      <c r="R220" s="216">
        <v>31.17</v>
      </c>
      <c r="S220" s="252">
        <v>35.119999999999997</v>
      </c>
      <c r="T220" s="217">
        <v>1.2643</v>
      </c>
      <c r="U220" s="3"/>
      <c r="V220" s="3"/>
      <c r="W220" s="9"/>
      <c r="Z220" s="237"/>
    </row>
    <row r="221" spans="1:26" ht="12">
      <c r="A221" s="8">
        <v>206</v>
      </c>
      <c r="B221" s="22">
        <v>42795</v>
      </c>
      <c r="C221" s="10">
        <v>1</v>
      </c>
      <c r="D221" s="153">
        <v>0.76639999999999997</v>
      </c>
      <c r="E221" s="151">
        <v>3.1027999999999998</v>
      </c>
      <c r="F221" s="151">
        <v>1.3345</v>
      </c>
      <c r="G221" s="151">
        <v>6.8794000000000004</v>
      </c>
      <c r="H221" s="151">
        <v>1.0564</v>
      </c>
      <c r="I221" s="151">
        <v>7.7632000000000003</v>
      </c>
      <c r="J221" s="215">
        <v>66.83</v>
      </c>
      <c r="K221" s="249">
        <v>13346</v>
      </c>
      <c r="L221" s="218">
        <v>113.66</v>
      </c>
      <c r="M221" s="68">
        <v>1140.75</v>
      </c>
      <c r="N221" s="218">
        <v>4.4455</v>
      </c>
      <c r="O221" s="216">
        <v>19.878499999999999</v>
      </c>
      <c r="P221" s="217">
        <v>1.4088000000000001</v>
      </c>
      <c r="Q221" s="10">
        <v>1.0072000000000001</v>
      </c>
      <c r="R221" s="216">
        <v>30.76</v>
      </c>
      <c r="S221" s="252">
        <v>34.96</v>
      </c>
      <c r="T221" s="217">
        <v>1.2318</v>
      </c>
      <c r="U221" s="3"/>
      <c r="V221" s="3"/>
      <c r="W221" s="9"/>
      <c r="Z221" s="237"/>
    </row>
    <row r="222" spans="1:26" ht="12">
      <c r="A222" s="8">
        <v>207</v>
      </c>
      <c r="B222" s="22">
        <v>42826</v>
      </c>
      <c r="C222" s="10">
        <v>1</v>
      </c>
      <c r="D222" s="153">
        <v>0.7601</v>
      </c>
      <c r="E222" s="151">
        <v>3.1183000000000001</v>
      </c>
      <c r="F222" s="151">
        <v>1.3388</v>
      </c>
      <c r="G222" s="151">
        <v>6.8832000000000004</v>
      </c>
      <c r="H222" s="151">
        <v>1.0654999999999999</v>
      </c>
      <c r="I222" s="151">
        <v>7.7708000000000004</v>
      </c>
      <c r="J222" s="215">
        <v>65.03</v>
      </c>
      <c r="K222" s="249">
        <v>13389</v>
      </c>
      <c r="L222" s="218">
        <v>110.96</v>
      </c>
      <c r="M222" s="68">
        <v>1117.6500000000001</v>
      </c>
      <c r="N222" s="218">
        <v>4.4260000000000002</v>
      </c>
      <c r="O222" s="216">
        <v>18.732500000000002</v>
      </c>
      <c r="P222" s="217">
        <v>1.3975</v>
      </c>
      <c r="Q222" s="10">
        <v>1.0028999999999999</v>
      </c>
      <c r="R222" s="216">
        <v>30.33</v>
      </c>
      <c r="S222" s="252">
        <v>34.35</v>
      </c>
      <c r="T222" s="217">
        <v>1.2479</v>
      </c>
      <c r="U222" s="3"/>
      <c r="V222" s="3"/>
      <c r="W222" s="9"/>
      <c r="Z222" s="237"/>
    </row>
    <row r="223" spans="1:26" ht="12">
      <c r="A223" s="8">
        <v>208</v>
      </c>
      <c r="B223" s="22">
        <v>42856</v>
      </c>
      <c r="C223" s="10">
        <v>1</v>
      </c>
      <c r="D223" s="153">
        <v>0.75339999999999996</v>
      </c>
      <c r="E223" s="151">
        <v>3.1760000000000002</v>
      </c>
      <c r="F223" s="151">
        <v>1.3653</v>
      </c>
      <c r="G223" s="151">
        <v>6.89</v>
      </c>
      <c r="H223" s="151">
        <v>1.0911999999999999</v>
      </c>
      <c r="I223" s="151">
        <v>7.7774999999999999</v>
      </c>
      <c r="J223" s="215">
        <v>64.25</v>
      </c>
      <c r="K223" s="249">
        <v>13392</v>
      </c>
      <c r="L223" s="218">
        <v>111.78</v>
      </c>
      <c r="M223" s="68">
        <v>1134.8699999999999</v>
      </c>
      <c r="N223" s="218">
        <v>4.3390000000000004</v>
      </c>
      <c r="O223" s="216">
        <v>18.760999999999999</v>
      </c>
      <c r="P223" s="217">
        <v>1.3957999999999999</v>
      </c>
      <c r="Q223" s="10">
        <v>0.99550000000000005</v>
      </c>
      <c r="R223" s="216">
        <v>30.16</v>
      </c>
      <c r="S223" s="252">
        <v>34.58</v>
      </c>
      <c r="T223" s="217">
        <v>1.2917000000000001</v>
      </c>
      <c r="U223" s="3"/>
      <c r="V223" s="3"/>
      <c r="W223" s="9"/>
      <c r="Z223" s="237"/>
    </row>
    <row r="224" spans="1:26" ht="12">
      <c r="A224" s="8">
        <v>209</v>
      </c>
      <c r="B224" s="22">
        <v>42887</v>
      </c>
      <c r="C224" s="10">
        <v>1</v>
      </c>
      <c r="D224" s="153">
        <v>0.73870000000000002</v>
      </c>
      <c r="E224" s="151">
        <v>3.2397999999999998</v>
      </c>
      <c r="F224" s="151">
        <v>1.3484</v>
      </c>
      <c r="G224" s="151">
        <v>6.8029000000000002</v>
      </c>
      <c r="H224" s="151">
        <v>1.1214</v>
      </c>
      <c r="I224" s="151">
        <v>7.7915000000000001</v>
      </c>
      <c r="J224" s="215">
        <v>64.39</v>
      </c>
      <c r="K224" s="249">
        <v>13366</v>
      </c>
      <c r="L224" s="218">
        <v>111.24</v>
      </c>
      <c r="M224" s="68">
        <v>1120.8499999999999</v>
      </c>
      <c r="N224" s="218">
        <v>4.2859999999999996</v>
      </c>
      <c r="O224" s="216">
        <v>18.577500000000001</v>
      </c>
      <c r="P224" s="217">
        <v>1.3858999999999999</v>
      </c>
      <c r="Q224" s="10">
        <v>0.97119999999999995</v>
      </c>
      <c r="R224" s="216">
        <v>30.09</v>
      </c>
      <c r="S224" s="252">
        <v>34.159999999999997</v>
      </c>
      <c r="T224" s="217">
        <v>1.2894000000000001</v>
      </c>
      <c r="U224" s="3"/>
      <c r="V224" s="3"/>
      <c r="W224" s="9"/>
      <c r="Z224" s="237"/>
    </row>
    <row r="225" spans="1:26" ht="12">
      <c r="A225" s="8">
        <v>210</v>
      </c>
      <c r="B225" s="22">
        <v>42917</v>
      </c>
      <c r="C225" s="10">
        <v>1</v>
      </c>
      <c r="D225" s="153">
        <v>0.76519999999999999</v>
      </c>
      <c r="E225" s="151">
        <v>3.3</v>
      </c>
      <c r="F225" s="151">
        <v>1.3</v>
      </c>
      <c r="G225" s="151">
        <v>6.7984</v>
      </c>
      <c r="H225" s="151">
        <v>1.1367</v>
      </c>
      <c r="I225" s="151">
        <v>7.81</v>
      </c>
      <c r="J225" s="215">
        <v>64.84</v>
      </c>
      <c r="K225" s="249">
        <v>13341</v>
      </c>
      <c r="L225" s="218">
        <v>113.32</v>
      </c>
      <c r="M225" s="68">
        <v>1149.26</v>
      </c>
      <c r="N225" s="218">
        <v>4.2965</v>
      </c>
      <c r="O225" s="216">
        <v>18.221499999999999</v>
      </c>
      <c r="P225" s="217">
        <v>1.3825000000000001</v>
      </c>
      <c r="Q225" s="10">
        <v>0.96319999999999995</v>
      </c>
      <c r="R225" s="216">
        <v>30.49</v>
      </c>
      <c r="S225" s="252">
        <v>33.99</v>
      </c>
      <c r="T225" s="217">
        <v>1.2950999999999999</v>
      </c>
      <c r="U225" s="3"/>
      <c r="V225" s="3"/>
      <c r="W225" s="9"/>
      <c r="Z225" s="237"/>
    </row>
    <row r="226" spans="1:26" ht="12">
      <c r="A226" s="8">
        <v>211</v>
      </c>
      <c r="B226" s="22">
        <v>42948</v>
      </c>
      <c r="C226" s="10">
        <v>1</v>
      </c>
      <c r="D226" s="153">
        <v>0.7974</v>
      </c>
      <c r="E226" s="151">
        <v>3.1143000000000001</v>
      </c>
      <c r="F226" s="151">
        <v>1.254</v>
      </c>
      <c r="G226" s="151">
        <v>6.7169999999999996</v>
      </c>
      <c r="H226" s="151">
        <v>1.1798999999999999</v>
      </c>
      <c r="I226" s="151">
        <v>7.8121</v>
      </c>
      <c r="J226" s="215">
        <v>64.06</v>
      </c>
      <c r="K226" s="249">
        <v>13313</v>
      </c>
      <c r="L226" s="218">
        <v>110.33</v>
      </c>
      <c r="M226" s="68">
        <v>1121.0899999999999</v>
      </c>
      <c r="N226" s="218">
        <v>4.2839999999999998</v>
      </c>
      <c r="O226" s="216">
        <v>17.808499999999999</v>
      </c>
      <c r="P226" s="217">
        <v>1.3579000000000001</v>
      </c>
      <c r="Q226" s="10">
        <v>0.96550000000000002</v>
      </c>
      <c r="R226" s="216">
        <v>30.24</v>
      </c>
      <c r="S226" s="252">
        <v>33.28</v>
      </c>
      <c r="T226" s="217">
        <v>1.3206</v>
      </c>
      <c r="U226" s="3"/>
      <c r="V226" s="3"/>
      <c r="W226" s="9"/>
      <c r="Z226" s="237"/>
    </row>
    <row r="227" spans="1:26" ht="12">
      <c r="A227" s="8">
        <v>212</v>
      </c>
      <c r="B227" s="22">
        <v>42979</v>
      </c>
      <c r="C227" s="10">
        <v>1</v>
      </c>
      <c r="D227" s="153">
        <v>0.79800000000000004</v>
      </c>
      <c r="E227" s="151">
        <v>3.1307999999999998</v>
      </c>
      <c r="F227" s="151">
        <v>1.2372000000000001</v>
      </c>
      <c r="G227" s="151">
        <v>6.5552000000000001</v>
      </c>
      <c r="H227" s="151">
        <v>1.1878</v>
      </c>
      <c r="I227" s="151">
        <v>7.8240999999999996</v>
      </c>
      <c r="J227" s="215">
        <v>64.02</v>
      </c>
      <c r="K227" s="249">
        <v>13323</v>
      </c>
      <c r="L227" s="218">
        <v>110.09</v>
      </c>
      <c r="M227" s="68">
        <v>1119.1199999999999</v>
      </c>
      <c r="N227" s="218">
        <v>4.2690000000000001</v>
      </c>
      <c r="O227" s="216">
        <v>17.7835</v>
      </c>
      <c r="P227" s="217">
        <v>1.3565</v>
      </c>
      <c r="Q227" s="10">
        <v>0.96260000000000001</v>
      </c>
      <c r="R227" s="216">
        <v>30.06</v>
      </c>
      <c r="S227" s="252">
        <v>33.15</v>
      </c>
      <c r="T227" s="217">
        <v>1.2971999999999999</v>
      </c>
      <c r="U227" s="3"/>
      <c r="V227" s="3"/>
      <c r="W227" s="9"/>
      <c r="Z227" s="237"/>
    </row>
    <row r="228" spans="1:26" ht="12">
      <c r="A228" s="8">
        <v>213</v>
      </c>
      <c r="B228" s="22">
        <v>43009</v>
      </c>
      <c r="C228" s="10">
        <v>1</v>
      </c>
      <c r="D228" s="153">
        <v>0.78249999999999997</v>
      </c>
      <c r="E228" s="151">
        <v>3.1585000000000001</v>
      </c>
      <c r="F228" s="151">
        <v>1.2506999999999999</v>
      </c>
      <c r="G228" s="151">
        <v>6.6532999999999998</v>
      </c>
      <c r="H228" s="151">
        <v>1.1745000000000001</v>
      </c>
      <c r="I228" s="151">
        <v>7.8098000000000001</v>
      </c>
      <c r="J228" s="215">
        <v>65.28</v>
      </c>
      <c r="K228" s="249">
        <v>13592</v>
      </c>
      <c r="L228" s="218">
        <v>112.6</v>
      </c>
      <c r="M228" s="68">
        <v>1146.18</v>
      </c>
      <c r="N228" s="218">
        <v>4.2320000000000002</v>
      </c>
      <c r="O228" s="216">
        <v>18.210999999999999</v>
      </c>
      <c r="P228" s="217">
        <v>1.361</v>
      </c>
      <c r="Q228" s="10">
        <v>0.97370000000000001</v>
      </c>
      <c r="R228" s="216">
        <v>30.38</v>
      </c>
      <c r="S228" s="252">
        <v>33.4</v>
      </c>
      <c r="T228" s="217">
        <v>1.3268</v>
      </c>
      <c r="U228" s="3"/>
      <c r="V228" s="3"/>
      <c r="W228" s="9"/>
      <c r="Z228" s="237"/>
    </row>
    <row r="229" spans="1:26" ht="12">
      <c r="A229" s="8">
        <v>214</v>
      </c>
      <c r="B229" s="22">
        <v>43040</v>
      </c>
      <c r="C229" s="10">
        <v>1</v>
      </c>
      <c r="D229" s="153">
        <v>0.76759999999999995</v>
      </c>
      <c r="E229" s="151">
        <v>3.2696999999999998</v>
      </c>
      <c r="F229" s="151">
        <v>1.2889999999999999</v>
      </c>
      <c r="G229" s="151">
        <v>6.6017999999999999</v>
      </c>
      <c r="H229" s="151">
        <v>1.1617999999999999</v>
      </c>
      <c r="I229" s="151">
        <v>7.8011999999999997</v>
      </c>
      <c r="J229" s="215">
        <v>64.56</v>
      </c>
      <c r="K229" s="249">
        <v>13563</v>
      </c>
      <c r="L229" s="218">
        <v>114.04</v>
      </c>
      <c r="M229" s="68">
        <v>1110.03</v>
      </c>
      <c r="N229" s="218">
        <v>4.2300000000000004</v>
      </c>
      <c r="O229" s="216">
        <v>19.135000000000002</v>
      </c>
      <c r="P229" s="217">
        <v>1.3608</v>
      </c>
      <c r="Q229" s="10">
        <v>1.0014000000000001</v>
      </c>
      <c r="R229" s="216">
        <v>30.13</v>
      </c>
      <c r="S229" s="252">
        <v>33.11</v>
      </c>
      <c r="T229" s="217">
        <v>1.3257000000000001</v>
      </c>
      <c r="U229" s="3"/>
      <c r="V229" s="3"/>
      <c r="W229" s="9"/>
      <c r="Z229" s="237"/>
    </row>
    <row r="230" spans="1:26" ht="12">
      <c r="A230" s="8">
        <v>215</v>
      </c>
      <c r="B230" s="22">
        <v>43070</v>
      </c>
      <c r="C230" s="10">
        <v>1</v>
      </c>
      <c r="D230" s="153">
        <v>0.76239999999999997</v>
      </c>
      <c r="E230" s="151">
        <v>3.2576999999999998</v>
      </c>
      <c r="F230" s="151">
        <v>1.2705</v>
      </c>
      <c r="G230" s="151">
        <v>6.6136999999999997</v>
      </c>
      <c r="H230" s="151">
        <v>1.1910000000000001</v>
      </c>
      <c r="I230" s="151">
        <v>7.8117999999999999</v>
      </c>
      <c r="J230" s="215">
        <v>64.5</v>
      </c>
      <c r="K230" s="249">
        <v>13541</v>
      </c>
      <c r="L230" s="218">
        <v>111.88</v>
      </c>
      <c r="M230" s="68">
        <v>1082.3599999999999</v>
      </c>
      <c r="N230" s="218">
        <v>4.0875000000000004</v>
      </c>
      <c r="O230" s="216">
        <v>18.62</v>
      </c>
      <c r="P230" s="217">
        <v>1.345</v>
      </c>
      <c r="Q230" s="10">
        <v>0.97619999999999996</v>
      </c>
      <c r="R230" s="216">
        <v>30.02</v>
      </c>
      <c r="S230" s="252">
        <v>32.590000000000003</v>
      </c>
      <c r="T230" s="217">
        <v>1.3505</v>
      </c>
      <c r="U230" s="3"/>
      <c r="V230" s="3"/>
      <c r="W230" s="9"/>
      <c r="Z230" s="237"/>
    </row>
    <row r="231" spans="1:26" ht="12">
      <c r="A231" s="8">
        <v>216</v>
      </c>
      <c r="B231" s="22">
        <v>43101</v>
      </c>
      <c r="C231" s="10">
        <v>1</v>
      </c>
      <c r="D231" s="153">
        <v>0.78239999999999998</v>
      </c>
      <c r="E231" s="151">
        <v>3.262</v>
      </c>
      <c r="F231" s="151">
        <v>1.2506999999999999</v>
      </c>
      <c r="G231" s="151">
        <v>6.4909999999999997</v>
      </c>
      <c r="H231" s="151">
        <v>1.2050000000000001</v>
      </c>
      <c r="I231" s="151">
        <v>7.8160999999999996</v>
      </c>
      <c r="J231" s="215">
        <v>63.46</v>
      </c>
      <c r="K231" s="249">
        <v>13459</v>
      </c>
      <c r="L231" s="218">
        <v>112.18</v>
      </c>
      <c r="M231" s="68">
        <v>1059.3900000000001</v>
      </c>
      <c r="N231" s="218">
        <v>4.0179999999999998</v>
      </c>
      <c r="O231" s="216">
        <v>19.484000000000002</v>
      </c>
      <c r="P231" s="217">
        <v>1.3290999999999999</v>
      </c>
      <c r="Q231" s="10">
        <v>0.9718</v>
      </c>
      <c r="R231" s="216">
        <v>29.58</v>
      </c>
      <c r="S231" s="252">
        <v>32.44</v>
      </c>
      <c r="T231" s="217">
        <v>1.3595999999999999</v>
      </c>
      <c r="U231" s="3"/>
      <c r="V231" s="3"/>
      <c r="W231" s="9"/>
      <c r="Z231" s="237"/>
    </row>
    <row r="232" spans="1:26" ht="12">
      <c r="A232" s="8">
        <v>217</v>
      </c>
      <c r="B232" s="22">
        <v>43132</v>
      </c>
      <c r="C232" s="10">
        <v>1</v>
      </c>
      <c r="D232" s="153">
        <v>0.80279999999999996</v>
      </c>
      <c r="E232" s="151">
        <v>3.1718000000000002</v>
      </c>
      <c r="F232" s="151">
        <v>1.228</v>
      </c>
      <c r="G232" s="151">
        <v>6.2968999999999999</v>
      </c>
      <c r="H232" s="151">
        <v>1.2482</v>
      </c>
      <c r="I232" s="151">
        <v>7.8217999999999996</v>
      </c>
      <c r="J232" s="215">
        <v>63.97</v>
      </c>
      <c r="K232" s="249">
        <v>13357</v>
      </c>
      <c r="L232" s="218">
        <v>109.5</v>
      </c>
      <c r="M232" s="68">
        <v>1069.33</v>
      </c>
      <c r="N232" s="218">
        <v>3.8995000000000002</v>
      </c>
      <c r="O232" s="216">
        <v>18.36</v>
      </c>
      <c r="P232" s="217">
        <v>1.3097000000000001</v>
      </c>
      <c r="Q232" s="10">
        <v>0.92879999999999996</v>
      </c>
      <c r="R232" s="216">
        <v>29.21</v>
      </c>
      <c r="S232" s="252">
        <v>31.31</v>
      </c>
      <c r="T232" s="217">
        <v>1.4247000000000001</v>
      </c>
      <c r="U232" s="3"/>
      <c r="V232" s="3"/>
      <c r="W232" s="9"/>
      <c r="Z232" s="237"/>
    </row>
    <row r="233" spans="1:26" ht="12">
      <c r="A233" s="8">
        <v>218</v>
      </c>
      <c r="B233" s="23">
        <v>43160</v>
      </c>
      <c r="C233" s="24">
        <v>1</v>
      </c>
      <c r="D233" s="153">
        <v>0.7762</v>
      </c>
      <c r="E233" s="151">
        <v>3.2421000000000002</v>
      </c>
      <c r="F233" s="151">
        <v>1.284</v>
      </c>
      <c r="G233" s="151">
        <v>6.3564999999999996</v>
      </c>
      <c r="H233" s="151">
        <v>1.2216</v>
      </c>
      <c r="I233" s="151">
        <v>7.8274999999999997</v>
      </c>
      <c r="J233" s="151">
        <v>65.2</v>
      </c>
      <c r="K233" s="249">
        <v>13818</v>
      </c>
      <c r="L233" s="146">
        <v>106.91</v>
      </c>
      <c r="M233" s="73">
        <v>1081.33</v>
      </c>
      <c r="N233" s="218">
        <v>3.927</v>
      </c>
      <c r="O233" s="45">
        <v>18.811499999999999</v>
      </c>
      <c r="P233" s="163">
        <v>1.3245</v>
      </c>
      <c r="Q233" s="24">
        <v>0.94610000000000005</v>
      </c>
      <c r="R233" s="45">
        <v>29.31</v>
      </c>
      <c r="S233" s="252">
        <v>31.54</v>
      </c>
      <c r="T233" s="163">
        <v>1.3754999999999999</v>
      </c>
      <c r="U233" s="3"/>
      <c r="V233" s="3"/>
      <c r="W233" s="9"/>
      <c r="Z233" s="237"/>
    </row>
    <row r="234" spans="1:26">
      <c r="A234" s="8">
        <v>219</v>
      </c>
      <c r="B234" s="23">
        <v>43191</v>
      </c>
      <c r="C234" s="10">
        <v>1</v>
      </c>
      <c r="D234" s="151">
        <v>0.76580000000000004</v>
      </c>
      <c r="E234" s="151">
        <v>3.3149000000000002</v>
      </c>
      <c r="F234" s="151">
        <v>1.2918000000000001</v>
      </c>
      <c r="G234" s="151">
        <v>6.2785000000000002</v>
      </c>
      <c r="H234" s="151">
        <v>1.2287999999999999</v>
      </c>
      <c r="I234" s="151">
        <v>7.8484999999999996</v>
      </c>
      <c r="J234" s="215">
        <v>65.11</v>
      </c>
      <c r="K234" s="249">
        <v>13732</v>
      </c>
      <c r="L234" s="218">
        <v>105.99</v>
      </c>
      <c r="M234" s="68">
        <v>1056.03</v>
      </c>
      <c r="N234" s="218">
        <v>3.86</v>
      </c>
      <c r="O234" s="216">
        <v>18.311</v>
      </c>
      <c r="P234" s="217">
        <v>1.3124</v>
      </c>
      <c r="Q234" s="10">
        <v>0.95579999999999998</v>
      </c>
      <c r="R234" s="216">
        <v>29.14</v>
      </c>
      <c r="S234" s="252">
        <v>31.21</v>
      </c>
      <c r="T234" s="217">
        <v>1.4032</v>
      </c>
      <c r="Z234" s="237"/>
    </row>
    <row r="235" spans="1:26">
      <c r="A235" s="8">
        <v>220</v>
      </c>
      <c r="B235" s="23">
        <v>43221</v>
      </c>
      <c r="C235" s="10">
        <v>1</v>
      </c>
      <c r="D235" s="151">
        <v>0.74880000000000002</v>
      </c>
      <c r="E235" s="151">
        <v>3.5070000000000001</v>
      </c>
      <c r="F235" s="151">
        <v>1.2873000000000001</v>
      </c>
      <c r="G235" s="151">
        <v>6.3324999999999996</v>
      </c>
      <c r="H235" s="151">
        <v>1.2</v>
      </c>
      <c r="I235" s="151">
        <v>7.8487999999999998</v>
      </c>
      <c r="J235" s="215">
        <v>66.52</v>
      </c>
      <c r="K235" s="249">
        <v>13986</v>
      </c>
      <c r="L235" s="218">
        <v>109.69</v>
      </c>
      <c r="M235" s="68">
        <v>1071.9100000000001</v>
      </c>
      <c r="N235" s="218">
        <v>3.92</v>
      </c>
      <c r="O235" s="216">
        <v>18.8325</v>
      </c>
      <c r="P235" s="217">
        <v>1.3327</v>
      </c>
      <c r="Q235" s="10">
        <v>0.99539999999999995</v>
      </c>
      <c r="R235" s="216">
        <v>29.68</v>
      </c>
      <c r="S235" s="252">
        <v>31.67</v>
      </c>
      <c r="T235" s="217">
        <v>1.3611</v>
      </c>
      <c r="Z235" s="237"/>
    </row>
    <row r="236" spans="1:26">
      <c r="A236" s="8">
        <v>221</v>
      </c>
      <c r="B236" s="23">
        <v>43252</v>
      </c>
      <c r="C236" s="10">
        <v>1</v>
      </c>
      <c r="D236" s="151">
        <v>0.75660000000000005</v>
      </c>
      <c r="E236" s="151">
        <v>3.7749999999999999</v>
      </c>
      <c r="F236" s="151">
        <v>1.2948</v>
      </c>
      <c r="G236" s="151">
        <v>6.4180000000000001</v>
      </c>
      <c r="H236" s="151">
        <v>1.1678999999999999</v>
      </c>
      <c r="I236" s="151">
        <v>7.8453999999999997</v>
      </c>
      <c r="J236" s="215">
        <v>66.989999999999995</v>
      </c>
      <c r="K236" s="249">
        <v>13940</v>
      </c>
      <c r="L236" s="218">
        <v>109.49</v>
      </c>
      <c r="M236" s="68">
        <v>1071.27</v>
      </c>
      <c r="N236" s="218">
        <v>3.9769999999999999</v>
      </c>
      <c r="O236" s="216">
        <v>19.858499999999999</v>
      </c>
      <c r="P236" s="217">
        <v>1.3379000000000001</v>
      </c>
      <c r="Q236" s="10">
        <v>0.98670000000000002</v>
      </c>
      <c r="R236" s="216">
        <v>29.82</v>
      </c>
      <c r="S236" s="252">
        <v>32.020000000000003</v>
      </c>
      <c r="T236" s="217">
        <v>1.3358000000000001</v>
      </c>
      <c r="Z236" s="237"/>
    </row>
    <row r="237" spans="1:26" ht="12">
      <c r="A237" s="8">
        <v>222</v>
      </c>
      <c r="B237" s="23">
        <v>43282</v>
      </c>
      <c r="C237" s="37">
        <v>1</v>
      </c>
      <c r="D237" s="153">
        <v>0.73219999999999996</v>
      </c>
      <c r="E237" s="153">
        <v>3.9135</v>
      </c>
      <c r="F237" s="153">
        <v>1.3212999999999999</v>
      </c>
      <c r="G237" s="153">
        <v>6.6631999999999998</v>
      </c>
      <c r="H237" s="153">
        <v>1.1653</v>
      </c>
      <c r="I237" s="153">
        <v>7.8451000000000004</v>
      </c>
      <c r="J237" s="147">
        <v>68.78</v>
      </c>
      <c r="K237" s="249">
        <v>14384</v>
      </c>
      <c r="L237" s="46">
        <v>110.73</v>
      </c>
      <c r="M237" s="142">
        <v>1114.4100000000001</v>
      </c>
      <c r="N237" s="218">
        <v>4.0380000000000003</v>
      </c>
      <c r="O237" s="133">
        <v>20.169</v>
      </c>
      <c r="P237" s="164">
        <v>1.3706</v>
      </c>
      <c r="Q237" s="332">
        <v>0.99460000000000004</v>
      </c>
      <c r="R237" s="133">
        <v>30.56</v>
      </c>
      <c r="S237" s="252">
        <v>33.17</v>
      </c>
      <c r="T237" s="165">
        <v>1.3132999999999999</v>
      </c>
      <c r="V237" s="16"/>
      <c r="W237" s="10"/>
      <c r="Z237" s="237"/>
    </row>
    <row r="238" spans="1:26" ht="12">
      <c r="A238" s="8">
        <v>223</v>
      </c>
      <c r="B238" s="23">
        <v>43313</v>
      </c>
      <c r="C238" s="37">
        <v>1</v>
      </c>
      <c r="D238" s="153">
        <v>0.74019999999999997</v>
      </c>
      <c r="E238" s="153">
        <v>3.7530000000000001</v>
      </c>
      <c r="F238" s="153">
        <v>1.3006</v>
      </c>
      <c r="G238" s="153">
        <v>6.8154000000000003</v>
      </c>
      <c r="H238" s="153">
        <v>1.1666000000000001</v>
      </c>
      <c r="I238" s="153">
        <v>7.8486000000000002</v>
      </c>
      <c r="J238" s="147">
        <v>68.37</v>
      </c>
      <c r="K238" s="249">
        <v>14463</v>
      </c>
      <c r="L238" s="46">
        <v>111.72</v>
      </c>
      <c r="M238" s="142">
        <v>1118.1500000000001</v>
      </c>
      <c r="N238" s="218">
        <v>4.0640000000000001</v>
      </c>
      <c r="O238" s="133">
        <v>18.625499999999999</v>
      </c>
      <c r="P238" s="164">
        <v>1.3619000000000001</v>
      </c>
      <c r="Q238" s="332">
        <v>0.99229999999999996</v>
      </c>
      <c r="R238" s="133">
        <v>30.63</v>
      </c>
      <c r="S238" s="252">
        <v>33.130000000000003</v>
      </c>
      <c r="T238" s="165">
        <v>1.3120000000000001</v>
      </c>
      <c r="V238" s="16"/>
      <c r="W238" s="10"/>
      <c r="Z238" s="237"/>
    </row>
    <row r="239" spans="1:26" ht="12">
      <c r="A239" s="8">
        <v>224</v>
      </c>
      <c r="B239" s="23">
        <v>43344</v>
      </c>
      <c r="C239" s="37">
        <v>1</v>
      </c>
      <c r="D239" s="153">
        <v>0.71919999999999995</v>
      </c>
      <c r="E239" s="153">
        <v>4.1280000000000001</v>
      </c>
      <c r="F239" s="153">
        <v>1.3071999999999999</v>
      </c>
      <c r="G239" s="153">
        <v>6.83</v>
      </c>
      <c r="H239" s="153">
        <v>1.1596</v>
      </c>
      <c r="I239" s="153">
        <v>7.8486000000000002</v>
      </c>
      <c r="J239" s="147">
        <v>71</v>
      </c>
      <c r="K239" s="249">
        <v>14980</v>
      </c>
      <c r="L239" s="46">
        <v>110.98</v>
      </c>
      <c r="M239" s="142">
        <v>1116.5</v>
      </c>
      <c r="N239" s="218">
        <v>4.1369999999999996</v>
      </c>
      <c r="O239" s="133">
        <v>19.2135</v>
      </c>
      <c r="P239" s="164">
        <v>1.3722000000000001</v>
      </c>
      <c r="Q239" s="332">
        <v>0.97529999999999994</v>
      </c>
      <c r="R239" s="133">
        <v>30.7</v>
      </c>
      <c r="S239" s="252">
        <v>32.81</v>
      </c>
      <c r="T239" s="165">
        <v>1.2964</v>
      </c>
      <c r="V239" s="16"/>
      <c r="W239" s="10"/>
      <c r="Z239" s="237"/>
    </row>
    <row r="240" spans="1:26" ht="12">
      <c r="A240" s="8">
        <v>225</v>
      </c>
      <c r="B240" s="23">
        <v>43374</v>
      </c>
      <c r="C240" s="37">
        <v>1</v>
      </c>
      <c r="D240" s="153">
        <v>0.72230000000000005</v>
      </c>
      <c r="E240" s="153">
        <v>4.0058999999999996</v>
      </c>
      <c r="F240" s="153">
        <v>1.2799</v>
      </c>
      <c r="G240" s="153">
        <v>6.8680000000000003</v>
      </c>
      <c r="H240" s="153">
        <v>1.1567000000000001</v>
      </c>
      <c r="I240" s="153">
        <v>7.8259999999999996</v>
      </c>
      <c r="J240" s="147">
        <v>72.92</v>
      </c>
      <c r="K240" s="249">
        <v>14887</v>
      </c>
      <c r="L240" s="46">
        <v>113.96</v>
      </c>
      <c r="M240" s="142">
        <v>1112.53</v>
      </c>
      <c r="N240" s="218">
        <v>4.1379999999999999</v>
      </c>
      <c r="O240" s="133">
        <v>18.662500000000001</v>
      </c>
      <c r="P240" s="164">
        <v>1.3715999999999999</v>
      </c>
      <c r="Q240" s="332">
        <v>0.98399999999999999</v>
      </c>
      <c r="R240" s="133">
        <v>30.54</v>
      </c>
      <c r="S240" s="252">
        <v>32.28</v>
      </c>
      <c r="T240" s="165">
        <v>1.3031999999999999</v>
      </c>
      <c r="V240" s="16"/>
      <c r="W240" s="10"/>
      <c r="Z240" s="237"/>
    </row>
    <row r="241" spans="1:26" ht="12">
      <c r="A241" s="8">
        <v>226</v>
      </c>
      <c r="B241" s="23">
        <v>43405</v>
      </c>
      <c r="C241" s="37">
        <v>1</v>
      </c>
      <c r="D241" s="153">
        <v>0.71889999999999998</v>
      </c>
      <c r="E241" s="153">
        <v>3.6989999999999998</v>
      </c>
      <c r="F241" s="153">
        <v>1.3108</v>
      </c>
      <c r="G241" s="153">
        <v>6.9204999999999997</v>
      </c>
      <c r="H241" s="153">
        <v>1.1395999999999999</v>
      </c>
      <c r="I241" s="153">
        <v>7.8365</v>
      </c>
      <c r="J241" s="147">
        <v>73.45</v>
      </c>
      <c r="K241" s="249">
        <v>15044</v>
      </c>
      <c r="L241" s="46">
        <v>112.79</v>
      </c>
      <c r="M241" s="142">
        <v>1126.19</v>
      </c>
      <c r="N241" s="218">
        <v>4.1769999999999996</v>
      </c>
      <c r="O241" s="133">
        <v>20.1325</v>
      </c>
      <c r="P241" s="164">
        <v>1.3765000000000001</v>
      </c>
      <c r="Q241" s="332">
        <v>1.0033000000000001</v>
      </c>
      <c r="R241" s="133">
        <v>30.75</v>
      </c>
      <c r="S241" s="252">
        <v>32.93</v>
      </c>
      <c r="T241" s="165">
        <v>1.2974000000000001</v>
      </c>
      <c r="V241" s="16"/>
      <c r="W241" s="10"/>
      <c r="Z241" s="237"/>
    </row>
    <row r="242" spans="1:26" ht="12">
      <c r="A242" s="8">
        <v>227</v>
      </c>
      <c r="B242" s="23">
        <v>43435</v>
      </c>
      <c r="C242" s="37">
        <v>1</v>
      </c>
      <c r="D242" s="153">
        <v>0.73599999999999999</v>
      </c>
      <c r="E242" s="153">
        <v>3.8353000000000002</v>
      </c>
      <c r="F242" s="153">
        <v>1.319</v>
      </c>
      <c r="G242" s="153">
        <v>6.8798000000000004</v>
      </c>
      <c r="H242" s="153">
        <v>1.1355999999999999</v>
      </c>
      <c r="I242" s="153">
        <v>7.8151000000000002</v>
      </c>
      <c r="J242" s="147">
        <v>70.400000000000006</v>
      </c>
      <c r="K242" s="249">
        <v>14184</v>
      </c>
      <c r="L242" s="46">
        <v>113.54</v>
      </c>
      <c r="M242" s="142">
        <v>1110.2</v>
      </c>
      <c r="N242" s="218">
        <v>4.1630000000000003</v>
      </c>
      <c r="O242" s="133">
        <v>20.236499999999999</v>
      </c>
      <c r="P242" s="164">
        <v>1.3666</v>
      </c>
      <c r="Q242" s="332">
        <v>0.99750000000000005</v>
      </c>
      <c r="R242" s="133">
        <v>30.67</v>
      </c>
      <c r="S242" s="252">
        <v>32.78</v>
      </c>
      <c r="T242" s="165">
        <v>1.2719</v>
      </c>
      <c r="V242" s="16"/>
      <c r="W242" s="10"/>
      <c r="Z242" s="237"/>
    </row>
    <row r="243" spans="1:26" ht="12">
      <c r="A243" s="8">
        <v>228</v>
      </c>
      <c r="B243" s="23">
        <v>43466</v>
      </c>
      <c r="C243" s="37">
        <v>1</v>
      </c>
      <c r="D243" s="153">
        <v>0.7</v>
      </c>
      <c r="E243" s="153">
        <v>3.8123</v>
      </c>
      <c r="F243" s="153">
        <v>1.3591</v>
      </c>
      <c r="G243" s="153">
        <v>6.8597000000000001</v>
      </c>
      <c r="H243" s="153">
        <v>1.1356999999999999</v>
      </c>
      <c r="I243" s="153">
        <v>7.835</v>
      </c>
      <c r="J243" s="147">
        <v>70.02</v>
      </c>
      <c r="K243" s="249">
        <v>14468</v>
      </c>
      <c r="L243" s="46">
        <v>109.22</v>
      </c>
      <c r="M243" s="142">
        <v>1119.1099999999999</v>
      </c>
      <c r="N243" s="218">
        <v>4.1349999999999998</v>
      </c>
      <c r="O243" s="133">
        <v>19.6065</v>
      </c>
      <c r="P243" s="164">
        <v>1.3652</v>
      </c>
      <c r="Q243" s="332">
        <v>0.98839999999999995</v>
      </c>
      <c r="R243" s="133">
        <v>30.78</v>
      </c>
      <c r="S243" s="252">
        <v>32.26</v>
      </c>
      <c r="T243" s="165">
        <v>1.2598</v>
      </c>
      <c r="V243" s="16"/>
      <c r="W243" s="10"/>
      <c r="Z243" s="237"/>
    </row>
    <row r="244" spans="1:26" ht="12">
      <c r="A244" s="8">
        <v>229</v>
      </c>
      <c r="B244" s="23">
        <v>43497</v>
      </c>
      <c r="C244" s="37">
        <v>1</v>
      </c>
      <c r="D244" s="153">
        <v>0.72599999999999998</v>
      </c>
      <c r="E244" s="153">
        <v>3.6551999999999998</v>
      </c>
      <c r="F244" s="153">
        <v>1.3095000000000001</v>
      </c>
      <c r="G244" s="153">
        <v>6.7426000000000004</v>
      </c>
      <c r="H244" s="153">
        <v>1.1474</v>
      </c>
      <c r="I244" s="153">
        <v>7.8468</v>
      </c>
      <c r="J244" s="147">
        <v>71.41</v>
      </c>
      <c r="K244" s="249">
        <v>13931</v>
      </c>
      <c r="L244" s="46">
        <v>109.55</v>
      </c>
      <c r="M244" s="142">
        <v>1118.31</v>
      </c>
      <c r="N244" s="218">
        <v>4.0940000000000003</v>
      </c>
      <c r="O244" s="133">
        <v>19.127500000000001</v>
      </c>
      <c r="P244" s="164">
        <v>1.35</v>
      </c>
      <c r="Q244" s="332">
        <v>0.99399999999999999</v>
      </c>
      <c r="R244" s="133">
        <v>30.78</v>
      </c>
      <c r="S244" s="252">
        <v>31.28</v>
      </c>
      <c r="T244" s="165">
        <v>1.3093999999999999</v>
      </c>
      <c r="V244" s="16"/>
      <c r="W244" s="10"/>
      <c r="Z244" s="237"/>
    </row>
    <row r="245" spans="1:26" ht="12">
      <c r="A245" s="8">
        <v>230</v>
      </c>
      <c r="B245" s="23">
        <v>43525</v>
      </c>
      <c r="C245" s="37">
        <v>1</v>
      </c>
      <c r="D245" s="153">
        <v>0.70799999999999996</v>
      </c>
      <c r="E245" s="153">
        <v>3.7852000000000001</v>
      </c>
      <c r="F245" s="153">
        <v>1.3277000000000001</v>
      </c>
      <c r="G245" s="153">
        <v>6.7047999999999996</v>
      </c>
      <c r="H245" s="153">
        <v>1.1375999999999999</v>
      </c>
      <c r="I245" s="153">
        <v>7.8480999999999996</v>
      </c>
      <c r="J245" s="147">
        <v>70.900000000000006</v>
      </c>
      <c r="K245" s="249">
        <v>14106</v>
      </c>
      <c r="L245" s="46">
        <v>111.89</v>
      </c>
      <c r="M245" s="142">
        <v>1126.76</v>
      </c>
      <c r="N245" s="218">
        <v>4.0720000000000001</v>
      </c>
      <c r="O245" s="133">
        <v>19.3065</v>
      </c>
      <c r="P245" s="164">
        <v>1.3549</v>
      </c>
      <c r="Q245" s="332">
        <v>0.99870000000000003</v>
      </c>
      <c r="R245" s="133">
        <v>30.84</v>
      </c>
      <c r="S245" s="252">
        <v>31.8</v>
      </c>
      <c r="T245" s="165">
        <v>1.3222</v>
      </c>
      <c r="V245" s="16"/>
      <c r="W245" s="10"/>
      <c r="Z245" s="237"/>
    </row>
    <row r="246" spans="1:26" ht="12">
      <c r="A246" s="8">
        <v>231</v>
      </c>
      <c r="B246" s="23">
        <v>43556</v>
      </c>
      <c r="C246" s="44">
        <v>1</v>
      </c>
      <c r="D246" s="153">
        <v>0.7117</v>
      </c>
      <c r="E246" s="153">
        <v>3.8698999999999999</v>
      </c>
      <c r="F246" s="153">
        <v>1.3344</v>
      </c>
      <c r="G246" s="153">
        <v>6.7102000000000004</v>
      </c>
      <c r="H246" s="153">
        <v>1.121</v>
      </c>
      <c r="I246" s="153">
        <v>7.8494999999999999</v>
      </c>
      <c r="J246" s="147">
        <v>69.180000000000007</v>
      </c>
      <c r="K246" s="249">
        <v>14188</v>
      </c>
      <c r="L246" s="147">
        <v>111.29</v>
      </c>
      <c r="M246" s="143">
        <v>1133</v>
      </c>
      <c r="N246" s="218">
        <v>4.0789999999999997</v>
      </c>
      <c r="O246" s="47">
        <v>19.213999999999999</v>
      </c>
      <c r="P246" s="165">
        <v>1.3547</v>
      </c>
      <c r="Q246" s="333">
        <v>0.99880000000000002</v>
      </c>
      <c r="R246" s="47">
        <v>30.8</v>
      </c>
      <c r="S246" s="252">
        <v>31.71</v>
      </c>
      <c r="T246" s="165">
        <v>1.3144</v>
      </c>
      <c r="V246" s="16"/>
      <c r="W246" s="10"/>
      <c r="Z246" s="237"/>
    </row>
    <row r="247" spans="1:26" ht="12">
      <c r="A247" s="8">
        <v>232</v>
      </c>
      <c r="B247" s="23">
        <v>43586</v>
      </c>
      <c r="C247" s="44">
        <v>1</v>
      </c>
      <c r="D247" s="153">
        <v>0.70379999999999998</v>
      </c>
      <c r="E247" s="153">
        <v>3.9195000000000002</v>
      </c>
      <c r="F247" s="153">
        <v>1.3416999999999999</v>
      </c>
      <c r="G247" s="153">
        <v>6.7319000000000004</v>
      </c>
      <c r="H247" s="153">
        <v>1.1246</v>
      </c>
      <c r="I247" s="153">
        <v>7.8448000000000002</v>
      </c>
      <c r="J247" s="147">
        <v>69.52</v>
      </c>
      <c r="K247" s="249">
        <v>14272</v>
      </c>
      <c r="L247" s="147">
        <v>111.18</v>
      </c>
      <c r="M247" s="143">
        <v>1161.6099999999999</v>
      </c>
      <c r="N247" s="218">
        <v>4.1319999999999997</v>
      </c>
      <c r="O247" s="47">
        <v>18.851500000000001</v>
      </c>
      <c r="P247" s="165">
        <v>1.3586</v>
      </c>
      <c r="Q247" s="333">
        <v>1.0137</v>
      </c>
      <c r="R247" s="47">
        <v>30.89</v>
      </c>
      <c r="S247" s="252">
        <v>31.91</v>
      </c>
      <c r="T247" s="165">
        <v>1.3090999999999999</v>
      </c>
      <c r="V247" s="16"/>
      <c r="W247" s="10"/>
      <c r="Z247" s="237"/>
    </row>
    <row r="248" spans="1:26" ht="12">
      <c r="A248" s="8">
        <v>233</v>
      </c>
      <c r="B248" s="23">
        <v>43617</v>
      </c>
      <c r="C248" s="44">
        <v>1</v>
      </c>
      <c r="D248" s="153">
        <v>0.69299999999999995</v>
      </c>
      <c r="E248" s="153">
        <v>3.9216000000000002</v>
      </c>
      <c r="F248" s="153">
        <v>1.3523000000000001</v>
      </c>
      <c r="G248" s="153">
        <v>6.9027000000000003</v>
      </c>
      <c r="H248" s="153">
        <v>1.1149</v>
      </c>
      <c r="I248" s="153">
        <v>7.8387000000000002</v>
      </c>
      <c r="J248" s="147">
        <v>69.63</v>
      </c>
      <c r="K248" s="249">
        <v>14330</v>
      </c>
      <c r="L248" s="148">
        <v>108.66</v>
      </c>
      <c r="M248" s="143">
        <v>1190.5</v>
      </c>
      <c r="N248" s="218">
        <v>4.1826999999999996</v>
      </c>
      <c r="O248" s="48">
        <v>19.652000000000001</v>
      </c>
      <c r="P248" s="166">
        <v>1.3753</v>
      </c>
      <c r="Q248" s="334">
        <v>1.0034000000000001</v>
      </c>
      <c r="R248" s="47">
        <v>31.59</v>
      </c>
      <c r="S248" s="252">
        <v>31.34</v>
      </c>
      <c r="T248" s="165">
        <v>1.262</v>
      </c>
      <c r="V248" s="16"/>
      <c r="W248" s="10"/>
      <c r="Z248" s="237"/>
    </row>
    <row r="249" spans="1:26" ht="12">
      <c r="A249" s="8">
        <v>234</v>
      </c>
      <c r="B249" s="23">
        <v>43647</v>
      </c>
      <c r="C249" s="44">
        <v>1</v>
      </c>
      <c r="D249" s="153">
        <v>0.69630000000000003</v>
      </c>
      <c r="E249" s="153">
        <v>3.8216999999999999</v>
      </c>
      <c r="F249" s="153">
        <v>1.3124</v>
      </c>
      <c r="G249" s="153">
        <v>6.8487</v>
      </c>
      <c r="H249" s="153">
        <v>1.1307</v>
      </c>
      <c r="I249" s="153">
        <v>7.8127000000000004</v>
      </c>
      <c r="J249" s="152">
        <v>68.87</v>
      </c>
      <c r="K249" s="249">
        <v>14101</v>
      </c>
      <c r="L249" s="147">
        <v>108.42</v>
      </c>
      <c r="M249" s="143">
        <v>1158.5</v>
      </c>
      <c r="N249" s="218">
        <v>4.1334</v>
      </c>
      <c r="O249" s="47">
        <v>19.076000000000001</v>
      </c>
      <c r="P249" s="165">
        <v>1.3566</v>
      </c>
      <c r="Q249" s="333">
        <v>0.98640000000000005</v>
      </c>
      <c r="R249" s="47">
        <v>30.97</v>
      </c>
      <c r="S249" s="252">
        <v>30.64</v>
      </c>
      <c r="T249" s="165">
        <v>1.2144999999999999</v>
      </c>
      <c r="V249" s="16"/>
      <c r="W249" s="10"/>
      <c r="Z249" s="237"/>
    </row>
    <row r="250" spans="1:26" ht="12">
      <c r="A250" s="8">
        <v>235</v>
      </c>
      <c r="B250" s="23">
        <v>43678</v>
      </c>
      <c r="C250" s="44">
        <v>1</v>
      </c>
      <c r="D250" s="153">
        <v>0.68579999999999997</v>
      </c>
      <c r="E250" s="153">
        <v>3.8365999999999998</v>
      </c>
      <c r="F250" s="153">
        <v>1.3202</v>
      </c>
      <c r="G250" s="153">
        <v>6.8971999999999998</v>
      </c>
      <c r="H250" s="153">
        <v>1.1062000000000001</v>
      </c>
      <c r="I250" s="153">
        <v>7.8266</v>
      </c>
      <c r="J250" s="152">
        <v>69</v>
      </c>
      <c r="K250" s="249">
        <v>14061</v>
      </c>
      <c r="L250" s="147">
        <v>108.28</v>
      </c>
      <c r="M250" s="143">
        <v>1187</v>
      </c>
      <c r="N250" s="218">
        <v>4.1422999999999996</v>
      </c>
      <c r="O250" s="47">
        <v>19.170000000000002</v>
      </c>
      <c r="P250" s="165">
        <v>1.3720000000000001</v>
      </c>
      <c r="Q250" s="333">
        <v>0.99380000000000002</v>
      </c>
      <c r="R250" s="47">
        <v>31.38</v>
      </c>
      <c r="S250" s="252">
        <v>30.83</v>
      </c>
      <c r="T250" s="165">
        <v>1.2144999999999999</v>
      </c>
      <c r="V250" s="16"/>
      <c r="W250" s="10"/>
      <c r="Z250" s="237"/>
    </row>
    <row r="251" spans="1:26" ht="12">
      <c r="A251" s="8">
        <v>236</v>
      </c>
      <c r="B251" s="23">
        <v>43709</v>
      </c>
      <c r="C251" s="44">
        <v>1</v>
      </c>
      <c r="D251" s="153">
        <v>0.67579999999999996</v>
      </c>
      <c r="E251" s="153">
        <v>4.1726000000000001</v>
      </c>
      <c r="F251" s="153">
        <v>1.3331999999999999</v>
      </c>
      <c r="G251" s="153">
        <v>7.1786000000000003</v>
      </c>
      <c r="H251" s="153">
        <v>1.0968</v>
      </c>
      <c r="I251" s="153">
        <v>7.8425000000000002</v>
      </c>
      <c r="J251" s="152">
        <v>72.2</v>
      </c>
      <c r="K251" s="249">
        <v>14195</v>
      </c>
      <c r="L251" s="147">
        <v>105.88</v>
      </c>
      <c r="M251" s="143">
        <v>1212.44</v>
      </c>
      <c r="N251" s="218">
        <v>4.2188999999999997</v>
      </c>
      <c r="O251" s="47">
        <v>19.992000000000001</v>
      </c>
      <c r="P251" s="165">
        <v>1.3906000000000001</v>
      </c>
      <c r="Q251" s="333">
        <v>0.98719999999999997</v>
      </c>
      <c r="R251" s="47">
        <v>31.38</v>
      </c>
      <c r="S251" s="252">
        <v>30.6</v>
      </c>
      <c r="T251" s="165">
        <v>1.2085999999999999</v>
      </c>
      <c r="Z251" s="237"/>
    </row>
    <row r="252" spans="1:26" ht="12">
      <c r="A252" s="8">
        <v>237</v>
      </c>
      <c r="B252" s="23">
        <v>43739</v>
      </c>
      <c r="C252" s="44">
        <v>1</v>
      </c>
      <c r="D252" s="153">
        <v>0.67030000000000001</v>
      </c>
      <c r="E252" s="153">
        <v>4.1623999999999999</v>
      </c>
      <c r="F252" s="153">
        <v>1.3234999999999999</v>
      </c>
      <c r="G252" s="153">
        <v>7.1473000000000004</v>
      </c>
      <c r="H252" s="153">
        <v>1.0931999999999999</v>
      </c>
      <c r="I252" s="153">
        <v>7.8425000000000002</v>
      </c>
      <c r="J252" s="152">
        <v>71.11</v>
      </c>
      <c r="K252" s="249">
        <v>14241</v>
      </c>
      <c r="L252" s="147">
        <v>107.7</v>
      </c>
      <c r="M252" s="143">
        <v>1198.96</v>
      </c>
      <c r="N252" s="218">
        <v>4.1920000000000002</v>
      </c>
      <c r="O252" s="47">
        <v>19.775500000000001</v>
      </c>
      <c r="P252" s="165">
        <v>1.3851</v>
      </c>
      <c r="Q252" s="333">
        <v>0.99360000000000004</v>
      </c>
      <c r="R252" s="47">
        <v>31.07</v>
      </c>
      <c r="S252" s="252">
        <v>30.61</v>
      </c>
      <c r="T252" s="165">
        <v>1.2242</v>
      </c>
      <c r="Z252" s="237"/>
    </row>
    <row r="253" spans="1:26" ht="12">
      <c r="A253" s="8">
        <v>238</v>
      </c>
      <c r="B253" s="22">
        <v>43770</v>
      </c>
      <c r="C253" s="44">
        <v>1</v>
      </c>
      <c r="D253" s="151">
        <v>0.69140000000000001</v>
      </c>
      <c r="E253" s="151">
        <v>3.9756</v>
      </c>
      <c r="F253" s="151">
        <v>1.3145</v>
      </c>
      <c r="G253" s="151">
        <v>7.0368000000000004</v>
      </c>
      <c r="H253" s="151">
        <v>1.1169</v>
      </c>
      <c r="I253" s="151">
        <v>7.8365</v>
      </c>
      <c r="J253" s="215">
        <v>70.760000000000005</v>
      </c>
      <c r="K253" s="249">
        <v>13997</v>
      </c>
      <c r="L253" s="218">
        <v>108.16</v>
      </c>
      <c r="M253" s="68">
        <v>1165.45</v>
      </c>
      <c r="N253" s="218">
        <v>4.1642000000000001</v>
      </c>
      <c r="O253" s="216">
        <v>19.099</v>
      </c>
      <c r="P253" s="217">
        <v>1.3567</v>
      </c>
      <c r="Q253" s="10">
        <v>0.98550000000000004</v>
      </c>
      <c r="R253" s="216">
        <v>30.45</v>
      </c>
      <c r="S253" s="252">
        <v>30.17</v>
      </c>
      <c r="T253" s="217">
        <v>1.2949999999999999</v>
      </c>
      <c r="Z253" s="237"/>
    </row>
    <row r="254" spans="1:26" ht="12">
      <c r="A254" s="8">
        <v>239</v>
      </c>
      <c r="B254" s="22">
        <v>43800</v>
      </c>
      <c r="C254" s="44">
        <v>1</v>
      </c>
      <c r="D254" s="151">
        <v>0.68189999999999995</v>
      </c>
      <c r="E254" s="151">
        <v>4.22</v>
      </c>
      <c r="F254" s="151">
        <v>1.3298000000000001</v>
      </c>
      <c r="G254" s="151">
        <v>7.0380000000000003</v>
      </c>
      <c r="H254" s="151">
        <v>1.1074999999999999</v>
      </c>
      <c r="I254" s="151">
        <v>7.8284000000000002</v>
      </c>
      <c r="J254" s="215">
        <v>71.650000000000006</v>
      </c>
      <c r="K254" s="249">
        <v>14146</v>
      </c>
      <c r="L254" s="218">
        <v>109.09</v>
      </c>
      <c r="M254" s="68">
        <v>1182.8399999999999</v>
      </c>
      <c r="N254" s="218">
        <v>4.1792999999999996</v>
      </c>
      <c r="O254" s="216">
        <v>19.567</v>
      </c>
      <c r="P254" s="217">
        <v>1.3655999999999999</v>
      </c>
      <c r="Q254" s="10">
        <v>0.99199999999999999</v>
      </c>
      <c r="R254" s="216">
        <v>30.51</v>
      </c>
      <c r="S254" s="252">
        <v>30.27</v>
      </c>
      <c r="T254" s="217">
        <v>1.2936000000000001</v>
      </c>
      <c r="Z254" s="237"/>
    </row>
    <row r="255" spans="1:26" ht="12">
      <c r="A255" s="8">
        <v>240</v>
      </c>
      <c r="B255" s="22">
        <v>43831</v>
      </c>
      <c r="C255" s="44">
        <v>1</v>
      </c>
      <c r="D255" s="151">
        <v>0.69820000000000004</v>
      </c>
      <c r="E255" s="151">
        <v>4.0384000000000002</v>
      </c>
      <c r="F255" s="151">
        <v>1.2998000000000001</v>
      </c>
      <c r="G255" s="151">
        <v>6.9618000000000002</v>
      </c>
      <c r="H255" s="151">
        <v>1.1166</v>
      </c>
      <c r="I255" s="151">
        <v>7.7888999999999999</v>
      </c>
      <c r="J255" s="215">
        <v>71.34</v>
      </c>
      <c r="K255" s="249">
        <v>13821</v>
      </c>
      <c r="L255" s="218">
        <v>108.43</v>
      </c>
      <c r="M255" s="68">
        <v>1157.95</v>
      </c>
      <c r="N255" s="218">
        <v>4.0876000000000001</v>
      </c>
      <c r="O255" s="216">
        <v>18.888999999999999</v>
      </c>
      <c r="P255" s="217">
        <v>1.3474999999999999</v>
      </c>
      <c r="Q255" s="10">
        <v>0.97209999999999996</v>
      </c>
      <c r="R255" s="216">
        <v>29.99</v>
      </c>
      <c r="S255" s="252">
        <v>30.15</v>
      </c>
      <c r="T255" s="217">
        <v>1.3128</v>
      </c>
      <c r="Z255" s="237"/>
    </row>
    <row r="256" spans="1:26" ht="12">
      <c r="A256" s="8">
        <v>241</v>
      </c>
      <c r="B256" s="22">
        <v>43862</v>
      </c>
      <c r="C256" s="44">
        <v>1</v>
      </c>
      <c r="D256" s="151">
        <v>0.66879999999999995</v>
      </c>
      <c r="E256" s="151">
        <v>4.2411000000000003</v>
      </c>
      <c r="F256" s="151">
        <v>1.3294999999999999</v>
      </c>
      <c r="G256" s="151">
        <v>7.0208000000000004</v>
      </c>
      <c r="H256" s="151">
        <v>1.1063000000000001</v>
      </c>
      <c r="I256" s="151">
        <v>7.7678000000000003</v>
      </c>
      <c r="J256" s="215">
        <v>71.319999999999993</v>
      </c>
      <c r="K256" s="249">
        <v>13686</v>
      </c>
      <c r="L256" s="218">
        <v>108.59</v>
      </c>
      <c r="M256" s="68">
        <v>1194.8</v>
      </c>
      <c r="N256" s="218">
        <v>4.1139999999999999</v>
      </c>
      <c r="O256" s="216">
        <v>18.79</v>
      </c>
      <c r="P256" s="217">
        <v>1.3689</v>
      </c>
      <c r="Q256" s="10">
        <v>0.96550000000000002</v>
      </c>
      <c r="R256" s="216">
        <v>30.29</v>
      </c>
      <c r="S256" s="252">
        <v>31.06</v>
      </c>
      <c r="T256" s="217">
        <v>1.3006</v>
      </c>
      <c r="Z256" s="237"/>
    </row>
    <row r="257" spans="1:26" ht="12">
      <c r="A257" s="8">
        <v>242</v>
      </c>
      <c r="B257" s="22">
        <v>43891</v>
      </c>
      <c r="C257" s="44">
        <v>1</v>
      </c>
      <c r="D257" s="151">
        <v>0.65239999999999998</v>
      </c>
      <c r="E257" s="151">
        <v>4.4782000000000002</v>
      </c>
      <c r="F257" s="151">
        <v>1.3333999999999999</v>
      </c>
      <c r="G257" s="151">
        <v>6.9595000000000002</v>
      </c>
      <c r="H257" s="151">
        <v>1.1153</v>
      </c>
      <c r="I257" s="151">
        <v>7.782</v>
      </c>
      <c r="J257" s="215">
        <v>72.88</v>
      </c>
      <c r="K257" s="249">
        <v>14209</v>
      </c>
      <c r="L257" s="218">
        <v>108.02</v>
      </c>
      <c r="M257" s="68">
        <v>1190.8900000000001</v>
      </c>
      <c r="N257" s="218">
        <v>4.2024999999999997</v>
      </c>
      <c r="O257" s="216">
        <v>19.329999999999998</v>
      </c>
      <c r="P257" s="217">
        <v>1.3893</v>
      </c>
      <c r="Q257" s="10">
        <v>0.9577</v>
      </c>
      <c r="R257" s="216">
        <v>29.88</v>
      </c>
      <c r="S257" s="252">
        <v>31.41</v>
      </c>
      <c r="T257" s="217">
        <v>1.2790999999999999</v>
      </c>
      <c r="Z257" s="237"/>
    </row>
    <row r="258" spans="1:26" ht="12">
      <c r="A258" s="8">
        <v>243</v>
      </c>
      <c r="B258" s="22">
        <v>43922</v>
      </c>
      <c r="C258" s="44">
        <v>1</v>
      </c>
      <c r="D258" s="151">
        <v>0.61070000000000002</v>
      </c>
      <c r="E258" s="151">
        <v>5.2493999999999996</v>
      </c>
      <c r="F258" s="151">
        <v>1.4221999999999999</v>
      </c>
      <c r="G258" s="151">
        <v>7.0989000000000004</v>
      </c>
      <c r="H258" s="151">
        <v>1.0933999999999999</v>
      </c>
      <c r="I258" s="151">
        <v>7.7527999999999997</v>
      </c>
      <c r="J258" s="215">
        <v>76.400000000000006</v>
      </c>
      <c r="K258" s="249">
        <v>16531</v>
      </c>
      <c r="L258" s="218">
        <v>107.05</v>
      </c>
      <c r="M258" s="68">
        <v>1229.6500000000001</v>
      </c>
      <c r="N258" s="218">
        <v>4.3585000000000003</v>
      </c>
      <c r="O258" s="216">
        <v>24.452999999999999</v>
      </c>
      <c r="P258" s="217">
        <v>1.4346000000000001</v>
      </c>
      <c r="Q258" s="10">
        <v>0.96750000000000003</v>
      </c>
      <c r="R258" s="216">
        <v>30.29</v>
      </c>
      <c r="S258" s="252">
        <v>33.04</v>
      </c>
      <c r="T258" s="217">
        <v>1.2394000000000001</v>
      </c>
      <c r="Z258" s="237"/>
    </row>
    <row r="259" spans="1:26" ht="12">
      <c r="A259" s="8">
        <v>244</v>
      </c>
      <c r="B259" s="22">
        <v>43952</v>
      </c>
      <c r="C259" s="44">
        <v>1</v>
      </c>
      <c r="D259" s="151">
        <v>0.64239999999999997</v>
      </c>
      <c r="E259" s="151">
        <v>5.4584999999999999</v>
      </c>
      <c r="F259" s="151">
        <v>1.4101999999999999</v>
      </c>
      <c r="G259" s="151">
        <v>7.0621999999999998</v>
      </c>
      <c r="H259" s="151">
        <v>1.0998000000000001</v>
      </c>
      <c r="I259" s="151">
        <v>7.7516999999999996</v>
      </c>
      <c r="J259" s="215">
        <v>75.75</v>
      </c>
      <c r="K259" s="249">
        <v>14806</v>
      </c>
      <c r="L259" s="218">
        <v>106.76</v>
      </c>
      <c r="M259" s="68">
        <v>1223.2</v>
      </c>
      <c r="N259" s="218">
        <v>4.3003999999999998</v>
      </c>
      <c r="O259" s="216">
        <v>24.8066</v>
      </c>
      <c r="P259" s="217">
        <v>1.4162999999999999</v>
      </c>
      <c r="Q259" s="10">
        <v>0.95989999999999998</v>
      </c>
      <c r="R259" s="216">
        <v>29.72</v>
      </c>
      <c r="S259" s="252">
        <v>32.520000000000003</v>
      </c>
      <c r="T259" s="217">
        <v>1.2508999999999999</v>
      </c>
      <c r="Z259" s="237"/>
    </row>
    <row r="260" spans="1:26" ht="12">
      <c r="A260" s="8">
        <v>245</v>
      </c>
      <c r="B260" s="22">
        <v>43983</v>
      </c>
      <c r="C260" s="44">
        <v>1</v>
      </c>
      <c r="D260" s="151">
        <v>0.67849999999999999</v>
      </c>
      <c r="E260" s="151">
        <v>5.3727</v>
      </c>
      <c r="F260" s="151">
        <v>1.3603000000000001</v>
      </c>
      <c r="G260" s="151">
        <v>7.1262999999999996</v>
      </c>
      <c r="H260" s="151">
        <v>1.1123000000000001</v>
      </c>
      <c r="I260" s="151">
        <v>7.7514000000000003</v>
      </c>
      <c r="J260" s="215">
        <v>75.56</v>
      </c>
      <c r="K260" s="249">
        <v>14656</v>
      </c>
      <c r="L260" s="218">
        <v>107.56</v>
      </c>
      <c r="M260" s="68">
        <v>1224.79</v>
      </c>
      <c r="N260" s="218">
        <v>4.3120000000000003</v>
      </c>
      <c r="O260" s="216">
        <v>21.991</v>
      </c>
      <c r="P260" s="217">
        <v>1.4075</v>
      </c>
      <c r="Q260" s="10">
        <v>0.96130000000000004</v>
      </c>
      <c r="R260" s="216">
        <v>29.91</v>
      </c>
      <c r="S260" s="252">
        <v>31.65</v>
      </c>
      <c r="T260" s="217">
        <v>1.2472000000000001</v>
      </c>
      <c r="Z260" s="237"/>
    </row>
    <row r="261" spans="1:26">
      <c r="A261" s="8">
        <v>246</v>
      </c>
      <c r="B261" s="22">
        <v>44013</v>
      </c>
      <c r="C261" s="37">
        <v>1</v>
      </c>
      <c r="D261" s="151">
        <v>0.69169999999999998</v>
      </c>
      <c r="E261" s="151">
        <v>5.3491999999999997</v>
      </c>
      <c r="F261" s="151">
        <v>1.3579000000000001</v>
      </c>
      <c r="G261" s="151">
        <v>7.0702999999999996</v>
      </c>
      <c r="H261" s="151">
        <v>1.1258999999999999</v>
      </c>
      <c r="I261" s="151">
        <v>7.7503000000000002</v>
      </c>
      <c r="J261" s="215">
        <v>75.5</v>
      </c>
      <c r="K261" s="249">
        <v>14324.5</v>
      </c>
      <c r="L261" s="218">
        <v>107.5</v>
      </c>
      <c r="M261" s="68">
        <v>1201.8399999999999</v>
      </c>
      <c r="N261" s="218">
        <v>4.2845000000000004</v>
      </c>
      <c r="O261" s="216">
        <v>22.823</v>
      </c>
      <c r="P261" s="217">
        <v>1.3935999999999999</v>
      </c>
      <c r="Q261" s="10">
        <v>0.94550000000000001</v>
      </c>
      <c r="R261" s="216">
        <v>29.43</v>
      </c>
      <c r="S261" s="252">
        <v>31.02</v>
      </c>
      <c r="T261" s="217">
        <v>1.2474000000000001</v>
      </c>
      <c r="Z261" s="237"/>
    </row>
    <row r="262" spans="1:26">
      <c r="A262" s="8">
        <v>247</v>
      </c>
      <c r="B262" s="22">
        <v>44044</v>
      </c>
      <c r="C262" s="37">
        <v>1</v>
      </c>
      <c r="D262" s="151">
        <v>0.7107</v>
      </c>
      <c r="E262" s="151">
        <v>5.32</v>
      </c>
      <c r="F262" s="151">
        <v>1.3408</v>
      </c>
      <c r="G262" s="151">
        <v>6.9798999999999998</v>
      </c>
      <c r="H262" s="151">
        <v>1.175</v>
      </c>
      <c r="I262" s="151">
        <v>7.7503000000000002</v>
      </c>
      <c r="J262" s="215">
        <v>75.2</v>
      </c>
      <c r="K262" s="249">
        <v>14570</v>
      </c>
      <c r="L262" s="218">
        <v>106.11</v>
      </c>
      <c r="M262" s="68">
        <v>1194.31</v>
      </c>
      <c r="N262" s="218">
        <v>4.2224000000000004</v>
      </c>
      <c r="O262" s="216">
        <v>22.574000000000002</v>
      </c>
      <c r="P262" s="217">
        <v>1.3764000000000001</v>
      </c>
      <c r="Q262" s="10">
        <v>0.9194</v>
      </c>
      <c r="R262" s="216">
        <v>29.35</v>
      </c>
      <c r="S262" s="252">
        <v>31.21</v>
      </c>
      <c r="T262" s="217">
        <v>1.3052999999999999</v>
      </c>
      <c r="Z262" s="237"/>
    </row>
    <row r="263" spans="1:26" ht="12">
      <c r="A263" s="8">
        <v>248</v>
      </c>
      <c r="B263" s="22">
        <v>44075</v>
      </c>
      <c r="C263" s="44">
        <v>1</v>
      </c>
      <c r="D263" s="151">
        <v>0.73750000000000004</v>
      </c>
      <c r="E263" s="151">
        <v>5.3578000000000001</v>
      </c>
      <c r="F263" s="151">
        <v>1.3043</v>
      </c>
      <c r="G263" s="151">
        <v>6.8272000000000004</v>
      </c>
      <c r="H263" s="151">
        <v>1.1949000000000001</v>
      </c>
      <c r="I263" s="151">
        <v>7.7499000000000002</v>
      </c>
      <c r="J263" s="215">
        <v>73</v>
      </c>
      <c r="K263" s="249">
        <v>14506</v>
      </c>
      <c r="L263" s="218">
        <v>106</v>
      </c>
      <c r="M263" s="68">
        <v>1182.94</v>
      </c>
      <c r="N263" s="218">
        <v>4.1426999999999996</v>
      </c>
      <c r="O263" s="216">
        <v>21.751000000000001</v>
      </c>
      <c r="P263" s="217">
        <v>1.3597999999999999</v>
      </c>
      <c r="Q263" s="10">
        <v>0.90720000000000001</v>
      </c>
      <c r="R263" s="216">
        <v>29.36</v>
      </c>
      <c r="S263" s="252">
        <v>31.18</v>
      </c>
      <c r="T263" s="217">
        <v>1.3415999999999999</v>
      </c>
      <c r="Z263" s="237"/>
    </row>
    <row r="264" spans="1:26" ht="12">
      <c r="A264" s="8">
        <v>249</v>
      </c>
      <c r="B264" s="22">
        <v>44105</v>
      </c>
      <c r="C264" s="44">
        <v>1</v>
      </c>
      <c r="D264" s="151">
        <v>0.71889999999999998</v>
      </c>
      <c r="E264" s="151">
        <v>5.6463000000000001</v>
      </c>
      <c r="F264" s="151">
        <v>1.3289</v>
      </c>
      <c r="G264" s="151">
        <v>6.7897999999999996</v>
      </c>
      <c r="H264" s="151">
        <v>1.1752</v>
      </c>
      <c r="I264" s="151">
        <v>7.7500999999999998</v>
      </c>
      <c r="J264" s="215">
        <v>73.180000000000007</v>
      </c>
      <c r="K264" s="249">
        <v>14769</v>
      </c>
      <c r="L264" s="218">
        <v>105.53</v>
      </c>
      <c r="M264" s="68">
        <v>1163.05</v>
      </c>
      <c r="N264" s="218">
        <v>4.1470000000000002</v>
      </c>
      <c r="O264" s="216">
        <v>21.975999999999999</v>
      </c>
      <c r="P264" s="217">
        <v>1.3627</v>
      </c>
      <c r="Q264" s="10">
        <v>0.91790000000000005</v>
      </c>
      <c r="R264" s="216">
        <v>28.86</v>
      </c>
      <c r="S264" s="252">
        <v>31.56</v>
      </c>
      <c r="T264" s="217">
        <v>1.2901</v>
      </c>
      <c r="Z264" s="237"/>
    </row>
    <row r="265" spans="1:26" ht="12">
      <c r="A265" s="8">
        <v>250</v>
      </c>
      <c r="B265" s="22">
        <v>44136</v>
      </c>
      <c r="C265" s="44">
        <v>1</v>
      </c>
      <c r="D265" s="151">
        <v>0.70450000000000002</v>
      </c>
      <c r="E265" s="151">
        <v>5.7424999999999997</v>
      </c>
      <c r="F265" s="151">
        <v>1.3254999999999999</v>
      </c>
      <c r="G265" s="151">
        <v>6.6898999999999997</v>
      </c>
      <c r="H265" s="151">
        <v>1.1634</v>
      </c>
      <c r="I265" s="151">
        <v>7.7504999999999997</v>
      </c>
      <c r="J265" s="215">
        <v>74.510000000000005</v>
      </c>
      <c r="K265" s="249">
        <v>14568</v>
      </c>
      <c r="L265" s="218">
        <v>104.8</v>
      </c>
      <c r="M265" s="68">
        <v>1134.6199999999999</v>
      </c>
      <c r="N265" s="218">
        <v>4.1551999999999998</v>
      </c>
      <c r="O265" s="216">
        <v>21.457000000000001</v>
      </c>
      <c r="P265" s="217">
        <v>1.3654999999999999</v>
      </c>
      <c r="Q265" s="10">
        <v>0.92</v>
      </c>
      <c r="R265" s="216">
        <v>28.55</v>
      </c>
      <c r="S265" s="252">
        <v>31.13</v>
      </c>
      <c r="T265" s="217">
        <v>1.2904</v>
      </c>
      <c r="Z265" s="237"/>
    </row>
    <row r="266" spans="1:26" ht="12">
      <c r="A266" s="8">
        <v>251</v>
      </c>
      <c r="B266" s="22">
        <v>44166</v>
      </c>
      <c r="C266" s="44">
        <v>1</v>
      </c>
      <c r="D266" s="151">
        <v>0.73550000000000004</v>
      </c>
      <c r="E266" s="151">
        <v>5.2629999999999999</v>
      </c>
      <c r="F266" s="151">
        <v>1.2958000000000001</v>
      </c>
      <c r="G266" s="151">
        <v>6.5705</v>
      </c>
      <c r="H266" s="151">
        <v>1.2039</v>
      </c>
      <c r="I266" s="151">
        <v>7.7519</v>
      </c>
      <c r="J266" s="215">
        <v>73.510000000000005</v>
      </c>
      <c r="K266" s="249">
        <v>14078</v>
      </c>
      <c r="L266" s="218">
        <v>104.4</v>
      </c>
      <c r="M266" s="68">
        <v>1107.33</v>
      </c>
      <c r="N266" s="218">
        <v>4.0770999999999997</v>
      </c>
      <c r="O266" s="216">
        <v>20.047000000000001</v>
      </c>
      <c r="P266" s="217">
        <v>1.3383</v>
      </c>
      <c r="Q266" s="10">
        <v>0.90049999999999997</v>
      </c>
      <c r="R266" s="216">
        <v>28.54</v>
      </c>
      <c r="S266" s="252">
        <v>30.27</v>
      </c>
      <c r="T266" s="217">
        <v>1.3391999999999999</v>
      </c>
      <c r="Z266" s="237"/>
    </row>
    <row r="267" spans="1:26" ht="12">
      <c r="A267" s="8">
        <v>252</v>
      </c>
      <c r="B267" s="22">
        <v>44197</v>
      </c>
      <c r="C267" s="44">
        <v>1</v>
      </c>
      <c r="D267" s="151">
        <v>0.76570000000000005</v>
      </c>
      <c r="E267" s="151">
        <v>5.2465999999999999</v>
      </c>
      <c r="F267" s="151">
        <v>1.2781</v>
      </c>
      <c r="G267" s="151">
        <v>6.4600999999999997</v>
      </c>
      <c r="H267" s="151">
        <v>1.2254</v>
      </c>
      <c r="I267" s="151">
        <v>7.7537000000000003</v>
      </c>
      <c r="J267" s="215">
        <v>73.08</v>
      </c>
      <c r="K267" s="249">
        <v>13860</v>
      </c>
      <c r="L267" s="218">
        <v>103.19</v>
      </c>
      <c r="M267" s="68">
        <v>1081.6199999999999</v>
      </c>
      <c r="N267" s="218">
        <v>4.0045000000000002</v>
      </c>
      <c r="O267" s="216">
        <v>19.937999999999999</v>
      </c>
      <c r="P267" s="217">
        <v>1.3210999999999999</v>
      </c>
      <c r="Q267" s="10">
        <v>0.88109999999999999</v>
      </c>
      <c r="R267" s="216">
        <v>28.08</v>
      </c>
      <c r="S267" s="252">
        <v>29.92</v>
      </c>
      <c r="T267" s="217">
        <v>1.3551</v>
      </c>
      <c r="Z267" s="237"/>
    </row>
    <row r="268" spans="1:26" ht="12">
      <c r="A268" s="8">
        <v>253</v>
      </c>
      <c r="B268" s="22">
        <v>44228</v>
      </c>
      <c r="C268" s="44">
        <v>1</v>
      </c>
      <c r="D268" s="151">
        <v>0.76249999999999996</v>
      </c>
      <c r="E268" s="151">
        <v>5.4745999999999997</v>
      </c>
      <c r="F268" s="151">
        <v>1.2826</v>
      </c>
      <c r="G268" s="151">
        <v>6.4668999999999999</v>
      </c>
      <c r="H268" s="151">
        <v>1.2070000000000001</v>
      </c>
      <c r="I268" s="151">
        <v>7.7526999999999999</v>
      </c>
      <c r="J268" s="215">
        <v>73.11</v>
      </c>
      <c r="K268" s="249">
        <v>14092</v>
      </c>
      <c r="L268" s="218">
        <v>104.97</v>
      </c>
      <c r="M268" s="68">
        <v>1116.48</v>
      </c>
      <c r="N268" s="218">
        <v>4.0384000000000002</v>
      </c>
      <c r="O268" s="216">
        <v>20.356000000000002</v>
      </c>
      <c r="P268" s="217">
        <v>1.3326</v>
      </c>
      <c r="Q268" s="10">
        <v>0.89649999999999996</v>
      </c>
      <c r="R268" s="216">
        <v>27.99</v>
      </c>
      <c r="S268" s="252">
        <v>30</v>
      </c>
      <c r="T268" s="217">
        <v>1.3672</v>
      </c>
      <c r="Z268" s="237"/>
    </row>
    <row r="269" spans="1:26" ht="12">
      <c r="A269" s="8">
        <v>254</v>
      </c>
      <c r="B269" s="22">
        <v>44256</v>
      </c>
      <c r="C269" s="44">
        <v>1</v>
      </c>
      <c r="D269" s="151">
        <v>0.77759999999999996</v>
      </c>
      <c r="E269" s="151">
        <v>5.5704000000000002</v>
      </c>
      <c r="F269" s="151">
        <v>1.2652000000000001</v>
      </c>
      <c r="G269" s="151">
        <v>6.4648000000000003</v>
      </c>
      <c r="H269" s="151">
        <v>1.2054</v>
      </c>
      <c r="I269" s="151">
        <v>7.7565</v>
      </c>
      <c r="J269" s="215">
        <v>73.400000000000006</v>
      </c>
      <c r="K269" s="249">
        <v>14226</v>
      </c>
      <c r="L269" s="218">
        <v>106.68</v>
      </c>
      <c r="M269" s="68">
        <v>1118.5899999999999</v>
      </c>
      <c r="N269" s="218">
        <v>4.0549999999999997</v>
      </c>
      <c r="O269" s="216">
        <v>20.606999999999999</v>
      </c>
      <c r="P269" s="217">
        <v>1.3286</v>
      </c>
      <c r="Q269" s="10">
        <v>0.91379999999999995</v>
      </c>
      <c r="R269" s="216">
        <v>27.87</v>
      </c>
      <c r="S269" s="252">
        <v>30.21</v>
      </c>
      <c r="T269" s="217">
        <v>1.3937999999999999</v>
      </c>
      <c r="Z269" s="237"/>
    </row>
    <row r="270" spans="1:26" ht="12">
      <c r="A270" s="8">
        <v>255</v>
      </c>
      <c r="B270" s="22">
        <v>44287</v>
      </c>
      <c r="C270" s="44">
        <v>1</v>
      </c>
      <c r="D270" s="151">
        <v>0.76039999999999996</v>
      </c>
      <c r="E270" s="151">
        <v>5.6886999999999999</v>
      </c>
      <c r="F270" s="151">
        <v>1.2568999999999999</v>
      </c>
      <c r="G270" s="151">
        <v>6.5644999999999998</v>
      </c>
      <c r="H270" s="151">
        <v>1.1772</v>
      </c>
      <c r="I270" s="151">
        <v>7.7763999999999998</v>
      </c>
      <c r="J270" s="215">
        <v>73.319999999999993</v>
      </c>
      <c r="K270" s="249">
        <v>14610</v>
      </c>
      <c r="L270" s="218">
        <v>110.61</v>
      </c>
      <c r="M270" s="68">
        <v>1131.6300000000001</v>
      </c>
      <c r="N270" s="218">
        <v>4.1454000000000004</v>
      </c>
      <c r="O270" s="216">
        <v>20.335799999999999</v>
      </c>
      <c r="P270" s="217">
        <v>1.3443000000000001</v>
      </c>
      <c r="Q270" s="10">
        <v>0.94089999999999996</v>
      </c>
      <c r="R270" s="216">
        <v>28.53</v>
      </c>
      <c r="S270" s="252">
        <v>31.23</v>
      </c>
      <c r="T270" s="217">
        <v>1.3825000000000001</v>
      </c>
      <c r="Z270" s="237"/>
    </row>
    <row r="271" spans="1:26" ht="12">
      <c r="A271" s="8">
        <v>256</v>
      </c>
      <c r="B271" s="22">
        <v>44317</v>
      </c>
      <c r="C271" s="44">
        <v>1</v>
      </c>
      <c r="D271" s="151">
        <v>0.77580000000000005</v>
      </c>
      <c r="E271" s="151">
        <v>5.3856999999999999</v>
      </c>
      <c r="F271" s="151">
        <v>1.2275</v>
      </c>
      <c r="G271" s="151">
        <v>6.4748999999999999</v>
      </c>
      <c r="H271" s="151">
        <v>1.2059</v>
      </c>
      <c r="I271" s="151">
        <v>7.7662000000000004</v>
      </c>
      <c r="J271" s="215">
        <v>73.819999999999993</v>
      </c>
      <c r="K271" s="249">
        <v>14446</v>
      </c>
      <c r="L271" s="218">
        <v>109.08</v>
      </c>
      <c r="M271" s="68">
        <v>1122.8800000000001</v>
      </c>
      <c r="N271" s="218">
        <v>4.1032999999999999</v>
      </c>
      <c r="O271" s="216">
        <v>20.2</v>
      </c>
      <c r="P271" s="217">
        <v>1.3295999999999999</v>
      </c>
      <c r="Q271" s="10">
        <v>0.91159999999999997</v>
      </c>
      <c r="R271" s="216">
        <v>27.93</v>
      </c>
      <c r="S271" s="252">
        <v>31.14</v>
      </c>
      <c r="T271" s="217">
        <v>1.3913</v>
      </c>
      <c r="Z271" s="237"/>
    </row>
    <row r="272" spans="1:26" ht="12">
      <c r="A272" s="8">
        <v>257</v>
      </c>
      <c r="B272" s="22">
        <v>44348</v>
      </c>
      <c r="C272" s="44">
        <v>1</v>
      </c>
      <c r="D272" s="151">
        <v>0.77649999999999997</v>
      </c>
      <c r="E272" s="151">
        <v>5.1631</v>
      </c>
      <c r="F272" s="151">
        <v>1.2031000000000001</v>
      </c>
      <c r="G272" s="151">
        <v>6.3795999999999999</v>
      </c>
      <c r="H272" s="151">
        <v>1.2241</v>
      </c>
      <c r="I272" s="151">
        <v>7.7594000000000003</v>
      </c>
      <c r="J272" s="215">
        <v>72.83</v>
      </c>
      <c r="K272" s="249">
        <v>14333</v>
      </c>
      <c r="L272" s="218">
        <v>109.43</v>
      </c>
      <c r="M272" s="68">
        <v>1106.43</v>
      </c>
      <c r="N272" s="218">
        <v>4.1253000000000002</v>
      </c>
      <c r="O272" s="216">
        <v>19.896999999999998</v>
      </c>
      <c r="P272" s="217">
        <v>1.3214999999999999</v>
      </c>
      <c r="Q272" s="10">
        <v>0.89539999999999997</v>
      </c>
      <c r="R272" s="216">
        <v>27.56</v>
      </c>
      <c r="S272" s="252">
        <v>31.17</v>
      </c>
      <c r="T272" s="217">
        <v>1.4168000000000001</v>
      </c>
      <c r="Z272" s="237"/>
    </row>
    <row r="273" spans="1:26" ht="12">
      <c r="A273" s="8">
        <v>258</v>
      </c>
      <c r="B273" s="22">
        <v>44378</v>
      </c>
      <c r="C273" s="44">
        <v>1</v>
      </c>
      <c r="D273" s="151">
        <v>0.74719999999999998</v>
      </c>
      <c r="E273" s="151">
        <v>5.0339</v>
      </c>
      <c r="F273" s="151">
        <v>1.2404999999999999</v>
      </c>
      <c r="G273" s="151">
        <v>6.4679000000000002</v>
      </c>
      <c r="H273" s="151">
        <v>1.1857</v>
      </c>
      <c r="I273" s="151">
        <v>7.7656000000000001</v>
      </c>
      <c r="J273" s="215">
        <v>74.56</v>
      </c>
      <c r="K273" s="249">
        <v>14533</v>
      </c>
      <c r="L273" s="218">
        <v>111.56</v>
      </c>
      <c r="M273" s="68">
        <v>1134.3699999999999</v>
      </c>
      <c r="N273" s="218">
        <v>4.1574999999999998</v>
      </c>
      <c r="O273" s="216">
        <v>19.986999999999998</v>
      </c>
      <c r="P273" s="217">
        <v>1.3481000000000001</v>
      </c>
      <c r="Q273" s="10">
        <v>0.92530000000000001</v>
      </c>
      <c r="R273" s="216">
        <v>27.91</v>
      </c>
      <c r="S273" s="252">
        <v>32.08</v>
      </c>
      <c r="T273" s="217">
        <v>1.3779999999999999</v>
      </c>
      <c r="Z273" s="237"/>
    </row>
    <row r="274" spans="1:26" ht="12">
      <c r="A274" s="8">
        <v>259</v>
      </c>
      <c r="B274" s="22">
        <v>44409</v>
      </c>
      <c r="C274" s="44">
        <v>1</v>
      </c>
      <c r="D274" s="151">
        <v>0.73640000000000005</v>
      </c>
      <c r="E274" s="151">
        <v>5.1250999999999998</v>
      </c>
      <c r="F274" s="151">
        <v>1.2501</v>
      </c>
      <c r="G274" s="151">
        <v>6.4619999999999997</v>
      </c>
      <c r="H274" s="151">
        <v>1.1873</v>
      </c>
      <c r="I274" s="151">
        <v>7.7735000000000003</v>
      </c>
      <c r="J274" s="215">
        <v>74.349999999999994</v>
      </c>
      <c r="K274" s="249">
        <v>14420</v>
      </c>
      <c r="L274" s="218">
        <v>109.22</v>
      </c>
      <c r="M274" s="68">
        <v>1150.72</v>
      </c>
      <c r="N274" s="218">
        <v>4.2234999999999996</v>
      </c>
      <c r="O274" s="216">
        <v>19.856000000000002</v>
      </c>
      <c r="P274" s="217">
        <v>1.3529</v>
      </c>
      <c r="Q274" s="10">
        <v>0.90510000000000002</v>
      </c>
      <c r="R274" s="216">
        <v>27.92</v>
      </c>
      <c r="S274" s="252">
        <v>32.94</v>
      </c>
      <c r="T274" s="217">
        <v>1.3886000000000001</v>
      </c>
      <c r="Z274" s="237"/>
    </row>
    <row r="275" spans="1:26" ht="12">
      <c r="A275" s="8">
        <v>260</v>
      </c>
      <c r="B275" s="22">
        <v>44440</v>
      </c>
      <c r="C275" s="44">
        <v>1</v>
      </c>
      <c r="D275" s="151">
        <v>0.7369</v>
      </c>
      <c r="E275" s="151">
        <v>5.1809000000000003</v>
      </c>
      <c r="F275" s="151">
        <v>1.2615000000000001</v>
      </c>
      <c r="G275" s="151">
        <v>6.4585999999999997</v>
      </c>
      <c r="H275" s="151">
        <v>1.1850000000000001</v>
      </c>
      <c r="I275" s="151">
        <v>7.7763999999999998</v>
      </c>
      <c r="J275" s="215">
        <v>72.989999999999995</v>
      </c>
      <c r="K275" s="249">
        <v>14326</v>
      </c>
      <c r="L275" s="218">
        <v>110.03</v>
      </c>
      <c r="M275" s="68">
        <v>1156.03</v>
      </c>
      <c r="N275" s="218">
        <v>4.1509999999999998</v>
      </c>
      <c r="O275" s="216">
        <v>19.963999999999999</v>
      </c>
      <c r="P275" s="217">
        <v>1.3432999999999999</v>
      </c>
      <c r="Q275" s="10">
        <v>0.91449999999999998</v>
      </c>
      <c r="R275" s="216">
        <v>27.7</v>
      </c>
      <c r="S275" s="252">
        <v>32.29</v>
      </c>
      <c r="T275" s="217">
        <v>1.379</v>
      </c>
      <c r="Z275" s="237"/>
    </row>
    <row r="276" spans="1:26" ht="12">
      <c r="A276" s="8">
        <v>261</v>
      </c>
      <c r="B276" s="22">
        <v>44470</v>
      </c>
      <c r="C276" s="44">
        <v>1</v>
      </c>
      <c r="D276" s="151">
        <v>0.72709999999999997</v>
      </c>
      <c r="E276" s="151">
        <v>5.3673999999999999</v>
      </c>
      <c r="F276" s="151">
        <v>1.2657</v>
      </c>
      <c r="G276" s="151">
        <v>6.4433999999999996</v>
      </c>
      <c r="H276" s="151">
        <v>1.1597999999999999</v>
      </c>
      <c r="I276" s="151">
        <v>7.7847999999999997</v>
      </c>
      <c r="J276" s="215">
        <v>74.150000000000006</v>
      </c>
      <c r="K276" s="249">
        <v>14379</v>
      </c>
      <c r="L276" s="218">
        <v>110.97</v>
      </c>
      <c r="M276" s="68">
        <v>1187.24</v>
      </c>
      <c r="N276" s="218">
        <v>4.1784999999999997</v>
      </c>
      <c r="O276" s="216">
        <v>20.491</v>
      </c>
      <c r="P276" s="217">
        <v>1.3548</v>
      </c>
      <c r="Q276" s="10">
        <v>0.92969999999999997</v>
      </c>
      <c r="R276" s="216">
        <v>27.81</v>
      </c>
      <c r="S276" s="252">
        <v>33.64</v>
      </c>
      <c r="T276" s="217">
        <v>1.3572</v>
      </c>
      <c r="Z276" s="237"/>
    </row>
    <row r="277" spans="1:26" ht="12">
      <c r="A277" s="8">
        <v>262</v>
      </c>
      <c r="B277" s="22">
        <v>44501</v>
      </c>
      <c r="C277" s="44">
        <v>1</v>
      </c>
      <c r="D277" s="151">
        <v>0.75339999999999996</v>
      </c>
      <c r="E277" s="151">
        <v>5.6795</v>
      </c>
      <c r="F277" s="151">
        <v>1.2355</v>
      </c>
      <c r="G277" s="151">
        <v>6.3971999999999998</v>
      </c>
      <c r="H277" s="151">
        <v>1.1591</v>
      </c>
      <c r="I277" s="151">
        <v>7.7827000000000002</v>
      </c>
      <c r="J277" s="215">
        <v>74.83</v>
      </c>
      <c r="K277" s="249">
        <v>14216</v>
      </c>
      <c r="L277" s="218">
        <v>114.19</v>
      </c>
      <c r="M277" s="68">
        <v>1177.73</v>
      </c>
      <c r="N277" s="218">
        <v>4.1500000000000004</v>
      </c>
      <c r="O277" s="216">
        <v>20.850999999999999</v>
      </c>
      <c r="P277" s="217">
        <v>1.3479000000000001</v>
      </c>
      <c r="Q277" s="10">
        <v>0.91049999999999998</v>
      </c>
      <c r="R277" s="216">
        <v>27.85</v>
      </c>
      <c r="S277" s="252">
        <v>33.28</v>
      </c>
      <c r="T277" s="217">
        <v>1.3678999999999999</v>
      </c>
      <c r="Z277" s="237"/>
    </row>
    <row r="278" spans="1:26" ht="12">
      <c r="A278" s="8">
        <v>263</v>
      </c>
      <c r="B278" s="22">
        <v>44531</v>
      </c>
      <c r="C278" s="44">
        <v>1</v>
      </c>
      <c r="D278" s="151">
        <v>0.71319999999999995</v>
      </c>
      <c r="E278" s="151">
        <v>5.6355000000000004</v>
      </c>
      <c r="F278" s="151">
        <v>1.2778</v>
      </c>
      <c r="G278" s="151">
        <v>6.3640999999999996</v>
      </c>
      <c r="H278" s="151">
        <v>1.1323000000000001</v>
      </c>
      <c r="I278" s="151">
        <v>7.7914000000000003</v>
      </c>
      <c r="J278" s="215">
        <v>74.83</v>
      </c>
      <c r="K278" s="249">
        <v>14355</v>
      </c>
      <c r="L278" s="218">
        <v>112.82</v>
      </c>
      <c r="M278" s="68">
        <v>1187.45</v>
      </c>
      <c r="N278" s="218">
        <v>4.202</v>
      </c>
      <c r="O278" s="216">
        <v>21.305</v>
      </c>
      <c r="P278" s="217">
        <v>1.3631</v>
      </c>
      <c r="Q278" s="10">
        <v>0.91949999999999998</v>
      </c>
      <c r="R278" s="216">
        <v>27.69</v>
      </c>
      <c r="S278" s="252">
        <v>33.659999999999997</v>
      </c>
      <c r="T278" s="217">
        <v>1.3308</v>
      </c>
      <c r="Z278" s="237"/>
    </row>
    <row r="279" spans="1:26" ht="12">
      <c r="A279" s="8">
        <v>264</v>
      </c>
      <c r="B279" s="22">
        <v>44562</v>
      </c>
      <c r="C279" s="44">
        <v>1</v>
      </c>
      <c r="D279" s="151">
        <v>0.71950000000000003</v>
      </c>
      <c r="E279" s="151">
        <v>5.6597</v>
      </c>
      <c r="F279" s="151">
        <v>1.2697000000000001</v>
      </c>
      <c r="G279" s="151">
        <v>6.3550000000000004</v>
      </c>
      <c r="H279" s="151">
        <v>1.129</v>
      </c>
      <c r="I279" s="151">
        <v>7.7965999999999998</v>
      </c>
      <c r="J279" s="215">
        <v>74.319999999999993</v>
      </c>
      <c r="K279" s="249">
        <v>14279</v>
      </c>
      <c r="L279" s="218">
        <v>115.27</v>
      </c>
      <c r="M279" s="68">
        <v>1191.3900000000001</v>
      </c>
      <c r="N279" s="218">
        <v>4.1710000000000003</v>
      </c>
      <c r="O279" s="215">
        <v>20.57</v>
      </c>
      <c r="P279" s="261">
        <v>1.3532999999999999</v>
      </c>
      <c r="Q279" s="10">
        <v>0.91879999999999995</v>
      </c>
      <c r="R279" s="215">
        <v>27.62</v>
      </c>
      <c r="S279" s="218">
        <v>33.32</v>
      </c>
      <c r="T279" s="261">
        <v>1.3469</v>
      </c>
      <c r="Z279" s="237"/>
    </row>
    <row r="280" spans="1:26" ht="12">
      <c r="A280" s="8">
        <v>265</v>
      </c>
      <c r="B280" s="22">
        <v>44593</v>
      </c>
      <c r="C280" s="44">
        <v>1</v>
      </c>
      <c r="D280" s="151">
        <v>0.71099999999999997</v>
      </c>
      <c r="E280" s="151">
        <v>5.2812000000000001</v>
      </c>
      <c r="F280" s="151">
        <v>1.2687999999999999</v>
      </c>
      <c r="G280" s="151">
        <v>6.3609999999999998</v>
      </c>
      <c r="H280" s="151">
        <v>1.1238999999999999</v>
      </c>
      <c r="I280" s="151">
        <v>7.7938999999999998</v>
      </c>
      <c r="J280" s="215">
        <v>74.78</v>
      </c>
      <c r="K280" s="249">
        <v>14425</v>
      </c>
      <c r="L280" s="218">
        <v>114.77</v>
      </c>
      <c r="M280" s="68">
        <v>1209.44</v>
      </c>
      <c r="N280" s="218">
        <v>4.1849999999999996</v>
      </c>
      <c r="O280" s="215">
        <v>20.568999999999999</v>
      </c>
      <c r="P280" s="261">
        <v>1.3493999999999999</v>
      </c>
      <c r="Q280" s="10">
        <v>0.92310000000000003</v>
      </c>
      <c r="R280" s="215">
        <v>27.83</v>
      </c>
      <c r="S280" s="218">
        <v>33.26</v>
      </c>
      <c r="T280" s="261">
        <v>1.3505</v>
      </c>
      <c r="Z280" s="237"/>
    </row>
    <row r="281" spans="1:26" ht="12">
      <c r="A281" s="8">
        <v>266</v>
      </c>
      <c r="B281" s="22">
        <v>44621</v>
      </c>
      <c r="C281" s="44">
        <v>1</v>
      </c>
      <c r="D281" s="151">
        <v>0.7248</v>
      </c>
      <c r="E281" s="151">
        <v>5.1595000000000004</v>
      </c>
      <c r="F281" s="151">
        <v>1.2708999999999999</v>
      </c>
      <c r="G281" s="151">
        <v>6.3116000000000003</v>
      </c>
      <c r="H281" s="151">
        <v>1.1103000000000001</v>
      </c>
      <c r="I281" s="151">
        <v>7.8170999999999999</v>
      </c>
      <c r="J281" s="215">
        <v>75.790000000000006</v>
      </c>
      <c r="K281" s="249">
        <v>14279</v>
      </c>
      <c r="L281" s="218">
        <v>114.87</v>
      </c>
      <c r="M281" s="68">
        <v>1204.3399999999999</v>
      </c>
      <c r="N281" s="218">
        <v>4.1920000000000002</v>
      </c>
      <c r="O281" s="215">
        <v>20.579000000000001</v>
      </c>
      <c r="P281" s="261">
        <v>1.3580000000000001</v>
      </c>
      <c r="Q281" s="10">
        <v>0.91859999999999997</v>
      </c>
      <c r="R281" s="215">
        <v>28.02</v>
      </c>
      <c r="S281" s="218">
        <v>32.72</v>
      </c>
      <c r="T281" s="261">
        <v>1.3318000000000001</v>
      </c>
      <c r="Z281" s="237"/>
    </row>
    <row r="282" spans="1:26" ht="12">
      <c r="A282" s="8">
        <v>267</v>
      </c>
      <c r="B282" s="22">
        <v>44652</v>
      </c>
      <c r="C282" s="44">
        <v>1</v>
      </c>
      <c r="D282" s="151">
        <v>0.74929999999999997</v>
      </c>
      <c r="E282" s="151">
        <v>4.6943999999999999</v>
      </c>
      <c r="F282" s="151">
        <v>1.2506999999999999</v>
      </c>
      <c r="G282" s="151">
        <v>6.3624999999999998</v>
      </c>
      <c r="H282" s="151">
        <v>1.1043000000000001</v>
      </c>
      <c r="I282" s="151">
        <v>7.8341000000000003</v>
      </c>
      <c r="J282" s="215">
        <v>75.959999999999994</v>
      </c>
      <c r="K282" s="249">
        <v>14382</v>
      </c>
      <c r="L282" s="218">
        <v>122.6</v>
      </c>
      <c r="M282" s="68">
        <v>1215.29</v>
      </c>
      <c r="N282" s="218">
        <v>4.2110000000000003</v>
      </c>
      <c r="O282" s="215">
        <v>19.837</v>
      </c>
      <c r="P282" s="261">
        <v>1.3568</v>
      </c>
      <c r="Q282" s="10">
        <v>0.92559999999999998</v>
      </c>
      <c r="R282" s="215">
        <v>28.68</v>
      </c>
      <c r="S282" s="218">
        <v>33.42</v>
      </c>
      <c r="T282" s="261">
        <v>1.3113999999999999</v>
      </c>
      <c r="Z282" s="237"/>
    </row>
    <row r="283" spans="1:26" ht="12">
      <c r="A283" s="8">
        <v>268</v>
      </c>
      <c r="B283" s="22">
        <v>44682</v>
      </c>
      <c r="C283" s="44">
        <v>1</v>
      </c>
      <c r="D283" s="151">
        <v>0.70579999999999998</v>
      </c>
      <c r="E283" s="151">
        <v>5.0274999999999999</v>
      </c>
      <c r="F283" s="151">
        <v>1.2884</v>
      </c>
      <c r="G283" s="151">
        <v>6.6078999999999999</v>
      </c>
      <c r="H283" s="151">
        <v>1.0521</v>
      </c>
      <c r="I283" s="151">
        <v>7.8476999999999997</v>
      </c>
      <c r="J283" s="215">
        <v>76.489999999999995</v>
      </c>
      <c r="K283" s="262">
        <v>14489</v>
      </c>
      <c r="L283" s="218">
        <v>130.18</v>
      </c>
      <c r="M283" s="68">
        <v>1265.24</v>
      </c>
      <c r="N283" s="215">
        <v>4.3509000000000002</v>
      </c>
      <c r="O283" s="215">
        <v>20.431000000000001</v>
      </c>
      <c r="P283" s="261">
        <v>1.3855999999999999</v>
      </c>
      <c r="Q283" s="10">
        <v>0.97699999999999998</v>
      </c>
      <c r="R283" s="215">
        <v>29.43</v>
      </c>
      <c r="S283" s="215">
        <v>34.46</v>
      </c>
      <c r="T283" s="261">
        <v>1.2523</v>
      </c>
      <c r="Z283" s="237"/>
    </row>
    <row r="284" spans="1:26" ht="12">
      <c r="A284" s="8">
        <v>269</v>
      </c>
      <c r="B284" s="22">
        <v>44713</v>
      </c>
      <c r="C284" s="44">
        <v>1</v>
      </c>
      <c r="D284" s="151">
        <v>0.71640000000000004</v>
      </c>
      <c r="E284" s="151">
        <v>4.8003</v>
      </c>
      <c r="F284" s="151">
        <v>1.2669999999999999</v>
      </c>
      <c r="G284" s="151">
        <v>6.6858000000000004</v>
      </c>
      <c r="H284" s="151">
        <v>1.0646</v>
      </c>
      <c r="I284" s="151">
        <v>7.8475000000000001</v>
      </c>
      <c r="J284" s="215">
        <v>77.59</v>
      </c>
      <c r="K284" s="262">
        <v>14528</v>
      </c>
      <c r="L284" s="218">
        <v>130.09</v>
      </c>
      <c r="M284" s="68">
        <v>1246.52</v>
      </c>
      <c r="N284" s="215">
        <v>4.3815</v>
      </c>
      <c r="O284" s="215">
        <v>19.75</v>
      </c>
      <c r="P284" s="261">
        <v>1.3752</v>
      </c>
      <c r="Q284" s="10">
        <v>0.96440000000000003</v>
      </c>
      <c r="R284" s="215">
        <v>29.19</v>
      </c>
      <c r="S284" s="215">
        <v>34.340000000000003</v>
      </c>
      <c r="T284" s="261">
        <v>1.2472000000000001</v>
      </c>
      <c r="Z284" s="237"/>
    </row>
    <row r="285" spans="1:26" ht="12">
      <c r="A285" s="8">
        <v>270</v>
      </c>
      <c r="B285" s="22">
        <v>44743</v>
      </c>
      <c r="C285" s="44">
        <v>1</v>
      </c>
      <c r="D285" s="151">
        <v>0.67889999999999995</v>
      </c>
      <c r="E285" s="151">
        <v>5.3083</v>
      </c>
      <c r="F285" s="151">
        <v>1.2915000000000001</v>
      </c>
      <c r="G285" s="151">
        <v>6.7</v>
      </c>
      <c r="H285" s="151">
        <v>1.0408999999999999</v>
      </c>
      <c r="I285" s="151">
        <v>7.8460999999999999</v>
      </c>
      <c r="J285" s="215">
        <v>78.89</v>
      </c>
      <c r="K285" s="262">
        <v>14962</v>
      </c>
      <c r="L285" s="218">
        <v>135.09</v>
      </c>
      <c r="M285" s="68">
        <v>1297.18</v>
      </c>
      <c r="N285" s="215">
        <v>4.407</v>
      </c>
      <c r="O285" s="215">
        <v>20.318000000000001</v>
      </c>
      <c r="P285" s="261">
        <v>1.3974</v>
      </c>
      <c r="Q285" s="10">
        <v>0.96230000000000004</v>
      </c>
      <c r="R285" s="215">
        <v>29.78</v>
      </c>
      <c r="S285" s="215">
        <v>35.619999999999997</v>
      </c>
      <c r="T285" s="261">
        <v>1.2048000000000001</v>
      </c>
      <c r="Z285" s="237"/>
    </row>
    <row r="286" spans="1:26" ht="12">
      <c r="A286" s="8">
        <v>271</v>
      </c>
      <c r="B286" s="22">
        <v>44774</v>
      </c>
      <c r="C286" s="44">
        <v>1</v>
      </c>
      <c r="D286" s="151">
        <v>0.70350000000000001</v>
      </c>
      <c r="E286" s="151">
        <v>5.1508000000000003</v>
      </c>
      <c r="F286" s="151">
        <v>1.2829999999999999</v>
      </c>
      <c r="G286" s="151">
        <v>6.7674000000000003</v>
      </c>
      <c r="H286" s="151">
        <v>1.0269999999999999</v>
      </c>
      <c r="I286" s="151">
        <v>7.8498999999999999</v>
      </c>
      <c r="J286" s="215">
        <v>78.930000000000007</v>
      </c>
      <c r="K286" s="262">
        <v>14949</v>
      </c>
      <c r="L286" s="218">
        <v>131.80000000000001</v>
      </c>
      <c r="M286" s="68">
        <v>1304.18</v>
      </c>
      <c r="N286" s="215">
        <v>4.4513999999999996</v>
      </c>
      <c r="O286" s="215">
        <v>20.251000000000001</v>
      </c>
      <c r="P286" s="261">
        <v>1.3761000000000001</v>
      </c>
      <c r="Q286" s="10">
        <v>0.9486</v>
      </c>
      <c r="R286" s="215">
        <v>29.98</v>
      </c>
      <c r="S286" s="215">
        <v>36.11</v>
      </c>
      <c r="T286" s="261">
        <v>1.2278</v>
      </c>
      <c r="Z286" s="237"/>
    </row>
    <row r="287" spans="1:26" ht="12">
      <c r="A287" s="8">
        <v>272</v>
      </c>
      <c r="B287" s="22">
        <v>44805</v>
      </c>
      <c r="C287" s="44">
        <v>1</v>
      </c>
      <c r="D287" s="151">
        <v>0.67800000000000005</v>
      </c>
      <c r="E287" s="151">
        <v>5.2237999999999998</v>
      </c>
      <c r="F287" s="151">
        <v>1.3160000000000001</v>
      </c>
      <c r="G287" s="151">
        <v>6.9066000000000001</v>
      </c>
      <c r="H287" s="151">
        <v>0.995</v>
      </c>
      <c r="I287" s="151">
        <v>7.8480999999999996</v>
      </c>
      <c r="J287" s="215">
        <v>79.650000000000006</v>
      </c>
      <c r="K287" s="262">
        <v>14961</v>
      </c>
      <c r="L287" s="218">
        <v>139.93</v>
      </c>
      <c r="M287" s="68">
        <v>1354.34</v>
      </c>
      <c r="N287" s="215">
        <v>4.4820000000000002</v>
      </c>
      <c r="O287" s="215">
        <v>20.22</v>
      </c>
      <c r="P287" s="261">
        <v>1.4019999999999999</v>
      </c>
      <c r="Q287" s="10">
        <v>0.98380000000000001</v>
      </c>
      <c r="R287" s="215">
        <v>30.52</v>
      </c>
      <c r="S287" s="215">
        <v>36.82</v>
      </c>
      <c r="T287" s="261">
        <v>1.1540999999999999</v>
      </c>
      <c r="Z287" s="237"/>
    </row>
    <row r="288" spans="1:26" ht="12">
      <c r="A288" s="8">
        <v>273</v>
      </c>
      <c r="B288" s="22">
        <v>44835</v>
      </c>
      <c r="C288" s="44">
        <v>1</v>
      </c>
      <c r="D288" s="151">
        <v>0.65010000000000001</v>
      </c>
      <c r="E288" s="151">
        <v>5.1822999999999997</v>
      </c>
      <c r="F288" s="151">
        <v>1.3651</v>
      </c>
      <c r="G288" s="151">
        <v>7.1102999999999996</v>
      </c>
      <c r="H288" s="151">
        <v>0.98089999999999999</v>
      </c>
      <c r="I288" s="151">
        <v>7.8498999999999999</v>
      </c>
      <c r="J288" s="215">
        <v>81.56</v>
      </c>
      <c r="K288" s="262">
        <v>15351</v>
      </c>
      <c r="L288" s="218">
        <v>144.5</v>
      </c>
      <c r="M288" s="68">
        <v>1434.83</v>
      </c>
      <c r="N288" s="215">
        <v>4.6464999999999996</v>
      </c>
      <c r="O288" s="215">
        <v>20.033000000000001</v>
      </c>
      <c r="P288" s="261">
        <v>1.4315</v>
      </c>
      <c r="Q288" s="10">
        <v>0.9929</v>
      </c>
      <c r="R288" s="215">
        <v>31.83</v>
      </c>
      <c r="S288" s="215">
        <v>37.85</v>
      </c>
      <c r="T288" s="261">
        <v>1.1272</v>
      </c>
      <c r="Z288" s="237"/>
    </row>
    <row r="289" spans="1:26" ht="12">
      <c r="A289" s="8">
        <v>274</v>
      </c>
      <c r="B289" s="22">
        <v>44866</v>
      </c>
      <c r="C289" s="44">
        <v>1</v>
      </c>
      <c r="D289" s="151">
        <v>0.63919999999999999</v>
      </c>
      <c r="E289" s="151">
        <v>5.1073000000000004</v>
      </c>
      <c r="F289" s="151">
        <v>1.3638999999999999</v>
      </c>
      <c r="G289" s="151">
        <v>7.2729999999999997</v>
      </c>
      <c r="H289" s="151">
        <v>0.98709999999999998</v>
      </c>
      <c r="I289" s="151">
        <v>7.8495999999999997</v>
      </c>
      <c r="J289" s="215">
        <v>82.62</v>
      </c>
      <c r="K289" s="262">
        <v>15648</v>
      </c>
      <c r="L289" s="218">
        <v>148.11000000000001</v>
      </c>
      <c r="M289" s="68">
        <v>1416.2</v>
      </c>
      <c r="N289" s="215">
        <v>4.7351000000000001</v>
      </c>
      <c r="O289" s="215">
        <v>19.734999999999999</v>
      </c>
      <c r="P289" s="261">
        <v>1.415</v>
      </c>
      <c r="Q289" s="10">
        <v>0.99950000000000006</v>
      </c>
      <c r="R289" s="215">
        <v>32.18</v>
      </c>
      <c r="S289" s="215">
        <v>37.79</v>
      </c>
      <c r="T289" s="261">
        <v>1.1459999999999999</v>
      </c>
      <c r="Z289" s="237"/>
    </row>
    <row r="290" spans="1:26" ht="12">
      <c r="A290" s="8">
        <v>275</v>
      </c>
      <c r="B290" s="22">
        <v>44896</v>
      </c>
      <c r="C290" s="44">
        <v>1</v>
      </c>
      <c r="D290" s="151">
        <v>0.6804</v>
      </c>
      <c r="E290" s="151">
        <v>5.1867999999999999</v>
      </c>
      <c r="F290" s="151">
        <v>1.3427</v>
      </c>
      <c r="G290" s="151">
        <v>7.0423999999999998</v>
      </c>
      <c r="H290" s="151">
        <v>1.0498000000000001</v>
      </c>
      <c r="I290" s="151">
        <v>7.7778</v>
      </c>
      <c r="J290" s="215">
        <v>81.17</v>
      </c>
      <c r="K290" s="262">
        <v>15620</v>
      </c>
      <c r="L290" s="218">
        <v>135.55000000000001</v>
      </c>
      <c r="M290" s="68">
        <v>1299.1099999999999</v>
      </c>
      <c r="N290" s="215">
        <v>4.4036</v>
      </c>
      <c r="O290" s="216">
        <v>19.149999999999999</v>
      </c>
      <c r="P290" s="217">
        <v>1.3548</v>
      </c>
      <c r="Q290" s="10">
        <v>0.93769999999999998</v>
      </c>
      <c r="R290" s="216">
        <v>30.6</v>
      </c>
      <c r="S290" s="216">
        <v>34.799999999999997</v>
      </c>
      <c r="T290" s="217">
        <v>1.2252000000000001</v>
      </c>
      <c r="Z290" s="237"/>
    </row>
    <row r="291" spans="1:26" ht="12">
      <c r="A291" s="8">
        <v>276</v>
      </c>
      <c r="B291" s="22">
        <v>44927</v>
      </c>
      <c r="C291" s="44">
        <v>1</v>
      </c>
      <c r="D291" s="151">
        <v>0.67300000000000004</v>
      </c>
      <c r="E291" s="151">
        <v>5.4257</v>
      </c>
      <c r="F291" s="151">
        <v>1.3664000000000001</v>
      </c>
      <c r="G291" s="151">
        <v>6.9135</v>
      </c>
      <c r="H291" s="151">
        <v>1.0559000000000001</v>
      </c>
      <c r="I291" s="151">
        <v>7.8118999999999996</v>
      </c>
      <c r="J291" s="215">
        <v>82.86</v>
      </c>
      <c r="K291" s="262">
        <v>15520</v>
      </c>
      <c r="L291" s="218">
        <v>130.83000000000001</v>
      </c>
      <c r="M291" s="68">
        <v>1271.0999999999999</v>
      </c>
      <c r="N291" s="215">
        <v>4.4057000000000004</v>
      </c>
      <c r="O291" s="216">
        <v>19.420999999999999</v>
      </c>
      <c r="P291" s="217">
        <v>1.3447</v>
      </c>
      <c r="Q291" s="10">
        <v>0.93679999999999997</v>
      </c>
      <c r="R291" s="216">
        <v>30.71</v>
      </c>
      <c r="S291" s="216">
        <v>34.380000000000003</v>
      </c>
      <c r="T291" s="217">
        <v>1.1970000000000001</v>
      </c>
      <c r="Z291" s="237"/>
    </row>
    <row r="292" spans="1:26" ht="12">
      <c r="A292" s="8">
        <v>277</v>
      </c>
      <c r="B292" s="22">
        <v>44958</v>
      </c>
      <c r="C292" s="44">
        <v>1</v>
      </c>
      <c r="D292" s="151">
        <v>0.70669999999999999</v>
      </c>
      <c r="E292" s="151">
        <v>5.0746000000000002</v>
      </c>
      <c r="F292" s="151">
        <v>1.3334999999999999</v>
      </c>
      <c r="G292" s="151">
        <v>6.7405999999999997</v>
      </c>
      <c r="H292" s="151">
        <v>1.0916999999999999</v>
      </c>
      <c r="I292" s="151">
        <v>7.8411999999999997</v>
      </c>
      <c r="J292" s="215">
        <v>81.73</v>
      </c>
      <c r="K292" s="262">
        <v>14967</v>
      </c>
      <c r="L292" s="218">
        <v>129.27000000000001</v>
      </c>
      <c r="M292" s="68">
        <v>1231.77</v>
      </c>
      <c r="N292" s="215">
        <v>4.2674000000000003</v>
      </c>
      <c r="O292" s="216">
        <v>18.707999999999998</v>
      </c>
      <c r="P292" s="217">
        <v>1.3119000000000001</v>
      </c>
      <c r="Q292" s="10">
        <v>0.91469999999999996</v>
      </c>
      <c r="R292" s="216">
        <v>29.81</v>
      </c>
      <c r="S292" s="216">
        <v>32.93</v>
      </c>
      <c r="T292" s="217">
        <v>1.2307999999999999</v>
      </c>
      <c r="Z292" s="237"/>
    </row>
    <row r="293" spans="1:26" ht="12">
      <c r="A293" s="8">
        <v>278</v>
      </c>
      <c r="B293" s="22">
        <v>44986</v>
      </c>
      <c r="C293" s="44">
        <v>1</v>
      </c>
      <c r="D293" s="151">
        <v>0.67679999999999996</v>
      </c>
      <c r="E293" s="151">
        <v>5.1965000000000003</v>
      </c>
      <c r="F293" s="151">
        <v>1.3596999999999999</v>
      </c>
      <c r="G293" s="151">
        <v>6.8655999999999997</v>
      </c>
      <c r="H293" s="151">
        <v>1.0673999999999999</v>
      </c>
      <c r="I293" s="151">
        <v>7.8493000000000004</v>
      </c>
      <c r="J293" s="215">
        <v>82.43</v>
      </c>
      <c r="K293" s="262">
        <v>15294</v>
      </c>
      <c r="L293" s="218">
        <v>135.82</v>
      </c>
      <c r="M293" s="68">
        <v>1315.15</v>
      </c>
      <c r="N293" s="215">
        <v>4.4703999999999997</v>
      </c>
      <c r="O293" s="216">
        <v>18.094999999999999</v>
      </c>
      <c r="P293" s="217">
        <v>1.3414999999999999</v>
      </c>
      <c r="Q293" s="10">
        <v>0.93869999999999998</v>
      </c>
      <c r="R293" s="216">
        <v>30.52</v>
      </c>
      <c r="S293" s="216">
        <v>34.68</v>
      </c>
      <c r="T293" s="217">
        <v>1.2034</v>
      </c>
      <c r="Z293" s="237"/>
    </row>
    <row r="294" spans="1:26">
      <c r="A294" s="8">
        <v>279</v>
      </c>
      <c r="B294" s="22">
        <v>45017</v>
      </c>
      <c r="C294" s="10">
        <v>1</v>
      </c>
      <c r="D294" s="151">
        <v>0.6784</v>
      </c>
      <c r="E294" s="151">
        <v>5.0682999999999998</v>
      </c>
      <c r="F294" s="151">
        <v>1.3434999999999999</v>
      </c>
      <c r="G294" s="151">
        <v>6.8776000000000002</v>
      </c>
      <c r="H294" s="151">
        <v>1.0891</v>
      </c>
      <c r="I294" s="151">
        <v>7.8498999999999999</v>
      </c>
      <c r="J294" s="215">
        <v>82.24</v>
      </c>
      <c r="K294" s="262">
        <v>14931</v>
      </c>
      <c r="L294" s="218">
        <v>132.35</v>
      </c>
      <c r="M294" s="68">
        <v>1316.38</v>
      </c>
      <c r="N294" s="215">
        <v>4.4173999999999998</v>
      </c>
      <c r="O294" s="216">
        <v>18.114000000000001</v>
      </c>
      <c r="P294" s="217">
        <v>1.3277000000000001</v>
      </c>
      <c r="Q294" s="10">
        <v>0.91300000000000003</v>
      </c>
      <c r="R294" s="216">
        <v>30.48</v>
      </c>
      <c r="S294" s="216">
        <v>34.18</v>
      </c>
      <c r="T294" s="217">
        <v>1.2403</v>
      </c>
      <c r="Z294" s="237"/>
    </row>
    <row r="295" spans="1:26">
      <c r="A295" s="8">
        <v>280</v>
      </c>
      <c r="B295" s="22">
        <v>45047</v>
      </c>
      <c r="C295" s="10">
        <v>1</v>
      </c>
      <c r="D295" s="151">
        <v>0.66359999999999997</v>
      </c>
      <c r="E295" s="151">
        <v>4.9889000000000001</v>
      </c>
      <c r="F295" s="151">
        <v>1.3541000000000001</v>
      </c>
      <c r="G295" s="151">
        <v>6.9164000000000003</v>
      </c>
      <c r="H295" s="151">
        <v>1.097</v>
      </c>
      <c r="I295" s="151">
        <v>7.8498999999999999</v>
      </c>
      <c r="J295" s="215">
        <v>81.84</v>
      </c>
      <c r="K295" s="262">
        <v>14724</v>
      </c>
      <c r="L295" s="218">
        <v>137.35</v>
      </c>
      <c r="M295" s="68">
        <v>1339.65</v>
      </c>
      <c r="N295" s="215">
        <v>4.4602000000000004</v>
      </c>
      <c r="O295" s="216">
        <v>17.915700000000001</v>
      </c>
      <c r="P295" s="217">
        <v>1.3362000000000001</v>
      </c>
      <c r="Q295" s="10">
        <v>0.89610000000000001</v>
      </c>
      <c r="R295" s="216">
        <v>30.79</v>
      </c>
      <c r="S295" s="216">
        <v>34.229999999999997</v>
      </c>
      <c r="T295" s="217">
        <v>1.2495000000000001</v>
      </c>
      <c r="Z295" s="237"/>
    </row>
    <row r="296" spans="1:26">
      <c r="A296" s="8">
        <v>281</v>
      </c>
      <c r="B296" s="22">
        <v>45078</v>
      </c>
      <c r="C296" s="10">
        <v>1</v>
      </c>
      <c r="D296" s="151">
        <v>0.65769999999999995</v>
      </c>
      <c r="E296" s="151">
        <v>5.0201000000000002</v>
      </c>
      <c r="F296" s="151">
        <v>1.3441000000000001</v>
      </c>
      <c r="G296" s="151">
        <v>7.0933999999999999</v>
      </c>
      <c r="H296" s="151">
        <v>1.0751999999999999</v>
      </c>
      <c r="I296" s="151">
        <v>7.8315000000000001</v>
      </c>
      <c r="J296" s="215">
        <v>82.41</v>
      </c>
      <c r="K296" s="262">
        <v>14980</v>
      </c>
      <c r="L296" s="218">
        <v>138.74</v>
      </c>
      <c r="M296" s="68">
        <v>1321.35</v>
      </c>
      <c r="N296" s="215">
        <v>4.6109999999999998</v>
      </c>
      <c r="O296" s="216">
        <v>17.549299999999999</v>
      </c>
      <c r="P296" s="217">
        <v>1.3473999999999999</v>
      </c>
      <c r="Q296" s="10">
        <v>0.90769999999999995</v>
      </c>
      <c r="R296" s="216">
        <v>30.75</v>
      </c>
      <c r="S296" s="216">
        <v>34.58</v>
      </c>
      <c r="T296" s="217">
        <v>1.2536</v>
      </c>
      <c r="Z296" s="237"/>
    </row>
    <row r="297" spans="1:26">
      <c r="A297" s="8">
        <v>282</v>
      </c>
      <c r="B297" s="22">
        <v>45108</v>
      </c>
      <c r="C297" s="10">
        <v>1</v>
      </c>
      <c r="D297" s="151">
        <v>0.66779999999999995</v>
      </c>
      <c r="E297" s="151">
        <v>4.79</v>
      </c>
      <c r="F297" s="151">
        <v>1.3243</v>
      </c>
      <c r="G297" s="151">
        <v>7.24</v>
      </c>
      <c r="H297" s="151">
        <v>1.0919000000000001</v>
      </c>
      <c r="I297" s="151">
        <v>7.8337000000000003</v>
      </c>
      <c r="J297" s="215">
        <v>81.96</v>
      </c>
      <c r="K297" s="262">
        <v>15040.3</v>
      </c>
      <c r="L297" s="218">
        <v>144.5</v>
      </c>
      <c r="M297" s="68">
        <v>1308.3699999999999</v>
      </c>
      <c r="N297" s="215">
        <v>4.665</v>
      </c>
      <c r="O297" s="216">
        <v>17.0578</v>
      </c>
      <c r="P297" s="217">
        <v>1.3496999999999999</v>
      </c>
      <c r="Q297" s="10">
        <v>0.89559999999999995</v>
      </c>
      <c r="R297" s="216">
        <v>31.1</v>
      </c>
      <c r="S297" s="216">
        <v>34.979999999999997</v>
      </c>
      <c r="T297" s="217">
        <v>1.2695000000000001</v>
      </c>
      <c r="Z297" s="237"/>
    </row>
    <row r="298" spans="1:26">
      <c r="A298" s="8">
        <v>283</v>
      </c>
      <c r="B298" s="22">
        <v>45139</v>
      </c>
      <c r="C298" s="10">
        <v>1</v>
      </c>
      <c r="D298" s="151">
        <v>0.66110000000000002</v>
      </c>
      <c r="E298" s="151">
        <v>4.7824</v>
      </c>
      <c r="F298" s="151">
        <v>1.3289</v>
      </c>
      <c r="G298" s="151">
        <v>7.1775000000000002</v>
      </c>
      <c r="H298" s="151">
        <v>1.0971</v>
      </c>
      <c r="I298" s="151">
        <v>7.7938999999999998</v>
      </c>
      <c r="J298" s="215">
        <v>82.25</v>
      </c>
      <c r="K298" s="262">
        <v>15227</v>
      </c>
      <c r="L298" s="218">
        <v>143.34</v>
      </c>
      <c r="M298" s="68">
        <v>1283.8399999999999</v>
      </c>
      <c r="N298" s="215">
        <v>4.5174000000000003</v>
      </c>
      <c r="O298" s="216">
        <v>16.8414</v>
      </c>
      <c r="P298" s="217">
        <v>1.3362000000000001</v>
      </c>
      <c r="Q298" s="10">
        <v>0.87629999999999997</v>
      </c>
      <c r="R298" s="216">
        <v>31.56</v>
      </c>
      <c r="S298" s="216">
        <v>34.39</v>
      </c>
      <c r="T298" s="217">
        <v>1.2749999999999999</v>
      </c>
      <c r="Z298" s="237"/>
    </row>
    <row r="299" spans="1:26">
      <c r="A299" s="8">
        <v>284</v>
      </c>
      <c r="B299" s="22">
        <v>45170</v>
      </c>
      <c r="C299" s="10">
        <v>1</v>
      </c>
      <c r="D299" s="151">
        <v>0.64490000000000003</v>
      </c>
      <c r="E299" s="151">
        <v>4.9424999999999999</v>
      </c>
      <c r="F299" s="151">
        <v>1.3582000000000001</v>
      </c>
      <c r="G299" s="151">
        <v>7.2606000000000002</v>
      </c>
      <c r="H299" s="151">
        <v>1.0787</v>
      </c>
      <c r="I299" s="151">
        <v>7.8456999999999999</v>
      </c>
      <c r="J299" s="215">
        <v>82.69</v>
      </c>
      <c r="K299" s="262">
        <v>15225.2</v>
      </c>
      <c r="L299" s="218">
        <v>146.19999999999999</v>
      </c>
      <c r="M299" s="68">
        <v>1318.34</v>
      </c>
      <c r="N299" s="215">
        <v>4.6455000000000002</v>
      </c>
      <c r="O299" s="216">
        <v>17.1523</v>
      </c>
      <c r="P299" s="217">
        <v>1.3542000000000001</v>
      </c>
      <c r="Q299" s="10">
        <v>0.88570000000000004</v>
      </c>
      <c r="R299" s="216">
        <v>31.87</v>
      </c>
      <c r="S299" s="216">
        <v>35.119999999999997</v>
      </c>
      <c r="T299" s="217">
        <v>1.2594000000000001</v>
      </c>
      <c r="Z299" s="237"/>
    </row>
    <row r="300" spans="1:26">
      <c r="A300" s="8">
        <v>285</v>
      </c>
      <c r="B300" s="22">
        <v>45200</v>
      </c>
      <c r="C300" s="10">
        <v>1</v>
      </c>
      <c r="D300" s="151">
        <v>0.63749999999999996</v>
      </c>
      <c r="E300" s="151">
        <v>5.077</v>
      </c>
      <c r="F300" s="151">
        <v>1.3666</v>
      </c>
      <c r="G300" s="151">
        <v>7.2960000000000003</v>
      </c>
      <c r="H300" s="151">
        <v>1.05</v>
      </c>
      <c r="I300" s="151">
        <v>7.8323999999999998</v>
      </c>
      <c r="J300" s="215">
        <v>83.04</v>
      </c>
      <c r="K300" s="262">
        <v>15445</v>
      </c>
      <c r="L300" s="218">
        <v>149.80000000000001</v>
      </c>
      <c r="M300" s="68">
        <v>1351.67</v>
      </c>
      <c r="N300" s="215">
        <v>4.7144000000000004</v>
      </c>
      <c r="O300" s="216">
        <v>17.5457</v>
      </c>
      <c r="P300" s="217">
        <v>1.3728</v>
      </c>
      <c r="Q300" s="10">
        <v>0.91759999999999997</v>
      </c>
      <c r="R300" s="216">
        <v>32.21</v>
      </c>
      <c r="S300" s="216">
        <v>36.94</v>
      </c>
      <c r="T300" s="217">
        <v>1.2130000000000001</v>
      </c>
      <c r="Z300" s="237"/>
    </row>
    <row r="301" spans="1:26">
      <c r="A301" s="8">
        <v>286</v>
      </c>
      <c r="B301" s="22">
        <v>45231</v>
      </c>
      <c r="C301" s="10">
        <v>1</v>
      </c>
      <c r="D301" s="151">
        <v>0.63629999999999998</v>
      </c>
      <c r="E301" s="151">
        <v>5.0153999999999996</v>
      </c>
      <c r="F301" s="151">
        <v>1.3878999999999999</v>
      </c>
      <c r="G301" s="151">
        <v>7.3174999999999999</v>
      </c>
      <c r="H301" s="151">
        <v>1.0538000000000001</v>
      </c>
      <c r="I301" s="151">
        <v>7.8231000000000002</v>
      </c>
      <c r="J301" s="215">
        <v>83.24</v>
      </c>
      <c r="K301" s="262">
        <v>15852</v>
      </c>
      <c r="L301" s="218">
        <v>150.96</v>
      </c>
      <c r="M301" s="68">
        <v>1356.94</v>
      </c>
      <c r="N301" s="215">
        <v>4.7694999999999999</v>
      </c>
      <c r="O301" s="216">
        <v>17.946000000000002</v>
      </c>
      <c r="P301" s="217">
        <v>1.3705000000000001</v>
      </c>
      <c r="Q301" s="10">
        <v>0.9103</v>
      </c>
      <c r="R301" s="216">
        <v>32.47</v>
      </c>
      <c r="S301" s="216">
        <v>36.229999999999997</v>
      </c>
      <c r="T301" s="217">
        <v>1.2126999999999999</v>
      </c>
      <c r="Z301" s="237"/>
    </row>
    <row r="302" spans="1:26">
      <c r="A302" s="8">
        <v>287</v>
      </c>
      <c r="B302" s="22">
        <v>45261</v>
      </c>
      <c r="C302" s="10">
        <v>1</v>
      </c>
      <c r="D302" s="151">
        <v>0.66600000000000004</v>
      </c>
      <c r="E302" s="151">
        <v>4.8860000000000001</v>
      </c>
      <c r="F302" s="151">
        <v>1.3494999999999999</v>
      </c>
      <c r="G302" s="151">
        <v>7.1386000000000003</v>
      </c>
      <c r="H302" s="151">
        <v>1.0878000000000001</v>
      </c>
      <c r="I302" s="151">
        <v>7.8147000000000002</v>
      </c>
      <c r="J302" s="215">
        <v>83.27</v>
      </c>
      <c r="K302" s="262">
        <v>15412.65</v>
      </c>
      <c r="L302" s="218">
        <v>147</v>
      </c>
      <c r="M302" s="68">
        <v>1305.45</v>
      </c>
      <c r="N302" s="215">
        <v>4.6710000000000003</v>
      </c>
      <c r="O302" s="216">
        <v>17.203199999999999</v>
      </c>
      <c r="P302" s="217">
        <v>1.3343</v>
      </c>
      <c r="Q302" s="10">
        <v>0.87060000000000004</v>
      </c>
      <c r="R302" s="216">
        <v>31.34</v>
      </c>
      <c r="S302" s="216">
        <v>34.909999999999997</v>
      </c>
      <c r="T302" s="217">
        <v>1.2682</v>
      </c>
      <c r="Z302" s="237"/>
    </row>
    <row r="303" spans="1:26">
      <c r="A303" s="8">
        <v>288</v>
      </c>
      <c r="B303" s="22">
        <v>45292</v>
      </c>
      <c r="C303" s="10">
        <v>1</v>
      </c>
      <c r="D303" s="151">
        <v>0.67710000000000004</v>
      </c>
      <c r="E303" s="151">
        <v>4.8943000000000003</v>
      </c>
      <c r="F303" s="151">
        <v>1.331</v>
      </c>
      <c r="G303" s="151">
        <v>7.1425999999999998</v>
      </c>
      <c r="H303" s="151">
        <v>1.0956999999999999</v>
      </c>
      <c r="I303" s="151">
        <v>7.8150000000000004</v>
      </c>
      <c r="J303" s="215">
        <v>83.31</v>
      </c>
      <c r="K303" s="262">
        <v>15390</v>
      </c>
      <c r="L303" s="218">
        <v>141.88999999999999</v>
      </c>
      <c r="M303" s="68">
        <v>1300.52</v>
      </c>
      <c r="N303" s="215">
        <v>4.6033999999999997</v>
      </c>
      <c r="O303" s="216">
        <v>17.013999999999999</v>
      </c>
      <c r="P303" s="217">
        <v>1.3263</v>
      </c>
      <c r="Q303" s="10">
        <v>0.84830000000000005</v>
      </c>
      <c r="R303" s="216">
        <v>30.81</v>
      </c>
      <c r="S303" s="216">
        <v>34.24</v>
      </c>
      <c r="T303" s="217">
        <v>1.2632000000000001</v>
      </c>
      <c r="Z303" s="237"/>
    </row>
    <row r="304" spans="1:26">
      <c r="A304" s="8">
        <v>289</v>
      </c>
      <c r="B304" s="22">
        <v>45324</v>
      </c>
      <c r="C304" s="10">
        <v>1</v>
      </c>
      <c r="D304" s="151">
        <v>0.65659999999999996</v>
      </c>
      <c r="E304" s="151">
        <v>4.9195000000000002</v>
      </c>
      <c r="F304" s="151">
        <v>1.3380000000000001</v>
      </c>
      <c r="G304" s="151">
        <v>7.1798999999999999</v>
      </c>
      <c r="H304" s="151">
        <v>1.0865</v>
      </c>
      <c r="I304" s="151">
        <v>7.8192000000000004</v>
      </c>
      <c r="J304" s="215">
        <v>82.95</v>
      </c>
      <c r="K304" s="262">
        <v>15733</v>
      </c>
      <c r="L304" s="218">
        <v>146.18</v>
      </c>
      <c r="M304" s="68">
        <v>1331.78</v>
      </c>
      <c r="N304" s="215">
        <v>4.7305000000000001</v>
      </c>
      <c r="O304" s="216">
        <v>17.102</v>
      </c>
      <c r="P304" s="217">
        <v>1.3366</v>
      </c>
      <c r="Q304" s="10">
        <v>0.8579</v>
      </c>
      <c r="R304" s="216">
        <v>31.33</v>
      </c>
      <c r="S304" s="216">
        <v>35.32</v>
      </c>
      <c r="T304" s="217">
        <v>1.2726999999999999</v>
      </c>
      <c r="Z304" s="237"/>
    </row>
    <row r="305" spans="1:26">
      <c r="A305" s="8">
        <v>290</v>
      </c>
      <c r="B305" s="12">
        <v>45352</v>
      </c>
      <c r="C305" s="10">
        <v>1</v>
      </c>
      <c r="D305" s="151">
        <v>0.65290000000000004</v>
      </c>
      <c r="E305" s="151">
        <v>4.9482999999999997</v>
      </c>
      <c r="F305" s="151">
        <v>1.3552999999999999</v>
      </c>
      <c r="G305" s="151">
        <v>7.1959999999999997</v>
      </c>
      <c r="H305" s="151">
        <v>1.0831999999999999</v>
      </c>
      <c r="I305" s="151">
        <v>7.8289</v>
      </c>
      <c r="J305" s="215">
        <v>82.91</v>
      </c>
      <c r="K305" s="262">
        <v>15701.95</v>
      </c>
      <c r="L305" s="218">
        <v>150.19999999999999</v>
      </c>
      <c r="M305" s="68">
        <v>1334.8</v>
      </c>
      <c r="N305" s="215">
        <v>4.774</v>
      </c>
      <c r="O305" s="216">
        <v>17.005500000000001</v>
      </c>
      <c r="P305" s="217">
        <v>1.3440000000000001</v>
      </c>
      <c r="Q305" s="10">
        <v>0.88400000000000001</v>
      </c>
      <c r="R305" s="216">
        <v>31.61</v>
      </c>
      <c r="S305" s="216">
        <v>35.86</v>
      </c>
      <c r="T305" s="217">
        <v>1.2652000000000001</v>
      </c>
      <c r="Z305" s="237"/>
    </row>
    <row r="306" spans="1:26">
      <c r="A306" s="8">
        <v>291</v>
      </c>
      <c r="B306" s="22">
        <v>45383</v>
      </c>
      <c r="C306" s="10">
        <v>1</v>
      </c>
      <c r="D306" s="151">
        <v>0.64839999999999998</v>
      </c>
      <c r="E306" s="151">
        <v>5.0670000000000002</v>
      </c>
      <c r="F306" s="151">
        <v>1.3579000000000001</v>
      </c>
      <c r="G306" s="151">
        <v>7.2308000000000003</v>
      </c>
      <c r="H306" s="151">
        <v>1.0732999999999999</v>
      </c>
      <c r="I306" s="151">
        <v>7.8258999999999999</v>
      </c>
      <c r="J306" s="215">
        <v>83.36</v>
      </c>
      <c r="K306" s="262">
        <v>15881.9</v>
      </c>
      <c r="L306" s="218">
        <v>151.72</v>
      </c>
      <c r="M306" s="68">
        <v>1348.75</v>
      </c>
      <c r="N306" s="215">
        <v>4.7293000000000003</v>
      </c>
      <c r="O306" s="216">
        <v>16.655999999999999</v>
      </c>
      <c r="P306" s="217">
        <v>1.3512999999999999</v>
      </c>
      <c r="Q306" s="10">
        <v>0.90549999999999997</v>
      </c>
      <c r="R306" s="216">
        <v>32.07</v>
      </c>
      <c r="S306" s="216">
        <v>36.590000000000003</v>
      </c>
      <c r="T306" s="217">
        <v>1.2544999999999999</v>
      </c>
      <c r="Z306" s="237"/>
    </row>
    <row r="307" spans="1:26">
      <c r="A307" s="8">
        <v>292</v>
      </c>
      <c r="B307" s="12">
        <v>45413</v>
      </c>
      <c r="C307" s="10">
        <v>1</v>
      </c>
      <c r="D307" s="151">
        <v>0.64959999999999996</v>
      </c>
      <c r="E307" s="151">
        <v>5.1936</v>
      </c>
      <c r="F307" s="151">
        <v>1.3759999999999999</v>
      </c>
      <c r="G307" s="151">
        <v>7.2404999999999999</v>
      </c>
      <c r="H307" s="151">
        <v>1.0680000000000001</v>
      </c>
      <c r="I307" s="151">
        <v>7.8234000000000004</v>
      </c>
      <c r="J307" s="215">
        <v>83.45</v>
      </c>
      <c r="K307" s="262">
        <v>16274.9</v>
      </c>
      <c r="L307" s="218">
        <v>157.65</v>
      </c>
      <c r="M307" s="68">
        <v>1386.95</v>
      </c>
      <c r="N307" s="215">
        <v>4.7702</v>
      </c>
      <c r="O307" s="216">
        <v>17.020399999999999</v>
      </c>
      <c r="P307" s="217">
        <v>1.3633</v>
      </c>
      <c r="Q307" s="10">
        <v>0.91949999999999998</v>
      </c>
      <c r="R307" s="216">
        <v>32.56</v>
      </c>
      <c r="S307" s="216">
        <v>37.08</v>
      </c>
      <c r="T307" s="217">
        <v>1.2487999999999999</v>
      </c>
      <c r="Z307" s="237"/>
    </row>
    <row r="308" spans="1:26">
      <c r="A308" s="8">
        <v>293</v>
      </c>
      <c r="B308" s="22">
        <v>45444</v>
      </c>
      <c r="C308" s="10">
        <v>1</v>
      </c>
      <c r="D308" s="151">
        <v>0.66830000000000001</v>
      </c>
      <c r="E308" s="151">
        <v>5.2344999999999997</v>
      </c>
      <c r="F308" s="151">
        <v>1.3626</v>
      </c>
      <c r="G308" s="151">
        <v>7.242</v>
      </c>
      <c r="H308" s="151">
        <v>1.089</v>
      </c>
      <c r="I308" s="151">
        <v>7.8197999999999999</v>
      </c>
      <c r="J308" s="215">
        <v>83.14</v>
      </c>
      <c r="K308" s="262">
        <v>16247.1</v>
      </c>
      <c r="L308" s="218">
        <v>156.04</v>
      </c>
      <c r="M308" s="68">
        <v>1375.91</v>
      </c>
      <c r="N308" s="215">
        <v>4.7049000000000003</v>
      </c>
      <c r="O308" s="216">
        <v>17.577999999999999</v>
      </c>
      <c r="P308" s="217">
        <v>1.3466</v>
      </c>
      <c r="Q308" s="10">
        <v>0.89539999999999997</v>
      </c>
      <c r="R308" s="216">
        <v>32.4</v>
      </c>
      <c r="S308" s="216">
        <v>36.65</v>
      </c>
      <c r="T308" s="217">
        <v>1.2795000000000001</v>
      </c>
      <c r="Z308" s="237"/>
    </row>
    <row r="309" spans="1:26">
      <c r="A309" s="8">
        <v>294</v>
      </c>
      <c r="B309" s="22">
        <v>45474</v>
      </c>
      <c r="C309" s="10">
        <v>1</v>
      </c>
      <c r="D309" s="151">
        <v>0.66559999999999997</v>
      </c>
      <c r="E309" s="151">
        <v>5.5887000000000002</v>
      </c>
      <c r="F309" s="151">
        <v>1.3742000000000001</v>
      </c>
      <c r="G309" s="151">
        <v>7.2683</v>
      </c>
      <c r="H309" s="151">
        <v>1.0728</v>
      </c>
      <c r="I309" s="151">
        <v>7.8117000000000001</v>
      </c>
      <c r="J309" s="215">
        <v>83.44</v>
      </c>
      <c r="K309" s="262">
        <v>16358.1</v>
      </c>
      <c r="L309" s="218">
        <v>161.55000000000001</v>
      </c>
      <c r="M309" s="68">
        <v>1383</v>
      </c>
      <c r="N309" s="215">
        <v>4.7119</v>
      </c>
      <c r="O309" s="216">
        <v>18.385999999999999</v>
      </c>
      <c r="P309" s="217">
        <v>1.3575999999999999</v>
      </c>
      <c r="Q309" s="10">
        <v>0.90390000000000004</v>
      </c>
      <c r="R309" s="216">
        <v>32.520000000000003</v>
      </c>
      <c r="S309" s="216">
        <v>36.770000000000003</v>
      </c>
      <c r="T309" s="217">
        <v>1.2649999999999999</v>
      </c>
      <c r="Z309" s="237"/>
    </row>
    <row r="310" spans="1:26">
      <c r="A310" s="8">
        <v>295</v>
      </c>
      <c r="B310" s="22">
        <v>45505</v>
      </c>
      <c r="C310" s="10">
        <v>1</v>
      </c>
      <c r="D310" s="151">
        <v>0.6522</v>
      </c>
      <c r="E310" s="151">
        <v>5.6935000000000002</v>
      </c>
      <c r="F310" s="151">
        <v>1.3845000000000001</v>
      </c>
      <c r="G310" s="151">
        <v>7.2441000000000004</v>
      </c>
      <c r="H310" s="151">
        <v>1.0789</v>
      </c>
      <c r="I310" s="151">
        <v>7.8152999999999997</v>
      </c>
      <c r="J310" s="215">
        <v>83.7</v>
      </c>
      <c r="K310" s="262">
        <v>16255.4</v>
      </c>
      <c r="L310" s="218">
        <v>150.06</v>
      </c>
      <c r="M310" s="68">
        <v>1368.5</v>
      </c>
      <c r="N310" s="215">
        <v>4.5674999999999999</v>
      </c>
      <c r="O310" s="216">
        <v>18.6418</v>
      </c>
      <c r="P310" s="217">
        <v>1.3364</v>
      </c>
      <c r="Q310" s="10">
        <v>0.87439999999999996</v>
      </c>
      <c r="R310" s="216">
        <v>32.79</v>
      </c>
      <c r="S310" s="216">
        <v>35.56</v>
      </c>
      <c r="T310" s="217">
        <v>1.2771999999999999</v>
      </c>
      <c r="Z310" s="237"/>
    </row>
    <row r="311" spans="1:26">
      <c r="A311" s="8">
        <v>296</v>
      </c>
      <c r="B311" s="22">
        <v>45536</v>
      </c>
      <c r="C311" s="10">
        <v>1</v>
      </c>
      <c r="D311" s="151">
        <v>0.67210000000000003</v>
      </c>
      <c r="E311" s="151">
        <v>5.649</v>
      </c>
      <c r="F311" s="151">
        <v>1.3543000000000001</v>
      </c>
      <c r="G311" s="151">
        <v>7.1208999999999998</v>
      </c>
      <c r="H311" s="151">
        <v>1.1043000000000001</v>
      </c>
      <c r="I311" s="151">
        <v>7.7986000000000004</v>
      </c>
      <c r="J311" s="215">
        <v>83.94</v>
      </c>
      <c r="K311" s="262">
        <v>16442.5</v>
      </c>
      <c r="L311" s="218">
        <v>145.82</v>
      </c>
      <c r="M311" s="68">
        <v>1339.79</v>
      </c>
      <c r="N311" s="215">
        <v>4.3673999999999999</v>
      </c>
      <c r="O311" s="216">
        <v>19.829999999999998</v>
      </c>
      <c r="P311" s="217">
        <v>1.3087</v>
      </c>
      <c r="Q311" s="10">
        <v>0.85029999999999994</v>
      </c>
      <c r="R311" s="216">
        <v>32.06</v>
      </c>
      <c r="S311" s="216">
        <v>34.270000000000003</v>
      </c>
      <c r="T311" s="217">
        <v>1.3103</v>
      </c>
      <c r="Z311" s="237"/>
    </row>
    <row r="312" spans="1:26">
      <c r="A312" s="8">
        <v>297</v>
      </c>
      <c r="B312" s="22">
        <v>45566</v>
      </c>
      <c r="C312" s="10">
        <v>1</v>
      </c>
      <c r="D312" s="151">
        <v>0.68879999999999997</v>
      </c>
      <c r="E312" s="151">
        <v>5.4451000000000001</v>
      </c>
      <c r="F312" s="151">
        <v>1.3492</v>
      </c>
      <c r="G312" s="151">
        <v>7.0175000000000001</v>
      </c>
      <c r="H312" s="151">
        <v>1.1067</v>
      </c>
      <c r="I312" s="151">
        <v>7.7737999999999996</v>
      </c>
      <c r="J312" s="215">
        <v>83.81</v>
      </c>
      <c r="K312" s="262">
        <v>15135.7</v>
      </c>
      <c r="L312" s="218">
        <v>143.66</v>
      </c>
      <c r="M312" s="68">
        <v>1323.78</v>
      </c>
      <c r="N312" s="215">
        <v>4.1609999999999996</v>
      </c>
      <c r="O312" s="216">
        <v>19.7043</v>
      </c>
      <c r="P312" s="217">
        <v>1.2881</v>
      </c>
      <c r="Q312" s="10">
        <v>0.8458</v>
      </c>
      <c r="R312" s="216">
        <v>31.89</v>
      </c>
      <c r="S312" s="216">
        <v>32.520000000000003</v>
      </c>
      <c r="T312" s="217">
        <v>1.3282</v>
      </c>
      <c r="Z312" s="237"/>
    </row>
    <row r="313" spans="1:26">
      <c r="A313" s="8">
        <v>298</v>
      </c>
      <c r="B313" s="22">
        <v>45597</v>
      </c>
      <c r="C313" s="10">
        <v>1</v>
      </c>
      <c r="D313" s="151">
        <v>0.65820000000000001</v>
      </c>
      <c r="E313" s="151">
        <v>5.8292000000000002</v>
      </c>
      <c r="F313" s="151">
        <v>1.3925000000000001</v>
      </c>
      <c r="G313" s="151">
        <v>7.1214000000000004</v>
      </c>
      <c r="H313" s="151">
        <v>1.0848</v>
      </c>
      <c r="I313" s="151">
        <v>7.7766000000000002</v>
      </c>
      <c r="J313" s="215">
        <v>84.03</v>
      </c>
      <c r="K313" s="262">
        <v>15725.2</v>
      </c>
      <c r="L313" s="218">
        <v>152.94</v>
      </c>
      <c r="M313" s="68">
        <v>1376.95</v>
      </c>
      <c r="N313" s="215">
        <v>4.3779000000000003</v>
      </c>
      <c r="O313" s="216">
        <v>20.0273</v>
      </c>
      <c r="P313" s="217">
        <v>1.3242</v>
      </c>
      <c r="Q313" s="10">
        <v>0.87039999999999995</v>
      </c>
      <c r="R313" s="216">
        <v>31.86</v>
      </c>
      <c r="S313" s="216">
        <v>33.950000000000003</v>
      </c>
      <c r="T313" s="217">
        <v>1.2959000000000001</v>
      </c>
      <c r="Z313" s="237"/>
    </row>
    <row r="314" spans="1:26">
      <c r="A314" s="8">
        <v>299</v>
      </c>
      <c r="B314" s="22">
        <v>45627</v>
      </c>
      <c r="C314" s="10">
        <v>1</v>
      </c>
      <c r="D314" s="151">
        <v>0.64590000000000003</v>
      </c>
      <c r="E314" s="151">
        <v>6.0740999999999996</v>
      </c>
      <c r="F314" s="151">
        <v>1.4069</v>
      </c>
      <c r="G314" s="151">
        <v>7.2713999999999999</v>
      </c>
      <c r="H314" s="151">
        <v>1.0484</v>
      </c>
      <c r="I314" s="151">
        <v>7.7809999999999997</v>
      </c>
      <c r="J314" s="215">
        <v>84.74</v>
      </c>
      <c r="K314" s="262">
        <v>15844.2</v>
      </c>
      <c r="L314" s="218">
        <v>149.26</v>
      </c>
      <c r="M314" s="68">
        <v>1427.83</v>
      </c>
      <c r="N314" s="215">
        <v>4.4569999999999999</v>
      </c>
      <c r="O314" s="216">
        <v>20.435099999999998</v>
      </c>
      <c r="P314" s="217">
        <v>1.3461000000000001</v>
      </c>
      <c r="Q314" s="10">
        <v>0.88660000000000005</v>
      </c>
      <c r="R314" s="216">
        <v>32.630000000000003</v>
      </c>
      <c r="S314" s="216">
        <v>34.46</v>
      </c>
      <c r="T314" s="217">
        <v>1.2639</v>
      </c>
      <c r="Z314" s="237"/>
    </row>
    <row r="315" spans="1:26">
      <c r="A315" s="8">
        <v>300</v>
      </c>
      <c r="B315" s="22">
        <v>45658</v>
      </c>
      <c r="C315" s="10">
        <v>1</v>
      </c>
      <c r="D315" s="151">
        <v>0.62080000000000002</v>
      </c>
      <c r="E315" s="151">
        <v>6.1555999999999997</v>
      </c>
      <c r="F315" s="151">
        <v>1.4421999999999999</v>
      </c>
      <c r="G315" s="151">
        <v>7.2994000000000003</v>
      </c>
      <c r="H315" s="151">
        <v>1.0261</v>
      </c>
      <c r="I315" s="151">
        <v>7.7767999999999997</v>
      </c>
      <c r="J315" s="215">
        <v>85.75</v>
      </c>
      <c r="K315" s="262">
        <v>16247.3</v>
      </c>
      <c r="L315" s="218">
        <v>157.65</v>
      </c>
      <c r="M315" s="68">
        <v>1472.52</v>
      </c>
      <c r="N315" s="215">
        <v>4.476</v>
      </c>
      <c r="O315" s="216">
        <v>20.625</v>
      </c>
      <c r="P315" s="217">
        <v>1.3691</v>
      </c>
      <c r="Q315" s="10">
        <v>0.91239999999999999</v>
      </c>
      <c r="R315" s="216">
        <v>32.880000000000003</v>
      </c>
      <c r="S315" s="216">
        <v>34.369999999999997</v>
      </c>
      <c r="T315" s="217">
        <v>1.2376</v>
      </c>
      <c r="Z315" s="237"/>
    </row>
    <row r="316" spans="1:26">
      <c r="A316" s="8">
        <v>301</v>
      </c>
      <c r="B316" s="22">
        <v>45689</v>
      </c>
      <c r="C316" s="10">
        <v>1</v>
      </c>
      <c r="D316" s="151">
        <v>0.61770000000000003</v>
      </c>
      <c r="E316" s="151">
        <v>5.8322000000000003</v>
      </c>
      <c r="F316" s="151">
        <v>1.4601</v>
      </c>
      <c r="G316" s="151">
        <v>7.2422000000000004</v>
      </c>
      <c r="H316" s="151">
        <v>1.0277000000000001</v>
      </c>
      <c r="I316" s="151">
        <v>7.7927999999999997</v>
      </c>
      <c r="J316" s="215">
        <v>87.19</v>
      </c>
      <c r="K316" s="262">
        <v>16357.5</v>
      </c>
      <c r="L316" s="218">
        <v>154.68</v>
      </c>
      <c r="M316" s="68">
        <v>1461.21</v>
      </c>
      <c r="N316" s="215">
        <v>4.47</v>
      </c>
      <c r="O316" s="216">
        <v>20.530999999999999</v>
      </c>
      <c r="P316" s="217">
        <v>1.3635999999999999</v>
      </c>
      <c r="Q316" s="10">
        <v>0.91390000000000005</v>
      </c>
      <c r="R316" s="216">
        <v>33.06</v>
      </c>
      <c r="S316" s="216">
        <v>33.96</v>
      </c>
      <c r="T316" s="217">
        <v>1.2388999999999999</v>
      </c>
      <c r="Z316" s="237"/>
    </row>
    <row r="317" spans="1:26">
      <c r="A317" s="8">
        <v>302</v>
      </c>
      <c r="B317" s="12">
        <v>45717</v>
      </c>
      <c r="C317" s="10">
        <v>1</v>
      </c>
      <c r="D317" s="151">
        <v>0.62490000000000001</v>
      </c>
      <c r="E317" s="151">
        <v>5.8852000000000002</v>
      </c>
      <c r="F317" s="151">
        <v>1.4399</v>
      </c>
      <c r="G317" s="151">
        <v>7.2843</v>
      </c>
      <c r="H317" s="151">
        <v>1.0496000000000001</v>
      </c>
      <c r="I317" s="151">
        <v>7.7759999999999998</v>
      </c>
      <c r="J317" s="215">
        <v>87.35</v>
      </c>
      <c r="K317" s="262">
        <v>16534.8</v>
      </c>
      <c r="L317" s="218">
        <v>150.16</v>
      </c>
      <c r="M317" s="68">
        <v>1456.49</v>
      </c>
      <c r="N317" s="215">
        <v>4.4638999999999998</v>
      </c>
      <c r="O317" s="216">
        <v>20.455500000000001</v>
      </c>
      <c r="P317" s="217">
        <v>1.3441000000000001</v>
      </c>
      <c r="Q317" s="10">
        <v>0.8972</v>
      </c>
      <c r="R317" s="216">
        <v>32.9</v>
      </c>
      <c r="S317" s="216">
        <v>33.979999999999997</v>
      </c>
      <c r="T317" s="217">
        <v>1.2710999999999999</v>
      </c>
      <c r="Z317" s="237"/>
    </row>
    <row r="318" spans="1:26">
      <c r="A318" s="8">
        <v>303</v>
      </c>
      <c r="B318" s="22">
        <v>45748</v>
      </c>
      <c r="C318" s="10">
        <v>1</v>
      </c>
      <c r="D318" s="151">
        <v>0.62780000000000002</v>
      </c>
      <c r="E318" s="151">
        <v>5.6874000000000002</v>
      </c>
      <c r="F318" s="151">
        <v>1.4316</v>
      </c>
      <c r="G318" s="151">
        <v>7.2697000000000003</v>
      </c>
      <c r="H318" s="151">
        <v>1.08</v>
      </c>
      <c r="I318" s="151">
        <v>7.7803000000000004</v>
      </c>
      <c r="J318" s="215">
        <v>85.46</v>
      </c>
      <c r="K318" s="262">
        <v>16658</v>
      </c>
      <c r="L318" s="218">
        <v>149.4</v>
      </c>
      <c r="M318" s="68">
        <v>1471</v>
      </c>
      <c r="N318" s="215">
        <v>4.4364999999999997</v>
      </c>
      <c r="O318" s="216">
        <v>20.329000000000001</v>
      </c>
      <c r="P318" s="217">
        <v>1.3431999999999999</v>
      </c>
      <c r="Q318" s="10">
        <v>0.88270000000000004</v>
      </c>
      <c r="R318" s="216">
        <v>33.21</v>
      </c>
      <c r="S318" s="216">
        <v>34.159999999999997</v>
      </c>
      <c r="T318" s="217">
        <v>1.2923</v>
      </c>
      <c r="Z318" s="237"/>
    </row>
    <row r="319" spans="1:26">
      <c r="A319" s="8">
        <v>304</v>
      </c>
      <c r="B319" s="22">
        <v>45778</v>
      </c>
      <c r="C319" s="10">
        <v>1</v>
      </c>
      <c r="D319" s="151">
        <v>0.63729999999999998</v>
      </c>
      <c r="E319" s="151">
        <v>5.6729000000000003</v>
      </c>
      <c r="F319" s="151">
        <v>1.3847</v>
      </c>
      <c r="G319" s="151">
        <v>7.2706</v>
      </c>
      <c r="H319" s="151">
        <v>1.1278999999999999</v>
      </c>
      <c r="I319" s="151">
        <v>7.7565999999999997</v>
      </c>
      <c r="J319" s="215">
        <v>84.58</v>
      </c>
      <c r="K319" s="262">
        <v>16551.599999999999</v>
      </c>
      <c r="L319" s="218">
        <v>145.47999999999999</v>
      </c>
      <c r="M319" s="68">
        <v>1437.58</v>
      </c>
      <c r="N319" s="215">
        <v>4.3122999999999996</v>
      </c>
      <c r="O319" s="216">
        <v>19.635999999999999</v>
      </c>
      <c r="P319" s="217">
        <v>1.3119000000000001</v>
      </c>
      <c r="Q319" s="10">
        <v>0.83209999999999995</v>
      </c>
      <c r="R319" s="216">
        <v>32.07</v>
      </c>
      <c r="S319" s="216">
        <v>33.61</v>
      </c>
      <c r="T319" s="217">
        <v>1.3272999999999999</v>
      </c>
      <c r="Z319" s="237"/>
    </row>
    <row r="320" spans="1:26">
      <c r="A320" s="8">
        <v>305</v>
      </c>
      <c r="B320" s="323">
        <v>45809</v>
      </c>
      <c r="C320" s="10">
        <v>1</v>
      </c>
      <c r="D320" s="151">
        <v>0.64339999999999997</v>
      </c>
      <c r="E320" s="151">
        <v>5.7183999999999999</v>
      </c>
      <c r="F320" s="151">
        <v>1.3747</v>
      </c>
      <c r="G320" s="151">
        <v>7.1990999999999996</v>
      </c>
      <c r="H320" s="151">
        <v>1.1347</v>
      </c>
      <c r="I320" s="151">
        <v>7.8409000000000004</v>
      </c>
      <c r="J320" s="215">
        <v>85.5</v>
      </c>
      <c r="K320" s="262">
        <v>16263.8</v>
      </c>
      <c r="L320" s="218">
        <v>144.18</v>
      </c>
      <c r="M320" s="68">
        <v>1381.13</v>
      </c>
      <c r="N320" s="215">
        <v>4.2530000000000001</v>
      </c>
      <c r="O320" s="216">
        <v>19.3901</v>
      </c>
      <c r="P320" s="217">
        <v>1.2899</v>
      </c>
      <c r="Q320" s="10">
        <v>0.82289999999999996</v>
      </c>
      <c r="R320" s="216">
        <v>29.87</v>
      </c>
      <c r="S320" s="216">
        <v>32.83</v>
      </c>
      <c r="T320" s="217">
        <v>1.3460000000000001</v>
      </c>
      <c r="Z320" s="237"/>
    </row>
    <row r="321" spans="2:26">
      <c r="C321" s="10"/>
      <c r="K321" s="262"/>
      <c r="N321" s="215"/>
      <c r="Q321" s="10"/>
      <c r="Z321" s="237"/>
    </row>
    <row r="322" spans="2:26">
      <c r="C322" s="10"/>
      <c r="K322" s="262"/>
      <c r="N322" s="215"/>
      <c r="Q322" s="10"/>
      <c r="Z322" s="237"/>
    </row>
    <row r="323" spans="2:26">
      <c r="C323" s="10"/>
      <c r="K323" s="262"/>
      <c r="N323" s="215"/>
      <c r="Q323" s="10"/>
      <c r="Z323" s="237"/>
    </row>
    <row r="324" spans="2:26">
      <c r="C324" s="10"/>
      <c r="K324" s="262"/>
      <c r="N324" s="215"/>
      <c r="Q324" s="10"/>
      <c r="Z324" s="237"/>
    </row>
    <row r="325" spans="2:26">
      <c r="C325" s="10"/>
      <c r="K325" s="262"/>
      <c r="N325" s="215"/>
      <c r="Q325" s="10"/>
      <c r="Z325" s="237"/>
    </row>
    <row r="326" spans="2:26">
      <c r="C326" s="10"/>
      <c r="K326" s="262"/>
      <c r="N326" s="215"/>
      <c r="Q326" s="10"/>
      <c r="Z326" s="237"/>
    </row>
    <row r="327" spans="2:26">
      <c r="C327" s="10"/>
      <c r="K327" s="262"/>
      <c r="N327" s="215"/>
      <c r="Q327" s="10"/>
      <c r="Z327" s="237"/>
    </row>
    <row r="328" spans="2:26">
      <c r="C328" s="10"/>
      <c r="K328" s="262"/>
      <c r="N328" s="215"/>
      <c r="Q328" s="10"/>
      <c r="Z328" s="237"/>
    </row>
    <row r="329" spans="2:26">
      <c r="C329" s="10"/>
      <c r="K329" s="262"/>
      <c r="N329" s="215"/>
      <c r="Q329" s="10"/>
      <c r="Z329" s="237"/>
    </row>
    <row r="330" spans="2:26">
      <c r="C330" s="10"/>
      <c r="K330" s="262"/>
      <c r="N330" s="215"/>
      <c r="Q330" s="10"/>
      <c r="Z330" s="237"/>
    </row>
    <row r="331" spans="2:26">
      <c r="C331" s="10"/>
      <c r="K331" s="262"/>
      <c r="N331" s="215"/>
      <c r="Q331" s="10"/>
      <c r="Z331" s="237"/>
    </row>
    <row r="332" spans="2:26">
      <c r="C332" s="10"/>
      <c r="K332" s="262"/>
      <c r="N332" s="215"/>
      <c r="Q332" s="10"/>
      <c r="Z332" s="237"/>
    </row>
    <row r="333" spans="2:26">
      <c r="B333" s="320" t="s">
        <v>198</v>
      </c>
      <c r="C333" s="10"/>
      <c r="K333" s="262"/>
      <c r="N333" s="215"/>
      <c r="Q333" s="10"/>
      <c r="Z333" s="237"/>
    </row>
    <row r="334" spans="2:26">
      <c r="C334" s="10"/>
      <c r="K334" s="262"/>
      <c r="N334" s="215"/>
      <c r="Q334" s="10"/>
      <c r="Z334" s="237"/>
    </row>
    <row r="335" spans="2:26">
      <c r="C335" s="10"/>
      <c r="K335" s="262"/>
      <c r="N335" s="215"/>
      <c r="Q335" s="10"/>
      <c r="Z335" s="237"/>
    </row>
    <row r="336" spans="2:26">
      <c r="C336" s="10"/>
      <c r="K336" s="262"/>
      <c r="N336" s="215"/>
      <c r="Q336" s="10"/>
      <c r="Z336" s="237"/>
    </row>
    <row r="337" spans="3:26">
      <c r="C337" s="10"/>
      <c r="K337" s="262"/>
      <c r="N337" s="215"/>
      <c r="Q337" s="10"/>
      <c r="Z337" s="237"/>
    </row>
    <row r="338" spans="3:26">
      <c r="C338" s="10"/>
      <c r="K338" s="262"/>
      <c r="N338" s="215"/>
      <c r="Q338" s="10"/>
      <c r="Z338" s="237"/>
    </row>
    <row r="339" spans="3:26">
      <c r="C339" s="10"/>
      <c r="K339" s="262"/>
      <c r="N339" s="215"/>
      <c r="Q339" s="10"/>
      <c r="Z339" s="237"/>
    </row>
    <row r="340" spans="3:26">
      <c r="C340" s="10"/>
      <c r="K340" s="262"/>
      <c r="N340" s="215"/>
      <c r="Q340" s="10"/>
      <c r="Z340" s="237"/>
    </row>
    <row r="341" spans="3:26">
      <c r="C341" s="10"/>
      <c r="K341" s="262"/>
      <c r="N341" s="215"/>
      <c r="Q341" s="10"/>
      <c r="Z341" s="237"/>
    </row>
    <row r="342" spans="3:26">
      <c r="C342" s="10"/>
      <c r="K342" s="262"/>
      <c r="N342" s="215"/>
      <c r="Q342" s="10"/>
      <c r="Z342" s="237"/>
    </row>
    <row r="343" spans="3:26">
      <c r="C343" s="10"/>
      <c r="K343" s="262"/>
      <c r="N343" s="215"/>
      <c r="Q343" s="10"/>
      <c r="Z343" s="237"/>
    </row>
    <row r="344" spans="3:26">
      <c r="C344" s="10"/>
      <c r="K344" s="262"/>
      <c r="N344" s="215"/>
      <c r="Q344" s="10"/>
      <c r="Z344" s="237"/>
    </row>
    <row r="345" spans="3:26">
      <c r="C345" s="10"/>
      <c r="K345" s="262"/>
      <c r="N345" s="215"/>
      <c r="Q345" s="10"/>
      <c r="Z345" s="237"/>
    </row>
    <row r="346" spans="3:26">
      <c r="C346" s="10"/>
      <c r="K346" s="262"/>
      <c r="N346" s="215"/>
      <c r="Q346" s="10"/>
      <c r="Z346" s="237"/>
    </row>
    <row r="347" spans="3:26">
      <c r="C347" s="10"/>
      <c r="K347" s="262"/>
      <c r="N347" s="215"/>
      <c r="Q347" s="10"/>
      <c r="Z347" s="237"/>
    </row>
    <row r="348" spans="3:26">
      <c r="C348" s="10"/>
      <c r="K348" s="262"/>
      <c r="N348" s="215"/>
      <c r="Q348" s="10"/>
      <c r="Z348" s="237"/>
    </row>
    <row r="349" spans="3:26">
      <c r="C349" s="10"/>
      <c r="K349" s="262"/>
      <c r="N349" s="215"/>
      <c r="Q349" s="10"/>
      <c r="Z349" s="237"/>
    </row>
    <row r="350" spans="3:26">
      <c r="C350" s="10"/>
      <c r="K350" s="262"/>
      <c r="N350" s="215"/>
      <c r="Q350" s="10"/>
      <c r="Z350" s="237"/>
    </row>
    <row r="351" spans="3:26">
      <c r="C351" s="10"/>
      <c r="K351" s="262"/>
      <c r="N351" s="215"/>
      <c r="Q351" s="10"/>
      <c r="Z351" s="237"/>
    </row>
    <row r="352" spans="3:26">
      <c r="C352" s="10"/>
      <c r="K352" s="262"/>
      <c r="N352" s="215"/>
      <c r="Q352" s="10"/>
      <c r="Z352" s="237"/>
    </row>
    <row r="353" spans="3:26">
      <c r="C353" s="10"/>
      <c r="K353" s="262"/>
      <c r="N353" s="215"/>
      <c r="Q353" s="10"/>
      <c r="Z353" s="237"/>
    </row>
    <row r="354" spans="3:26">
      <c r="C354" s="10"/>
      <c r="K354" s="262"/>
      <c r="N354" s="215"/>
      <c r="Q354" s="10"/>
      <c r="Z354" s="237"/>
    </row>
    <row r="355" spans="3:26">
      <c r="C355" s="10"/>
      <c r="K355" s="262"/>
      <c r="N355" s="215"/>
      <c r="Q355" s="10"/>
      <c r="Z355" s="237"/>
    </row>
    <row r="356" spans="3:26">
      <c r="C356" s="10"/>
      <c r="K356" s="262"/>
      <c r="N356" s="215"/>
      <c r="Q356" s="10"/>
      <c r="Z356" s="237"/>
    </row>
    <row r="357" spans="3:26">
      <c r="C357" s="10"/>
      <c r="K357" s="262"/>
      <c r="N357" s="215"/>
      <c r="Q357" s="10"/>
      <c r="Z357" s="237"/>
    </row>
    <row r="358" spans="3:26">
      <c r="C358" s="10"/>
      <c r="K358" s="262"/>
      <c r="N358" s="215"/>
      <c r="Q358" s="10"/>
      <c r="Z358" s="237"/>
    </row>
    <row r="359" spans="3:26">
      <c r="C359" s="10"/>
      <c r="K359" s="262"/>
      <c r="N359" s="215"/>
      <c r="Q359" s="10"/>
      <c r="Z359" s="237"/>
    </row>
    <row r="360" spans="3:26">
      <c r="C360" s="10"/>
      <c r="K360" s="262"/>
      <c r="N360" s="215"/>
      <c r="Q360" s="10"/>
      <c r="Z360" s="237"/>
    </row>
    <row r="361" spans="3:26">
      <c r="C361" s="10"/>
      <c r="K361" s="262"/>
      <c r="N361" s="215"/>
      <c r="Q361" s="10"/>
      <c r="Z361" s="237"/>
    </row>
    <row r="362" spans="3:26">
      <c r="C362" s="10"/>
      <c r="K362" s="262"/>
      <c r="N362" s="215"/>
      <c r="Q362" s="10"/>
      <c r="Z362" s="237"/>
    </row>
    <row r="363" spans="3:26">
      <c r="C363" s="10"/>
      <c r="K363" s="262"/>
      <c r="N363" s="215"/>
      <c r="Q363" s="10"/>
      <c r="Z363" s="237"/>
    </row>
    <row r="364" spans="3:26">
      <c r="C364" s="10"/>
      <c r="K364" s="262"/>
      <c r="N364" s="215"/>
      <c r="Q364" s="10"/>
      <c r="Z364" s="237"/>
    </row>
    <row r="365" spans="3:26">
      <c r="C365" s="10"/>
      <c r="K365" s="262"/>
      <c r="N365" s="215"/>
      <c r="Q365" s="10"/>
      <c r="Z365" s="237"/>
    </row>
    <row r="366" spans="3:26">
      <c r="C366" s="10"/>
      <c r="K366" s="262"/>
      <c r="N366" s="215"/>
      <c r="Q366" s="10"/>
      <c r="Z366" s="237"/>
    </row>
    <row r="367" spans="3:26">
      <c r="C367" s="10"/>
      <c r="K367" s="262"/>
      <c r="N367" s="215"/>
      <c r="Q367" s="10"/>
      <c r="Z367" s="237"/>
    </row>
    <row r="368" spans="3:26">
      <c r="C368" s="10"/>
      <c r="K368" s="262"/>
      <c r="N368" s="215"/>
      <c r="Q368" s="10"/>
      <c r="Z368" s="237"/>
    </row>
    <row r="369" spans="3:26">
      <c r="C369" s="10"/>
      <c r="K369" s="262"/>
      <c r="N369" s="215"/>
      <c r="Q369" s="10"/>
      <c r="Z369" s="237"/>
    </row>
    <row r="370" spans="3:26">
      <c r="C370" s="10"/>
      <c r="K370" s="262"/>
      <c r="N370" s="215"/>
      <c r="Q370" s="10"/>
      <c r="Z370" s="237"/>
    </row>
    <row r="371" spans="3:26">
      <c r="C371" s="10"/>
      <c r="K371" s="262"/>
      <c r="N371" s="215"/>
      <c r="Q371" s="10"/>
      <c r="Z371" s="237"/>
    </row>
    <row r="372" spans="3:26">
      <c r="C372" s="10"/>
      <c r="K372" s="262"/>
      <c r="N372" s="215"/>
      <c r="Q372" s="10"/>
      <c r="Z372" s="237"/>
    </row>
    <row r="373" spans="3:26">
      <c r="C373" s="10"/>
      <c r="K373" s="262"/>
      <c r="N373" s="215"/>
      <c r="Q373" s="10"/>
      <c r="Z373" s="237"/>
    </row>
    <row r="374" spans="3:26">
      <c r="C374" s="10"/>
      <c r="K374" s="262"/>
      <c r="N374" s="215"/>
      <c r="Q374" s="10"/>
      <c r="Z374" s="237"/>
    </row>
    <row r="375" spans="3:26">
      <c r="C375" s="10"/>
      <c r="K375" s="262"/>
      <c r="N375" s="215"/>
      <c r="Q375" s="10"/>
      <c r="Z375" s="237"/>
    </row>
    <row r="376" spans="3:26">
      <c r="C376" s="10"/>
      <c r="K376" s="262"/>
      <c r="N376" s="215"/>
      <c r="Q376" s="10"/>
      <c r="Z376" s="237"/>
    </row>
    <row r="377" spans="3:26">
      <c r="C377" s="10"/>
      <c r="K377" s="262"/>
      <c r="N377" s="215"/>
      <c r="Q377" s="10"/>
      <c r="Z377" s="237"/>
    </row>
    <row r="378" spans="3:26">
      <c r="C378" s="10"/>
      <c r="K378" s="262"/>
      <c r="N378" s="215"/>
      <c r="Q378" s="10"/>
      <c r="Z378" s="237"/>
    </row>
    <row r="379" spans="3:26">
      <c r="C379" s="10"/>
      <c r="K379" s="262"/>
      <c r="N379" s="215"/>
      <c r="Q379" s="10"/>
      <c r="Z379" s="237"/>
    </row>
    <row r="380" spans="3:26">
      <c r="C380" s="10"/>
      <c r="K380" s="262"/>
      <c r="N380" s="215"/>
      <c r="Q380" s="10"/>
      <c r="Z380" s="237"/>
    </row>
    <row r="381" spans="3:26">
      <c r="C381" s="10"/>
      <c r="K381" s="262"/>
      <c r="N381" s="215"/>
      <c r="Q381" s="10"/>
      <c r="Z381" s="237"/>
    </row>
    <row r="382" spans="3:26">
      <c r="C382" s="10"/>
      <c r="K382" s="262"/>
      <c r="N382" s="215"/>
      <c r="Q382" s="10"/>
      <c r="Z382" s="237"/>
    </row>
    <row r="383" spans="3:26">
      <c r="C383" s="10"/>
      <c r="K383" s="262"/>
      <c r="N383" s="215"/>
      <c r="Q383" s="10"/>
      <c r="Z383" s="237"/>
    </row>
    <row r="384" spans="3:26">
      <c r="C384" s="10"/>
      <c r="K384" s="262"/>
      <c r="N384" s="215"/>
      <c r="Q384" s="10"/>
      <c r="Z384" s="237"/>
    </row>
    <row r="385" spans="1:26">
      <c r="C385" s="10"/>
      <c r="K385" s="262"/>
      <c r="N385" s="215"/>
      <c r="Q385" s="10"/>
      <c r="Z385" s="237"/>
    </row>
    <row r="386" spans="1:26" ht="12" thickBot="1">
      <c r="C386" s="10"/>
      <c r="K386" s="262"/>
      <c r="N386" s="215"/>
      <c r="Q386" s="10"/>
      <c r="Z386" s="237"/>
    </row>
    <row r="387" spans="1:26" s="275" customFormat="1" ht="12" thickBot="1">
      <c r="A387" s="318"/>
      <c r="B387" s="263" t="s">
        <v>125</v>
      </c>
      <c r="C387" s="264"/>
      <c r="D387" s="265"/>
      <c r="E387" s="265"/>
      <c r="F387" s="265"/>
      <c r="G387" s="265"/>
      <c r="H387" s="265"/>
      <c r="I387" s="265"/>
      <c r="J387" s="266"/>
      <c r="K387" s="266"/>
      <c r="L387" s="267"/>
      <c r="M387" s="268"/>
      <c r="N387" s="268"/>
      <c r="O387" s="269"/>
      <c r="P387" s="270"/>
      <c r="Q387" s="329"/>
      <c r="R387" s="269"/>
      <c r="S387" s="269"/>
      <c r="T387" s="270"/>
      <c r="U387" s="271"/>
      <c r="V387" s="272"/>
      <c r="W387" s="273"/>
      <c r="X387" s="264"/>
      <c r="Y387" s="264"/>
      <c r="Z387" s="274"/>
    </row>
  </sheetData>
  <mergeCells count="2">
    <mergeCell ref="U12:X12"/>
    <mergeCell ref="U14:Y14"/>
  </mergeCells>
  <pageMargins left="0.4" right="0.4" top="0.75" bottom="0.5" header="0.3" footer="0.3"/>
  <pageSetup orientation="landscape" horizontalDpi="1200" verticalDpi="1200" r:id="rId1"/>
  <headerFooter>
    <oddFooter>&amp;R&amp;8&amp;K01+000 2025SA1 Summer1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F395-4D3E-41A1-A25C-FCED279FBC90}">
  <dimension ref="B2:BS317"/>
  <sheetViews>
    <sheetView topLeftCell="Q1" zoomScale="85" zoomScaleNormal="85" workbookViewId="0">
      <selection activeCell="Y28" sqref="Y28"/>
    </sheetView>
    <sheetView workbookViewId="1"/>
  </sheetViews>
  <sheetFormatPr baseColWidth="10" defaultColWidth="8.83203125" defaultRowHeight="13"/>
  <cols>
    <col min="2" max="3" width="15" customWidth="1"/>
    <col min="4" max="5" width="19.83203125" customWidth="1"/>
    <col min="6" max="6" width="18.33203125" customWidth="1"/>
    <col min="7" max="7" width="17.5" customWidth="1"/>
    <col min="8" max="8" width="18.33203125" customWidth="1"/>
    <col min="9" max="9" width="17.5" customWidth="1"/>
    <col min="10" max="10" width="21.5" customWidth="1"/>
    <col min="11" max="11" width="17.5" customWidth="1"/>
    <col min="12" max="12" width="18.33203125" customWidth="1"/>
    <col min="13" max="13" width="17.5" customWidth="1"/>
    <col min="14" max="14" width="20.5" customWidth="1"/>
    <col min="15" max="15" width="17.5" customWidth="1"/>
    <col min="16" max="16" width="12.83203125" customWidth="1"/>
    <col min="17" max="25" width="16.5" customWidth="1"/>
    <col min="26" max="26" width="6.5" customWidth="1"/>
    <col min="27" max="35" width="16.1640625" customWidth="1"/>
    <col min="36" max="36" width="18.1640625" customWidth="1"/>
    <col min="37" max="37" width="9.1640625" customWidth="1"/>
    <col min="38" max="42" width="16.1640625" customWidth="1"/>
    <col min="43" max="43" width="14.5" customWidth="1"/>
    <col min="44" max="44" width="19.5" customWidth="1"/>
    <col min="46" max="46" width="13.33203125" customWidth="1"/>
  </cols>
  <sheetData>
    <row r="2" spans="2:71">
      <c r="B2" s="1141" t="s">
        <v>326</v>
      </c>
      <c r="C2" s="1141"/>
      <c r="D2" s="1141"/>
      <c r="Q2" s="1140" t="s">
        <v>326</v>
      </c>
      <c r="R2" s="1140"/>
      <c r="S2" s="1140"/>
    </row>
    <row r="3" spans="2:71" ht="14" thickBot="1">
      <c r="B3" s="1141"/>
      <c r="C3" s="1141"/>
      <c r="D3" s="1141"/>
      <c r="Q3" s="1140"/>
      <c r="R3" s="1140"/>
      <c r="S3" s="1140"/>
      <c r="AA3" s="454" t="s">
        <v>288</v>
      </c>
      <c r="AB3" s="454" t="s">
        <v>289</v>
      </c>
      <c r="AC3" s="454" t="s">
        <v>290</v>
      </c>
      <c r="AD3" s="454" t="s">
        <v>291</v>
      </c>
      <c r="AE3" s="454" t="s">
        <v>292</v>
      </c>
      <c r="AF3" s="454" t="s">
        <v>303</v>
      </c>
      <c r="AG3" s="454" t="s">
        <v>293</v>
      </c>
      <c r="AH3" s="454" t="s">
        <v>294</v>
      </c>
      <c r="AI3" s="454" t="s">
        <v>295</v>
      </c>
      <c r="AJ3" s="454" t="s">
        <v>308</v>
      </c>
      <c r="AK3" s="418"/>
    </row>
    <row r="4" spans="2:71" ht="54" customHeight="1" thickBot="1">
      <c r="B4" s="391" t="s">
        <v>276</v>
      </c>
      <c r="C4" s="349" t="s">
        <v>204</v>
      </c>
      <c r="D4" s="356" t="s">
        <v>306</v>
      </c>
      <c r="E4" s="356" t="s">
        <v>307</v>
      </c>
      <c r="F4" s="387" t="s">
        <v>277</v>
      </c>
      <c r="G4" s="387" t="s">
        <v>279</v>
      </c>
      <c r="H4" s="374" t="s">
        <v>284</v>
      </c>
      <c r="I4" s="374" t="s">
        <v>280</v>
      </c>
      <c r="J4" s="380" t="s">
        <v>285</v>
      </c>
      <c r="K4" s="380" t="s">
        <v>281</v>
      </c>
      <c r="L4" s="388" t="s">
        <v>286</v>
      </c>
      <c r="M4" s="388" t="s">
        <v>282</v>
      </c>
      <c r="N4" s="384" t="s">
        <v>287</v>
      </c>
      <c r="O4" s="384" t="s">
        <v>283</v>
      </c>
      <c r="Q4" s="349" t="s">
        <v>318</v>
      </c>
      <c r="R4" s="350" t="s">
        <v>319</v>
      </c>
      <c r="S4" s="349" t="s">
        <v>323</v>
      </c>
      <c r="T4" s="350" t="s">
        <v>320</v>
      </c>
      <c r="U4" s="349" t="s">
        <v>322</v>
      </c>
      <c r="V4" s="350" t="s">
        <v>321</v>
      </c>
      <c r="W4" s="349" t="s">
        <v>324</v>
      </c>
      <c r="X4" s="350" t="s">
        <v>325</v>
      </c>
      <c r="AA4" s="426" t="s">
        <v>296</v>
      </c>
      <c r="AB4" s="428" t="s">
        <v>297</v>
      </c>
      <c r="AC4" s="432" t="s">
        <v>298</v>
      </c>
      <c r="AD4" s="436" t="s">
        <v>299</v>
      </c>
      <c r="AE4" s="440" t="s">
        <v>300</v>
      </c>
      <c r="AF4" s="444" t="s">
        <v>301</v>
      </c>
      <c r="AG4" s="474" t="s">
        <v>302</v>
      </c>
      <c r="AH4" s="1152" t="s">
        <v>310</v>
      </c>
      <c r="AI4" s="1154" t="s">
        <v>304</v>
      </c>
      <c r="AJ4" s="1156" t="s">
        <v>309</v>
      </c>
      <c r="AK4" s="427"/>
      <c r="AL4" s="1144" t="s">
        <v>377</v>
      </c>
      <c r="AM4" s="1144"/>
      <c r="AN4" s="1144"/>
      <c r="AO4" s="1144"/>
    </row>
    <row r="5" spans="2:71" ht="18.5" customHeight="1" thickBot="1">
      <c r="B5" s="390">
        <f>'Step #4'!B5</f>
        <v>0</v>
      </c>
      <c r="C5" s="406">
        <f>'Step #4'!C5</f>
        <v>36526</v>
      </c>
      <c r="D5" s="398">
        <f>'IdxETF data'!D15</f>
        <v>88.681777999999994</v>
      </c>
      <c r="E5" s="398" t="s">
        <v>278</v>
      </c>
      <c r="F5" s="409">
        <f>'IdxETF data'!AB15</f>
        <v>12.845272531196073</v>
      </c>
      <c r="G5" s="409" t="s">
        <v>278</v>
      </c>
      <c r="H5" s="392">
        <f>'IdxETF data'!AF15</f>
        <v>13.481009</v>
      </c>
      <c r="I5" s="392" t="s">
        <v>278</v>
      </c>
      <c r="J5" s="412">
        <f>'IdxETF data'!AH15</f>
        <v>6.3031969999999999</v>
      </c>
      <c r="K5" s="412" t="s">
        <v>278</v>
      </c>
      <c r="L5" s="464">
        <f>'IdxETF data'!AP15</f>
        <v>41.833824</v>
      </c>
      <c r="M5" s="383" t="s">
        <v>278</v>
      </c>
      <c r="N5" s="415">
        <f>'IdxETF data'!AZ15</f>
        <v>6.3466839999999998</v>
      </c>
      <c r="O5" s="416" t="s">
        <v>278</v>
      </c>
      <c r="Q5" s="407">
        <f>'IdxETF data'!K15</f>
        <v>3.6853880000000001</v>
      </c>
      <c r="R5" s="401" t="s">
        <v>278</v>
      </c>
      <c r="S5" s="463">
        <f>'IdxETF data'!Q15</f>
        <v>20.936539</v>
      </c>
      <c r="T5" s="468" t="s">
        <v>278</v>
      </c>
      <c r="U5" s="407">
        <f>'IdxETF data'!S15</f>
        <v>4.8440940000000001</v>
      </c>
      <c r="V5" s="401" t="s">
        <v>278</v>
      </c>
      <c r="W5" s="465">
        <f>'IdxETF data'!R15</f>
        <v>6.9033280000000001</v>
      </c>
      <c r="X5" s="401" t="s">
        <v>278</v>
      </c>
      <c r="AA5" s="402" t="s">
        <v>0</v>
      </c>
      <c r="AB5" s="431" t="s">
        <v>305</v>
      </c>
      <c r="AC5" s="435" t="s">
        <v>305</v>
      </c>
      <c r="AD5" s="439" t="s">
        <v>305</v>
      </c>
      <c r="AE5" s="443" t="s">
        <v>305</v>
      </c>
      <c r="AF5" s="447" t="s">
        <v>305</v>
      </c>
      <c r="AG5" s="450" t="s">
        <v>305</v>
      </c>
      <c r="AH5" s="1153"/>
      <c r="AI5" s="1155"/>
      <c r="AJ5" s="1157"/>
      <c r="AL5" s="401" t="s">
        <v>312</v>
      </c>
      <c r="AM5" s="401" t="s">
        <v>313</v>
      </c>
      <c r="AN5" s="401" t="s">
        <v>314</v>
      </c>
      <c r="AO5" s="350" t="s">
        <v>315</v>
      </c>
    </row>
    <row r="6" spans="2:71">
      <c r="B6" s="390">
        <f>'Step #4'!B6</f>
        <v>1</v>
      </c>
      <c r="C6" s="406">
        <f>'Step #4'!C6</f>
        <v>36557</v>
      </c>
      <c r="D6" s="398">
        <f>'IdxETF data'!D16</f>
        <v>87.331481999999994</v>
      </c>
      <c r="E6" s="422">
        <f>(D6/D5)-1</f>
        <v>-1.5226307257845018E-2</v>
      </c>
      <c r="F6" s="409">
        <f>'IdxETF data'!AB16</f>
        <v>14.348055709964134</v>
      </c>
      <c r="G6" s="410">
        <f>(F6/F5)-1</f>
        <v>0.11699114791985887</v>
      </c>
      <c r="H6" s="392">
        <f>'IdxETF data'!AF16</f>
        <v>14.919428999999999</v>
      </c>
      <c r="I6" s="411">
        <f>(H6/H5)-1</f>
        <v>0.10669972848471487</v>
      </c>
      <c r="J6" s="412">
        <f>'IdxETF data'!AH16</f>
        <v>6.4547140000000001</v>
      </c>
      <c r="K6" s="413">
        <f>(J6/J5)-1</f>
        <v>2.4038119068783725E-2</v>
      </c>
      <c r="L6" s="464">
        <f>'IdxETF data'!AP16</f>
        <v>41.323658000000002</v>
      </c>
      <c r="M6" s="414">
        <f>(L6/L5)-1</f>
        <v>-1.2195060150370196E-2</v>
      </c>
      <c r="N6" s="415">
        <f>'IdxETF data'!AZ16</f>
        <v>5.657896</v>
      </c>
      <c r="O6" s="417">
        <f>(N6/N5)-1</f>
        <v>-0.108527224610521</v>
      </c>
      <c r="Q6" s="408">
        <f>'IdxETF data'!K16</f>
        <v>3.7294559999999999</v>
      </c>
      <c r="R6" s="467">
        <f>(Q6/Q5)-1</f>
        <v>1.1957492671056613E-2</v>
      </c>
      <c r="S6" s="463">
        <f>'IdxETF data'!Q16</f>
        <v>21.469329999999999</v>
      </c>
      <c r="T6" s="467">
        <f>(S6/S5)-1</f>
        <v>2.5447902349094109E-2</v>
      </c>
      <c r="U6" s="408">
        <f>'IdxETF data'!S16</f>
        <v>4.6863299999999999</v>
      </c>
      <c r="V6" s="467">
        <f>(U6/U5)-1</f>
        <v>-3.2568319277041291E-2</v>
      </c>
      <c r="W6" s="466">
        <f>'IdxETF data'!R16</f>
        <v>7.0988040000000003</v>
      </c>
      <c r="X6" s="467">
        <f>(W6/W5)-1</f>
        <v>2.8316197636850005E-2</v>
      </c>
      <c r="Z6">
        <f t="shared" ref="Z6:Z37" si="0">B5</f>
        <v>0</v>
      </c>
      <c r="AA6" s="421">
        <v>36526</v>
      </c>
      <c r="AB6" s="429" t="s">
        <v>278</v>
      </c>
      <c r="AC6" s="433" t="s">
        <v>278</v>
      </c>
      <c r="AD6" s="437" t="s">
        <v>278</v>
      </c>
      <c r="AE6" s="441" t="s">
        <v>278</v>
      </c>
      <c r="AF6" s="445" t="s">
        <v>278</v>
      </c>
      <c r="AG6" s="448" t="s">
        <v>278</v>
      </c>
      <c r="AH6" s="402" t="s">
        <v>278</v>
      </c>
      <c r="AI6" s="402" t="s">
        <v>278</v>
      </c>
      <c r="AJ6" s="473">
        <v>100</v>
      </c>
      <c r="AL6" s="455" t="str">
        <f t="shared" ref="AL6:AL11" si="1">AL17</f>
        <v>U.S. (SPY)</v>
      </c>
      <c r="AM6" s="455">
        <f>$D$5</f>
        <v>88.681777999999994</v>
      </c>
      <c r="AN6" s="455">
        <f>$D$310</f>
        <v>599.14001499999995</v>
      </c>
      <c r="AO6" s="457">
        <f>(AN6-AM6)/AM6</f>
        <v>5.7560667874746487</v>
      </c>
    </row>
    <row r="7" spans="2:71">
      <c r="B7" s="390">
        <f>'Step #4'!B7</f>
        <v>2</v>
      </c>
      <c r="C7" s="406">
        <f>'Step #4'!C7</f>
        <v>36586</v>
      </c>
      <c r="D7" s="398">
        <f>'IdxETF data'!D17</f>
        <v>95.552329999999998</v>
      </c>
      <c r="E7" s="422">
        <f t="shared" ref="E7:E70" si="2">(D7/D6)-1</f>
        <v>9.4133842821996438E-2</v>
      </c>
      <c r="F7" s="409">
        <f>'IdxETF data'!AB17</f>
        <v>15.06477290675754</v>
      </c>
      <c r="G7" s="410">
        <f t="shared" ref="G7:G70" si="3">(F7/F6)-1</f>
        <v>4.9952217309532365E-2</v>
      </c>
      <c r="H7" s="392">
        <f>'IdxETF data'!AF17</f>
        <v>14.451108</v>
      </c>
      <c r="I7" s="411">
        <f t="shared" ref="I7:I70" si="4">(H7/H6)-1</f>
        <v>-3.1390008290531735E-2</v>
      </c>
      <c r="J7" s="412">
        <f>'IdxETF data'!AH17</f>
        <v>6.6365410000000002</v>
      </c>
      <c r="K7" s="413">
        <f t="shared" ref="K7:K70" si="5">(J7/J6)-1</f>
        <v>2.8169644696883545E-2</v>
      </c>
      <c r="L7" s="464">
        <f>'IdxETF data'!AP17</f>
        <v>44.894824999999997</v>
      </c>
      <c r="M7" s="414">
        <f t="shared" ref="M7:M70" si="6">(L7/L6)-1</f>
        <v>8.6419430729002711E-2</v>
      </c>
      <c r="N7" s="415">
        <f>'IdxETF data'!AZ17</f>
        <v>5.8054940000000004</v>
      </c>
      <c r="O7" s="417">
        <f t="shared" ref="O7:O70" si="7">(N7/N6)-1</f>
        <v>2.6087082548000184E-2</v>
      </c>
      <c r="Q7" s="408">
        <f>'IdxETF data'!K17</f>
        <v>3.7813080000000001</v>
      </c>
      <c r="R7" s="467">
        <f t="shared" ref="R7:R70" si="8">(Q7/Q6)-1</f>
        <v>1.3903368212415002E-2</v>
      </c>
      <c r="S7" s="463">
        <f>'IdxETF data'!Q17</f>
        <v>22.607261999999999</v>
      </c>
      <c r="T7" s="467">
        <f t="shared" ref="T7:T70" si="9">(S7/S6)-1</f>
        <v>5.3002678704924699E-2</v>
      </c>
      <c r="U7" s="408">
        <f>'IdxETF data'!S17</f>
        <v>5.0090300000000001</v>
      </c>
      <c r="V7" s="467">
        <f t="shared" ref="V7:V70" si="10">(U7/U6)-1</f>
        <v>6.8859854086246619E-2</v>
      </c>
      <c r="W7" s="466">
        <f>'IdxETF data'!R17</f>
        <v>7.325145</v>
      </c>
      <c r="X7" s="467">
        <f t="shared" ref="X7:X70" si="11">(W7/W6)-1</f>
        <v>3.1884385031619278E-2</v>
      </c>
      <c r="Z7" s="419">
        <f t="shared" si="0"/>
        <v>1</v>
      </c>
      <c r="AA7" s="423">
        <f t="shared" ref="AA7:AA70" si="12">C6</f>
        <v>36557</v>
      </c>
      <c r="AB7" s="430">
        <f>E6</f>
        <v>-1.5226307257845018E-2</v>
      </c>
      <c r="AC7" s="434">
        <f t="shared" ref="AC7:AC70" si="13">G6</f>
        <v>0.11699114791985887</v>
      </c>
      <c r="AD7" s="438">
        <f t="shared" ref="AD7:AD70" si="14">I6</f>
        <v>0.10669972848471487</v>
      </c>
      <c r="AE7" s="442">
        <f t="shared" ref="AE7:AE70" si="15">K6</f>
        <v>2.4038119068783725E-2</v>
      </c>
      <c r="AF7" s="446">
        <f t="shared" ref="AF7:AF70" si="16">M6</f>
        <v>-1.2195060150370196E-2</v>
      </c>
      <c r="AG7" s="449">
        <f t="shared" ref="AG7:AG70" si="17">O6</f>
        <v>-0.108527224610521</v>
      </c>
      <c r="AH7" s="425">
        <f>(0.4*AB7)+(0.15*AC7)+(0.15*AD7)+(0.1*AE7)+(0.1*AF7)+(0.1*AG7)</f>
        <v>1.7794691988337309E-2</v>
      </c>
      <c r="AI7" s="424">
        <f>E6</f>
        <v>-1.5226307257845018E-2</v>
      </c>
      <c r="AJ7" s="372">
        <f>(AJ6/100)*(1+AH7)*100</f>
        <v>101.77946919883374</v>
      </c>
      <c r="AL7" s="409" t="str">
        <f t="shared" si="1"/>
        <v>CN (FXI</v>
      </c>
      <c r="AM7" s="409">
        <f>$F$5</f>
        <v>12.845272531196073</v>
      </c>
      <c r="AN7" s="409">
        <f>$F$310</f>
        <v>36.590000000000003</v>
      </c>
      <c r="AO7" s="458">
        <f t="shared" ref="AO7:AO11" si="18">(AN7-AM7)/AM7</f>
        <v>1.8485187769381617</v>
      </c>
    </row>
    <row r="8" spans="2:71" ht="14">
      <c r="B8" s="390">
        <f>'Step #4'!B8</f>
        <v>3</v>
      </c>
      <c r="C8" s="406">
        <f>'Step #4'!C8</f>
        <v>36617</v>
      </c>
      <c r="D8" s="398">
        <f>'IdxETF data'!D18</f>
        <v>92.430817000000005</v>
      </c>
      <c r="E8" s="422">
        <f t="shared" si="2"/>
        <v>-3.2668099249908322E-2</v>
      </c>
      <c r="F8" s="409">
        <f>'IdxETF data'!AB18</f>
        <v>15.366834643241107</v>
      </c>
      <c r="G8" s="410">
        <f t="shared" si="3"/>
        <v>2.005086557581448E-2</v>
      </c>
      <c r="H8" s="392">
        <f>'IdxETF data'!AF18</f>
        <v>13.179947</v>
      </c>
      <c r="I8" s="411">
        <f t="shared" si="4"/>
        <v>-8.7962874542214964E-2</v>
      </c>
      <c r="J8" s="412">
        <f>'IdxETF data'!AH18</f>
        <v>6.0910700000000002</v>
      </c>
      <c r="K8" s="413">
        <f t="shared" si="5"/>
        <v>-8.2192063606628785E-2</v>
      </c>
      <c r="L8" s="464">
        <f>'IdxETF data'!AP18</f>
        <v>41.493716999999997</v>
      </c>
      <c r="M8" s="414">
        <f t="shared" si="6"/>
        <v>-7.5757239280919375E-2</v>
      </c>
      <c r="N8" s="415">
        <f>'IdxETF data'!AZ18</f>
        <v>5.9038930000000001</v>
      </c>
      <c r="O8" s="417">
        <f t="shared" si="7"/>
        <v>1.6949289758976471E-2</v>
      </c>
      <c r="Q8" s="408">
        <f>'IdxETF data'!K18</f>
        <v>3.7631869999999998</v>
      </c>
      <c r="R8" s="467">
        <f t="shared" si="8"/>
        <v>-4.7922570708337497E-3</v>
      </c>
      <c r="S8" s="463">
        <f>'IdxETF data'!Q18</f>
        <v>21.508543</v>
      </c>
      <c r="T8" s="467">
        <f t="shared" si="9"/>
        <v>-4.8600268356247645E-2</v>
      </c>
      <c r="U8" s="408">
        <f>'IdxETF data'!S18</f>
        <v>4.9409049999999999</v>
      </c>
      <c r="V8" s="467">
        <f t="shared" si="10"/>
        <v>-1.3600437609676996E-2</v>
      </c>
      <c r="W8" s="466">
        <f>'IdxETF data'!R18</f>
        <v>6.9487050000000004</v>
      </c>
      <c r="X8" s="467">
        <f t="shared" si="11"/>
        <v>-5.139010900125518E-2</v>
      </c>
      <c r="Z8">
        <f t="shared" si="0"/>
        <v>2</v>
      </c>
      <c r="AA8" s="420">
        <f t="shared" si="12"/>
        <v>36586</v>
      </c>
      <c r="AB8" s="430">
        <f t="shared" ref="AB8:AB70" si="19">E7</f>
        <v>9.4133842821996438E-2</v>
      </c>
      <c r="AC8" s="434">
        <f t="shared" si="13"/>
        <v>4.9952217309532365E-2</v>
      </c>
      <c r="AD8" s="438">
        <f t="shared" si="14"/>
        <v>-3.1390008290531735E-2</v>
      </c>
      <c r="AE8" s="442">
        <f t="shared" si="15"/>
        <v>2.8169644696883545E-2</v>
      </c>
      <c r="AF8" s="446">
        <f t="shared" si="16"/>
        <v>8.6419430729002711E-2</v>
      </c>
      <c r="AG8" s="449">
        <f t="shared" si="17"/>
        <v>2.6087082548000184E-2</v>
      </c>
      <c r="AH8" s="472">
        <f t="shared" ref="AH8:AH71" si="20">(0.4*AB8)+(0.15*AC8)+(0.15*AD8)+(0.1*AE8)+(0.1*AF8)+(0.1*AG8)</f>
        <v>5.4505484279037314E-2</v>
      </c>
      <c r="AI8" s="424">
        <f t="shared" ref="AI8:AI70" si="21">E7</f>
        <v>9.4133842821996438E-2</v>
      </c>
      <c r="AJ8" s="372">
        <f>(AJ7/100)*(1+AH8)*100</f>
        <v>107.32700845717953</v>
      </c>
      <c r="AL8" s="375" t="str">
        <f t="shared" si="1"/>
        <v>GM (EWG)</v>
      </c>
      <c r="AM8" s="375">
        <f>$H$5</f>
        <v>13.481009</v>
      </c>
      <c r="AN8" s="375">
        <f>$H$310</f>
        <v>42.52</v>
      </c>
      <c r="AO8" s="459">
        <f t="shared" si="18"/>
        <v>2.1540665835917774</v>
      </c>
      <c r="BJ8" s="569"/>
      <c r="BK8" s="1136" t="s">
        <v>348</v>
      </c>
      <c r="BL8" s="1136"/>
      <c r="BM8" s="1136"/>
      <c r="BN8" s="1136"/>
      <c r="BO8" s="1136"/>
      <c r="BP8" s="1136"/>
      <c r="BQ8" s="1136"/>
      <c r="BR8" s="1136"/>
      <c r="BS8" s="1136"/>
    </row>
    <row r="9" spans="2:71">
      <c r="B9" s="390">
        <f>'Step #4'!B9</f>
        <v>4</v>
      </c>
      <c r="C9" s="406">
        <f>'Step #4'!C9</f>
        <v>36647</v>
      </c>
      <c r="D9" s="398">
        <f>'IdxETF data'!D19</f>
        <v>90.977562000000006</v>
      </c>
      <c r="E9" s="422">
        <f t="shared" si="2"/>
        <v>-1.5722624197944679E-2</v>
      </c>
      <c r="F9" s="409">
        <f>'IdxETF data'!AB19</f>
        <v>15.854143494381974</v>
      </c>
      <c r="G9" s="410">
        <f t="shared" si="3"/>
        <v>3.1711726094170167E-2</v>
      </c>
      <c r="H9" s="392">
        <f>'IdxETF data'!AF19</f>
        <v>13.24685</v>
      </c>
      <c r="I9" s="411">
        <f t="shared" si="4"/>
        <v>5.0761205640659224E-3</v>
      </c>
      <c r="J9" s="412">
        <f>'IdxETF data'!AH19</f>
        <v>5.636514</v>
      </c>
      <c r="K9" s="413">
        <f t="shared" si="5"/>
        <v>-7.4626625535414992E-2</v>
      </c>
      <c r="L9" s="464">
        <f>'IdxETF data'!AP19</f>
        <v>39.112929999999999</v>
      </c>
      <c r="M9" s="414">
        <f t="shared" si="6"/>
        <v>-5.737704819262146E-2</v>
      </c>
      <c r="N9" s="415">
        <f>'IdxETF data'!AZ19</f>
        <v>5.2151050000000003</v>
      </c>
      <c r="O9" s="417">
        <f t="shared" si="7"/>
        <v>-0.1166667485335523</v>
      </c>
      <c r="Q9" s="408">
        <f>'IdxETF data'!K19</f>
        <v>3.7564380000000002</v>
      </c>
      <c r="R9" s="467">
        <f t="shared" si="8"/>
        <v>-1.7934266886019401E-3</v>
      </c>
      <c r="S9" s="463">
        <f>'IdxETF data'!Q19</f>
        <v>20.775746999999999</v>
      </c>
      <c r="T9" s="467">
        <f t="shared" si="9"/>
        <v>-3.4069997209945857E-2</v>
      </c>
      <c r="U9" s="408">
        <f>'IdxETF data'!S19</f>
        <v>4.9122199999999996</v>
      </c>
      <c r="V9" s="467">
        <f t="shared" si="10"/>
        <v>-5.8056165823873185E-3</v>
      </c>
      <c r="W9" s="466">
        <f>'IdxETF data'!R19</f>
        <v>6.7629970000000004</v>
      </c>
      <c r="X9" s="467">
        <f t="shared" si="11"/>
        <v>-2.6725555337289486E-2</v>
      </c>
      <c r="Z9">
        <f t="shared" si="0"/>
        <v>3</v>
      </c>
      <c r="AA9" s="420">
        <f t="shared" si="12"/>
        <v>36617</v>
      </c>
      <c r="AB9" s="430">
        <f t="shared" si="19"/>
        <v>-3.2668099249908322E-2</v>
      </c>
      <c r="AC9" s="434">
        <f t="shared" si="13"/>
        <v>2.005086557581448E-2</v>
      </c>
      <c r="AD9" s="438">
        <f t="shared" si="14"/>
        <v>-8.7962874542214964E-2</v>
      </c>
      <c r="AE9" s="442">
        <f t="shared" si="15"/>
        <v>-8.2192063606628785E-2</v>
      </c>
      <c r="AF9" s="446">
        <f t="shared" si="16"/>
        <v>-7.5757239280919375E-2</v>
      </c>
      <c r="AG9" s="449">
        <f t="shared" si="17"/>
        <v>1.6949289758976471E-2</v>
      </c>
      <c r="AH9" s="472">
        <f t="shared" si="20"/>
        <v>-3.7354042357780573E-2</v>
      </c>
      <c r="AI9" s="424">
        <f t="shared" si="21"/>
        <v>-3.2668099249908322E-2</v>
      </c>
      <c r="AJ9" s="372">
        <f t="shared" ref="AJ9:AJ71" si="22">(AJ8/100)*(1+AH9)*100</f>
        <v>103.31791083713617</v>
      </c>
      <c r="AL9" s="381" t="str">
        <f t="shared" si="1"/>
        <v>HK (EWH)</v>
      </c>
      <c r="AM9" s="381">
        <f>$J$5</f>
        <v>6.3031969999999999</v>
      </c>
      <c r="AN9" s="381">
        <f>$J$310</f>
        <v>19.549999</v>
      </c>
      <c r="AO9" s="460">
        <f t="shared" si="18"/>
        <v>2.101600505267406</v>
      </c>
      <c r="BJ9" s="570" t="s">
        <v>349</v>
      </c>
      <c r="BK9" s="569"/>
      <c r="BL9" s="569"/>
      <c r="BM9" s="569"/>
      <c r="BN9" s="569"/>
      <c r="BO9" s="569"/>
      <c r="BP9" s="569"/>
      <c r="BQ9" s="569"/>
      <c r="BR9" s="569"/>
      <c r="BS9" s="569"/>
    </row>
    <row r="10" spans="2:71">
      <c r="B10" s="390">
        <f>'Step #4'!B10</f>
        <v>5</v>
      </c>
      <c r="C10" s="406">
        <f>'Step #4'!C10</f>
        <v>36678</v>
      </c>
      <c r="D10" s="398">
        <f>'IdxETF data'!D20</f>
        <v>92.550262000000004</v>
      </c>
      <c r="E10" s="422">
        <f t="shared" si="2"/>
        <v>1.7286679983796516E-2</v>
      </c>
      <c r="F10" s="409">
        <f>'IdxETF data'!AB20</f>
        <v>16.134915785309836</v>
      </c>
      <c r="G10" s="410">
        <f t="shared" si="3"/>
        <v>1.7709710463220896E-2</v>
      </c>
      <c r="H10" s="392">
        <f>'IdxETF data'!AF20</f>
        <v>12.979239</v>
      </c>
      <c r="I10" s="411">
        <f t="shared" si="4"/>
        <v>-2.0201859309949222E-2</v>
      </c>
      <c r="J10" s="412">
        <f>'IdxETF data'!AH20</f>
        <v>6.0304650000000004</v>
      </c>
      <c r="K10" s="413">
        <f t="shared" si="5"/>
        <v>6.9892667702058375E-2</v>
      </c>
      <c r="L10" s="464">
        <f>'IdxETF data'!AP20</f>
        <v>41.323658000000002</v>
      </c>
      <c r="M10" s="414">
        <f t="shared" si="6"/>
        <v>5.6521666875889887E-2</v>
      </c>
      <c r="N10" s="415">
        <f>'IdxETF data'!AZ20</f>
        <v>5.8546930000000001</v>
      </c>
      <c r="O10" s="417">
        <f t="shared" si="7"/>
        <v>0.1226414425021165</v>
      </c>
      <c r="Q10" s="408">
        <f>'IdxETF data'!K20</f>
        <v>3.8379789999999998</v>
      </c>
      <c r="R10" s="467">
        <f t="shared" si="8"/>
        <v>2.1707000088913908E-2</v>
      </c>
      <c r="S10" s="463">
        <f>'IdxETF data'!Q20</f>
        <v>21.640577</v>
      </c>
      <c r="T10" s="467">
        <f t="shared" si="9"/>
        <v>4.1626902753484796E-2</v>
      </c>
      <c r="U10" s="408">
        <f>'IdxETF data'!S20</f>
        <v>5.0520560000000003</v>
      </c>
      <c r="V10" s="467">
        <f t="shared" si="10"/>
        <v>2.8466966056080789E-2</v>
      </c>
      <c r="W10" s="466">
        <f>'IdxETF data'!R20</f>
        <v>7.0518799999999997</v>
      </c>
      <c r="X10" s="467">
        <f t="shared" si="11"/>
        <v>4.2715234089265364E-2</v>
      </c>
      <c r="Z10">
        <f t="shared" si="0"/>
        <v>4</v>
      </c>
      <c r="AA10" s="420">
        <f t="shared" si="12"/>
        <v>36647</v>
      </c>
      <c r="AB10" s="430">
        <f t="shared" si="19"/>
        <v>-1.5722624197944679E-2</v>
      </c>
      <c r="AC10" s="434">
        <f t="shared" si="13"/>
        <v>3.1711726094170167E-2</v>
      </c>
      <c r="AD10" s="438">
        <f t="shared" si="14"/>
        <v>5.0761205640659224E-3</v>
      </c>
      <c r="AE10" s="442">
        <f t="shared" si="15"/>
        <v>-7.4626625535414992E-2</v>
      </c>
      <c r="AF10" s="446">
        <f t="shared" si="16"/>
        <v>-5.737704819262146E-2</v>
      </c>
      <c r="AG10" s="449">
        <f t="shared" si="17"/>
        <v>-0.1166667485335523</v>
      </c>
      <c r="AH10" s="472">
        <f t="shared" si="20"/>
        <v>-2.5637914906601333E-2</v>
      </c>
      <c r="AI10" s="424">
        <f t="shared" si="21"/>
        <v>-1.5722624197944679E-2</v>
      </c>
      <c r="AJ10" s="372">
        <f t="shared" si="22"/>
        <v>100.66905503076586</v>
      </c>
      <c r="AL10" s="394" t="str">
        <f t="shared" si="1"/>
        <v>JP (EWJ)</v>
      </c>
      <c r="AM10" s="394">
        <f>$L$5</f>
        <v>41.833824</v>
      </c>
      <c r="AN10" s="394">
        <f>$L$310</f>
        <v>73.819999999999993</v>
      </c>
      <c r="AO10" s="461">
        <f t="shared" si="18"/>
        <v>0.76460081679360681</v>
      </c>
      <c r="BJ10" s="570" t="s">
        <v>350</v>
      </c>
      <c r="BK10" s="569"/>
      <c r="BL10" s="569"/>
      <c r="BM10" s="569"/>
      <c r="BN10" s="569"/>
      <c r="BO10" s="569"/>
      <c r="BP10" s="569"/>
      <c r="BQ10" s="569"/>
      <c r="BR10" s="569"/>
      <c r="BS10" s="569"/>
    </row>
    <row r="11" spans="2:71">
      <c r="B11" s="390">
        <f>'Step #4'!B11</f>
        <v>6</v>
      </c>
      <c r="C11" s="406">
        <f>'Step #4'!C11</f>
        <v>36708</v>
      </c>
      <c r="D11" s="398">
        <f>'IdxETF data'!D21</f>
        <v>91.311531000000002</v>
      </c>
      <c r="E11" s="422">
        <f t="shared" si="2"/>
        <v>-1.3384413757791425E-2</v>
      </c>
      <c r="F11" s="409">
        <f>'IdxETF data'!AB21</f>
        <v>16.933524979091764</v>
      </c>
      <c r="G11" s="410">
        <f t="shared" si="3"/>
        <v>4.9495715032428445E-2</v>
      </c>
      <c r="H11" s="392">
        <f>'IdxETF data'!AF21</f>
        <v>12.945783</v>
      </c>
      <c r="I11" s="411">
        <f t="shared" si="4"/>
        <v>-2.577654976535948E-3</v>
      </c>
      <c r="J11" s="412">
        <f>'IdxETF data'!AH21</f>
        <v>6.3941090000000003</v>
      </c>
      <c r="K11" s="413">
        <f t="shared" si="5"/>
        <v>6.0301154222767162E-2</v>
      </c>
      <c r="L11" s="464">
        <f>'IdxETF data'!AP21</f>
        <v>36.732135999999997</v>
      </c>
      <c r="M11" s="414">
        <f t="shared" si="6"/>
        <v>-0.11111121866316875</v>
      </c>
      <c r="N11" s="415">
        <f>'IdxETF data'!AZ21</f>
        <v>5.8546930000000001</v>
      </c>
      <c r="O11" s="417">
        <f t="shared" si="7"/>
        <v>0</v>
      </c>
      <c r="Q11" s="408">
        <f>'IdxETF data'!K21</f>
        <v>3.8713320000000002</v>
      </c>
      <c r="R11" s="467">
        <f t="shared" si="8"/>
        <v>8.6902507804238471E-3</v>
      </c>
      <c r="S11" s="463">
        <f>'IdxETF data'!Q21</f>
        <v>21.269939000000001</v>
      </c>
      <c r="T11" s="467">
        <f t="shared" si="9"/>
        <v>-1.7126992501170335E-2</v>
      </c>
      <c r="U11" s="408">
        <f>'IdxETF data'!S21</f>
        <v>4.9193910000000001</v>
      </c>
      <c r="V11" s="467">
        <f t="shared" si="10"/>
        <v>-2.6259605990115786E-2</v>
      </c>
      <c r="W11" s="466">
        <f>'IdxETF data'!R21</f>
        <v>6.7372019999999999</v>
      </c>
      <c r="X11" s="467">
        <f t="shared" si="11"/>
        <v>-4.4623277764227365E-2</v>
      </c>
      <c r="Z11">
        <f t="shared" si="0"/>
        <v>5</v>
      </c>
      <c r="AA11" s="420">
        <f t="shared" si="12"/>
        <v>36678</v>
      </c>
      <c r="AB11" s="430">
        <f t="shared" si="19"/>
        <v>1.7286679983796516E-2</v>
      </c>
      <c r="AC11" s="434">
        <f t="shared" si="13"/>
        <v>1.7709710463220896E-2</v>
      </c>
      <c r="AD11" s="438">
        <f t="shared" si="14"/>
        <v>-2.0201859309949222E-2</v>
      </c>
      <c r="AE11" s="442">
        <f t="shared" si="15"/>
        <v>6.9892667702058375E-2</v>
      </c>
      <c r="AF11" s="446">
        <f t="shared" si="16"/>
        <v>5.6521666875889887E-2</v>
      </c>
      <c r="AG11" s="449">
        <f t="shared" si="17"/>
        <v>0.1226414425021165</v>
      </c>
      <c r="AH11" s="472">
        <f t="shared" si="20"/>
        <v>3.1446427374515834E-2</v>
      </c>
      <c r="AI11" s="424">
        <f t="shared" si="21"/>
        <v>1.7286679983796516E-2</v>
      </c>
      <c r="AJ11" s="372">
        <f t="shared" si="22"/>
        <v>103.83473715865199</v>
      </c>
      <c r="AL11" s="456" t="str">
        <f t="shared" si="1"/>
        <v>SG (EWS)</v>
      </c>
      <c r="AM11" s="456">
        <f>$N$5</f>
        <v>6.3466839999999998</v>
      </c>
      <c r="AN11" s="456">
        <f>$N$310</f>
        <v>26.309999000000001</v>
      </c>
      <c r="AO11" s="453">
        <f t="shared" si="18"/>
        <v>3.1454717140478401</v>
      </c>
      <c r="BJ11" s="570" t="s">
        <v>351</v>
      </c>
      <c r="BK11" s="569"/>
      <c r="BL11" s="569"/>
      <c r="BM11" s="569"/>
      <c r="BN11" s="569"/>
      <c r="BO11" s="569"/>
      <c r="BP11" s="569"/>
      <c r="BQ11" s="569"/>
      <c r="BR11" s="569"/>
      <c r="BS11" s="569"/>
    </row>
    <row r="12" spans="2:71">
      <c r="B12" s="390">
        <f>'Step #4'!B12</f>
        <v>7</v>
      </c>
      <c r="C12" s="406">
        <f>'Step #4'!C12</f>
        <v>36739</v>
      </c>
      <c r="D12" s="398">
        <f>'IdxETF data'!D22</f>
        <v>97.277846999999994</v>
      </c>
      <c r="E12" s="422">
        <f t="shared" si="2"/>
        <v>6.5340225212081826E-2</v>
      </c>
      <c r="F12" s="409">
        <f>'IdxETF data'!AB22</f>
        <v>16.913943514661085</v>
      </c>
      <c r="G12" s="410">
        <f t="shared" si="3"/>
        <v>-1.1563726072898461E-3</v>
      </c>
      <c r="H12" s="392">
        <f>'IdxETF data'!AF22</f>
        <v>11.005589000000001</v>
      </c>
      <c r="I12" s="411">
        <f t="shared" si="4"/>
        <v>-0.14987073396796469</v>
      </c>
      <c r="J12" s="412">
        <f>'IdxETF data'!AH22</f>
        <v>6.5456279999999998</v>
      </c>
      <c r="K12" s="413">
        <f t="shared" si="5"/>
        <v>2.3696655781126008E-2</v>
      </c>
      <c r="L12" s="464">
        <f>'IdxETF data'!AP22</f>
        <v>37.922519999999999</v>
      </c>
      <c r="M12" s="414">
        <f t="shared" si="6"/>
        <v>3.2407154323941256E-2</v>
      </c>
      <c r="N12" s="415">
        <f>'IdxETF data'!AZ22</f>
        <v>6.0514910000000004</v>
      </c>
      <c r="O12" s="417">
        <f t="shared" si="7"/>
        <v>3.3613718089061217E-2</v>
      </c>
      <c r="Q12" s="408">
        <f>'IdxETF data'!K22</f>
        <v>3.925834</v>
      </c>
      <c r="R12" s="467">
        <f t="shared" si="8"/>
        <v>1.4078358559792781E-2</v>
      </c>
      <c r="S12" s="463">
        <f>'IdxETF data'!Q22</f>
        <v>22.818529000000002</v>
      </c>
      <c r="T12" s="467">
        <f t="shared" si="9"/>
        <v>7.280650875397443E-2</v>
      </c>
      <c r="U12" s="408">
        <f>'IdxETF data'!S22</f>
        <v>5.1058389999999996</v>
      </c>
      <c r="V12" s="467">
        <f t="shared" si="10"/>
        <v>3.7900626317363129E-2</v>
      </c>
      <c r="W12" s="466">
        <f>'IdxETF data'!R22</f>
        <v>6.8042629999999997</v>
      </c>
      <c r="X12" s="467">
        <f t="shared" si="11"/>
        <v>9.9538354349475444E-3</v>
      </c>
      <c r="Z12">
        <f t="shared" si="0"/>
        <v>6</v>
      </c>
      <c r="AA12" s="420">
        <f t="shared" si="12"/>
        <v>36708</v>
      </c>
      <c r="AB12" s="430">
        <f t="shared" si="19"/>
        <v>-1.3384413757791425E-2</v>
      </c>
      <c r="AC12" s="434">
        <f t="shared" si="13"/>
        <v>4.9495715032428445E-2</v>
      </c>
      <c r="AD12" s="438">
        <f t="shared" si="14"/>
        <v>-2.577654976535948E-3</v>
      </c>
      <c r="AE12" s="442">
        <f t="shared" si="15"/>
        <v>6.0301154222767162E-2</v>
      </c>
      <c r="AF12" s="446">
        <f t="shared" si="16"/>
        <v>-0.11111121866316875</v>
      </c>
      <c r="AG12" s="449">
        <f t="shared" si="17"/>
        <v>0</v>
      </c>
      <c r="AH12" s="472">
        <f t="shared" si="20"/>
        <v>-3.3970629387728556E-3</v>
      </c>
      <c r="AI12" s="424">
        <f t="shared" si="21"/>
        <v>-1.3384413757791425E-2</v>
      </c>
      <c r="AJ12" s="372">
        <f t="shared" si="22"/>
        <v>103.48200402129311</v>
      </c>
      <c r="BJ12" s="570" t="s">
        <v>352</v>
      </c>
      <c r="BK12" s="569"/>
      <c r="BL12" s="569"/>
      <c r="BM12" s="569"/>
      <c r="BN12" s="569"/>
      <c r="BO12" s="569"/>
      <c r="BP12" s="569"/>
      <c r="BQ12" s="569"/>
      <c r="BR12" s="569"/>
      <c r="BS12" s="569"/>
    </row>
    <row r="13" spans="2:71">
      <c r="B13" s="390">
        <f>'Step #4'!B13</f>
        <v>8</v>
      </c>
      <c r="C13" s="406">
        <f>'Step #4'!C13</f>
        <v>36770</v>
      </c>
      <c r="D13" s="398">
        <f>'IdxETF data'!D23</f>
        <v>91.710571000000002</v>
      </c>
      <c r="E13" s="422">
        <f t="shared" si="2"/>
        <v>-5.7230666299594279E-2</v>
      </c>
      <c r="F13" s="409">
        <f>'IdxETF data'!AB23</f>
        <v>15.984747589713134</v>
      </c>
      <c r="G13" s="410">
        <f t="shared" si="3"/>
        <v>-5.4936681332920401E-2</v>
      </c>
      <c r="H13" s="392">
        <f>'IdxETF data'!AF23</f>
        <v>11.603637000000001</v>
      </c>
      <c r="I13" s="411">
        <f t="shared" si="4"/>
        <v>5.4340390141772499E-2</v>
      </c>
      <c r="J13" s="412">
        <f>'IdxETF data'!AH23</f>
        <v>5.969265</v>
      </c>
      <c r="K13" s="413">
        <f t="shared" si="5"/>
        <v>-8.8053124925522752E-2</v>
      </c>
      <c r="L13" s="464">
        <f>'IdxETF data'!AP23</f>
        <v>37.246437</v>
      </c>
      <c r="M13" s="414">
        <f t="shared" si="6"/>
        <v>-1.7828008265273421E-2</v>
      </c>
      <c r="N13" s="415">
        <f>'IdxETF data'!AZ23</f>
        <v>5.5289440000000001</v>
      </c>
      <c r="O13" s="417">
        <f t="shared" si="7"/>
        <v>-8.6350124291682873E-2</v>
      </c>
      <c r="Q13" s="408">
        <f>'IdxETF data'!K23</f>
        <v>3.9563679999999999</v>
      </c>
      <c r="R13" s="467">
        <f t="shared" si="8"/>
        <v>7.7777104177099154E-3</v>
      </c>
      <c r="S13" s="463">
        <f>'IdxETF data'!Q23</f>
        <v>21.693487000000001</v>
      </c>
      <c r="T13" s="467">
        <f t="shared" si="9"/>
        <v>-4.9303879316672905E-2</v>
      </c>
      <c r="U13" s="408">
        <f>'IdxETF data'!S23</f>
        <v>4.8942909999999999</v>
      </c>
      <c r="V13" s="467">
        <f t="shared" si="10"/>
        <v>-4.1432563776491849E-2</v>
      </c>
      <c r="W13" s="466">
        <f>'IdxETF data'!R23</f>
        <v>6.4637919999999998</v>
      </c>
      <c r="X13" s="467">
        <f t="shared" si="11"/>
        <v>-5.003789536059966E-2</v>
      </c>
      <c r="Z13">
        <f t="shared" si="0"/>
        <v>7</v>
      </c>
      <c r="AA13" s="420">
        <f t="shared" si="12"/>
        <v>36739</v>
      </c>
      <c r="AB13" s="430">
        <f t="shared" si="19"/>
        <v>6.5340225212081826E-2</v>
      </c>
      <c r="AC13" s="434">
        <f t="shared" si="13"/>
        <v>-1.1563726072898461E-3</v>
      </c>
      <c r="AD13" s="438">
        <f t="shared" si="14"/>
        <v>-0.14987073396796469</v>
      </c>
      <c r="AE13" s="442">
        <f t="shared" si="15"/>
        <v>2.3696655781126008E-2</v>
      </c>
      <c r="AF13" s="446">
        <f t="shared" si="16"/>
        <v>3.2407154323941256E-2</v>
      </c>
      <c r="AG13" s="449">
        <f t="shared" si="17"/>
        <v>3.3613718089061217E-2</v>
      </c>
      <c r="AH13" s="472">
        <f t="shared" si="20"/>
        <v>1.2453776917957404E-2</v>
      </c>
      <c r="AI13" s="424">
        <f t="shared" si="21"/>
        <v>6.5340225212081826E-2</v>
      </c>
      <c r="AJ13" s="372">
        <f t="shared" si="22"/>
        <v>104.77074581439744</v>
      </c>
      <c r="BJ13" s="570" t="s">
        <v>353</v>
      </c>
      <c r="BK13" s="569"/>
      <c r="BL13" s="569"/>
      <c r="BM13" s="569"/>
      <c r="BN13" s="569"/>
      <c r="BO13" s="569"/>
      <c r="BP13" s="569"/>
      <c r="BQ13" s="569"/>
      <c r="BR13" s="569"/>
      <c r="BS13" s="569"/>
    </row>
    <row r="14" spans="2:71">
      <c r="B14" s="390">
        <f>'Step #4'!B14</f>
        <v>9</v>
      </c>
      <c r="C14" s="406">
        <f>'Step #4'!C14</f>
        <v>36800</v>
      </c>
      <c r="D14" s="398">
        <f>'IdxETF data'!D24</f>
        <v>91.510909999999996</v>
      </c>
      <c r="E14" s="422">
        <f t="shared" si="2"/>
        <v>-2.177077274985062E-3</v>
      </c>
      <c r="F14" s="409">
        <f>'IdxETF data'!AB24</f>
        <v>16.412583681504106</v>
      </c>
      <c r="G14" s="410">
        <f t="shared" si="3"/>
        <v>2.6765270417300924E-2</v>
      </c>
      <c r="H14" s="392">
        <f>'IdxETF data'!AF24</f>
        <v>11.716293</v>
      </c>
      <c r="I14" s="411">
        <f t="shared" si="4"/>
        <v>9.708680131927494E-3</v>
      </c>
      <c r="J14" s="412">
        <f>'IdxETF data'!AH24</f>
        <v>5.6308020000000001</v>
      </c>
      <c r="K14" s="413">
        <f t="shared" si="5"/>
        <v>-5.6700950619548607E-2</v>
      </c>
      <c r="L14" s="464">
        <f>'IdxETF data'!AP24</f>
        <v>35.665222</v>
      </c>
      <c r="M14" s="414">
        <f t="shared" si="6"/>
        <v>-4.2452785483883981E-2</v>
      </c>
      <c r="N14" s="415">
        <f>'IdxETF data'!AZ24</f>
        <v>5.5289440000000001</v>
      </c>
      <c r="O14" s="417">
        <f t="shared" si="7"/>
        <v>0</v>
      </c>
      <c r="Q14" s="408">
        <f>'IdxETF data'!K24</f>
        <v>3.9784480000000002</v>
      </c>
      <c r="R14" s="467">
        <f t="shared" si="8"/>
        <v>5.5808761975630894E-3</v>
      </c>
      <c r="S14" s="463">
        <f>'IdxETF data'!Q24</f>
        <v>21.308330999999999</v>
      </c>
      <c r="T14" s="467">
        <f t="shared" si="9"/>
        <v>-1.7754453214460231E-2</v>
      </c>
      <c r="U14" s="408">
        <f>'IdxETF data'!S24</f>
        <v>4.9158049999999998</v>
      </c>
      <c r="V14" s="467">
        <f t="shared" si="10"/>
        <v>4.3957337232296556E-3</v>
      </c>
      <c r="W14" s="466">
        <f>'IdxETF data'!R24</f>
        <v>6.2677620000000003</v>
      </c>
      <c r="X14" s="467">
        <f t="shared" si="11"/>
        <v>-3.0327399148982415E-2</v>
      </c>
      <c r="Z14">
        <f t="shared" si="0"/>
        <v>8</v>
      </c>
      <c r="AA14" s="420">
        <f t="shared" si="12"/>
        <v>36770</v>
      </c>
      <c r="AB14" s="430">
        <f t="shared" si="19"/>
        <v>-5.7230666299594279E-2</v>
      </c>
      <c r="AC14" s="434">
        <f t="shared" si="13"/>
        <v>-5.4936681332920401E-2</v>
      </c>
      <c r="AD14" s="438">
        <f t="shared" si="14"/>
        <v>5.4340390141772499E-2</v>
      </c>
      <c r="AE14" s="442">
        <f t="shared" si="15"/>
        <v>-8.8053124925522752E-2</v>
      </c>
      <c r="AF14" s="446">
        <f t="shared" si="16"/>
        <v>-1.7828008265273421E-2</v>
      </c>
      <c r="AG14" s="449">
        <f t="shared" si="17"/>
        <v>-8.6350124291682873E-2</v>
      </c>
      <c r="AH14" s="472">
        <f t="shared" si="20"/>
        <v>-4.2204835946757807E-2</v>
      </c>
      <c r="AI14" s="424">
        <f t="shared" si="21"/>
        <v>-5.7230666299594279E-2</v>
      </c>
      <c r="AJ14" s="372">
        <f t="shared" si="22"/>
        <v>100.34891367528134</v>
      </c>
      <c r="AL14" s="1142" t="s">
        <v>328</v>
      </c>
      <c r="AM14" s="1142"/>
      <c r="BJ14" s="570" t="s">
        <v>354</v>
      </c>
      <c r="BK14" s="569"/>
      <c r="BL14" s="569"/>
      <c r="BM14" s="569"/>
      <c r="BN14" s="569"/>
      <c r="BO14" s="569"/>
      <c r="BP14" s="569"/>
      <c r="BQ14" s="569"/>
      <c r="BR14" s="569"/>
      <c r="BS14" s="569"/>
    </row>
    <row r="15" spans="2:71">
      <c r="B15" s="390">
        <f>'Step #4'!B15</f>
        <v>10</v>
      </c>
      <c r="C15" s="406">
        <f>'Step #4'!C15</f>
        <v>36831</v>
      </c>
      <c r="D15" s="398">
        <f>'IdxETF data'!D25</f>
        <v>84.679282999999998</v>
      </c>
      <c r="E15" s="422">
        <f t="shared" si="2"/>
        <v>-7.4653688833386078E-2</v>
      </c>
      <c r="F15" s="409">
        <f>'IdxETF data'!AB25</f>
        <v>17.327453843844761</v>
      </c>
      <c r="G15" s="410">
        <f t="shared" si="3"/>
        <v>5.5741995294235958E-2</v>
      </c>
      <c r="H15" s="392">
        <f>'IdxETF data'!AF25</f>
        <v>10.927695</v>
      </c>
      <c r="I15" s="411">
        <f t="shared" si="4"/>
        <v>-6.7307808024261617E-2</v>
      </c>
      <c r="J15" s="412">
        <f>'IdxETF data'!AH25</f>
        <v>5.1692609999999997</v>
      </c>
      <c r="K15" s="413">
        <f t="shared" si="5"/>
        <v>-8.1967186912273005E-2</v>
      </c>
      <c r="L15" s="464">
        <f>'IdxETF data'!AP25</f>
        <v>33.029876999999999</v>
      </c>
      <c r="M15" s="414">
        <f t="shared" si="6"/>
        <v>-7.3891170507784931E-2</v>
      </c>
      <c r="N15" s="415">
        <f>'IdxETF data'!AZ25</f>
        <v>5.2776290000000001</v>
      </c>
      <c r="O15" s="417">
        <f t="shared" si="7"/>
        <v>-4.5454430357768083E-2</v>
      </c>
      <c r="Q15" s="408">
        <f>'IdxETF data'!K25</f>
        <v>4.0421199999999997</v>
      </c>
      <c r="R15" s="467">
        <f t="shared" si="8"/>
        <v>1.6004230795526153E-2</v>
      </c>
      <c r="S15" s="463">
        <f>'IdxETF data'!Q25</f>
        <v>19.198059000000001</v>
      </c>
      <c r="T15" s="467">
        <f t="shared" si="9"/>
        <v>-9.9035067551747624E-2</v>
      </c>
      <c r="U15" s="408">
        <f>'IdxETF data'!S25</f>
        <v>4.829752</v>
      </c>
      <c r="V15" s="467">
        <f t="shared" si="10"/>
        <v>-1.7505372975535005E-2</v>
      </c>
      <c r="W15" s="466">
        <f>'IdxETF data'!R25</f>
        <v>5.989198</v>
      </c>
      <c r="X15" s="467">
        <f t="shared" si="11"/>
        <v>-4.4443933895384036E-2</v>
      </c>
      <c r="Z15">
        <f t="shared" si="0"/>
        <v>9</v>
      </c>
      <c r="AA15" s="420">
        <f t="shared" si="12"/>
        <v>36800</v>
      </c>
      <c r="AB15" s="430">
        <f t="shared" si="19"/>
        <v>-2.177077274985062E-3</v>
      </c>
      <c r="AC15" s="434">
        <f t="shared" si="13"/>
        <v>2.6765270417300924E-2</v>
      </c>
      <c r="AD15" s="438">
        <f t="shared" si="14"/>
        <v>9.708680131927494E-3</v>
      </c>
      <c r="AE15" s="442">
        <f t="shared" si="15"/>
        <v>-5.6700950619548607E-2</v>
      </c>
      <c r="AF15" s="446">
        <f t="shared" si="16"/>
        <v>-4.2452785483883981E-2</v>
      </c>
      <c r="AG15" s="449">
        <f t="shared" si="17"/>
        <v>0</v>
      </c>
      <c r="AH15" s="472">
        <f t="shared" si="20"/>
        <v>-5.3151119379530216E-3</v>
      </c>
      <c r="AI15" s="424">
        <f t="shared" si="21"/>
        <v>-2.177077274985062E-3</v>
      </c>
      <c r="AJ15" s="372">
        <f t="shared" si="22"/>
        <v>99.815547966245234</v>
      </c>
      <c r="AL15" s="1143"/>
      <c r="AM15" s="1143"/>
      <c r="BJ15" s="571" t="s">
        <v>340</v>
      </c>
      <c r="BK15" s="569"/>
      <c r="BL15" s="569"/>
      <c r="BM15" s="569"/>
      <c r="BN15" s="569"/>
      <c r="BO15" s="569"/>
      <c r="BP15" s="569"/>
      <c r="BQ15" s="569"/>
      <c r="BR15" s="569"/>
      <c r="BS15" s="569"/>
    </row>
    <row r="16" spans="2:71" ht="15" customHeight="1">
      <c r="B16" s="390">
        <f>'Step #4'!B16</f>
        <v>11</v>
      </c>
      <c r="C16" s="406">
        <f>'Step #4'!C16</f>
        <v>36861</v>
      </c>
      <c r="D16" s="398">
        <f>'IdxETF data'!D26</f>
        <v>83.979172000000005</v>
      </c>
      <c r="E16" s="422">
        <f t="shared" si="2"/>
        <v>-8.267795559865454E-3</v>
      </c>
      <c r="F16" s="409">
        <f>'IdxETF data'!AB26</f>
        <v>17.351420693036932</v>
      </c>
      <c r="G16" s="410">
        <f t="shared" si="3"/>
        <v>1.3831720117774005E-3</v>
      </c>
      <c r="H16" s="392">
        <f>'IdxETF data'!AF26</f>
        <v>11.716293</v>
      </c>
      <c r="I16" s="411">
        <f t="shared" si="4"/>
        <v>7.2165081474180992E-2</v>
      </c>
      <c r="J16" s="412">
        <f>'IdxETF data'!AH26</f>
        <v>5.6615719999999996</v>
      </c>
      <c r="K16" s="413">
        <f t="shared" si="5"/>
        <v>9.5238178145773622E-2</v>
      </c>
      <c r="L16" s="464">
        <f>'IdxETF data'!AP26</f>
        <v>31.097270999999999</v>
      </c>
      <c r="M16" s="414">
        <f t="shared" si="6"/>
        <v>-5.8510844590792699E-2</v>
      </c>
      <c r="N16" s="415">
        <f>'IdxETF data'!AZ26</f>
        <v>5.2273649999999998</v>
      </c>
      <c r="O16" s="417">
        <f t="shared" si="7"/>
        <v>-9.5239737389650747E-3</v>
      </c>
      <c r="Q16" s="408">
        <f>'IdxETF data'!K26</f>
        <v>4.1140819999999998</v>
      </c>
      <c r="R16" s="467">
        <f t="shared" si="8"/>
        <v>1.7803034051438349E-2</v>
      </c>
      <c r="S16" s="463">
        <f>'IdxETF data'!Q26</f>
        <v>19.417055000000001</v>
      </c>
      <c r="T16" s="467">
        <f t="shared" si="9"/>
        <v>1.1407194862772307E-2</v>
      </c>
      <c r="U16" s="408">
        <f>'IdxETF data'!S26</f>
        <v>4.5249790000000001</v>
      </c>
      <c r="V16" s="467">
        <f t="shared" si="10"/>
        <v>-6.3103240083548839E-2</v>
      </c>
      <c r="W16" s="466">
        <f>'IdxETF data'!R26</f>
        <v>6.1026870000000004</v>
      </c>
      <c r="X16" s="467">
        <f t="shared" si="11"/>
        <v>1.8948947755609513E-2</v>
      </c>
      <c r="Z16">
        <f t="shared" si="0"/>
        <v>10</v>
      </c>
      <c r="AA16" s="420">
        <f t="shared" si="12"/>
        <v>36831</v>
      </c>
      <c r="AB16" s="430">
        <f t="shared" si="19"/>
        <v>-7.4653688833386078E-2</v>
      </c>
      <c r="AC16" s="434">
        <f t="shared" si="13"/>
        <v>5.5741995294235958E-2</v>
      </c>
      <c r="AD16" s="438">
        <f t="shared" si="14"/>
        <v>-6.7307808024261617E-2</v>
      </c>
      <c r="AE16" s="442">
        <f t="shared" si="15"/>
        <v>-8.1967186912273005E-2</v>
      </c>
      <c r="AF16" s="446">
        <f t="shared" si="16"/>
        <v>-7.3891170507784931E-2</v>
      </c>
      <c r="AG16" s="449">
        <f t="shared" si="17"/>
        <v>-4.5454430357768083E-2</v>
      </c>
      <c r="AH16" s="472">
        <f t="shared" si="20"/>
        <v>-5.1727626220640879E-2</v>
      </c>
      <c r="AI16" s="424">
        <f t="shared" si="21"/>
        <v>-7.4653688833386078E-2</v>
      </c>
      <c r="AJ16" s="372">
        <f t="shared" si="22"/>
        <v>94.652326610038855</v>
      </c>
      <c r="AL16" s="401" t="s">
        <v>312</v>
      </c>
      <c r="AM16" s="401" t="s">
        <v>329</v>
      </c>
      <c r="AN16" s="401" t="s">
        <v>330</v>
      </c>
      <c r="AO16" s="401" t="s">
        <v>331</v>
      </c>
      <c r="AP16" s="509" t="s">
        <v>328</v>
      </c>
      <c r="AR16" s="489" t="s">
        <v>338</v>
      </c>
      <c r="AS16" s="637">
        <v>4.4999999999999998E-2</v>
      </c>
      <c r="BJ16" s="567" t="str">
        <f t="shared" ref="BJ16:BJ21" si="23">AL17</f>
        <v>U.S. (SPY)</v>
      </c>
      <c r="BK16" s="569"/>
      <c r="BL16" s="569"/>
      <c r="BM16" s="569"/>
      <c r="BN16" s="569"/>
      <c r="BO16" s="569"/>
      <c r="BP16" s="569"/>
      <c r="BQ16" s="569"/>
      <c r="BR16" s="569"/>
      <c r="BS16" s="569"/>
    </row>
    <row r="17" spans="2:71">
      <c r="B17" s="390">
        <f>'Step #4'!B17</f>
        <v>12</v>
      </c>
      <c r="C17" s="406">
        <f>'Step #4'!C17</f>
        <v>36892</v>
      </c>
      <c r="D17" s="398">
        <f>'IdxETF data'!D27</f>
        <v>87.981872999999993</v>
      </c>
      <c r="E17" s="422">
        <f t="shared" si="2"/>
        <v>4.766302054037852E-2</v>
      </c>
      <c r="F17" s="409">
        <f>'IdxETF data'!AB27</f>
        <v>17.285553234681142</v>
      </c>
      <c r="G17" s="410">
        <f t="shared" si="3"/>
        <v>-3.7960844544689953E-3</v>
      </c>
      <c r="H17" s="392">
        <f>'IdxETF data'!AF27</f>
        <v>12.317128</v>
      </c>
      <c r="I17" s="411">
        <f t="shared" si="4"/>
        <v>5.1282005323697533E-2</v>
      </c>
      <c r="J17" s="412">
        <f>'IdxETF data'!AH27</f>
        <v>6.0141850000000003</v>
      </c>
      <c r="K17" s="413">
        <f t="shared" si="5"/>
        <v>6.2281818547922807E-2</v>
      </c>
      <c r="L17" s="464">
        <f>'IdxETF data'!AP27</f>
        <v>32.532012999999999</v>
      </c>
      <c r="M17" s="414">
        <f t="shared" si="6"/>
        <v>4.6137231784744159E-2</v>
      </c>
      <c r="N17" s="415">
        <f>'IdxETF data'!AZ27</f>
        <v>5.442399</v>
      </c>
      <c r="O17" s="417">
        <f t="shared" si="7"/>
        <v>4.1136212986849108E-2</v>
      </c>
      <c r="Q17" s="408">
        <f>'IdxETF data'!K27</f>
        <v>4.1871929999999997</v>
      </c>
      <c r="R17" s="467">
        <f t="shared" si="8"/>
        <v>1.7770914629314571E-2</v>
      </c>
      <c r="S17" s="463">
        <f>'IdxETF data'!Q27</f>
        <v>20.283470000000001</v>
      </c>
      <c r="T17" s="467">
        <f t="shared" si="9"/>
        <v>4.4621339332870047E-2</v>
      </c>
      <c r="U17" s="408">
        <f>'IdxETF data'!S27</f>
        <v>5.1848939999999999</v>
      </c>
      <c r="V17" s="467">
        <f t="shared" si="10"/>
        <v>0.14583824587915206</v>
      </c>
      <c r="W17" s="466">
        <f>'IdxETF data'!R27</f>
        <v>6.2814439999999996</v>
      </c>
      <c r="X17" s="467">
        <f t="shared" si="11"/>
        <v>2.9291523553477194E-2</v>
      </c>
      <c r="Z17">
        <f t="shared" si="0"/>
        <v>11</v>
      </c>
      <c r="AA17" s="420">
        <f t="shared" si="12"/>
        <v>36861</v>
      </c>
      <c r="AB17" s="430">
        <f t="shared" si="19"/>
        <v>-8.267795559865454E-3</v>
      </c>
      <c r="AC17" s="434">
        <f t="shared" si="13"/>
        <v>1.3831720117774005E-3</v>
      </c>
      <c r="AD17" s="438">
        <f t="shared" si="14"/>
        <v>7.2165081474180992E-2</v>
      </c>
      <c r="AE17" s="442">
        <f t="shared" si="15"/>
        <v>9.5238178145773622E-2</v>
      </c>
      <c r="AF17" s="446">
        <f t="shared" si="16"/>
        <v>-5.8510844590792699E-2</v>
      </c>
      <c r="AG17" s="449">
        <f t="shared" si="17"/>
        <v>-9.5239737389650747E-3</v>
      </c>
      <c r="AH17" s="472">
        <f t="shared" si="20"/>
        <v>1.0445455780549159E-2</v>
      </c>
      <c r="AI17" s="424">
        <f t="shared" si="21"/>
        <v>-8.267795559865454E-3</v>
      </c>
      <c r="AJ17" s="372">
        <f t="shared" si="22"/>
        <v>95.641013302170109</v>
      </c>
      <c r="AL17" s="455" t="s">
        <v>332</v>
      </c>
      <c r="AM17" s="476">
        <f>AB314</f>
        <v>7.2815096186284942E-3</v>
      </c>
      <c r="AN17" s="476">
        <f>AB313</f>
        <v>4.4562403767142329E-2</v>
      </c>
      <c r="AO17" s="477">
        <f>AS17</f>
        <v>3.7499999999999999E-3</v>
      </c>
      <c r="AP17" s="500">
        <f>(AM17-AO17)/AN17</f>
        <v>7.9248633827792292E-2</v>
      </c>
      <c r="AR17" s="489" t="s">
        <v>339</v>
      </c>
      <c r="AS17" s="638">
        <v>3.7499999999999999E-3</v>
      </c>
      <c r="BJ17" s="568" t="str">
        <f t="shared" si="23"/>
        <v>CN (FXI</v>
      </c>
      <c r="BK17" s="569"/>
      <c r="BL17" s="569"/>
      <c r="BM17" s="569"/>
      <c r="BN17" s="569"/>
      <c r="BO17" s="569"/>
      <c r="BP17" s="569"/>
      <c r="BQ17" s="569"/>
      <c r="BR17" s="569"/>
      <c r="BS17" s="569"/>
    </row>
    <row r="18" spans="2:71">
      <c r="B18" s="390">
        <f>'Step #4'!B18</f>
        <v>13</v>
      </c>
      <c r="C18" s="406">
        <f>'Step #4'!C18</f>
        <v>36923</v>
      </c>
      <c r="D18" s="398">
        <f>'IdxETF data'!D28</f>
        <v>79.589455000000001</v>
      </c>
      <c r="E18" s="422">
        <f t="shared" si="2"/>
        <v>-9.5388035214935663E-2</v>
      </c>
      <c r="F18" s="409">
        <f>'IdxETF data'!AB28</f>
        <v>16.394952292317811</v>
      </c>
      <c r="G18" s="410">
        <f t="shared" si="3"/>
        <v>-5.1522848604952931E-2</v>
      </c>
      <c r="H18" s="392">
        <f>'IdxETF data'!AF28</f>
        <v>11.205584</v>
      </c>
      <c r="I18" s="411">
        <f t="shared" si="4"/>
        <v>-9.0243764617855771E-2</v>
      </c>
      <c r="J18" s="412">
        <f>'IdxETF data'!AH28</f>
        <v>5.910234</v>
      </c>
      <c r="K18" s="413">
        <f t="shared" si="5"/>
        <v>-1.7284303692021497E-2</v>
      </c>
      <c r="L18" s="464">
        <f>'IdxETF data'!AP28</f>
        <v>31.141995999999999</v>
      </c>
      <c r="M18" s="414">
        <f t="shared" si="6"/>
        <v>-4.2727666437364364E-2</v>
      </c>
      <c r="N18" s="415">
        <f>'IdxETF data'!AZ28</f>
        <v>5.2950869999999997</v>
      </c>
      <c r="O18" s="417">
        <f t="shared" si="7"/>
        <v>-2.7067475207165126E-2</v>
      </c>
      <c r="Q18" s="408">
        <f>'IdxETF data'!K28</f>
        <v>4.2269670000000001</v>
      </c>
      <c r="R18" s="467">
        <f t="shared" si="8"/>
        <v>9.4989650584533791E-3</v>
      </c>
      <c r="S18" s="463">
        <f>'IdxETF data'!Q28</f>
        <v>18.373965999999999</v>
      </c>
      <c r="T18" s="467">
        <f t="shared" si="9"/>
        <v>-9.4140894038347578E-2</v>
      </c>
      <c r="U18" s="408">
        <f>'IdxETF data'!S28</f>
        <v>5.1568449999999997</v>
      </c>
      <c r="V18" s="467">
        <f t="shared" si="10"/>
        <v>-5.4097537963168074E-3</v>
      </c>
      <c r="W18" s="466">
        <f>'IdxETF data'!R28</f>
        <v>5.8035069999999997</v>
      </c>
      <c r="X18" s="467">
        <f t="shared" si="11"/>
        <v>-7.6087122642500615E-2</v>
      </c>
      <c r="Z18">
        <f t="shared" si="0"/>
        <v>12</v>
      </c>
      <c r="AA18" s="420">
        <f t="shared" si="12"/>
        <v>36892</v>
      </c>
      <c r="AB18" s="430">
        <f t="shared" si="19"/>
        <v>4.766302054037852E-2</v>
      </c>
      <c r="AC18" s="434">
        <f t="shared" si="13"/>
        <v>-3.7960844544689953E-3</v>
      </c>
      <c r="AD18" s="438">
        <f t="shared" si="14"/>
        <v>5.1282005323697533E-2</v>
      </c>
      <c r="AE18" s="442">
        <f t="shared" si="15"/>
        <v>6.2281818547922807E-2</v>
      </c>
      <c r="AF18" s="446">
        <f t="shared" si="16"/>
        <v>4.6137231784744159E-2</v>
      </c>
      <c r="AG18" s="449">
        <f t="shared" si="17"/>
        <v>4.1136212986849108E-2</v>
      </c>
      <c r="AH18" s="472">
        <f t="shared" si="20"/>
        <v>4.1143622678487299E-2</v>
      </c>
      <c r="AI18" s="424">
        <f t="shared" si="21"/>
        <v>4.766302054037852E-2</v>
      </c>
      <c r="AJ18" s="372">
        <f t="shared" si="22"/>
        <v>99.576031066062782</v>
      </c>
      <c r="AL18" s="409" t="s">
        <v>333</v>
      </c>
      <c r="AM18" s="478">
        <f>AC314</f>
        <v>6.145675930563985E-3</v>
      </c>
      <c r="AN18" s="478">
        <f>AC313</f>
        <v>7.3934257779279366E-2</v>
      </c>
      <c r="AO18" s="479">
        <f>AO17</f>
        <v>3.7499999999999999E-3</v>
      </c>
      <c r="AP18" s="501">
        <f t="shared" ref="AP18:AP21" si="24">(AM18-AO18)/AN18</f>
        <v>3.2402785968528261E-2</v>
      </c>
      <c r="AQ18" s="506"/>
      <c r="AR18" s="475" t="s">
        <v>385</v>
      </c>
      <c r="AS18" s="639">
        <f>AS16/12</f>
        <v>3.7499999999999999E-3</v>
      </c>
      <c r="BJ18" s="568" t="str">
        <f t="shared" si="23"/>
        <v>GM (EWG)</v>
      </c>
      <c r="BK18" s="569"/>
      <c r="BL18" s="569"/>
      <c r="BM18" s="569"/>
      <c r="BN18" s="569"/>
      <c r="BO18" s="569"/>
      <c r="BP18" s="569"/>
      <c r="BQ18" s="569"/>
      <c r="BR18" s="569"/>
      <c r="BS18" s="569"/>
    </row>
    <row r="19" spans="2:71">
      <c r="B19" s="390">
        <f>'Step #4'!B19</f>
        <v>14</v>
      </c>
      <c r="C19" s="406">
        <f>'Step #4'!C19</f>
        <v>36951</v>
      </c>
      <c r="D19" s="398">
        <f>'IdxETF data'!D29</f>
        <v>74.927788000000007</v>
      </c>
      <c r="E19" s="422">
        <f t="shared" si="2"/>
        <v>-5.8571415019740947E-2</v>
      </c>
      <c r="F19" s="409">
        <f>'IdxETF data'!AB29</f>
        <v>17.680275813330855</v>
      </c>
      <c r="G19" s="410">
        <f t="shared" si="3"/>
        <v>7.8397515167842879E-2</v>
      </c>
      <c r="H19" s="392">
        <f>'IdxETF data'!AF29</f>
        <v>10.033955000000001</v>
      </c>
      <c r="I19" s="411">
        <f t="shared" si="4"/>
        <v>-0.1045576027095062</v>
      </c>
      <c r="J19" s="412">
        <f>'IdxETF data'!AH29</f>
        <v>5.2815909999999997</v>
      </c>
      <c r="K19" s="413">
        <f t="shared" si="5"/>
        <v>-0.10636516252994388</v>
      </c>
      <c r="L19" s="464">
        <f>'IdxETF data'!AP29</f>
        <v>30.284330000000001</v>
      </c>
      <c r="M19" s="414">
        <f t="shared" si="6"/>
        <v>-2.7540495477553772E-2</v>
      </c>
      <c r="N19" s="415">
        <f>'IdxETF data'!AZ29</f>
        <v>4.4193910000000001</v>
      </c>
      <c r="O19" s="417">
        <f t="shared" si="7"/>
        <v>-0.16537896355621728</v>
      </c>
      <c r="Q19" s="408">
        <f>'IdxETF data'!K29</f>
        <v>4.2488409999999996</v>
      </c>
      <c r="R19" s="467">
        <f t="shared" si="8"/>
        <v>5.1748688835280277E-3</v>
      </c>
      <c r="S19" s="463">
        <f>'IdxETF data'!Q29</f>
        <v>17.092068000000001</v>
      </c>
      <c r="T19" s="467">
        <f t="shared" si="9"/>
        <v>-6.9767082403439651E-2</v>
      </c>
      <c r="U19" s="408">
        <f>'IdxETF data'!S29</f>
        <v>4.8403039999999997</v>
      </c>
      <c r="V19" s="467">
        <f t="shared" si="10"/>
        <v>-6.1382686506963102E-2</v>
      </c>
      <c r="W19" s="466">
        <f>'IdxETF data'!R29</f>
        <v>5.388598</v>
      </c>
      <c r="X19" s="467">
        <f t="shared" si="11"/>
        <v>-7.1492805987827701E-2</v>
      </c>
      <c r="Z19">
        <f t="shared" si="0"/>
        <v>13</v>
      </c>
      <c r="AA19" s="420">
        <f t="shared" si="12"/>
        <v>36923</v>
      </c>
      <c r="AB19" s="430">
        <f t="shared" si="19"/>
        <v>-9.5388035214935663E-2</v>
      </c>
      <c r="AC19" s="434">
        <f t="shared" si="13"/>
        <v>-5.1522848604952931E-2</v>
      </c>
      <c r="AD19" s="438">
        <f t="shared" si="14"/>
        <v>-9.0243764617855771E-2</v>
      </c>
      <c r="AE19" s="442">
        <f t="shared" si="15"/>
        <v>-1.7284303692021497E-2</v>
      </c>
      <c r="AF19" s="446">
        <f t="shared" si="16"/>
        <v>-4.2727666437364364E-2</v>
      </c>
      <c r="AG19" s="449">
        <f t="shared" si="17"/>
        <v>-2.7067475207165126E-2</v>
      </c>
      <c r="AH19" s="472">
        <f t="shared" si="20"/>
        <v>-6.8128150603050663E-2</v>
      </c>
      <c r="AI19" s="424">
        <f t="shared" si="21"/>
        <v>-9.5388035214935663E-2</v>
      </c>
      <c r="AJ19" s="372">
        <f t="shared" si="22"/>
        <v>92.792100225140004</v>
      </c>
      <c r="AL19" s="375" t="s">
        <v>334</v>
      </c>
      <c r="AM19" s="480">
        <f>AD314</f>
        <v>6.1796473773495343E-3</v>
      </c>
      <c r="AN19" s="480">
        <f>AD313</f>
        <v>6.8835637468864438E-2</v>
      </c>
      <c r="AO19" s="481">
        <f>AO17</f>
        <v>3.7499999999999999E-3</v>
      </c>
      <c r="AP19" s="502">
        <f t="shared" si="24"/>
        <v>3.5296359076336097E-2</v>
      </c>
      <c r="AQ19" s="507"/>
      <c r="BJ19" s="568" t="str">
        <f t="shared" si="23"/>
        <v>HK (EWH)</v>
      </c>
      <c r="BK19" s="569"/>
      <c r="BL19" s="569"/>
      <c r="BM19" s="569"/>
      <c r="BN19" s="569"/>
      <c r="BO19" s="569"/>
      <c r="BP19" s="569"/>
      <c r="BQ19" s="569"/>
      <c r="BR19" s="569"/>
      <c r="BS19" s="569"/>
    </row>
    <row r="20" spans="2:71">
      <c r="B20" s="390">
        <f>'Step #4'!B20</f>
        <v>15</v>
      </c>
      <c r="C20" s="406">
        <f>'Step #4'!C20</f>
        <v>36982</v>
      </c>
      <c r="D20" s="398">
        <f>'IdxETF data'!D30</f>
        <v>81.548591999999999</v>
      </c>
      <c r="E20" s="422">
        <f t="shared" si="2"/>
        <v>8.8362464403726859E-2</v>
      </c>
      <c r="F20" s="409">
        <f>'IdxETF data'!AB30</f>
        <v>17.733909577169122</v>
      </c>
      <c r="G20" s="410">
        <f t="shared" si="3"/>
        <v>3.0335366034182076E-3</v>
      </c>
      <c r="H20" s="392">
        <f>'IdxETF data'!AF30</f>
        <v>10.610756</v>
      </c>
      <c r="I20" s="411">
        <f t="shared" si="4"/>
        <v>5.7484909988135158E-2</v>
      </c>
      <c r="J20" s="412">
        <f>'IdxETF data'!AH30</f>
        <v>5.3162409999999998</v>
      </c>
      <c r="K20" s="413">
        <f t="shared" si="5"/>
        <v>6.5605231453931268E-3</v>
      </c>
      <c r="L20" s="464">
        <f>'IdxETF data'!AP30</f>
        <v>33.182631999999998</v>
      </c>
      <c r="M20" s="414">
        <f t="shared" si="6"/>
        <v>9.5703025293939037E-2</v>
      </c>
      <c r="N20" s="415">
        <f>'IdxETF data'!AZ30</f>
        <v>4.5094159999999999</v>
      </c>
      <c r="O20" s="417">
        <f t="shared" si="7"/>
        <v>2.0370453757090123E-2</v>
      </c>
      <c r="Q20" s="408">
        <f>'IdxETF data'!K30</f>
        <v>4.2298900000000001</v>
      </c>
      <c r="R20" s="467">
        <f t="shared" si="8"/>
        <v>-4.4602751668041396E-3</v>
      </c>
      <c r="S20" s="463">
        <f>'IdxETF data'!Q30</f>
        <v>18.537399000000001</v>
      </c>
      <c r="T20" s="467">
        <f t="shared" si="9"/>
        <v>8.4561505371965495E-2</v>
      </c>
      <c r="U20" s="408">
        <f>'IdxETF data'!S30</f>
        <v>5.1448270000000003</v>
      </c>
      <c r="V20" s="467">
        <f t="shared" si="10"/>
        <v>6.2914023581990053E-2</v>
      </c>
      <c r="W20" s="466">
        <f>'IdxETF data'!R30</f>
        <v>5.8140109999999998</v>
      </c>
      <c r="X20" s="467">
        <f t="shared" si="11"/>
        <v>7.8946880060453584E-2</v>
      </c>
      <c r="Z20">
        <f t="shared" si="0"/>
        <v>14</v>
      </c>
      <c r="AA20" s="420">
        <f t="shared" si="12"/>
        <v>36951</v>
      </c>
      <c r="AB20" s="430">
        <f t="shared" si="19"/>
        <v>-5.8571415019740947E-2</v>
      </c>
      <c r="AC20" s="434">
        <f t="shared" si="13"/>
        <v>7.8397515167842879E-2</v>
      </c>
      <c r="AD20" s="438">
        <f t="shared" si="14"/>
        <v>-0.1045576027095062</v>
      </c>
      <c r="AE20" s="442">
        <f t="shared" si="15"/>
        <v>-0.10636516252994388</v>
      </c>
      <c r="AF20" s="446">
        <f t="shared" si="16"/>
        <v>-2.7540495477553772E-2</v>
      </c>
      <c r="AG20" s="449">
        <f t="shared" si="17"/>
        <v>-0.16537896355621728</v>
      </c>
      <c r="AH20" s="472">
        <f t="shared" si="20"/>
        <v>-5.7281041295517372E-2</v>
      </c>
      <c r="AI20" s="424">
        <f t="shared" si="21"/>
        <v>-5.8571415019740947E-2</v>
      </c>
      <c r="AJ20" s="372">
        <f t="shared" si="22"/>
        <v>87.47687210024597</v>
      </c>
      <c r="AL20" s="381" t="s">
        <v>337</v>
      </c>
      <c r="AM20" s="482">
        <f>AE314</f>
        <v>5.5559383899720996E-3</v>
      </c>
      <c r="AN20" s="482">
        <f>AE313</f>
        <v>6.0712254389306254E-2</v>
      </c>
      <c r="AO20" s="483">
        <f>AO17</f>
        <v>3.7499999999999999E-3</v>
      </c>
      <c r="AP20" s="503">
        <f t="shared" si="24"/>
        <v>2.9745862810361963E-2</v>
      </c>
      <c r="AQ20" s="506"/>
      <c r="BJ20" s="568" t="str">
        <f t="shared" si="23"/>
        <v>JP (EWJ)</v>
      </c>
      <c r="BK20" s="569"/>
      <c r="BL20" s="569"/>
      <c r="BM20" s="569"/>
      <c r="BN20" s="569"/>
      <c r="BO20" s="569"/>
      <c r="BP20" s="569"/>
      <c r="BQ20" s="569"/>
      <c r="BR20" s="569"/>
      <c r="BS20" s="569"/>
    </row>
    <row r="21" spans="2:71">
      <c r="B21" s="390">
        <f>'Step #4'!B21</f>
        <v>16</v>
      </c>
      <c r="C21" s="406">
        <f>'Step #4'!C21</f>
        <v>37012</v>
      </c>
      <c r="D21" s="398">
        <f>'IdxETF data'!D31</f>
        <v>81.091469000000004</v>
      </c>
      <c r="E21" s="422">
        <f t="shared" si="2"/>
        <v>-5.6055290323099305E-3</v>
      </c>
      <c r="F21" s="409">
        <f>'IdxETF data'!AB31</f>
        <v>18.52950631842587</v>
      </c>
      <c r="G21" s="410">
        <f t="shared" si="3"/>
        <v>4.4863020068683035E-2</v>
      </c>
      <c r="H21" s="392">
        <f>'IdxETF data'!AF31</f>
        <v>10.033955000000001</v>
      </c>
      <c r="I21" s="411">
        <f t="shared" si="4"/>
        <v>-5.4360028635094371E-2</v>
      </c>
      <c r="J21" s="412">
        <f>'IdxETF data'!AH31</f>
        <v>5.2617919999999998</v>
      </c>
      <c r="K21" s="413">
        <f t="shared" si="5"/>
        <v>-1.0242011225600978E-2</v>
      </c>
      <c r="L21" s="464">
        <f>'IdxETF data'!AP31</f>
        <v>32.206673000000002</v>
      </c>
      <c r="M21" s="414">
        <f t="shared" si="6"/>
        <v>-2.9411741660516744E-2</v>
      </c>
      <c r="N21" s="415">
        <f>'IdxETF data'!AZ31</f>
        <v>4.3702880000000004</v>
      </c>
      <c r="O21" s="417">
        <f t="shared" si="7"/>
        <v>-3.0852775614403138E-2</v>
      </c>
      <c r="Q21" s="408">
        <f>'IdxETF data'!K31</f>
        <v>4.2608709999999999</v>
      </c>
      <c r="R21" s="467">
        <f t="shared" si="8"/>
        <v>7.3243039417099087E-3</v>
      </c>
      <c r="S21" s="463">
        <f>'IdxETF data'!Q31</f>
        <v>18.724851999999998</v>
      </c>
      <c r="T21" s="467">
        <f t="shared" si="9"/>
        <v>1.0112152195677293E-2</v>
      </c>
      <c r="U21" s="408">
        <f>'IdxETF data'!S31</f>
        <v>5.220955</v>
      </c>
      <c r="V21" s="467">
        <f t="shared" si="10"/>
        <v>1.4796999005019851E-2</v>
      </c>
      <c r="W21" s="466">
        <f>'IdxETF data'!R31</f>
        <v>5.6091819999999997</v>
      </c>
      <c r="X21" s="467">
        <f t="shared" si="11"/>
        <v>-3.5230239502470839E-2</v>
      </c>
      <c r="Z21">
        <f t="shared" si="0"/>
        <v>15</v>
      </c>
      <c r="AA21" s="420">
        <f t="shared" si="12"/>
        <v>36982</v>
      </c>
      <c r="AB21" s="430">
        <f t="shared" si="19"/>
        <v>8.8362464403726859E-2</v>
      </c>
      <c r="AC21" s="434">
        <f t="shared" si="13"/>
        <v>3.0335366034182076E-3</v>
      </c>
      <c r="AD21" s="438">
        <f t="shared" si="14"/>
        <v>5.7484909988135158E-2</v>
      </c>
      <c r="AE21" s="442">
        <f t="shared" si="15"/>
        <v>6.5605231453931268E-3</v>
      </c>
      <c r="AF21" s="446">
        <f t="shared" si="16"/>
        <v>9.5703025293939037E-2</v>
      </c>
      <c r="AG21" s="449">
        <f t="shared" si="17"/>
        <v>2.0370453757090123E-2</v>
      </c>
      <c r="AH21" s="472">
        <f t="shared" si="20"/>
        <v>5.668615296986599E-2</v>
      </c>
      <c r="AI21" s="424">
        <f t="shared" si="21"/>
        <v>8.8362464403726859E-2</v>
      </c>
      <c r="AJ21" s="372">
        <f t="shared" si="22"/>
        <v>92.435599453445917</v>
      </c>
      <c r="AL21" s="394" t="s">
        <v>335</v>
      </c>
      <c r="AM21" s="484">
        <f>AF314</f>
        <v>2.9645670286341593E-3</v>
      </c>
      <c r="AN21" s="484">
        <f>AF313</f>
        <v>4.6861489273978076E-2</v>
      </c>
      <c r="AO21" s="485">
        <f>AO17</f>
        <v>3.7499999999999999E-3</v>
      </c>
      <c r="AP21" s="504">
        <f t="shared" si="24"/>
        <v>-1.676073431584231E-2</v>
      </c>
      <c r="AQ21" s="507"/>
      <c r="BJ21" s="568" t="str">
        <f t="shared" si="23"/>
        <v>SG (EWS)</v>
      </c>
      <c r="BK21" s="569"/>
      <c r="BL21" s="569"/>
      <c r="BM21" s="569"/>
      <c r="BN21" s="569"/>
      <c r="BO21" s="569"/>
      <c r="BP21" s="569"/>
      <c r="BQ21" s="569"/>
      <c r="BR21" s="569"/>
      <c r="BS21" s="569"/>
    </row>
    <row r="22" spans="2:71">
      <c r="B22" s="390">
        <f>'Step #4'!B22</f>
        <v>17</v>
      </c>
      <c r="C22" s="406">
        <f>'Step #4'!C22</f>
        <v>37043</v>
      </c>
      <c r="D22" s="398">
        <f>'IdxETF data'!D32</f>
        <v>78.934593000000007</v>
      </c>
      <c r="E22" s="422">
        <f t="shared" si="2"/>
        <v>-2.6598062984899196E-2</v>
      </c>
      <c r="F22" s="409">
        <f>'IdxETF data'!AB32</f>
        <v>18.56107121582091</v>
      </c>
      <c r="G22" s="410">
        <f t="shared" si="3"/>
        <v>1.7034937063407085E-3</v>
      </c>
      <c r="H22" s="392">
        <f>'IdxETF data'!AF32</f>
        <v>9.9738710000000008</v>
      </c>
      <c r="I22" s="411">
        <f t="shared" si="4"/>
        <v>-5.9880675167468533E-3</v>
      </c>
      <c r="J22" s="412">
        <f>'IdxETF data'!AH32</f>
        <v>4.9895449999999997</v>
      </c>
      <c r="K22" s="413">
        <f t="shared" si="5"/>
        <v>-5.1740357657619307E-2</v>
      </c>
      <c r="L22" s="464">
        <f>'IdxETF data'!AP32</f>
        <v>30.254757000000001</v>
      </c>
      <c r="M22" s="414">
        <f t="shared" si="6"/>
        <v>-6.0605949580697205E-2</v>
      </c>
      <c r="N22" s="415">
        <f>'IdxETF data'!AZ32</f>
        <v>4.4439460000000004</v>
      </c>
      <c r="O22" s="417">
        <f t="shared" si="7"/>
        <v>1.6854266812621921E-2</v>
      </c>
      <c r="Q22" s="408">
        <f>'IdxETF data'!K32</f>
        <v>4.2840280000000002</v>
      </c>
      <c r="R22" s="467">
        <f t="shared" si="8"/>
        <v>5.4348042923619833E-3</v>
      </c>
      <c r="S22" s="463">
        <f>'IdxETF data'!Q32</f>
        <v>18.376722000000001</v>
      </c>
      <c r="T22" s="467">
        <f t="shared" si="9"/>
        <v>-1.8591869244146686E-2</v>
      </c>
      <c r="U22" s="408">
        <f>'IdxETF data'!S32</f>
        <v>5.1488310000000004</v>
      </c>
      <c r="V22" s="467">
        <f t="shared" si="10"/>
        <v>-1.3814330903062721E-2</v>
      </c>
      <c r="W22" s="466">
        <f>'IdxETF data'!R32</f>
        <v>5.3938470000000001</v>
      </c>
      <c r="X22" s="467">
        <f t="shared" si="11"/>
        <v>-3.8389733119731151E-2</v>
      </c>
      <c r="Z22">
        <f t="shared" si="0"/>
        <v>16</v>
      </c>
      <c r="AA22" s="420">
        <f t="shared" si="12"/>
        <v>37012</v>
      </c>
      <c r="AB22" s="430">
        <f t="shared" si="19"/>
        <v>-5.6055290323099305E-3</v>
      </c>
      <c r="AC22" s="434">
        <f t="shared" si="13"/>
        <v>4.4863020068683035E-2</v>
      </c>
      <c r="AD22" s="438">
        <f t="shared" si="14"/>
        <v>-5.4360028635094371E-2</v>
      </c>
      <c r="AE22" s="442">
        <f t="shared" si="15"/>
        <v>-1.0242011225600978E-2</v>
      </c>
      <c r="AF22" s="446">
        <f t="shared" si="16"/>
        <v>-2.9411741660516744E-2</v>
      </c>
      <c r="AG22" s="449">
        <f t="shared" si="17"/>
        <v>-3.0852775614403138E-2</v>
      </c>
      <c r="AH22" s="472">
        <f t="shared" si="20"/>
        <v>-1.071741574793776E-2</v>
      </c>
      <c r="AI22" s="424">
        <f t="shared" si="21"/>
        <v>-5.6055290323099305E-3</v>
      </c>
      <c r="AJ22" s="372">
        <f t="shared" si="22"/>
        <v>91.444928704193501</v>
      </c>
      <c r="AL22" s="456" t="s">
        <v>336</v>
      </c>
      <c r="AM22" s="486">
        <f>AG314</f>
        <v>6.6379892873912249E-3</v>
      </c>
      <c r="AN22" s="486">
        <f>AG313</f>
        <v>6.2393631371102168E-2</v>
      </c>
      <c r="AO22" s="487">
        <f>AO18</f>
        <v>3.7499999999999999E-3</v>
      </c>
      <c r="AP22" s="505">
        <f>(AM22-AO22)/AN22</f>
        <v>4.6286603679375003E-2</v>
      </c>
      <c r="AQ22" s="508"/>
    </row>
    <row r="23" spans="2:71">
      <c r="B23" s="390">
        <f>'Step #4'!B23</f>
        <v>18</v>
      </c>
      <c r="C23" s="406">
        <f>'Step #4'!C23</f>
        <v>37073</v>
      </c>
      <c r="D23" s="398">
        <f>'IdxETF data'!D33</f>
        <v>78.352028000000004</v>
      </c>
      <c r="E23" s="422">
        <f t="shared" si="2"/>
        <v>-7.3803509698213698E-3</v>
      </c>
      <c r="F23" s="409">
        <f>'IdxETF data'!AB33</f>
        <v>16.069743981435249</v>
      </c>
      <c r="G23" s="410">
        <f t="shared" si="3"/>
        <v>-0.13422324635348237</v>
      </c>
      <c r="H23" s="392">
        <f>'IdxETF data'!AF33</f>
        <v>9.8777369999999998</v>
      </c>
      <c r="I23" s="411">
        <f t="shared" si="4"/>
        <v>-9.6385846578526113E-3</v>
      </c>
      <c r="J23" s="412">
        <f>'IdxETF data'!AH33</f>
        <v>4.8509469999999997</v>
      </c>
      <c r="K23" s="413">
        <f t="shared" si="5"/>
        <v>-2.777768313543616E-2</v>
      </c>
      <c r="L23" s="464">
        <f>'IdxETF data'!AP33</f>
        <v>27.800063999999999</v>
      </c>
      <c r="M23" s="414">
        <f t="shared" si="6"/>
        <v>-8.1134117190232335E-2</v>
      </c>
      <c r="N23" s="415">
        <f>'IdxETF data'!AZ33</f>
        <v>4.3048169999999999</v>
      </c>
      <c r="O23" s="417">
        <f t="shared" si="7"/>
        <v>-3.1307536140178227E-2</v>
      </c>
      <c r="Q23" s="408">
        <f>'IdxETF data'!K33</f>
        <v>4.3796400000000002</v>
      </c>
      <c r="R23" s="467">
        <f t="shared" si="8"/>
        <v>2.2318248153373466E-2</v>
      </c>
      <c r="S23" s="463">
        <f>'IdxETF data'!Q33</f>
        <v>18.102830999999998</v>
      </c>
      <c r="T23" s="467">
        <f t="shared" si="9"/>
        <v>-1.4904235913238639E-2</v>
      </c>
      <c r="U23" s="408">
        <f>'IdxETF data'!S33</f>
        <v>5.068695</v>
      </c>
      <c r="V23" s="467">
        <f t="shared" si="10"/>
        <v>-1.5563921208522902E-2</v>
      </c>
      <c r="W23" s="466">
        <f>'IdxETF data'!R33</f>
        <v>5.2625489999999999</v>
      </c>
      <c r="X23" s="467">
        <f t="shared" si="11"/>
        <v>-2.4342181007358965E-2</v>
      </c>
      <c r="Z23">
        <f t="shared" si="0"/>
        <v>17</v>
      </c>
      <c r="AA23" s="420">
        <f t="shared" si="12"/>
        <v>37043</v>
      </c>
      <c r="AB23" s="430">
        <f t="shared" si="19"/>
        <v>-2.6598062984899196E-2</v>
      </c>
      <c r="AC23" s="434">
        <f t="shared" si="13"/>
        <v>1.7034937063407085E-3</v>
      </c>
      <c r="AD23" s="438">
        <f t="shared" si="14"/>
        <v>-5.9880675167468533E-3</v>
      </c>
      <c r="AE23" s="442">
        <f t="shared" si="15"/>
        <v>-5.1740357657619307E-2</v>
      </c>
      <c r="AF23" s="446">
        <f t="shared" si="16"/>
        <v>-6.0605949580697205E-2</v>
      </c>
      <c r="AG23" s="449">
        <f t="shared" si="17"/>
        <v>1.6854266812621921E-2</v>
      </c>
      <c r="AH23" s="472">
        <f t="shared" si="20"/>
        <v>-2.0831115308090058E-2</v>
      </c>
      <c r="AI23" s="424">
        <f t="shared" si="21"/>
        <v>-2.6598062984899196E-2</v>
      </c>
      <c r="AJ23" s="372">
        <f t="shared" si="22"/>
        <v>89.54002885001637</v>
      </c>
    </row>
    <row r="24" spans="2:71">
      <c r="B24" s="390">
        <f>'Step #4'!B24</f>
        <v>19</v>
      </c>
      <c r="C24" s="406">
        <f>'Step #4'!C24</f>
        <v>37104</v>
      </c>
      <c r="D24" s="398">
        <f>'IdxETF data'!D34</f>
        <v>73.703156000000007</v>
      </c>
      <c r="E24" s="422">
        <f t="shared" si="2"/>
        <v>-5.933314195772954E-2</v>
      </c>
      <c r="F24" s="409">
        <f>'IdxETF data'!AB34</f>
        <v>15.348565817644403</v>
      </c>
      <c r="G24" s="410">
        <f t="shared" si="3"/>
        <v>-4.4878012034541115E-2</v>
      </c>
      <c r="H24" s="392">
        <f>'IdxETF data'!AF34</f>
        <v>9.1627419999999997</v>
      </c>
      <c r="I24" s="411">
        <f t="shared" si="4"/>
        <v>-7.2384494545663647E-2</v>
      </c>
      <c r="J24" s="412">
        <f>'IdxETF data'!AH34</f>
        <v>4.4747500000000002</v>
      </c>
      <c r="K24" s="413">
        <f t="shared" si="5"/>
        <v>-7.7551249271533895E-2</v>
      </c>
      <c r="L24" s="464">
        <f>'IdxETF data'!AP34</f>
        <v>27.031127999999999</v>
      </c>
      <c r="M24" s="414">
        <f t="shared" si="6"/>
        <v>-2.7659504668766211E-2</v>
      </c>
      <c r="N24" s="415">
        <f>'IdxETF data'!AZ34</f>
        <v>4.2966309999999996</v>
      </c>
      <c r="O24" s="417">
        <f t="shared" si="7"/>
        <v>-1.9015907064110493E-3</v>
      </c>
      <c r="Q24" s="408">
        <f>'IdxETF data'!K34</f>
        <v>4.4288470000000002</v>
      </c>
      <c r="R24" s="467">
        <f t="shared" si="8"/>
        <v>1.123539834324272E-2</v>
      </c>
      <c r="S24" s="463">
        <f>'IdxETF data'!Q34</f>
        <v>17.015875000000001</v>
      </c>
      <c r="T24" s="467">
        <f t="shared" si="9"/>
        <v>-6.0043426356905072E-2</v>
      </c>
      <c r="U24" s="408">
        <f>'IdxETF data'!S34</f>
        <v>5.0246180000000003</v>
      </c>
      <c r="V24" s="467">
        <f t="shared" si="10"/>
        <v>-8.695926663569109E-3</v>
      </c>
      <c r="W24" s="466">
        <f>'IdxETF data'!R34</f>
        <v>5.1417510000000002</v>
      </c>
      <c r="X24" s="467">
        <f t="shared" si="11"/>
        <v>-2.2954275580141847E-2</v>
      </c>
      <c r="Z24">
        <f t="shared" si="0"/>
        <v>18</v>
      </c>
      <c r="AA24" s="420">
        <f t="shared" si="12"/>
        <v>37073</v>
      </c>
      <c r="AB24" s="430">
        <f t="shared" si="19"/>
        <v>-7.3803509698213698E-3</v>
      </c>
      <c r="AC24" s="434">
        <f t="shared" si="13"/>
        <v>-0.13422324635348237</v>
      </c>
      <c r="AD24" s="438">
        <f t="shared" si="14"/>
        <v>-9.6385846578526113E-3</v>
      </c>
      <c r="AE24" s="442">
        <f t="shared" si="15"/>
        <v>-2.777768313543616E-2</v>
      </c>
      <c r="AF24" s="446">
        <f t="shared" si="16"/>
        <v>-8.1134117190232335E-2</v>
      </c>
      <c r="AG24" s="449">
        <f t="shared" si="17"/>
        <v>-3.1307536140178227E-2</v>
      </c>
      <c r="AH24" s="472">
        <f t="shared" si="20"/>
        <v>-3.8553348686213462E-2</v>
      </c>
      <c r="AI24" s="424">
        <f t="shared" si="21"/>
        <v>-7.3803509698213698E-3</v>
      </c>
      <c r="AJ24" s="372">
        <f t="shared" si="22"/>
        <v>86.087960896388068</v>
      </c>
      <c r="AL24" s="1072" t="s">
        <v>345</v>
      </c>
      <c r="AM24" s="1072"/>
    </row>
    <row r="25" spans="2:71">
      <c r="B25" s="390">
        <f>'Step #4'!B25</f>
        <v>20</v>
      </c>
      <c r="C25" s="406">
        <f>'Step #4'!C25</f>
        <v>37135</v>
      </c>
      <c r="D25" s="398">
        <f>'IdxETF data'!D35</f>
        <v>67.433762000000002</v>
      </c>
      <c r="E25" s="422">
        <f t="shared" si="2"/>
        <v>-8.5062761762874861E-2</v>
      </c>
      <c r="F25" s="409">
        <f>'IdxETF data'!AB35</f>
        <v>14.768887256532768</v>
      </c>
      <c r="G25" s="410">
        <f t="shared" si="3"/>
        <v>-3.7767604348104555E-2</v>
      </c>
      <c r="H25" s="392">
        <f>'IdxETF data'!AF35</f>
        <v>7.5659999999999998</v>
      </c>
      <c r="I25" s="411">
        <f t="shared" si="4"/>
        <v>-0.17426464698012889</v>
      </c>
      <c r="J25" s="412">
        <f>'IdxETF data'!AH35</f>
        <v>4.0013139999999998</v>
      </c>
      <c r="K25" s="413">
        <f t="shared" si="5"/>
        <v>-0.10580166489748044</v>
      </c>
      <c r="L25" s="464">
        <f>'IdxETF data'!AP35</f>
        <v>24.842623</v>
      </c>
      <c r="M25" s="414">
        <f t="shared" si="6"/>
        <v>-8.0962400089260034E-2</v>
      </c>
      <c r="N25" s="415">
        <f>'IdxETF data'!AZ35</f>
        <v>3.4251339999999999</v>
      </c>
      <c r="O25" s="417">
        <f t="shared" si="7"/>
        <v>-0.20283263794354223</v>
      </c>
      <c r="Q25" s="408">
        <f>'IdxETF data'!K35</f>
        <v>4.4691369999999999</v>
      </c>
      <c r="R25" s="467">
        <f t="shared" si="8"/>
        <v>9.0971758563798133E-3</v>
      </c>
      <c r="S25" s="463">
        <f>'IdxETF data'!Q35</f>
        <v>15.432365000000001</v>
      </c>
      <c r="T25" s="467">
        <f t="shared" si="9"/>
        <v>-9.3060744745715462E-2</v>
      </c>
      <c r="U25" s="408">
        <f>'IdxETF data'!S35</f>
        <v>4.4356080000000002</v>
      </c>
      <c r="V25" s="467">
        <f t="shared" si="10"/>
        <v>-0.11722483181806065</v>
      </c>
      <c r="W25" s="466">
        <f>'IdxETF data'!R35</f>
        <v>4.5902859999999999</v>
      </c>
      <c r="X25" s="467">
        <f t="shared" si="11"/>
        <v>-0.10725237375361041</v>
      </c>
      <c r="Z25">
        <f t="shared" si="0"/>
        <v>19</v>
      </c>
      <c r="AA25" s="420">
        <f t="shared" si="12"/>
        <v>37104</v>
      </c>
      <c r="AB25" s="430">
        <f t="shared" si="19"/>
        <v>-5.933314195772954E-2</v>
      </c>
      <c r="AC25" s="434">
        <f t="shared" si="13"/>
        <v>-4.4878012034541115E-2</v>
      </c>
      <c r="AD25" s="438">
        <f t="shared" si="14"/>
        <v>-7.2384494545663647E-2</v>
      </c>
      <c r="AE25" s="442">
        <f t="shared" si="15"/>
        <v>-7.7551249271533895E-2</v>
      </c>
      <c r="AF25" s="446">
        <f t="shared" si="16"/>
        <v>-2.7659504668766211E-2</v>
      </c>
      <c r="AG25" s="449">
        <f t="shared" si="17"/>
        <v>-1.9015907064110493E-3</v>
      </c>
      <c r="AH25" s="472">
        <f t="shared" si="20"/>
        <v>-5.2033867234793654E-2</v>
      </c>
      <c r="AI25" s="424">
        <f t="shared" si="21"/>
        <v>-5.933314195772954E-2</v>
      </c>
      <c r="AJ25" s="372">
        <f t="shared" si="22"/>
        <v>81.60847136859131</v>
      </c>
      <c r="AL25" s="490" t="s">
        <v>340</v>
      </c>
      <c r="AM25" s="497" t="s">
        <v>342</v>
      </c>
      <c r="AN25" s="554" t="s">
        <v>341</v>
      </c>
      <c r="AO25" s="555" t="s">
        <v>334</v>
      </c>
      <c r="AP25" s="556" t="s">
        <v>337</v>
      </c>
      <c r="AQ25" s="557" t="s">
        <v>335</v>
      </c>
      <c r="AR25" s="558" t="s">
        <v>336</v>
      </c>
    </row>
    <row r="26" spans="2:71">
      <c r="B26" s="390">
        <f>'Step #4'!B26</f>
        <v>21</v>
      </c>
      <c r="C26" s="406">
        <f>'Step #4'!C26</f>
        <v>37165</v>
      </c>
      <c r="D26" s="398">
        <f>'IdxETF data'!D36</f>
        <v>68.568161000000003</v>
      </c>
      <c r="E26" s="422">
        <f t="shared" si="2"/>
        <v>1.6822419013194034E-2</v>
      </c>
      <c r="F26" s="409">
        <f>'IdxETF data'!AB36</f>
        <v>14.135434988964203</v>
      </c>
      <c r="G26" s="410">
        <f t="shared" si="3"/>
        <v>-4.2890994870880883E-2</v>
      </c>
      <c r="H26" s="392">
        <f>'IdxETF data'!AF36</f>
        <v>7.9978210000000001</v>
      </c>
      <c r="I26" s="411">
        <f t="shared" si="4"/>
        <v>5.7073883161512073E-2</v>
      </c>
      <c r="J26" s="412">
        <f>'IdxETF data'!AH36</f>
        <v>4.0517729999999998</v>
      </c>
      <c r="K26" s="413">
        <f t="shared" si="5"/>
        <v>1.2610607415463937E-2</v>
      </c>
      <c r="L26" s="464">
        <f>'IdxETF data'!AP36</f>
        <v>24.813047000000001</v>
      </c>
      <c r="M26" s="414">
        <f t="shared" si="6"/>
        <v>-1.1905345099830766E-3</v>
      </c>
      <c r="N26" s="415">
        <f>'IdxETF data'!AZ36</f>
        <v>3.548635</v>
      </c>
      <c r="O26" s="417">
        <f t="shared" si="7"/>
        <v>3.6057275423384993E-2</v>
      </c>
      <c r="Q26" s="408">
        <f>'IdxETF data'!K36</f>
        <v>4.5527879999999996</v>
      </c>
      <c r="R26" s="467">
        <f t="shared" si="8"/>
        <v>1.8717483934817869E-2</v>
      </c>
      <c r="S26" s="463">
        <f>'IdxETF data'!Q36</f>
        <v>15.874468999999999</v>
      </c>
      <c r="T26" s="467">
        <f t="shared" si="9"/>
        <v>2.86478449673786E-2</v>
      </c>
      <c r="U26" s="408">
        <f>'IdxETF data'!S36</f>
        <v>4.5317730000000003</v>
      </c>
      <c r="V26" s="467">
        <f t="shared" si="10"/>
        <v>2.1680229632555559E-2</v>
      </c>
      <c r="W26" s="466">
        <f>'IdxETF data'!R36</f>
        <v>4.7268400000000002</v>
      </c>
      <c r="X26" s="467">
        <f t="shared" si="11"/>
        <v>2.9748473188816682E-2</v>
      </c>
      <c r="Z26">
        <f t="shared" si="0"/>
        <v>20</v>
      </c>
      <c r="AA26" s="420">
        <f t="shared" si="12"/>
        <v>37135</v>
      </c>
      <c r="AB26" s="430">
        <f t="shared" si="19"/>
        <v>-8.5062761762874861E-2</v>
      </c>
      <c r="AC26" s="434">
        <f t="shared" si="13"/>
        <v>-3.7767604348104555E-2</v>
      </c>
      <c r="AD26" s="438">
        <f t="shared" si="14"/>
        <v>-0.17426464698012889</v>
      </c>
      <c r="AE26" s="442">
        <f t="shared" si="15"/>
        <v>-0.10580166489748044</v>
      </c>
      <c r="AF26" s="446">
        <f t="shared" si="16"/>
        <v>-8.0962400089260034E-2</v>
      </c>
      <c r="AG26" s="449">
        <f t="shared" si="17"/>
        <v>-0.20283263794354223</v>
      </c>
      <c r="AH26" s="472">
        <f t="shared" si="20"/>
        <v>-0.10478961269741324</v>
      </c>
      <c r="AI26" s="424">
        <f t="shared" si="21"/>
        <v>-8.5062761762874861E-2</v>
      </c>
      <c r="AJ26" s="372">
        <f t="shared" si="22"/>
        <v>73.056751261048674</v>
      </c>
      <c r="AL26" s="491" t="s">
        <v>344</v>
      </c>
      <c r="AM26" s="1146"/>
      <c r="AN26" s="498">
        <f>CORREL(E6:E310, G6:G310)</f>
        <v>0.42033643211685079</v>
      </c>
      <c r="AO26" s="359">
        <f>CORREL(E6:E310, I6:I310)</f>
        <v>0.79003419272974529</v>
      </c>
      <c r="AP26" s="359">
        <f>CORREL(E6:E310,K6:K310)</f>
        <v>0.61434041652755578</v>
      </c>
      <c r="AQ26" s="359">
        <f>CORREL(E6:E310,M6:M310)</f>
        <v>0.66155396185511472</v>
      </c>
      <c r="AR26" s="359">
        <f>CORREL(E6:E310,O6:O310)</f>
        <v>0.69256178461882234</v>
      </c>
    </row>
    <row r="27" spans="2:71">
      <c r="B27" s="390">
        <f>'Step #4'!B27</f>
        <v>22</v>
      </c>
      <c r="C27" s="406">
        <f>'Step #4'!C27</f>
        <v>37196</v>
      </c>
      <c r="D27" s="398">
        <f>'IdxETF data'!D37</f>
        <v>73.914931999999993</v>
      </c>
      <c r="E27" s="422">
        <f t="shared" si="2"/>
        <v>7.7977459538399962E-2</v>
      </c>
      <c r="F27" s="409">
        <f>'IdxETF data'!AB37</f>
        <v>14.627681857204884</v>
      </c>
      <c r="G27" s="410">
        <f t="shared" si="3"/>
        <v>3.4823609505118647E-2</v>
      </c>
      <c r="H27" s="392">
        <f>'IdxETF data'!AF37</f>
        <v>8.8249739999999992</v>
      </c>
      <c r="I27" s="411">
        <f t="shared" si="4"/>
        <v>0.10342229464750452</v>
      </c>
      <c r="J27" s="412">
        <f>'IdxETF data'!AH37</f>
        <v>4.4655290000000001</v>
      </c>
      <c r="K27" s="413">
        <f t="shared" si="5"/>
        <v>0.10211727063682985</v>
      </c>
      <c r="L27" s="464">
        <f>'IdxETF data'!AP37</f>
        <v>24.783472</v>
      </c>
      <c r="M27" s="414">
        <f t="shared" si="6"/>
        <v>-1.1919132704661939E-3</v>
      </c>
      <c r="N27" s="415">
        <f>'IdxETF data'!AZ37</f>
        <v>3.7544719999999998</v>
      </c>
      <c r="O27" s="417">
        <f t="shared" si="7"/>
        <v>5.8004556681653607E-2</v>
      </c>
      <c r="Q27" s="408">
        <f>'IdxETF data'!K37</f>
        <v>4.4924939999999998</v>
      </c>
      <c r="R27" s="467">
        <f t="shared" si="8"/>
        <v>-1.3243313767300369E-2</v>
      </c>
      <c r="S27" s="463">
        <f>'IdxETF data'!Q37</f>
        <v>17.086259999999999</v>
      </c>
      <c r="T27" s="467">
        <f t="shared" si="9"/>
        <v>7.6335844682426934E-2</v>
      </c>
      <c r="U27" s="408">
        <f>'IdxETF data'!S37</f>
        <v>4.7922190000000002</v>
      </c>
      <c r="V27" s="467">
        <f t="shared" si="10"/>
        <v>5.7471104576509058E-2</v>
      </c>
      <c r="W27" s="466">
        <f>'IdxETF data'!R37</f>
        <v>4.8949059999999998</v>
      </c>
      <c r="X27" s="467">
        <f t="shared" si="11"/>
        <v>3.5555677788966733E-2</v>
      </c>
      <c r="Z27">
        <f t="shared" si="0"/>
        <v>21</v>
      </c>
      <c r="AA27" s="420">
        <f t="shared" si="12"/>
        <v>37165</v>
      </c>
      <c r="AB27" s="430">
        <f t="shared" si="19"/>
        <v>1.6822419013194034E-2</v>
      </c>
      <c r="AC27" s="434">
        <f t="shared" si="13"/>
        <v>-4.2890994870880883E-2</v>
      </c>
      <c r="AD27" s="438">
        <f t="shared" si="14"/>
        <v>5.7073883161512073E-2</v>
      </c>
      <c r="AE27" s="442">
        <f t="shared" si="15"/>
        <v>1.2610607415463937E-2</v>
      </c>
      <c r="AF27" s="446">
        <f t="shared" si="16"/>
        <v>-1.1905345099830766E-3</v>
      </c>
      <c r="AG27" s="449">
        <f t="shared" si="17"/>
        <v>3.6057275423384993E-2</v>
      </c>
      <c r="AH27" s="472">
        <f t="shared" si="20"/>
        <v>1.3604135681758878E-2</v>
      </c>
      <c r="AI27" s="424">
        <f t="shared" si="21"/>
        <v>1.6822419013194034E-2</v>
      </c>
      <c r="AJ27" s="372">
        <f t="shared" si="22"/>
        <v>74.05062521767249</v>
      </c>
      <c r="AL27" s="492" t="s">
        <v>343</v>
      </c>
      <c r="AM27" s="1147"/>
      <c r="AN27" s="1012"/>
      <c r="AO27" s="498">
        <f>CORREL(G6:G310,I6:I310)</f>
        <v>0.50485764668803912</v>
      </c>
      <c r="AP27" s="359">
        <f>CORREL(G6:G310,K6:K310)</f>
        <v>0.72539019358714973</v>
      </c>
      <c r="AQ27" s="359">
        <f>CORREL(G6:G310,M6:M310)</f>
        <v>0.4070978719195204</v>
      </c>
      <c r="AR27" s="359">
        <f>CORREL(G6:G310,O6:O310)</f>
        <v>0.57400223653019977</v>
      </c>
    </row>
    <row r="28" spans="2:71">
      <c r="B28" s="390">
        <f>'Step #4'!B28</f>
        <v>23</v>
      </c>
      <c r="C28" s="406">
        <f>'Step #4'!C28</f>
        <v>37226</v>
      </c>
      <c r="D28" s="398">
        <f>'IdxETF data'!D38</f>
        <v>74.076935000000006</v>
      </c>
      <c r="E28" s="422">
        <f t="shared" si="2"/>
        <v>2.1917492936340821E-3</v>
      </c>
      <c r="F28" s="409">
        <f>'IdxETF data'!AB38</f>
        <v>13.773933179602576</v>
      </c>
      <c r="G28" s="410">
        <f t="shared" si="3"/>
        <v>-5.8365275232028169E-2</v>
      </c>
      <c r="H28" s="392">
        <f>'IdxETF data'!AF38</f>
        <v>9.1838099999999994</v>
      </c>
      <c r="I28" s="411">
        <f t="shared" si="4"/>
        <v>4.0661422911840939E-2</v>
      </c>
      <c r="J28" s="412">
        <f>'IdxETF data'!AH38</f>
        <v>4.6269939999999998</v>
      </c>
      <c r="K28" s="413">
        <f t="shared" si="5"/>
        <v>3.6158090116534813E-2</v>
      </c>
      <c r="L28" s="464">
        <f>'IdxETF data'!AP38</f>
        <v>22.801981000000001</v>
      </c>
      <c r="M28" s="414">
        <f t="shared" si="6"/>
        <v>-7.995211486106546E-2</v>
      </c>
      <c r="N28" s="415">
        <f>'IdxETF data'!AZ38</f>
        <v>4.1743810000000003</v>
      </c>
      <c r="O28" s="417">
        <f t="shared" si="7"/>
        <v>0.11184235759382433</v>
      </c>
      <c r="Q28" s="408">
        <f>'IdxETF data'!K38</f>
        <v>4.4617139999999997</v>
      </c>
      <c r="R28" s="467">
        <f t="shared" si="8"/>
        <v>-6.8514281822079637E-3</v>
      </c>
      <c r="S28" s="463">
        <f>'IdxETF data'!Q38</f>
        <v>17.328620999999998</v>
      </c>
      <c r="T28" s="467">
        <f t="shared" si="9"/>
        <v>1.4184555309353808E-2</v>
      </c>
      <c r="U28" s="408">
        <f>'IdxETF data'!S38</f>
        <v>4.639958</v>
      </c>
      <c r="V28" s="467">
        <f t="shared" si="10"/>
        <v>-3.1772546288055703E-2</v>
      </c>
      <c r="W28" s="466">
        <f>'IdxETF data'!R38</f>
        <v>4.8738970000000004</v>
      </c>
      <c r="X28" s="467">
        <f t="shared" si="11"/>
        <v>-4.2920129620465097E-3</v>
      </c>
      <c r="Z28">
        <f t="shared" si="0"/>
        <v>22</v>
      </c>
      <c r="AA28" s="420">
        <f t="shared" si="12"/>
        <v>37196</v>
      </c>
      <c r="AB28" s="430">
        <f t="shared" si="19"/>
        <v>7.7977459538399962E-2</v>
      </c>
      <c r="AC28" s="434">
        <f t="shared" si="13"/>
        <v>3.4823609505118647E-2</v>
      </c>
      <c r="AD28" s="438">
        <f t="shared" si="14"/>
        <v>0.10342229464750452</v>
      </c>
      <c r="AE28" s="442">
        <f t="shared" si="15"/>
        <v>0.10211727063682985</v>
      </c>
      <c r="AF28" s="446">
        <f t="shared" si="16"/>
        <v>-1.1919132704661939E-3</v>
      </c>
      <c r="AG28" s="449">
        <f t="shared" si="17"/>
        <v>5.8004556681653607E-2</v>
      </c>
      <c r="AH28" s="472">
        <f t="shared" si="20"/>
        <v>6.7820860843055192E-2</v>
      </c>
      <c r="AI28" s="424">
        <f t="shared" si="21"/>
        <v>7.7977459538399962E-2</v>
      </c>
      <c r="AJ28" s="372">
        <f t="shared" si="22"/>
        <v>79.072802365901495</v>
      </c>
      <c r="AL28" s="493" t="str">
        <f>AL19</f>
        <v>GM (EWG)</v>
      </c>
      <c r="AM28" s="1147"/>
      <c r="AN28" s="1012"/>
      <c r="AO28" s="1012"/>
      <c r="AP28" s="498">
        <f>CORREL(I6:I310,K6:K310)</f>
        <v>0.65285686044044</v>
      </c>
      <c r="AQ28" s="359">
        <f>CORREL(I6:I310,M6:M310)</f>
        <v>0.62082213040479384</v>
      </c>
      <c r="AR28" s="359">
        <f>CORREL(I6:I310,O6:O310)</f>
        <v>0.69438194862320068</v>
      </c>
    </row>
    <row r="29" spans="2:71">
      <c r="B29" s="390">
        <f>'Step #4'!B29</f>
        <v>24</v>
      </c>
      <c r="C29" s="406">
        <f>'Step #4'!C29</f>
        <v>37257</v>
      </c>
      <c r="D29" s="398">
        <f>'IdxETF data'!D39</f>
        <v>73.603408999999999</v>
      </c>
      <c r="E29" s="422">
        <f t="shared" si="2"/>
        <v>-6.3923541113034554E-3</v>
      </c>
      <c r="F29" s="409">
        <f>'IdxETF data'!AB39</f>
        <v>12.482659314845895</v>
      </c>
      <c r="G29" s="410">
        <f t="shared" si="3"/>
        <v>-9.3747649848402892E-2</v>
      </c>
      <c r="H29" s="392">
        <f>'IdxETF data'!AF39</f>
        <v>8.7641539999999996</v>
      </c>
      <c r="I29" s="411">
        <f t="shared" si="4"/>
        <v>-4.5695196220305045E-2</v>
      </c>
      <c r="J29" s="412">
        <f>'IdxETF data'!AH39</f>
        <v>4.6169000000000002</v>
      </c>
      <c r="K29" s="413">
        <f t="shared" si="5"/>
        <v>-2.1815459453804475E-3</v>
      </c>
      <c r="L29" s="464">
        <f>'IdxETF data'!AP39</f>
        <v>21.116236000000001</v>
      </c>
      <c r="M29" s="414">
        <f t="shared" si="6"/>
        <v>-7.3929760751927698E-2</v>
      </c>
      <c r="N29" s="415">
        <f>'IdxETF data'!AZ39</f>
        <v>4.7562239999999996</v>
      </c>
      <c r="O29" s="417">
        <f t="shared" si="7"/>
        <v>0.13938425840861179</v>
      </c>
      <c r="Q29" s="408">
        <f>'IdxETF data'!K39</f>
        <v>4.4976240000000001</v>
      </c>
      <c r="R29" s="467">
        <f t="shared" si="8"/>
        <v>8.0484764375305939E-3</v>
      </c>
      <c r="S29" s="463">
        <f>'IdxETF data'!Q39</f>
        <v>17.175087000000001</v>
      </c>
      <c r="T29" s="467">
        <f t="shared" si="9"/>
        <v>-8.860139534472844E-3</v>
      </c>
      <c r="U29" s="408">
        <f>'IdxETF data'!S39</f>
        <v>4.9067319999999999</v>
      </c>
      <c r="V29" s="467">
        <f t="shared" si="10"/>
        <v>5.7494916979851984E-2</v>
      </c>
      <c r="W29" s="466">
        <f>'IdxETF data'!R39</f>
        <v>4.7316469999999997</v>
      </c>
      <c r="X29" s="467">
        <f t="shared" si="11"/>
        <v>-2.9186090719602986E-2</v>
      </c>
      <c r="Z29">
        <f t="shared" si="0"/>
        <v>23</v>
      </c>
      <c r="AA29" s="420">
        <f t="shared" si="12"/>
        <v>37226</v>
      </c>
      <c r="AB29" s="430">
        <f t="shared" si="19"/>
        <v>2.1917492936340821E-3</v>
      </c>
      <c r="AC29" s="434">
        <f t="shared" si="13"/>
        <v>-5.8365275232028169E-2</v>
      </c>
      <c r="AD29" s="438">
        <f t="shared" si="14"/>
        <v>4.0661422911840939E-2</v>
      </c>
      <c r="AE29" s="442">
        <f t="shared" si="15"/>
        <v>3.6158090116534813E-2</v>
      </c>
      <c r="AF29" s="446">
        <f t="shared" si="16"/>
        <v>-7.995211486106546E-2</v>
      </c>
      <c r="AG29" s="449">
        <f t="shared" si="17"/>
        <v>0.11184235759382433</v>
      </c>
      <c r="AH29" s="472">
        <f t="shared" si="20"/>
        <v>5.0259551543549164E-3</v>
      </c>
      <c r="AI29" s="424">
        <f t="shared" si="21"/>
        <v>2.1917492936340821E-3</v>
      </c>
      <c r="AJ29" s="372">
        <f t="shared" si="22"/>
        <v>79.470218724521686</v>
      </c>
      <c r="AL29" s="494" t="str">
        <f t="shared" ref="AL29:AL31" si="25">AL20</f>
        <v>HK (EWH)</v>
      </c>
      <c r="AM29" s="1147"/>
      <c r="AN29" s="1012"/>
      <c r="AO29" s="1012"/>
      <c r="AP29" s="1012"/>
      <c r="AQ29" s="498">
        <f>(CORREL(K6:K310,M6:M310))</f>
        <v>0.51671108280481315</v>
      </c>
      <c r="AR29" s="359">
        <f>CORREL(K6:K310,O6:O310)</f>
        <v>0.78613456994270869</v>
      </c>
    </row>
    <row r="30" spans="2:71">
      <c r="B30" s="390">
        <f>'Step #4'!B30</f>
        <v>25</v>
      </c>
      <c r="C30" s="406">
        <f>'Step #4'!C30</f>
        <v>37288</v>
      </c>
      <c r="D30" s="398">
        <f>'IdxETF data'!D40</f>
        <v>72.283264000000003</v>
      </c>
      <c r="E30" s="422">
        <f t="shared" si="2"/>
        <v>-1.7935921962527579E-2</v>
      </c>
      <c r="F30" s="409">
        <f>'IdxETF data'!AB40</f>
        <v>12.75911365255093</v>
      </c>
      <c r="G30" s="410">
        <f t="shared" si="3"/>
        <v>2.2147070646736378E-2</v>
      </c>
      <c r="H30" s="392">
        <f>'IdxETF data'!AF40</f>
        <v>8.6729240000000001</v>
      </c>
      <c r="I30" s="411">
        <f t="shared" si="4"/>
        <v>-1.0409447392184079E-2</v>
      </c>
      <c r="J30" s="412">
        <f>'IdxETF data'!AH40</f>
        <v>4.4035780000000004</v>
      </c>
      <c r="K30" s="413">
        <f t="shared" si="5"/>
        <v>-4.6204596157594868E-2</v>
      </c>
      <c r="L30" s="464">
        <f>'IdxETF data'!AP40</f>
        <v>22.092188</v>
      </c>
      <c r="M30" s="414">
        <f t="shared" si="6"/>
        <v>4.6218085458033409E-2</v>
      </c>
      <c r="N30" s="415">
        <f>'IdxETF data'!AZ40</f>
        <v>4.5736109999999996</v>
      </c>
      <c r="O30" s="417">
        <f t="shared" si="7"/>
        <v>-3.8394533142257381E-2</v>
      </c>
      <c r="Q30" s="408">
        <f>'IdxETF data'!K40</f>
        <v>4.537579</v>
      </c>
      <c r="R30" s="467">
        <f t="shared" si="8"/>
        <v>8.8835794188220074E-3</v>
      </c>
      <c r="S30" s="463">
        <f>'IdxETF data'!Q40</f>
        <v>16.823736</v>
      </c>
      <c r="T30" s="467">
        <f t="shared" si="9"/>
        <v>-2.0457014278879693E-2</v>
      </c>
      <c r="U30" s="408">
        <f>'IdxETF data'!S40</f>
        <v>4.9782089999999997</v>
      </c>
      <c r="V30" s="467">
        <f t="shared" si="10"/>
        <v>1.4567129405070434E-2</v>
      </c>
      <c r="W30" s="466">
        <f>'IdxETF data'!R40</f>
        <v>4.7744220000000004</v>
      </c>
      <c r="X30" s="467">
        <f t="shared" si="11"/>
        <v>9.0401925587433318E-3</v>
      </c>
      <c r="Z30">
        <f t="shared" si="0"/>
        <v>24</v>
      </c>
      <c r="AA30" s="420">
        <f t="shared" si="12"/>
        <v>37257</v>
      </c>
      <c r="AB30" s="430">
        <f t="shared" si="19"/>
        <v>-6.3923541113034554E-3</v>
      </c>
      <c r="AC30" s="434">
        <f t="shared" si="13"/>
        <v>-9.3747649848402892E-2</v>
      </c>
      <c r="AD30" s="438">
        <f t="shared" si="14"/>
        <v>-4.5695196220305045E-2</v>
      </c>
      <c r="AE30" s="442">
        <f t="shared" si="15"/>
        <v>-2.1815459453804475E-3</v>
      </c>
      <c r="AF30" s="446">
        <f t="shared" si="16"/>
        <v>-7.3929760751927698E-2</v>
      </c>
      <c r="AG30" s="449">
        <f t="shared" si="17"/>
        <v>0.13938425840861179</v>
      </c>
      <c r="AH30" s="472">
        <f t="shared" si="20"/>
        <v>-1.7146073383697211E-2</v>
      </c>
      <c r="AI30" s="424">
        <f t="shared" si="21"/>
        <v>-6.3923541113034554E-3</v>
      </c>
      <c r="AJ30" s="372">
        <f t="shared" si="22"/>
        <v>78.107616522452574</v>
      </c>
      <c r="AL30" s="495" t="str">
        <f t="shared" si="25"/>
        <v>JP (EWJ)</v>
      </c>
      <c r="AM30" s="1147"/>
      <c r="AN30" s="1012"/>
      <c r="AO30" s="1012"/>
      <c r="AP30" s="1012"/>
      <c r="AQ30" s="1012"/>
      <c r="AR30" s="498">
        <f>CORREL(M6:M310,O6:O310)</f>
        <v>0.55855213613310906</v>
      </c>
    </row>
    <row r="31" spans="2:71">
      <c r="B31" s="390">
        <f>'Step #4'!B31</f>
        <v>26</v>
      </c>
      <c r="C31" s="406">
        <f>'Step #4'!C31</f>
        <v>37316</v>
      </c>
      <c r="D31" s="398">
        <f>'IdxETF data'!D41</f>
        <v>74.474823000000001</v>
      </c>
      <c r="E31" s="422">
        <f t="shared" si="2"/>
        <v>3.0319037612911215E-2</v>
      </c>
      <c r="F31" s="409">
        <f>'IdxETF data'!AB41</f>
        <v>13.421914120744521</v>
      </c>
      <c r="G31" s="410">
        <f t="shared" si="3"/>
        <v>5.1947218767902203E-2</v>
      </c>
      <c r="H31" s="392">
        <f>'IdxETF data'!AF41</f>
        <v>9.3297810000000005</v>
      </c>
      <c r="I31" s="411">
        <f t="shared" si="4"/>
        <v>7.5736510547077307E-2</v>
      </c>
      <c r="J31" s="412">
        <f>'IdxETF data'!AH41</f>
        <v>4.6676909999999996</v>
      </c>
      <c r="K31" s="413">
        <f t="shared" si="5"/>
        <v>5.9976909685714563E-2</v>
      </c>
      <c r="L31" s="464">
        <f>'IdxETF data'!AP41</f>
        <v>24.073685000000001</v>
      </c>
      <c r="M31" s="414">
        <f t="shared" si="6"/>
        <v>8.9692202510679442E-2</v>
      </c>
      <c r="N31" s="415">
        <f>'IdxETF data'!AZ41</f>
        <v>4.7064240000000002</v>
      </c>
      <c r="O31" s="417">
        <f t="shared" si="7"/>
        <v>2.9038980359282984E-2</v>
      </c>
      <c r="Q31" s="408">
        <f>'IdxETF data'!K41</f>
        <v>4.464785</v>
      </c>
      <c r="R31" s="467">
        <f t="shared" si="8"/>
        <v>-1.6042475513924903E-2</v>
      </c>
      <c r="S31" s="463">
        <f>'IdxETF data'!Q41</f>
        <v>17.512905</v>
      </c>
      <c r="T31" s="467">
        <f t="shared" si="9"/>
        <v>4.096408788155026E-2</v>
      </c>
      <c r="U31" s="408">
        <f>'IdxETF data'!S41</f>
        <v>5.2767330000000001</v>
      </c>
      <c r="V31" s="467">
        <f t="shared" si="10"/>
        <v>5.9966144450745329E-2</v>
      </c>
      <c r="W31" s="466">
        <f>'IdxETF data'!R41</f>
        <v>5.0470899999999999</v>
      </c>
      <c r="X31" s="467">
        <f t="shared" si="11"/>
        <v>5.7110159093603174E-2</v>
      </c>
      <c r="Z31">
        <f t="shared" si="0"/>
        <v>25</v>
      </c>
      <c r="AA31" s="420">
        <f t="shared" si="12"/>
        <v>37288</v>
      </c>
      <c r="AB31" s="430">
        <f t="shared" si="19"/>
        <v>-1.7935921962527579E-2</v>
      </c>
      <c r="AC31" s="434">
        <f t="shared" si="13"/>
        <v>2.2147070646736378E-2</v>
      </c>
      <c r="AD31" s="438">
        <f t="shared" si="14"/>
        <v>-1.0409447392184079E-2</v>
      </c>
      <c r="AE31" s="442">
        <f t="shared" si="15"/>
        <v>-4.6204596157594868E-2</v>
      </c>
      <c r="AF31" s="446">
        <f t="shared" si="16"/>
        <v>4.6218085458033409E-2</v>
      </c>
      <c r="AG31" s="449">
        <f t="shared" si="17"/>
        <v>-3.8394533142257381E-2</v>
      </c>
      <c r="AH31" s="472">
        <f t="shared" si="20"/>
        <v>-9.2518296810100709E-3</v>
      </c>
      <c r="AI31" s="424">
        <f t="shared" si="21"/>
        <v>-1.7935921962527579E-2</v>
      </c>
      <c r="AJ31" s="372">
        <f t="shared" si="22"/>
        <v>77.384978157597189</v>
      </c>
      <c r="AL31" s="496" t="str">
        <f t="shared" si="25"/>
        <v>SG (EWS)</v>
      </c>
      <c r="AM31" s="1148"/>
      <c r="AN31" s="1139"/>
      <c r="AO31" s="1139"/>
      <c r="AP31" s="1139"/>
      <c r="AQ31" s="1139"/>
      <c r="AR31" s="559"/>
    </row>
    <row r="32" spans="2:71">
      <c r="B32" s="390">
        <f>'Step #4'!B32</f>
        <v>27</v>
      </c>
      <c r="C32" s="406">
        <f>'Step #4'!C32</f>
        <v>37347</v>
      </c>
      <c r="D32" s="398">
        <f>'IdxETF data'!D42</f>
        <v>70.344634999999997</v>
      </c>
      <c r="E32" s="422">
        <f t="shared" si="2"/>
        <v>-5.5457506760371977E-2</v>
      </c>
      <c r="F32" s="409">
        <f>'IdxETF data'!AB42</f>
        <v>13.956178051026972</v>
      </c>
      <c r="G32" s="410">
        <f t="shared" si="3"/>
        <v>3.9805345606906295E-2</v>
      </c>
      <c r="H32" s="392">
        <f>'IdxETF data'!AF42</f>
        <v>9.0560890000000001</v>
      </c>
      <c r="I32" s="411">
        <f t="shared" si="4"/>
        <v>-2.9335308084938005E-2</v>
      </c>
      <c r="J32" s="412">
        <f>'IdxETF data'!AH42</f>
        <v>5.0232289999999997</v>
      </c>
      <c r="K32" s="413">
        <f t="shared" si="5"/>
        <v>7.6169994971817978E-2</v>
      </c>
      <c r="L32" s="464">
        <f>'IdxETF data'!AP42</f>
        <v>24.960916999999998</v>
      </c>
      <c r="M32" s="414">
        <f t="shared" si="6"/>
        <v>3.6854847938734725E-2</v>
      </c>
      <c r="N32" s="415">
        <f>'IdxETF data'!AZ42</f>
        <v>4.5653119999999996</v>
      </c>
      <c r="O32" s="417">
        <f t="shared" si="7"/>
        <v>-2.9982848974083209E-2</v>
      </c>
      <c r="Q32" s="408">
        <f>'IdxETF data'!K42</f>
        <v>4.545979</v>
      </c>
      <c r="R32" s="467">
        <f t="shared" si="8"/>
        <v>1.8185422142387608E-2</v>
      </c>
      <c r="S32" s="463">
        <f>'IdxETF data'!Q42</f>
        <v>16.699617</v>
      </c>
      <c r="T32" s="467">
        <f t="shared" si="9"/>
        <v>-4.6439354293305368E-2</v>
      </c>
      <c r="U32" s="408">
        <f>'IdxETF data'!S42</f>
        <v>5.3524159999999998</v>
      </c>
      <c r="V32" s="467">
        <f t="shared" si="10"/>
        <v>1.4342776107868271E-2</v>
      </c>
      <c r="W32" s="466">
        <f>'IdxETF data'!R42</f>
        <v>5.0684769999999997</v>
      </c>
      <c r="X32" s="467">
        <f t="shared" si="11"/>
        <v>4.2374913068718989E-3</v>
      </c>
      <c r="Z32">
        <f t="shared" si="0"/>
        <v>26</v>
      </c>
      <c r="AA32" s="420">
        <f t="shared" si="12"/>
        <v>37316</v>
      </c>
      <c r="AB32" s="430">
        <f t="shared" si="19"/>
        <v>3.0319037612911215E-2</v>
      </c>
      <c r="AC32" s="434">
        <f t="shared" si="13"/>
        <v>5.1947218767902203E-2</v>
      </c>
      <c r="AD32" s="438">
        <f t="shared" si="14"/>
        <v>7.5736510547077307E-2</v>
      </c>
      <c r="AE32" s="442">
        <f t="shared" si="15"/>
        <v>5.9976909685714563E-2</v>
      </c>
      <c r="AF32" s="446">
        <f t="shared" si="16"/>
        <v>8.9692202510679442E-2</v>
      </c>
      <c r="AG32" s="449">
        <f t="shared" si="17"/>
        <v>2.9038980359282984E-2</v>
      </c>
      <c r="AH32" s="472">
        <f t="shared" si="20"/>
        <v>4.9150983697979114E-2</v>
      </c>
      <c r="AI32" s="424">
        <f t="shared" si="21"/>
        <v>3.0319037612911215E-2</v>
      </c>
      <c r="AJ32" s="372">
        <f t="shared" si="22"/>
        <v>81.188525957489716</v>
      </c>
    </row>
    <row r="33" spans="2:40">
      <c r="B33" s="390">
        <f>'Step #4'!B33</f>
        <v>28</v>
      </c>
      <c r="C33" s="406">
        <f>'Step #4'!C33</f>
        <v>37377</v>
      </c>
      <c r="D33" s="398">
        <f>'IdxETF data'!D43</f>
        <v>69.927207999999993</v>
      </c>
      <c r="E33" s="422">
        <f t="shared" si="2"/>
        <v>-5.9340275203646486E-3</v>
      </c>
      <c r="F33" s="409">
        <f>'IdxETF data'!AB43</f>
        <v>12.684066835405943</v>
      </c>
      <c r="G33" s="410">
        <f t="shared" si="3"/>
        <v>-9.1150400272187682E-2</v>
      </c>
      <c r="H33" s="392">
        <f>'IdxETF data'!AF43</f>
        <v>8.9283669999999997</v>
      </c>
      <c r="I33" s="411">
        <f t="shared" si="4"/>
        <v>-1.4103439133604012E-2</v>
      </c>
      <c r="J33" s="412">
        <f>'IdxETF data'!AH43</f>
        <v>4.8302230000000002</v>
      </c>
      <c r="K33" s="413">
        <f t="shared" si="5"/>
        <v>-3.8422695839667953E-2</v>
      </c>
      <c r="L33" s="464">
        <f>'IdxETF data'!AP43</f>
        <v>26.498795000000001</v>
      </c>
      <c r="M33" s="414">
        <f t="shared" si="6"/>
        <v>6.1611438393869955E-2</v>
      </c>
      <c r="N33" s="415">
        <f>'IdxETF data'!AZ43</f>
        <v>4.5902130000000003</v>
      </c>
      <c r="O33" s="417">
        <f t="shared" si="7"/>
        <v>5.4543917261298258E-3</v>
      </c>
      <c r="Q33" s="408">
        <f>'IdxETF data'!K43</f>
        <v>4.5820930000000004</v>
      </c>
      <c r="R33" s="467">
        <f t="shared" si="8"/>
        <v>7.9441634024266516E-3</v>
      </c>
      <c r="S33" s="463">
        <f>'IdxETF data'!Q43</f>
        <v>16.496369999999999</v>
      </c>
      <c r="T33" s="467">
        <f t="shared" si="9"/>
        <v>-1.2170758167687423E-2</v>
      </c>
      <c r="U33" s="408">
        <f>'IdxETF data'!S43</f>
        <v>5.4976589999999996</v>
      </c>
      <c r="V33" s="467">
        <f t="shared" si="10"/>
        <v>2.7135969999342313E-2</v>
      </c>
      <c r="W33" s="466">
        <f>'IdxETF data'!R43</f>
        <v>5.1272869999999999</v>
      </c>
      <c r="X33" s="467">
        <f t="shared" si="11"/>
        <v>1.1603091027146961E-2</v>
      </c>
      <c r="Z33">
        <f t="shared" si="0"/>
        <v>27</v>
      </c>
      <c r="AA33" s="420">
        <f t="shared" si="12"/>
        <v>37347</v>
      </c>
      <c r="AB33" s="430">
        <f t="shared" si="19"/>
        <v>-5.5457506760371977E-2</v>
      </c>
      <c r="AC33" s="434">
        <f t="shared" si="13"/>
        <v>3.9805345606906295E-2</v>
      </c>
      <c r="AD33" s="438">
        <f t="shared" si="14"/>
        <v>-2.9335308084938005E-2</v>
      </c>
      <c r="AE33" s="442">
        <f t="shared" si="15"/>
        <v>7.6169994971817978E-2</v>
      </c>
      <c r="AF33" s="446">
        <f t="shared" si="16"/>
        <v>3.6854847938734725E-2</v>
      </c>
      <c r="AG33" s="449">
        <f t="shared" si="17"/>
        <v>-2.9982848974083209E-2</v>
      </c>
      <c r="AH33" s="472">
        <f t="shared" si="20"/>
        <v>-1.23082976822066E-2</v>
      </c>
      <c r="AI33" s="424">
        <f t="shared" si="21"/>
        <v>-5.5457506760371977E-2</v>
      </c>
      <c r="AJ33" s="372">
        <f t="shared" si="22"/>
        <v>80.189233411625366</v>
      </c>
    </row>
    <row r="34" spans="2:40">
      <c r="B34" s="390">
        <f>'Step #4'!B34</f>
        <v>29</v>
      </c>
      <c r="C34" s="406">
        <f>'Step #4'!C34</f>
        <v>37408</v>
      </c>
      <c r="D34" s="398">
        <f>'IdxETF data'!D44</f>
        <v>64.540160999999998</v>
      </c>
      <c r="E34" s="422">
        <f t="shared" si="2"/>
        <v>-7.7037924923300194E-2</v>
      </c>
      <c r="F34" s="409">
        <f>'IdxETF data'!AB44</f>
        <v>14.500165813371385</v>
      </c>
      <c r="G34" s="410">
        <f t="shared" si="3"/>
        <v>0.1431795497084607</v>
      </c>
      <c r="H34" s="392">
        <f>'IdxETF data'!AF44</f>
        <v>8.8432200000000005</v>
      </c>
      <c r="I34" s="411">
        <f t="shared" si="4"/>
        <v>-9.5366823518789889E-3</v>
      </c>
      <c r="J34" s="412">
        <f>'IdxETF data'!AH44</f>
        <v>4.5153189999999999</v>
      </c>
      <c r="K34" s="413">
        <f t="shared" si="5"/>
        <v>-6.5194505512478518E-2</v>
      </c>
      <c r="L34" s="464">
        <f>'IdxETF data'!AP44</f>
        <v>24.931342999999998</v>
      </c>
      <c r="M34" s="414">
        <f t="shared" si="6"/>
        <v>-5.9151821809255933E-2</v>
      </c>
      <c r="N34" s="415">
        <f>'IdxETF data'!AZ44</f>
        <v>4.3743980000000002</v>
      </c>
      <c r="O34" s="417">
        <f t="shared" si="7"/>
        <v>-4.701633671465788E-2</v>
      </c>
      <c r="Q34" s="408">
        <f>'IdxETF data'!K44</f>
        <v>4.5966139999999998</v>
      </c>
      <c r="R34" s="467">
        <f t="shared" si="8"/>
        <v>3.1690757913467316E-3</v>
      </c>
      <c r="S34" s="463">
        <f>'IdxETF data'!Q44</f>
        <v>15.290481</v>
      </c>
      <c r="T34" s="467">
        <f t="shared" si="9"/>
        <v>-7.3100263876234584E-2</v>
      </c>
      <c r="U34" s="408">
        <f>'IdxETF data'!S44</f>
        <v>5.2161650000000002</v>
      </c>
      <c r="V34" s="467">
        <f t="shared" si="10"/>
        <v>-5.1202520927543849E-2</v>
      </c>
      <c r="W34" s="466">
        <f>'IdxETF data'!R44</f>
        <v>4.9080820000000003</v>
      </c>
      <c r="X34" s="467">
        <f t="shared" si="11"/>
        <v>-4.275262921697176E-2</v>
      </c>
      <c r="Z34">
        <f t="shared" si="0"/>
        <v>28</v>
      </c>
      <c r="AA34" s="420">
        <f t="shared" si="12"/>
        <v>37377</v>
      </c>
      <c r="AB34" s="430">
        <f t="shared" si="19"/>
        <v>-5.9340275203646486E-3</v>
      </c>
      <c r="AC34" s="434">
        <f t="shared" si="13"/>
        <v>-9.1150400272187682E-2</v>
      </c>
      <c r="AD34" s="438">
        <f t="shared" si="14"/>
        <v>-1.4103439133604012E-2</v>
      </c>
      <c r="AE34" s="442">
        <f t="shared" si="15"/>
        <v>-3.8422695839667953E-2</v>
      </c>
      <c r="AF34" s="446">
        <f t="shared" si="16"/>
        <v>6.1611438393869955E-2</v>
      </c>
      <c r="AG34" s="449">
        <f t="shared" si="17"/>
        <v>5.4543917261298258E-3</v>
      </c>
      <c r="AH34" s="472">
        <f t="shared" si="20"/>
        <v>-1.5297373490981427E-2</v>
      </c>
      <c r="AI34" s="424">
        <f t="shared" si="21"/>
        <v>-5.9340275203646486E-3</v>
      </c>
      <c r="AJ34" s="372">
        <f t="shared" si="22"/>
        <v>78.962548758172247</v>
      </c>
    </row>
    <row r="35" spans="2:40">
      <c r="B35" s="390">
        <f>'Step #4'!B35</f>
        <v>30</v>
      </c>
      <c r="C35" s="406">
        <f>'Step #4'!C35</f>
        <v>37438</v>
      </c>
      <c r="D35" s="398">
        <f>'IdxETF data'!D45</f>
        <v>59.661217000000001</v>
      </c>
      <c r="E35" s="422">
        <f t="shared" si="2"/>
        <v>-7.5595473026477178E-2</v>
      </c>
      <c r="F35" s="409">
        <f>'IdxETF data'!AB45</f>
        <v>13.820988368386391</v>
      </c>
      <c r="G35" s="410">
        <f t="shared" si="3"/>
        <v>-4.6839288165842041E-2</v>
      </c>
      <c r="H35" s="392">
        <f>'IdxETF data'!AF45</f>
        <v>7.4017869999999997</v>
      </c>
      <c r="I35" s="411">
        <f t="shared" si="4"/>
        <v>-0.16299865885955578</v>
      </c>
      <c r="J35" s="412">
        <f>'IdxETF data'!AH45</f>
        <v>4.2512049999999997</v>
      </c>
      <c r="K35" s="413">
        <f t="shared" si="5"/>
        <v>-5.8492877247432573E-2</v>
      </c>
      <c r="L35" s="464">
        <f>'IdxETF data'!AP45</f>
        <v>23.2456</v>
      </c>
      <c r="M35" s="414">
        <f t="shared" si="6"/>
        <v>-6.7615410850510482E-2</v>
      </c>
      <c r="N35" s="415">
        <f>'IdxETF data'!AZ45</f>
        <v>4.075577</v>
      </c>
      <c r="O35" s="417">
        <f t="shared" si="7"/>
        <v>-6.8311342497870631E-2</v>
      </c>
      <c r="Q35" s="408">
        <f>'IdxETF data'!K45</f>
        <v>4.6189340000000003</v>
      </c>
      <c r="R35" s="467">
        <f t="shared" si="8"/>
        <v>4.8557481659325941E-3</v>
      </c>
      <c r="S35" s="463">
        <f>'IdxETF data'!Q45</f>
        <v>14.101081000000001</v>
      </c>
      <c r="T35" s="467">
        <f t="shared" si="9"/>
        <v>-7.7786957781118771E-2</v>
      </c>
      <c r="U35" s="408">
        <f>'IdxETF data'!S45</f>
        <v>4.6911620000000003</v>
      </c>
      <c r="V35" s="467">
        <f t="shared" si="10"/>
        <v>-0.1006492317631823</v>
      </c>
      <c r="W35" s="466">
        <f>'IdxETF data'!R45</f>
        <v>4.4268970000000003</v>
      </c>
      <c r="X35" s="467">
        <f t="shared" si="11"/>
        <v>-9.8039315561557427E-2</v>
      </c>
      <c r="Z35">
        <f t="shared" si="0"/>
        <v>29</v>
      </c>
      <c r="AA35" s="420">
        <f t="shared" si="12"/>
        <v>37408</v>
      </c>
      <c r="AB35" s="430">
        <f t="shared" si="19"/>
        <v>-7.7037924923300194E-2</v>
      </c>
      <c r="AC35" s="434">
        <f t="shared" si="13"/>
        <v>0.1431795497084607</v>
      </c>
      <c r="AD35" s="438">
        <f t="shared" si="14"/>
        <v>-9.5366823518789889E-3</v>
      </c>
      <c r="AE35" s="442">
        <f t="shared" si="15"/>
        <v>-6.5194505512478518E-2</v>
      </c>
      <c r="AF35" s="446">
        <f t="shared" si="16"/>
        <v>-5.9151821809255933E-2</v>
      </c>
      <c r="AG35" s="449">
        <f t="shared" si="17"/>
        <v>-4.701633671465788E-2</v>
      </c>
      <c r="AH35" s="472">
        <f t="shared" si="20"/>
        <v>-2.7905006269472059E-2</v>
      </c>
      <c r="AI35" s="424">
        <f t="shared" si="21"/>
        <v>-7.7037924923300194E-2</v>
      </c>
      <c r="AJ35" s="372">
        <f t="shared" si="22"/>
        <v>76.759098340021964</v>
      </c>
      <c r="AL35" s="488" t="s">
        <v>346</v>
      </c>
      <c r="AM35" s="1072" t="s">
        <v>347</v>
      </c>
      <c r="AN35" s="1072"/>
    </row>
    <row r="36" spans="2:40">
      <c r="B36" s="390">
        <f>'Step #4'!B36</f>
        <v>31</v>
      </c>
      <c r="C36" s="406">
        <f>'Step #4'!C36</f>
        <v>37469</v>
      </c>
      <c r="D36" s="398">
        <f>'IdxETF data'!D46</f>
        <v>60.066963000000001</v>
      </c>
      <c r="E36" s="422">
        <f t="shared" si="2"/>
        <v>6.8008334459552788E-3</v>
      </c>
      <c r="F36" s="409">
        <f>'IdxETF data'!AB46</f>
        <v>13.946713693986043</v>
      </c>
      <c r="G36" s="410">
        <f t="shared" si="3"/>
        <v>9.0966957100717671E-3</v>
      </c>
      <c r="H36" s="392">
        <f>'IdxETF data'!AF46</f>
        <v>7.3288039999999999</v>
      </c>
      <c r="I36" s="411">
        <f t="shared" si="4"/>
        <v>-9.860186465781795E-3</v>
      </c>
      <c r="J36" s="412">
        <f>'IdxETF data'!AH46</f>
        <v>3.9718550000000001</v>
      </c>
      <c r="K36" s="413">
        <f t="shared" si="5"/>
        <v>-6.5710780825671722E-2</v>
      </c>
      <c r="L36" s="464">
        <f>'IdxETF data'!AP46</f>
        <v>23.097716999999999</v>
      </c>
      <c r="M36" s="414">
        <f t="shared" si="6"/>
        <v>-6.361763086347505E-3</v>
      </c>
      <c r="N36" s="415">
        <f>'IdxETF data'!AZ46</f>
        <v>4.1419829999999997</v>
      </c>
      <c r="O36" s="417">
        <f t="shared" si="7"/>
        <v>1.6293643820249226E-2</v>
      </c>
      <c r="Q36" s="408">
        <f>'IdxETF data'!K46</f>
        <v>4.696485</v>
      </c>
      <c r="R36" s="467">
        <f t="shared" si="8"/>
        <v>1.6789804747155967E-2</v>
      </c>
      <c r="S36" s="463">
        <f>'IdxETF data'!Q46</f>
        <v>14.175798</v>
      </c>
      <c r="T36" s="467">
        <f t="shared" si="9"/>
        <v>5.2986717826810636E-3</v>
      </c>
      <c r="U36" s="408">
        <f>'IdxETF data'!S46</f>
        <v>4.7080970000000004</v>
      </c>
      <c r="V36" s="467">
        <f t="shared" si="10"/>
        <v>3.6099797875239759E-3</v>
      </c>
      <c r="W36" s="466">
        <f>'IdxETF data'!R46</f>
        <v>4.4215520000000001</v>
      </c>
      <c r="X36" s="467">
        <f t="shared" si="11"/>
        <v>-1.2073919948895062E-3</v>
      </c>
      <c r="Z36">
        <f t="shared" si="0"/>
        <v>30</v>
      </c>
      <c r="AA36" s="420">
        <f t="shared" si="12"/>
        <v>37438</v>
      </c>
      <c r="AB36" s="430">
        <f t="shared" si="19"/>
        <v>-7.5595473026477178E-2</v>
      </c>
      <c r="AC36" s="434">
        <f t="shared" si="13"/>
        <v>-4.6839288165842041E-2</v>
      </c>
      <c r="AD36" s="438">
        <f t="shared" si="14"/>
        <v>-0.16299865885955578</v>
      </c>
      <c r="AE36" s="442">
        <f t="shared" si="15"/>
        <v>-5.8492877247432573E-2</v>
      </c>
      <c r="AF36" s="446">
        <f t="shared" si="16"/>
        <v>-6.7615410850510482E-2</v>
      </c>
      <c r="AG36" s="449">
        <f t="shared" si="17"/>
        <v>-6.8311342497870631E-2</v>
      </c>
      <c r="AH36" s="472">
        <f t="shared" si="20"/>
        <v>-8.1155844323981916E-2</v>
      </c>
      <c r="AI36" s="424">
        <f t="shared" si="21"/>
        <v>-7.5595473026477178E-2</v>
      </c>
      <c r="AJ36" s="372">
        <f t="shared" si="22"/>
        <v>70.529648904689921</v>
      </c>
      <c r="AL36" s="510" t="str">
        <f>AL27</f>
        <v>CN (FXI)</v>
      </c>
      <c r="AM36" s="1149">
        <f>AN26</f>
        <v>0.42033643211685079</v>
      </c>
      <c r="AN36" s="1149"/>
    </row>
    <row r="37" spans="2:40">
      <c r="B37" s="390">
        <f>'Step #4'!B37</f>
        <v>32</v>
      </c>
      <c r="C37" s="406">
        <f>'Step #4'!C37</f>
        <v>37500</v>
      </c>
      <c r="D37" s="398">
        <f>'IdxETF data'!D47</f>
        <v>53.528892999999997</v>
      </c>
      <c r="E37" s="422">
        <f t="shared" si="2"/>
        <v>-0.10884635535843568</v>
      </c>
      <c r="F37" s="409">
        <f>'IdxETF data'!AB47</f>
        <v>13.235410543465598</v>
      </c>
      <c r="G37" s="410">
        <f t="shared" si="3"/>
        <v>-5.1001487958210912E-2</v>
      </c>
      <c r="H37" s="392">
        <f>'IdxETF data'!AF47</f>
        <v>5.5711060000000003</v>
      </c>
      <c r="I37" s="411">
        <f t="shared" si="4"/>
        <v>-0.23983422124537646</v>
      </c>
      <c r="J37" s="412">
        <f>'IdxETF data'!AH47</f>
        <v>3.621397</v>
      </c>
      <c r="K37" s="413">
        <f t="shared" si="5"/>
        <v>-8.8235345952961564E-2</v>
      </c>
      <c r="L37" s="464">
        <f>'IdxETF data'!AP47</f>
        <v>21.678142999999999</v>
      </c>
      <c r="M37" s="414">
        <f t="shared" si="6"/>
        <v>-6.1459494027050421E-2</v>
      </c>
      <c r="N37" s="415">
        <f>'IdxETF data'!AZ47</f>
        <v>3.6854520000000002</v>
      </c>
      <c r="O37" s="417">
        <f t="shared" si="7"/>
        <v>-0.11022039443426002</v>
      </c>
      <c r="Q37" s="408">
        <f>'IdxETF data'!K47</f>
        <v>4.7692370000000004</v>
      </c>
      <c r="R37" s="467">
        <f t="shared" si="8"/>
        <v>1.5490734027682418E-2</v>
      </c>
      <c r="S37" s="463">
        <f>'IdxETF data'!Q47</f>
        <v>12.701833000000001</v>
      </c>
      <c r="T37" s="467">
        <f t="shared" si="9"/>
        <v>-0.10397756796478053</v>
      </c>
      <c r="U37" s="408">
        <f>'IdxETF data'!S47</f>
        <v>4.2339000000000002</v>
      </c>
      <c r="V37" s="467">
        <f t="shared" si="10"/>
        <v>-0.10071946266187803</v>
      </c>
      <c r="W37" s="466">
        <f>'IdxETF data'!R47</f>
        <v>3.9403670000000002</v>
      </c>
      <c r="X37" s="467">
        <f t="shared" si="11"/>
        <v>-0.1088271719975249</v>
      </c>
      <c r="Z37">
        <f t="shared" si="0"/>
        <v>31</v>
      </c>
      <c r="AA37" s="420">
        <f t="shared" si="12"/>
        <v>37469</v>
      </c>
      <c r="AB37" s="430">
        <f t="shared" si="19"/>
        <v>6.8008334459552788E-3</v>
      </c>
      <c r="AC37" s="434">
        <f t="shared" si="13"/>
        <v>9.0966957100717671E-3</v>
      </c>
      <c r="AD37" s="438">
        <f t="shared" si="14"/>
        <v>-9.860186465781795E-3</v>
      </c>
      <c r="AE37" s="442">
        <f t="shared" si="15"/>
        <v>-6.5710780825671722E-2</v>
      </c>
      <c r="AF37" s="446">
        <f t="shared" si="16"/>
        <v>-6.361763086347505E-3</v>
      </c>
      <c r="AG37" s="449">
        <f t="shared" si="17"/>
        <v>1.6293643820249226E-2</v>
      </c>
      <c r="AH37" s="472">
        <f t="shared" si="20"/>
        <v>-2.9720802441513929E-3</v>
      </c>
      <c r="AI37" s="424">
        <f t="shared" si="21"/>
        <v>6.8008334459552788E-3</v>
      </c>
      <c r="AJ37" s="372">
        <f t="shared" si="22"/>
        <v>70.320029128553358</v>
      </c>
      <c r="AL37" s="511" t="str">
        <f>AL28</f>
        <v>GM (EWG)</v>
      </c>
      <c r="AM37" s="1149">
        <f>AO26</f>
        <v>0.79003419272974529</v>
      </c>
      <c r="AN37" s="1072"/>
    </row>
    <row r="38" spans="2:40">
      <c r="B38" s="390">
        <f>'Step #4'!B38</f>
        <v>33</v>
      </c>
      <c r="C38" s="406">
        <f>'Step #4'!C38</f>
        <v>37530</v>
      </c>
      <c r="D38" s="398">
        <f>'IdxETF data'!D48</f>
        <v>58.193134000000001</v>
      </c>
      <c r="E38" s="422">
        <f t="shared" si="2"/>
        <v>8.7135016971115142E-2</v>
      </c>
      <c r="F38" s="409">
        <f>'IdxETF data'!AB48</f>
        <v>12.615136873887986</v>
      </c>
      <c r="G38" s="410">
        <f t="shared" si="3"/>
        <v>-4.6864709450500919E-2</v>
      </c>
      <c r="H38" s="392">
        <f>'IdxETF data'!AF48</f>
        <v>6.3374379999999997</v>
      </c>
      <c r="I38" s="411">
        <f t="shared" si="4"/>
        <v>0.13755473329712253</v>
      </c>
      <c r="J38" s="412">
        <f>'IdxETF data'!AH48</f>
        <v>3.8651939999999998</v>
      </c>
      <c r="K38" s="413">
        <f t="shared" si="5"/>
        <v>6.7321257514710409E-2</v>
      </c>
      <c r="L38" s="464">
        <f>'IdxETF data'!AP48</f>
        <v>20.43601</v>
      </c>
      <c r="M38" s="414">
        <f t="shared" si="6"/>
        <v>-5.7298865497842688E-2</v>
      </c>
      <c r="N38" s="415">
        <f>'IdxETF data'!AZ48</f>
        <v>3.9095680000000002</v>
      </c>
      <c r="O38" s="417">
        <f t="shared" si="7"/>
        <v>6.0810994146715203E-2</v>
      </c>
      <c r="Q38" s="408">
        <f>'IdxETF data'!K48</f>
        <v>4.7401460000000002</v>
      </c>
      <c r="R38" s="467">
        <f t="shared" si="8"/>
        <v>-6.0997178374654348E-3</v>
      </c>
      <c r="S38" s="463">
        <f>'IdxETF data'!Q48</f>
        <v>13.722191</v>
      </c>
      <c r="T38" s="467">
        <f t="shared" si="9"/>
        <v>8.033155529599556E-2</v>
      </c>
      <c r="U38" s="408">
        <f>'IdxETF data'!S48</f>
        <v>4.4371280000000004</v>
      </c>
      <c r="V38" s="467">
        <f t="shared" si="10"/>
        <v>4.8000188951085265E-2</v>
      </c>
      <c r="W38" s="466">
        <f>'IdxETF data'!R48</f>
        <v>4.1649190000000003</v>
      </c>
      <c r="X38" s="467">
        <f t="shared" si="11"/>
        <v>5.6987585166559329E-2</v>
      </c>
      <c r="Z38">
        <f t="shared" ref="Z38:Z69" si="26">B37</f>
        <v>32</v>
      </c>
      <c r="AA38" s="420">
        <f t="shared" si="12"/>
        <v>37500</v>
      </c>
      <c r="AB38" s="430">
        <f t="shared" si="19"/>
        <v>-0.10884635535843568</v>
      </c>
      <c r="AC38" s="434">
        <f t="shared" si="13"/>
        <v>-5.1001487958210912E-2</v>
      </c>
      <c r="AD38" s="438">
        <f t="shared" si="14"/>
        <v>-0.23983422124537646</v>
      </c>
      <c r="AE38" s="442">
        <f t="shared" si="15"/>
        <v>-8.8235345952961564E-2</v>
      </c>
      <c r="AF38" s="446">
        <f t="shared" si="16"/>
        <v>-6.1459494027050421E-2</v>
      </c>
      <c r="AG38" s="449">
        <f t="shared" si="17"/>
        <v>-0.11022039443426002</v>
      </c>
      <c r="AH38" s="472">
        <f t="shared" si="20"/>
        <v>-0.11315542196533958</v>
      </c>
      <c r="AI38" s="424">
        <f t="shared" si="21"/>
        <v>-0.10884635535843568</v>
      </c>
      <c r="AJ38" s="372">
        <f t="shared" si="22"/>
        <v>62.362936559896944</v>
      </c>
      <c r="AL38" s="512" t="str">
        <f>AL29</f>
        <v>HK (EWH)</v>
      </c>
      <c r="AM38" s="1149">
        <f>AP26</f>
        <v>0.61434041652755578</v>
      </c>
      <c r="AN38" s="1072"/>
    </row>
    <row r="39" spans="2:40">
      <c r="B39" s="390">
        <f>'Step #4'!B39</f>
        <v>34</v>
      </c>
      <c r="C39" s="406">
        <f>'Step #4'!C39</f>
        <v>37561</v>
      </c>
      <c r="D39" s="398">
        <f>'IdxETF data'!D49</f>
        <v>61.782542999999997</v>
      </c>
      <c r="E39" s="422">
        <f t="shared" si="2"/>
        <v>6.1680970816935243E-2</v>
      </c>
      <c r="F39" s="409">
        <f>'IdxETF data'!AB49</f>
        <v>12.001625647045097</v>
      </c>
      <c r="G39" s="410">
        <f t="shared" si="3"/>
        <v>-4.8632942549580505E-2</v>
      </c>
      <c r="H39" s="392">
        <f>'IdxETF data'!AF49</f>
        <v>6.7388469999999998</v>
      </c>
      <c r="I39" s="411">
        <f t="shared" si="4"/>
        <v>6.3339317875772627E-2</v>
      </c>
      <c r="J39" s="412">
        <f>'IdxETF data'!AH49</f>
        <v>4.0683579999999999</v>
      </c>
      <c r="K39" s="413">
        <f t="shared" si="5"/>
        <v>5.2562432830020933E-2</v>
      </c>
      <c r="L39" s="464">
        <f>'IdxETF data'!AP49</f>
        <v>21.175369</v>
      </c>
      <c r="M39" s="414">
        <f t="shared" si="6"/>
        <v>3.6179224809539612E-2</v>
      </c>
      <c r="N39" s="415">
        <f>'IdxETF data'!AZ49</f>
        <v>3.7850579999999998</v>
      </c>
      <c r="O39" s="417">
        <f t="shared" si="7"/>
        <v>-3.1847508471524288E-2</v>
      </c>
      <c r="Q39" s="408">
        <f>'IdxETF data'!K49</f>
        <v>4.7341470000000001</v>
      </c>
      <c r="R39" s="467">
        <f t="shared" si="8"/>
        <v>-1.2655728325667859E-3</v>
      </c>
      <c r="S39" s="463">
        <f>'IdxETF data'!Q49</f>
        <v>14.594735</v>
      </c>
      <c r="T39" s="467">
        <f t="shared" si="9"/>
        <v>6.3586347107396968E-2</v>
      </c>
      <c r="U39" s="408">
        <f>'IdxETF data'!S49</f>
        <v>4.7758380000000002</v>
      </c>
      <c r="V39" s="467">
        <f t="shared" si="10"/>
        <v>7.6335413357468962E-2</v>
      </c>
      <c r="W39" s="466">
        <f>'IdxETF data'!R49</f>
        <v>4.3253139999999997</v>
      </c>
      <c r="X39" s="467">
        <f t="shared" si="11"/>
        <v>3.8510953034140538E-2</v>
      </c>
      <c r="Z39">
        <f t="shared" si="26"/>
        <v>33</v>
      </c>
      <c r="AA39" s="420">
        <f t="shared" si="12"/>
        <v>37530</v>
      </c>
      <c r="AB39" s="430">
        <f t="shared" si="19"/>
        <v>8.7135016971115142E-2</v>
      </c>
      <c r="AC39" s="434">
        <f t="shared" si="13"/>
        <v>-4.6864709450500919E-2</v>
      </c>
      <c r="AD39" s="438">
        <f t="shared" si="14"/>
        <v>0.13755473329712253</v>
      </c>
      <c r="AE39" s="442">
        <f t="shared" si="15"/>
        <v>6.7321257514710409E-2</v>
      </c>
      <c r="AF39" s="446">
        <f t="shared" si="16"/>
        <v>-5.7298865497842688E-2</v>
      </c>
      <c r="AG39" s="449">
        <f t="shared" si="17"/>
        <v>6.0810994146715203E-2</v>
      </c>
      <c r="AH39" s="472">
        <f t="shared" si="20"/>
        <v>5.5540848981797591E-2</v>
      </c>
      <c r="AI39" s="424">
        <f t="shared" si="21"/>
        <v>8.7135016971115142E-2</v>
      </c>
      <c r="AJ39" s="372">
        <f t="shared" si="22"/>
        <v>65.826627001431604</v>
      </c>
      <c r="AL39" s="513" t="str">
        <f>AL30</f>
        <v>JP (EWJ)</v>
      </c>
      <c r="AM39" s="1149">
        <f>AQ26</f>
        <v>0.66155396185511472</v>
      </c>
      <c r="AN39" s="1072"/>
    </row>
    <row r="40" spans="2:40">
      <c r="B40" s="390">
        <f>'Step #4'!B40</f>
        <v>35</v>
      </c>
      <c r="C40" s="406">
        <f>'Step #4'!C40</f>
        <v>37591</v>
      </c>
      <c r="D40" s="398">
        <f>'IdxETF data'!D50</f>
        <v>58.002482999999998</v>
      </c>
      <c r="E40" s="422">
        <f t="shared" si="2"/>
        <v>-6.1183302215319979E-2</v>
      </c>
      <c r="F40" s="409">
        <f>'IdxETF data'!AB50</f>
        <v>11.361218884891171</v>
      </c>
      <c r="G40" s="410">
        <f t="shared" si="3"/>
        <v>-5.3360001468767626E-2</v>
      </c>
      <c r="H40" s="392">
        <f>'IdxETF data'!AF50</f>
        <v>5.9846830000000004</v>
      </c>
      <c r="I40" s="411">
        <f t="shared" si="4"/>
        <v>-0.11191291329214026</v>
      </c>
      <c r="J40" s="412">
        <f>'IdxETF data'!AH50</f>
        <v>3.7737699999999998</v>
      </c>
      <c r="K40" s="413">
        <f t="shared" si="5"/>
        <v>-7.2409556877737868E-2</v>
      </c>
      <c r="L40" s="464">
        <f>'IdxETF data'!AP50</f>
        <v>20.554310000000001</v>
      </c>
      <c r="M40" s="414">
        <f t="shared" si="6"/>
        <v>-2.9329311805617153E-2</v>
      </c>
      <c r="N40" s="415">
        <f>'IdxETF data'!AZ50</f>
        <v>3.5443410000000002</v>
      </c>
      <c r="O40" s="417">
        <f t="shared" si="7"/>
        <v>-6.3596647660352779E-2</v>
      </c>
      <c r="Q40" s="408">
        <f>'IdxETF data'!K50</f>
        <v>4.8433320000000002</v>
      </c>
      <c r="R40" s="467">
        <f t="shared" si="8"/>
        <v>2.3063288909279667E-2</v>
      </c>
      <c r="S40" s="463">
        <f>'IdxETF data'!Q50</f>
        <v>13.681284</v>
      </c>
      <c r="T40" s="467">
        <f t="shared" si="9"/>
        <v>-6.2587707142335969E-2</v>
      </c>
      <c r="U40" s="408">
        <f>'IdxETF data'!S50</f>
        <v>4.6028589999999996</v>
      </c>
      <c r="V40" s="467">
        <f t="shared" si="10"/>
        <v>-3.6219612139272828E-2</v>
      </c>
      <c r="W40" s="466">
        <f>'IdxETF data'!R50</f>
        <v>4.1495490000000004</v>
      </c>
      <c r="X40" s="467">
        <f t="shared" si="11"/>
        <v>-4.0636356111949157E-2</v>
      </c>
      <c r="Z40">
        <f t="shared" si="26"/>
        <v>34</v>
      </c>
      <c r="AA40" s="420">
        <f t="shared" si="12"/>
        <v>37561</v>
      </c>
      <c r="AB40" s="430">
        <f t="shared" si="19"/>
        <v>6.1680970816935243E-2</v>
      </c>
      <c r="AC40" s="434">
        <f t="shared" si="13"/>
        <v>-4.8632942549580505E-2</v>
      </c>
      <c r="AD40" s="438">
        <f t="shared" si="14"/>
        <v>6.3339317875772627E-2</v>
      </c>
      <c r="AE40" s="442">
        <f t="shared" si="15"/>
        <v>5.2562432830020933E-2</v>
      </c>
      <c r="AF40" s="446">
        <f t="shared" si="16"/>
        <v>3.6179224809539612E-2</v>
      </c>
      <c r="AG40" s="449">
        <f t="shared" si="17"/>
        <v>-3.1847508471524288E-2</v>
      </c>
      <c r="AH40" s="472">
        <f t="shared" si="20"/>
        <v>3.2567759542506541E-2</v>
      </c>
      <c r="AI40" s="424">
        <f t="shared" si="21"/>
        <v>6.1680970816935243E-2</v>
      </c>
      <c r="AJ40" s="372">
        <f t="shared" si="22"/>
        <v>67.97045276110849</v>
      </c>
      <c r="AL40" s="514" t="str">
        <f>AL31</f>
        <v>SG (EWS)</v>
      </c>
      <c r="AM40" s="1149">
        <f>AR26</f>
        <v>0.69256178461882234</v>
      </c>
      <c r="AN40" s="1072"/>
    </row>
    <row r="41" spans="2:40">
      <c r="B41" s="390">
        <f>'Step #4'!B41</f>
        <v>36</v>
      </c>
      <c r="C41" s="406">
        <f>'Step #4'!C41</f>
        <v>37622</v>
      </c>
      <c r="D41" s="398">
        <f>'IdxETF data'!D51</f>
        <v>56.853935</v>
      </c>
      <c r="E41" s="422">
        <f t="shared" si="2"/>
        <v>-1.9801704006361165E-2</v>
      </c>
      <c r="F41" s="409">
        <f>'IdxETF data'!AB51</f>
        <v>12.550859914481572</v>
      </c>
      <c r="G41" s="410">
        <f t="shared" si="3"/>
        <v>0.10471068655956062</v>
      </c>
      <c r="H41" s="392">
        <f>'IdxETF data'!AF51</f>
        <v>6.0434130000000001</v>
      </c>
      <c r="I41" s="411">
        <f t="shared" si="4"/>
        <v>9.8133852703643498E-3</v>
      </c>
      <c r="J41" s="412">
        <f>'IdxETF data'!AH51</f>
        <v>3.8713090000000001</v>
      </c>
      <c r="K41" s="413">
        <f t="shared" si="5"/>
        <v>2.5846567225877637E-2</v>
      </c>
      <c r="L41" s="464">
        <f>'IdxETF data'!AP51</f>
        <v>20.021967</v>
      </c>
      <c r="M41" s="414">
        <f t="shared" si="6"/>
        <v>-2.5899336927388994E-2</v>
      </c>
      <c r="N41" s="415">
        <f>'IdxETF data'!AZ51</f>
        <v>3.5000719999999998</v>
      </c>
      <c r="O41" s="417">
        <f t="shared" si="7"/>
        <v>-1.2490051041928574E-2</v>
      </c>
      <c r="Q41" s="408">
        <f>'IdxETF data'!K51</f>
        <v>4.8437809999999999</v>
      </c>
      <c r="R41" s="467">
        <f t="shared" si="8"/>
        <v>9.2704774316443306E-5</v>
      </c>
      <c r="S41" s="463">
        <f>'IdxETF data'!Q51</f>
        <v>13.395241</v>
      </c>
      <c r="T41" s="467">
        <f t="shared" si="9"/>
        <v>-2.0907613642111356E-2</v>
      </c>
      <c r="U41" s="408">
        <f>'IdxETF data'!S51</f>
        <v>4.6023500000000004</v>
      </c>
      <c r="V41" s="467">
        <f t="shared" si="10"/>
        <v>-1.1058344389847097E-4</v>
      </c>
      <c r="W41" s="466">
        <f>'IdxETF data'!R51</f>
        <v>4.0749649999999997</v>
      </c>
      <c r="X41" s="467">
        <f t="shared" si="11"/>
        <v>-1.7974001511971704E-2</v>
      </c>
      <c r="Z41">
        <f t="shared" si="26"/>
        <v>35</v>
      </c>
      <c r="AA41" s="420">
        <f t="shared" si="12"/>
        <v>37591</v>
      </c>
      <c r="AB41" s="430">
        <f t="shared" si="19"/>
        <v>-6.1183302215319979E-2</v>
      </c>
      <c r="AC41" s="434">
        <f t="shared" si="13"/>
        <v>-5.3360001468767626E-2</v>
      </c>
      <c r="AD41" s="438">
        <f t="shared" si="14"/>
        <v>-0.11191291329214026</v>
      </c>
      <c r="AE41" s="442">
        <f t="shared" si="15"/>
        <v>-7.2409556877737868E-2</v>
      </c>
      <c r="AF41" s="446">
        <f t="shared" si="16"/>
        <v>-2.9329311805617153E-2</v>
      </c>
      <c r="AG41" s="449">
        <f t="shared" si="17"/>
        <v>-6.3596647660352779E-2</v>
      </c>
      <c r="AH41" s="472">
        <f t="shared" si="20"/>
        <v>-6.5797809734634963E-2</v>
      </c>
      <c r="AI41" s="424">
        <f t="shared" si="21"/>
        <v>-6.1183302215319979E-2</v>
      </c>
      <c r="AJ41" s="372">
        <f t="shared" si="22"/>
        <v>63.498145842756081</v>
      </c>
    </row>
    <row r="42" spans="2:40">
      <c r="B42" s="390">
        <f>'Step #4'!B42</f>
        <v>37</v>
      </c>
      <c r="C42" s="406">
        <f>'Step #4'!C42</f>
        <v>37653</v>
      </c>
      <c r="D42" s="398">
        <f>'IdxETF data'!D52</f>
        <v>56.087643</v>
      </c>
      <c r="E42" s="422">
        <f t="shared" si="2"/>
        <v>-1.3478257925330972E-2</v>
      </c>
      <c r="F42" s="409">
        <f>'IdxETF data'!AB52</f>
        <v>12.652258822962327</v>
      </c>
      <c r="G42" s="410">
        <f t="shared" si="3"/>
        <v>8.079040732799303E-3</v>
      </c>
      <c r="H42" s="392">
        <f>'IdxETF data'!AF52</f>
        <v>5.606465</v>
      </c>
      <c r="I42" s="411">
        <f t="shared" si="4"/>
        <v>-7.2301528953920613E-2</v>
      </c>
      <c r="J42" s="412">
        <f>'IdxETF data'!AH52</f>
        <v>3.7988499999999998</v>
      </c>
      <c r="K42" s="413">
        <f t="shared" si="5"/>
        <v>-1.8716924947091651E-2</v>
      </c>
      <c r="L42" s="464">
        <f>'IdxETF data'!AP52</f>
        <v>20.228988999999999</v>
      </c>
      <c r="M42" s="414">
        <f t="shared" si="6"/>
        <v>1.0339743342899332E-2</v>
      </c>
      <c r="N42" s="415">
        <f>'IdxETF data'!AZ52</f>
        <v>3.466256</v>
      </c>
      <c r="O42" s="417">
        <f t="shared" si="7"/>
        <v>-9.6615155345375348E-3</v>
      </c>
      <c r="Q42" s="408">
        <f>'IdxETF data'!K52</f>
        <v>4.9125040000000002</v>
      </c>
      <c r="R42" s="467">
        <f t="shared" si="8"/>
        <v>1.4187883391094669E-2</v>
      </c>
      <c r="S42" s="463">
        <f>'IdxETF data'!Q52</f>
        <v>13.16925</v>
      </c>
      <c r="T42" s="467">
        <f t="shared" si="9"/>
        <v>-1.6870991720119188E-2</v>
      </c>
      <c r="U42" s="408">
        <f>'IdxETF data'!S52</f>
        <v>4.5132750000000001</v>
      </c>
      <c r="V42" s="467">
        <f t="shared" si="10"/>
        <v>-1.9354242941106214E-2</v>
      </c>
      <c r="W42" s="466">
        <f>'IdxETF data'!R52</f>
        <v>4.0004400000000002</v>
      </c>
      <c r="X42" s="467">
        <f t="shared" si="11"/>
        <v>-1.8288500637428706E-2</v>
      </c>
      <c r="Z42">
        <f t="shared" si="26"/>
        <v>36</v>
      </c>
      <c r="AA42" s="420">
        <f t="shared" si="12"/>
        <v>37622</v>
      </c>
      <c r="AB42" s="430">
        <f t="shared" si="19"/>
        <v>-1.9801704006361165E-2</v>
      </c>
      <c r="AC42" s="434">
        <f t="shared" si="13"/>
        <v>0.10471068655956062</v>
      </c>
      <c r="AD42" s="438">
        <f t="shared" si="14"/>
        <v>9.8133852703643498E-3</v>
      </c>
      <c r="AE42" s="442">
        <f t="shared" si="15"/>
        <v>2.5846567225877637E-2</v>
      </c>
      <c r="AF42" s="446">
        <f t="shared" si="16"/>
        <v>-2.5899336927388994E-2</v>
      </c>
      <c r="AG42" s="449">
        <f t="shared" si="17"/>
        <v>-1.2490051041928574E-2</v>
      </c>
      <c r="AH42" s="472">
        <f t="shared" si="20"/>
        <v>8.0036470976002812E-3</v>
      </c>
      <c r="AI42" s="424">
        <f t="shared" si="21"/>
        <v>-1.9801704006361165E-2</v>
      </c>
      <c r="AJ42" s="372">
        <f t="shared" si="22"/>
        <v>64.006362593433465</v>
      </c>
    </row>
    <row r="43" spans="2:40">
      <c r="B43" s="390">
        <f>'Step #4'!B43</f>
        <v>38</v>
      </c>
      <c r="C43" s="406">
        <f>'Step #4'!C43</f>
        <v>37681</v>
      </c>
      <c r="D43" s="398">
        <f>'IdxETF data'!D53</f>
        <v>55.981926000000001</v>
      </c>
      <c r="E43" s="422">
        <f t="shared" si="2"/>
        <v>-1.8848536744536792E-3</v>
      </c>
      <c r="F43" s="409">
        <f>'IdxETF data'!AB53</f>
        <v>12.640928148715064</v>
      </c>
      <c r="G43" s="410">
        <f t="shared" si="3"/>
        <v>-8.9554556271798091E-4</v>
      </c>
      <c r="H43" s="392">
        <f>'IdxETF data'!AF53</f>
        <v>5.347988</v>
      </c>
      <c r="I43" s="411">
        <f t="shared" si="4"/>
        <v>-4.6103382434386053E-2</v>
      </c>
      <c r="J43" s="412">
        <f>'IdxETF data'!AH53</f>
        <v>3.5348989999999998</v>
      </c>
      <c r="K43" s="413">
        <f t="shared" si="5"/>
        <v>-6.9481816865630375E-2</v>
      </c>
      <c r="L43" s="464">
        <f>'IdxETF data'!AP53</f>
        <v>19.105156000000001</v>
      </c>
      <c r="M43" s="414">
        <f t="shared" si="6"/>
        <v>-5.5555569287224271E-2</v>
      </c>
      <c r="N43" s="415">
        <f>'IdxETF data'!AZ53</f>
        <v>3.3901669999999999</v>
      </c>
      <c r="O43" s="417">
        <f t="shared" si="7"/>
        <v>-2.1951350390738589E-2</v>
      </c>
      <c r="Q43" s="408">
        <f>'IdxETF data'!K53</f>
        <v>4.9045110000000003</v>
      </c>
      <c r="R43" s="467">
        <f t="shared" si="8"/>
        <v>-1.6270724665058411E-3</v>
      </c>
      <c r="S43" s="463">
        <f>'IdxETF data'!Q53</f>
        <v>13.265128000000001</v>
      </c>
      <c r="T43" s="467">
        <f t="shared" si="9"/>
        <v>7.2804449759857892E-3</v>
      </c>
      <c r="U43" s="408">
        <f>'IdxETF data'!S53</f>
        <v>4.4783900000000001</v>
      </c>
      <c r="V43" s="467">
        <f t="shared" si="10"/>
        <v>-7.7294204319480198E-3</v>
      </c>
      <c r="W43" s="466">
        <f>'IdxETF data'!R53</f>
        <v>3.9463400000000002</v>
      </c>
      <c r="X43" s="467">
        <f t="shared" si="11"/>
        <v>-1.3523512413634475E-2</v>
      </c>
      <c r="Z43">
        <f t="shared" si="26"/>
        <v>37</v>
      </c>
      <c r="AA43" s="420">
        <f t="shared" si="12"/>
        <v>37653</v>
      </c>
      <c r="AB43" s="430">
        <f t="shared" si="19"/>
        <v>-1.3478257925330972E-2</v>
      </c>
      <c r="AC43" s="434">
        <f t="shared" si="13"/>
        <v>8.079040732799303E-3</v>
      </c>
      <c r="AD43" s="438">
        <f t="shared" si="14"/>
        <v>-7.2301528953920613E-2</v>
      </c>
      <c r="AE43" s="442">
        <f t="shared" si="15"/>
        <v>-1.8716924947091651E-2</v>
      </c>
      <c r="AF43" s="446">
        <f t="shared" si="16"/>
        <v>1.0339743342899332E-2</v>
      </c>
      <c r="AG43" s="449">
        <f t="shared" si="17"/>
        <v>-9.6615155345375348E-3</v>
      </c>
      <c r="AH43" s="472">
        <f t="shared" si="20"/>
        <v>-1.6828546117173573E-2</v>
      </c>
      <c r="AI43" s="424">
        <f t="shared" si="21"/>
        <v>-1.3478257925330972E-2</v>
      </c>
      <c r="AJ43" s="372">
        <f t="shared" si="22"/>
        <v>62.929228568737337</v>
      </c>
    </row>
    <row r="44" spans="2:40">
      <c r="B44" s="390">
        <f>'Step #4'!B44</f>
        <v>39</v>
      </c>
      <c r="C44" s="406">
        <f>'Step #4'!C44</f>
        <v>37712</v>
      </c>
      <c r="D44" s="398">
        <f>'IdxETF data'!D54</f>
        <v>60.963462999999997</v>
      </c>
      <c r="E44" s="422">
        <f t="shared" si="2"/>
        <v>8.8984737681229387E-2</v>
      </c>
      <c r="F44" s="409">
        <f>'IdxETF data'!AB54</f>
        <v>12.731857520015666</v>
      </c>
      <c r="G44" s="410">
        <f t="shared" si="3"/>
        <v>7.1932511783041608E-3</v>
      </c>
      <c r="H44" s="392">
        <f>'IdxETF data'!AF54</f>
        <v>6.671138</v>
      </c>
      <c r="I44" s="411">
        <f t="shared" si="4"/>
        <v>0.24741080196889009</v>
      </c>
      <c r="J44" s="412">
        <f>'IdxETF data'!AH54</f>
        <v>3.5866530000000001</v>
      </c>
      <c r="K44" s="413">
        <f t="shared" si="5"/>
        <v>1.4640870927288274E-2</v>
      </c>
      <c r="L44" s="464">
        <f>'IdxETF data'!AP54</f>
        <v>18.957283</v>
      </c>
      <c r="M44" s="414">
        <f t="shared" si="6"/>
        <v>-7.7399525028740701E-3</v>
      </c>
      <c r="N44" s="415">
        <f>'IdxETF data'!AZ54</f>
        <v>3.5169809999999999</v>
      </c>
      <c r="O44" s="417">
        <f t="shared" si="7"/>
        <v>3.7406416852031166E-2</v>
      </c>
      <c r="Q44" s="408">
        <f>'IdxETF data'!K54</f>
        <v>4.9506129999999997</v>
      </c>
      <c r="R44" s="467">
        <f t="shared" si="8"/>
        <v>9.3999177491903563E-3</v>
      </c>
      <c r="S44" s="463">
        <f>'IdxETF data'!Q54</f>
        <v>14.404769</v>
      </c>
      <c r="T44" s="467">
        <f t="shared" si="9"/>
        <v>8.5912552068852843E-2</v>
      </c>
      <c r="U44" s="408">
        <f>'IdxETF data'!S54</f>
        <v>4.8112440000000003</v>
      </c>
      <c r="V44" s="467">
        <f t="shared" si="10"/>
        <v>7.432447821650201E-2</v>
      </c>
      <c r="W44" s="466">
        <f>'IdxETF data'!R54</f>
        <v>4.3293189999999999</v>
      </c>
      <c r="X44" s="467">
        <f t="shared" si="11"/>
        <v>9.704663054881224E-2</v>
      </c>
      <c r="Z44">
        <f t="shared" si="26"/>
        <v>38</v>
      </c>
      <c r="AA44" s="420">
        <f t="shared" si="12"/>
        <v>37681</v>
      </c>
      <c r="AB44" s="430">
        <f t="shared" si="19"/>
        <v>-1.8848536744536792E-3</v>
      </c>
      <c r="AC44" s="434">
        <f t="shared" si="13"/>
        <v>-8.9554556271798091E-4</v>
      </c>
      <c r="AD44" s="438">
        <f t="shared" si="14"/>
        <v>-4.6103382434386053E-2</v>
      </c>
      <c r="AE44" s="442">
        <f t="shared" si="15"/>
        <v>-6.9481816865630375E-2</v>
      </c>
      <c r="AF44" s="446">
        <f t="shared" si="16"/>
        <v>-5.5555569287224271E-2</v>
      </c>
      <c r="AG44" s="449">
        <f t="shared" si="17"/>
        <v>-2.1951350390738589E-2</v>
      </c>
      <c r="AH44" s="472">
        <f t="shared" si="20"/>
        <v>-2.2502654323706402E-2</v>
      </c>
      <c r="AI44" s="424">
        <f t="shared" si="21"/>
        <v>-1.8848536744536792E-3</v>
      </c>
      <c r="AJ44" s="372">
        <f t="shared" si="22"/>
        <v>61.513153891397529</v>
      </c>
    </row>
    <row r="45" spans="2:40">
      <c r="B45" s="390">
        <f>'Step #4'!B45</f>
        <v>40</v>
      </c>
      <c r="C45" s="406">
        <f>'Step #4'!C45</f>
        <v>37742</v>
      </c>
      <c r="D45" s="398">
        <f>'IdxETF data'!D55</f>
        <v>64.306472999999997</v>
      </c>
      <c r="E45" s="422">
        <f t="shared" si="2"/>
        <v>5.4836287761408808E-2</v>
      </c>
      <c r="F45" s="409">
        <f>'IdxETF data'!AB55</f>
        <v>13.190581239814838</v>
      </c>
      <c r="G45" s="410">
        <f t="shared" si="3"/>
        <v>3.6029598907937554E-2</v>
      </c>
      <c r="H45" s="392">
        <f>'IdxETF data'!AF55</f>
        <v>7.058853</v>
      </c>
      <c r="I45" s="411">
        <f t="shared" si="4"/>
        <v>5.8118270076259915E-2</v>
      </c>
      <c r="J45" s="412">
        <f>'IdxETF data'!AH55</f>
        <v>3.93859</v>
      </c>
      <c r="K45" s="413">
        <f t="shared" si="5"/>
        <v>9.8124072777600713E-2</v>
      </c>
      <c r="L45" s="464">
        <f>'IdxETF data'!AP55</f>
        <v>20.081116000000002</v>
      </c>
      <c r="M45" s="414">
        <f t="shared" si="6"/>
        <v>5.9282387671271364E-2</v>
      </c>
      <c r="N45" s="415">
        <f>'IdxETF data'!AZ55</f>
        <v>3.9566029999999999</v>
      </c>
      <c r="O45" s="417">
        <f t="shared" si="7"/>
        <v>0.12499982229076578</v>
      </c>
      <c r="Q45" s="408">
        <f>'IdxETF data'!K55</f>
        <v>5.0412020000000002</v>
      </c>
      <c r="R45" s="467">
        <f t="shared" si="8"/>
        <v>1.829854201893788E-2</v>
      </c>
      <c r="S45" s="463">
        <f>'IdxETF data'!Q55</f>
        <v>15.284446000000001</v>
      </c>
      <c r="T45" s="467">
        <f t="shared" si="9"/>
        <v>6.1068455870413541E-2</v>
      </c>
      <c r="U45" s="408">
        <f>'IdxETF data'!S55</f>
        <v>5.1786779999999997</v>
      </c>
      <c r="V45" s="467">
        <f t="shared" si="10"/>
        <v>7.636985361789983E-2</v>
      </c>
      <c r="W45" s="466">
        <f>'IdxETF data'!R55</f>
        <v>4.5957369999999997</v>
      </c>
      <c r="X45" s="467">
        <f t="shared" si="11"/>
        <v>6.1538084858149711E-2</v>
      </c>
      <c r="Z45">
        <f t="shared" si="26"/>
        <v>39</v>
      </c>
      <c r="AA45" s="420">
        <f t="shared" si="12"/>
        <v>37712</v>
      </c>
      <c r="AB45" s="430">
        <f t="shared" si="19"/>
        <v>8.8984737681229387E-2</v>
      </c>
      <c r="AC45" s="434">
        <f t="shared" si="13"/>
        <v>7.1932511783041608E-3</v>
      </c>
      <c r="AD45" s="438">
        <f t="shared" si="14"/>
        <v>0.24741080196889009</v>
      </c>
      <c r="AE45" s="442">
        <f t="shared" si="15"/>
        <v>1.4640870927288274E-2</v>
      </c>
      <c r="AF45" s="446">
        <f t="shared" si="16"/>
        <v>-7.7399525028740701E-3</v>
      </c>
      <c r="AG45" s="449">
        <f t="shared" si="17"/>
        <v>3.7406416852031166E-2</v>
      </c>
      <c r="AH45" s="472">
        <f t="shared" si="20"/>
        <v>7.8215236572215435E-2</v>
      </c>
      <c r="AI45" s="424">
        <f t="shared" si="21"/>
        <v>8.8984737681229387E-2</v>
      </c>
      <c r="AJ45" s="372">
        <f t="shared" si="22"/>
        <v>66.324419775316287</v>
      </c>
    </row>
    <row r="46" spans="2:40">
      <c r="B46" s="390">
        <f>'Step #4'!B46</f>
        <v>41</v>
      </c>
      <c r="C46" s="406">
        <f>'Step #4'!C46</f>
        <v>37773</v>
      </c>
      <c r="D46" s="398">
        <f>'IdxETF data'!D56</f>
        <v>64.757499999999993</v>
      </c>
      <c r="E46" s="422">
        <f t="shared" si="2"/>
        <v>7.0137107348431371E-3</v>
      </c>
      <c r="F46" s="409">
        <f>'IdxETF data'!AB56</f>
        <v>12.435453965782862</v>
      </c>
      <c r="G46" s="410">
        <f t="shared" si="3"/>
        <v>-5.7247460161397368E-2</v>
      </c>
      <c r="H46" s="392">
        <f>'IdxETF data'!AF56</f>
        <v>7.508108</v>
      </c>
      <c r="I46" s="411">
        <f t="shared" si="4"/>
        <v>6.3644192618829143E-2</v>
      </c>
      <c r="J46" s="412">
        <f>'IdxETF data'!AH56</f>
        <v>3.9592939999999999</v>
      </c>
      <c r="K46" s="413">
        <f t="shared" si="5"/>
        <v>5.2567035411148488E-3</v>
      </c>
      <c r="L46" s="464">
        <f>'IdxETF data'!AP56</f>
        <v>21.500703999999999</v>
      </c>
      <c r="M46" s="414">
        <f t="shared" si="6"/>
        <v>7.0692684609759526E-2</v>
      </c>
      <c r="N46" s="415">
        <f>'IdxETF data'!AZ56</f>
        <v>4.0834169999999999</v>
      </c>
      <c r="O46" s="417">
        <f t="shared" si="7"/>
        <v>3.2051231826897952E-2</v>
      </c>
      <c r="Q46" s="408">
        <f>'IdxETF data'!K56</f>
        <v>5.031625</v>
      </c>
      <c r="R46" s="467">
        <f t="shared" si="8"/>
        <v>-1.8997453385125596E-3</v>
      </c>
      <c r="S46" s="463">
        <f>'IdxETF data'!Q56</f>
        <v>15.456263999999999</v>
      </c>
      <c r="T46" s="467">
        <f t="shared" si="9"/>
        <v>1.1241362624461404E-2</v>
      </c>
      <c r="U46" s="408">
        <f>'IdxETF data'!S56</f>
        <v>5.3256540000000001</v>
      </c>
      <c r="V46" s="467">
        <f t="shared" si="10"/>
        <v>2.8380988352626035E-2</v>
      </c>
      <c r="W46" s="466">
        <f>'IdxETF data'!R56</f>
        <v>4.7178469999999999</v>
      </c>
      <c r="X46" s="467">
        <f t="shared" si="11"/>
        <v>2.6570275888285311E-2</v>
      </c>
      <c r="Z46">
        <f t="shared" si="26"/>
        <v>40</v>
      </c>
      <c r="AA46" s="420">
        <f t="shared" si="12"/>
        <v>37742</v>
      </c>
      <c r="AB46" s="430">
        <f t="shared" si="19"/>
        <v>5.4836287761408808E-2</v>
      </c>
      <c r="AC46" s="434">
        <f t="shared" si="13"/>
        <v>3.6029598907937554E-2</v>
      </c>
      <c r="AD46" s="438">
        <f t="shared" si="14"/>
        <v>5.8118270076259915E-2</v>
      </c>
      <c r="AE46" s="442">
        <f t="shared" si="15"/>
        <v>9.8124072777600713E-2</v>
      </c>
      <c r="AF46" s="446">
        <f t="shared" si="16"/>
        <v>5.9282387671271364E-2</v>
      </c>
      <c r="AG46" s="449">
        <f t="shared" si="17"/>
        <v>0.12499982229076578</v>
      </c>
      <c r="AH46" s="472">
        <f t="shared" si="20"/>
        <v>6.429732372615693E-2</v>
      </c>
      <c r="AI46" s="424">
        <f t="shared" si="21"/>
        <v>5.4836287761408808E-2</v>
      </c>
      <c r="AJ46" s="372">
        <f t="shared" si="22"/>
        <v>70.588902464559325</v>
      </c>
    </row>
    <row r="47" spans="2:40">
      <c r="B47" s="390">
        <f>'Step #4'!B47</f>
        <v>42</v>
      </c>
      <c r="C47" s="406">
        <f>'Step #4'!C47</f>
        <v>37803</v>
      </c>
      <c r="D47" s="398">
        <f>'IdxETF data'!D57</f>
        <v>66.163071000000002</v>
      </c>
      <c r="E47" s="422">
        <f t="shared" si="2"/>
        <v>2.1705146122070973E-2</v>
      </c>
      <c r="F47" s="409">
        <f>'IdxETF data'!AB57</f>
        <v>12.357778783077432</v>
      </c>
      <c r="G47" s="410">
        <f t="shared" si="3"/>
        <v>-6.2462683645615469E-3</v>
      </c>
      <c r="H47" s="392">
        <f>'IdxETF data'!AF57</f>
        <v>7.815817</v>
      </c>
      <c r="I47" s="411">
        <f t="shared" si="4"/>
        <v>4.0983560705306843E-2</v>
      </c>
      <c r="J47" s="412">
        <f>'IdxETF data'!AH57</f>
        <v>4.2180710000000001</v>
      </c>
      <c r="K47" s="413">
        <f t="shared" si="5"/>
        <v>6.5359379727800038E-2</v>
      </c>
      <c r="L47" s="464">
        <f>'IdxETF data'!AP57</f>
        <v>22.476652000000001</v>
      </c>
      <c r="M47" s="414">
        <f t="shared" si="6"/>
        <v>4.539144392667338E-2</v>
      </c>
      <c r="N47" s="415">
        <f>'IdxETF data'!AZ57</f>
        <v>4.4554049999999998</v>
      </c>
      <c r="O47" s="417">
        <f t="shared" si="7"/>
        <v>9.1097235477052729E-2</v>
      </c>
      <c r="Q47" s="408">
        <f>'IdxETF data'!K57</f>
        <v>4.866409</v>
      </c>
      <c r="R47" s="467">
        <f t="shared" si="8"/>
        <v>-3.2835515365314372E-2</v>
      </c>
      <c r="S47" s="463">
        <f>'IdxETF data'!Q57</f>
        <v>15.868926999999999</v>
      </c>
      <c r="T47" s="467">
        <f t="shared" si="9"/>
        <v>2.669875462789717E-2</v>
      </c>
      <c r="U47" s="408">
        <f>'IdxETF data'!S57</f>
        <v>5.4639819999999997</v>
      </c>
      <c r="V47" s="467">
        <f t="shared" si="10"/>
        <v>2.5973899168064474E-2</v>
      </c>
      <c r="W47" s="466">
        <f>'IdxETF data'!R57</f>
        <v>4.8677080000000004</v>
      </c>
      <c r="X47" s="467">
        <f t="shared" si="11"/>
        <v>3.1764701144399332E-2</v>
      </c>
      <c r="Z47">
        <f t="shared" si="26"/>
        <v>41</v>
      </c>
      <c r="AA47" s="420">
        <f t="shared" si="12"/>
        <v>37773</v>
      </c>
      <c r="AB47" s="430">
        <f t="shared" si="19"/>
        <v>7.0137107348431371E-3</v>
      </c>
      <c r="AC47" s="434">
        <f t="shared" si="13"/>
        <v>-5.7247460161397368E-2</v>
      </c>
      <c r="AD47" s="438">
        <f t="shared" si="14"/>
        <v>6.3644192618829143E-2</v>
      </c>
      <c r="AE47" s="442">
        <f t="shared" si="15"/>
        <v>5.2567035411148488E-3</v>
      </c>
      <c r="AF47" s="446">
        <f t="shared" si="16"/>
        <v>7.0692684609759526E-2</v>
      </c>
      <c r="AG47" s="449">
        <f t="shared" si="17"/>
        <v>3.2051231826897952E-2</v>
      </c>
      <c r="AH47" s="472">
        <f t="shared" si="20"/>
        <v>1.4565056160329253E-2</v>
      </c>
      <c r="AI47" s="424">
        <f t="shared" si="21"/>
        <v>7.0137107348431371E-3</v>
      </c>
      <c r="AJ47" s="372">
        <f t="shared" si="22"/>
        <v>71.617033793251622</v>
      </c>
    </row>
    <row r="48" spans="2:40">
      <c r="B48" s="390">
        <f>'Step #4'!B48</f>
        <v>43</v>
      </c>
      <c r="C48" s="406">
        <f>'Step #4'!C48</f>
        <v>37834</v>
      </c>
      <c r="D48" s="398">
        <f>'IdxETF data'!D58</f>
        <v>67.527702000000005</v>
      </c>
      <c r="E48" s="422">
        <f t="shared" si="2"/>
        <v>2.0625266925714536E-2</v>
      </c>
      <c r="F48" s="409">
        <f>'IdxETF data'!AB58</f>
        <v>11.899541301743685</v>
      </c>
      <c r="G48" s="410">
        <f t="shared" si="3"/>
        <v>-3.7080893692744366E-2</v>
      </c>
      <c r="H48" s="392">
        <f>'IdxETF data'!AF58</f>
        <v>7.7235050000000003</v>
      </c>
      <c r="I48" s="411">
        <f t="shared" si="4"/>
        <v>-1.1810921366249949E-2</v>
      </c>
      <c r="J48" s="412">
        <f>'IdxETF data'!AH58</f>
        <v>4.6890450000000001</v>
      </c>
      <c r="K48" s="413">
        <f t="shared" si="5"/>
        <v>0.11165625234852605</v>
      </c>
      <c r="L48" s="464">
        <f>'IdxETF data'!AP58</f>
        <v>24.546879000000001</v>
      </c>
      <c r="M48" s="414">
        <f t="shared" si="6"/>
        <v>9.2105665915012569E-2</v>
      </c>
      <c r="N48" s="415">
        <f>'IdxETF data'!AZ58</f>
        <v>4.5822209999999997</v>
      </c>
      <c r="O48" s="417">
        <f t="shared" si="7"/>
        <v>2.8463405683658349E-2</v>
      </c>
      <c r="Q48" s="408">
        <f>'IdxETF data'!K58</f>
        <v>4.9043580000000002</v>
      </c>
      <c r="R48" s="467">
        <f t="shared" si="8"/>
        <v>7.7981526008192859E-3</v>
      </c>
      <c r="S48" s="463">
        <f>'IdxETF data'!Q58</f>
        <v>16.248072000000001</v>
      </c>
      <c r="T48" s="467">
        <f t="shared" si="9"/>
        <v>2.3892289629916519E-2</v>
      </c>
      <c r="U48" s="408">
        <f>'IdxETF data'!S58</f>
        <v>5.6757970000000002</v>
      </c>
      <c r="V48" s="467">
        <f t="shared" si="10"/>
        <v>3.8765684074361983E-2</v>
      </c>
      <c r="W48" s="466">
        <f>'IdxETF data'!R58</f>
        <v>4.9898150000000001</v>
      </c>
      <c r="X48" s="467">
        <f t="shared" si="11"/>
        <v>2.508511192536611E-2</v>
      </c>
      <c r="Z48">
        <f t="shared" si="26"/>
        <v>42</v>
      </c>
      <c r="AA48" s="420">
        <f t="shared" si="12"/>
        <v>37803</v>
      </c>
      <c r="AB48" s="430">
        <f t="shared" si="19"/>
        <v>2.1705146122070973E-2</v>
      </c>
      <c r="AC48" s="434">
        <f t="shared" si="13"/>
        <v>-6.2462683645615469E-3</v>
      </c>
      <c r="AD48" s="438">
        <f t="shared" si="14"/>
        <v>4.0983560705306843E-2</v>
      </c>
      <c r="AE48" s="442">
        <f t="shared" si="15"/>
        <v>6.5359379727800038E-2</v>
      </c>
      <c r="AF48" s="446">
        <f t="shared" si="16"/>
        <v>4.539144392667338E-2</v>
      </c>
      <c r="AG48" s="449">
        <f t="shared" si="17"/>
        <v>9.1097235477052729E-2</v>
      </c>
      <c r="AH48" s="472">
        <f t="shared" si="20"/>
        <v>3.4077458213092798E-2</v>
      </c>
      <c r="AI48" s="424">
        <f t="shared" si="21"/>
        <v>2.1705146122070973E-2</v>
      </c>
      <c r="AJ48" s="372">
        <f t="shared" si="22"/>
        <v>74.057560269686789</v>
      </c>
    </row>
    <row r="49" spans="2:36">
      <c r="B49" s="390">
        <f>'Step #4'!B49</f>
        <v>44</v>
      </c>
      <c r="C49" s="406">
        <f>'Step #4'!C49</f>
        <v>37865</v>
      </c>
      <c r="D49" s="398">
        <f>'IdxETF data'!D59</f>
        <v>66.535843</v>
      </c>
      <c r="E49" s="422">
        <f t="shared" si="2"/>
        <v>-1.468817937859046E-2</v>
      </c>
      <c r="F49" s="409">
        <f>'IdxETF data'!AB59</f>
        <v>11.440775698741355</v>
      </c>
      <c r="G49" s="410">
        <f t="shared" si="3"/>
        <v>-3.8553217419826535E-2</v>
      </c>
      <c r="H49" s="392">
        <f>'IdxETF data'!AF59</f>
        <v>7.6681179999999998</v>
      </c>
      <c r="I49" s="411">
        <f t="shared" si="4"/>
        <v>-7.1712260172034359E-3</v>
      </c>
      <c r="J49" s="412">
        <f>'IdxETF data'!AH59</f>
        <v>4.9012419999999999</v>
      </c>
      <c r="K49" s="413">
        <f t="shared" si="5"/>
        <v>4.5253777688207153E-2</v>
      </c>
      <c r="L49" s="464">
        <f>'IdxETF data'!AP59</f>
        <v>25.907306999999999</v>
      </c>
      <c r="M49" s="414">
        <f t="shared" si="6"/>
        <v>5.5421628142624524E-2</v>
      </c>
      <c r="N49" s="415">
        <f>'IdxETF data'!AZ59</f>
        <v>4.725943</v>
      </c>
      <c r="O49" s="417">
        <f t="shared" si="7"/>
        <v>3.1365139306899437E-2</v>
      </c>
      <c r="Q49" s="408">
        <f>'IdxETF data'!K59</f>
        <v>5.030964</v>
      </c>
      <c r="R49" s="467">
        <f t="shared" si="8"/>
        <v>2.5814999639096392E-2</v>
      </c>
      <c r="S49" s="463">
        <f>'IdxETF data'!Q59</f>
        <v>16.006809000000001</v>
      </c>
      <c r="T49" s="467">
        <f t="shared" si="9"/>
        <v>-1.484871558914802E-2</v>
      </c>
      <c r="U49" s="408">
        <f>'IdxETF data'!S59</f>
        <v>5.8357409999999996</v>
      </c>
      <c r="V49" s="467">
        <f t="shared" si="10"/>
        <v>2.8180007142609043E-2</v>
      </c>
      <c r="W49" s="466">
        <f>'IdxETF data'!R59</f>
        <v>5.1285749999999997</v>
      </c>
      <c r="X49" s="467">
        <f t="shared" si="11"/>
        <v>2.7808646212334365E-2</v>
      </c>
      <c r="Z49">
        <f t="shared" si="26"/>
        <v>43</v>
      </c>
      <c r="AA49" s="420">
        <f t="shared" si="12"/>
        <v>37834</v>
      </c>
      <c r="AB49" s="430">
        <f t="shared" si="19"/>
        <v>2.0625266925714536E-2</v>
      </c>
      <c r="AC49" s="434">
        <f t="shared" si="13"/>
        <v>-3.7080893692744366E-2</v>
      </c>
      <c r="AD49" s="438">
        <f t="shared" si="14"/>
        <v>-1.1810921366249949E-2</v>
      </c>
      <c r="AE49" s="442">
        <f t="shared" si="15"/>
        <v>0.11165625234852605</v>
      </c>
      <c r="AF49" s="446">
        <f t="shared" si="16"/>
        <v>9.2105665915012569E-2</v>
      </c>
      <c r="AG49" s="449">
        <f t="shared" si="17"/>
        <v>2.8463405683658349E-2</v>
      </c>
      <c r="AH49" s="472">
        <f t="shared" si="20"/>
        <v>2.4138866906156367E-2</v>
      </c>
      <c r="AI49" s="424">
        <f t="shared" si="21"/>
        <v>2.0625266925714536E-2</v>
      </c>
      <c r="AJ49" s="372">
        <f t="shared" si="22"/>
        <v>75.845225860431412</v>
      </c>
    </row>
    <row r="50" spans="2:36">
      <c r="B50" s="390">
        <f>'Step #4'!B50</f>
        <v>45</v>
      </c>
      <c r="C50" s="406">
        <f>'Step #4'!C50</f>
        <v>37895</v>
      </c>
      <c r="D50" s="398">
        <f>'IdxETF data'!D60</f>
        <v>70.366348000000002</v>
      </c>
      <c r="E50" s="422">
        <f t="shared" si="2"/>
        <v>5.7570548854397163E-2</v>
      </c>
      <c r="F50" s="409">
        <f>'IdxETF data'!AB60</f>
        <v>11.282966550809411</v>
      </c>
      <c r="G50" s="410">
        <f t="shared" si="3"/>
        <v>-1.3793570653544585E-2</v>
      </c>
      <c r="H50" s="392">
        <f>'IdxETF data'!AF60</f>
        <v>8.5481649999999991</v>
      </c>
      <c r="I50" s="411">
        <f t="shared" si="4"/>
        <v>0.11476701323584204</v>
      </c>
      <c r="J50" s="412">
        <f>'IdxETF data'!AH60</f>
        <v>5.2014240000000003</v>
      </c>
      <c r="K50" s="413">
        <f t="shared" si="5"/>
        <v>6.1246108639402053E-2</v>
      </c>
      <c r="L50" s="464">
        <f>'IdxETF data'!AP60</f>
        <v>27.326878000000001</v>
      </c>
      <c r="M50" s="414">
        <f t="shared" si="6"/>
        <v>5.4794232376217389E-2</v>
      </c>
      <c r="N50" s="415">
        <f>'IdxETF data'!AZ60</f>
        <v>5.0472049999999999</v>
      </c>
      <c r="O50" s="417">
        <f t="shared" si="7"/>
        <v>6.7978390767726049E-2</v>
      </c>
      <c r="Q50" s="408">
        <f>'IdxETF data'!K60</f>
        <v>4.9801289999999998</v>
      </c>
      <c r="R50" s="467">
        <f t="shared" si="8"/>
        <v>-1.0104425314909848E-2</v>
      </c>
      <c r="S50" s="463">
        <f>'IdxETF data'!Q60</f>
        <v>17.043759999999999</v>
      </c>
      <c r="T50" s="467">
        <f t="shared" si="9"/>
        <v>6.4781868765973138E-2</v>
      </c>
      <c r="U50" s="408">
        <f>'IdxETF data'!S60</f>
        <v>6.2507270000000004</v>
      </c>
      <c r="V50" s="467">
        <f t="shared" si="10"/>
        <v>7.1111106541568825E-2</v>
      </c>
      <c r="W50" s="466">
        <f>'IdxETF data'!R60</f>
        <v>5.4616009999999999</v>
      </c>
      <c r="X50" s="467">
        <f t="shared" si="11"/>
        <v>6.493538653524622E-2</v>
      </c>
      <c r="Z50">
        <f t="shared" si="26"/>
        <v>44</v>
      </c>
      <c r="AA50" s="420">
        <f t="shared" si="12"/>
        <v>37865</v>
      </c>
      <c r="AB50" s="430">
        <f t="shared" si="19"/>
        <v>-1.468817937859046E-2</v>
      </c>
      <c r="AC50" s="434">
        <f t="shared" si="13"/>
        <v>-3.8553217419826535E-2</v>
      </c>
      <c r="AD50" s="438">
        <f t="shared" si="14"/>
        <v>-7.1712260172034359E-3</v>
      </c>
      <c r="AE50" s="442">
        <f t="shared" si="15"/>
        <v>4.5253777688207153E-2</v>
      </c>
      <c r="AF50" s="446">
        <f t="shared" si="16"/>
        <v>5.5421628142624524E-2</v>
      </c>
      <c r="AG50" s="449">
        <f t="shared" si="17"/>
        <v>3.1365139306899437E-2</v>
      </c>
      <c r="AH50" s="472">
        <f t="shared" si="20"/>
        <v>4.7011624678243262E-4</v>
      </c>
      <c r="AI50" s="424">
        <f t="shared" si="21"/>
        <v>-1.468817937859046E-2</v>
      </c>
      <c r="AJ50" s="372">
        <f t="shared" si="22"/>
        <v>75.880881933349272</v>
      </c>
    </row>
    <row r="51" spans="2:36">
      <c r="B51" s="390">
        <f>'Step #4'!B51</f>
        <v>46</v>
      </c>
      <c r="C51" s="406">
        <f>'Step #4'!C51</f>
        <v>37926</v>
      </c>
      <c r="D51" s="398">
        <f>'IdxETF data'!D61</f>
        <v>71.134842000000006</v>
      </c>
      <c r="E51" s="422">
        <f t="shared" si="2"/>
        <v>1.0921328473662006E-2</v>
      </c>
      <c r="F51" s="409">
        <f>'IdxETF data'!AB61</f>
        <v>11.692359146054724</v>
      </c>
      <c r="G51" s="410">
        <f t="shared" si="3"/>
        <v>3.6284127352654849E-2</v>
      </c>
      <c r="H51" s="392">
        <f>'IdxETF data'!AF61</f>
        <v>9.1081990000000008</v>
      </c>
      <c r="I51" s="411">
        <f t="shared" si="4"/>
        <v>6.5515113477571107E-2</v>
      </c>
      <c r="J51" s="412">
        <f>'IdxETF data'!AH61</f>
        <v>5.1444919999999996</v>
      </c>
      <c r="K51" s="413">
        <f t="shared" si="5"/>
        <v>-1.0945464165197927E-2</v>
      </c>
      <c r="L51" s="464">
        <f>'IdxETF data'!AP61</f>
        <v>26.498795000000001</v>
      </c>
      <c r="M51" s="414">
        <f t="shared" si="6"/>
        <v>-3.0302876164631787E-2</v>
      </c>
      <c r="N51" s="415">
        <f>'IdxETF data'!AZ61</f>
        <v>5.0472049999999999</v>
      </c>
      <c r="O51" s="417">
        <f t="shared" si="7"/>
        <v>0</v>
      </c>
      <c r="Q51" s="408">
        <f>'IdxETF data'!K61</f>
        <v>4.9947739999999996</v>
      </c>
      <c r="R51" s="467">
        <f t="shared" si="8"/>
        <v>2.9406868777896999E-3</v>
      </c>
      <c r="S51" s="463">
        <f>'IdxETF data'!Q61</f>
        <v>17.278929000000002</v>
      </c>
      <c r="T51" s="467">
        <f t="shared" si="9"/>
        <v>1.3797953033837684E-2</v>
      </c>
      <c r="U51" s="408">
        <f>'IdxETF data'!S61</f>
        <v>6.3933780000000002</v>
      </c>
      <c r="V51" s="467">
        <f t="shared" si="10"/>
        <v>2.2821505402491615E-2</v>
      </c>
      <c r="W51" s="466">
        <f>'IdxETF data'!R61</f>
        <v>5.5781590000000003</v>
      </c>
      <c r="X51" s="467">
        <f t="shared" si="11"/>
        <v>2.1341361260187375E-2</v>
      </c>
      <c r="Z51">
        <f t="shared" si="26"/>
        <v>45</v>
      </c>
      <c r="AA51" s="420">
        <f t="shared" si="12"/>
        <v>37895</v>
      </c>
      <c r="AB51" s="430">
        <f t="shared" si="19"/>
        <v>5.7570548854397163E-2</v>
      </c>
      <c r="AC51" s="434">
        <f t="shared" si="13"/>
        <v>-1.3793570653544585E-2</v>
      </c>
      <c r="AD51" s="438">
        <f t="shared" si="14"/>
        <v>0.11476701323584204</v>
      </c>
      <c r="AE51" s="442">
        <f t="shared" si="15"/>
        <v>6.1246108639402053E-2</v>
      </c>
      <c r="AF51" s="446">
        <f t="shared" si="16"/>
        <v>5.4794232376217389E-2</v>
      </c>
      <c r="AG51" s="449">
        <f t="shared" si="17"/>
        <v>6.7978390767726049E-2</v>
      </c>
      <c r="AH51" s="472">
        <f t="shared" si="20"/>
        <v>5.6576109107438044E-2</v>
      </c>
      <c r="AI51" s="424">
        <f t="shared" si="21"/>
        <v>5.7570548854397163E-2</v>
      </c>
      <c r="AJ51" s="372">
        <f t="shared" si="22"/>
        <v>80.173926988779058</v>
      </c>
    </row>
    <row r="52" spans="2:36">
      <c r="B52" s="390">
        <f>'Step #4'!B52</f>
        <v>47</v>
      </c>
      <c r="C52" s="406">
        <f>'Step #4'!C52</f>
        <v>37956</v>
      </c>
      <c r="D52" s="398">
        <f>'IdxETF data'!D62</f>
        <v>74.362526000000003</v>
      </c>
      <c r="E52" s="422">
        <f t="shared" si="2"/>
        <v>4.5374164182441001E-2</v>
      </c>
      <c r="F52" s="409">
        <f>'IdxETF data'!AB62</f>
        <v>12.527671465247694</v>
      </c>
      <c r="G52" s="410">
        <f t="shared" si="3"/>
        <v>7.1440870807909285E-2</v>
      </c>
      <c r="H52" s="392">
        <f>'IdxETF data'!AF62</f>
        <v>9.9636300000000002</v>
      </c>
      <c r="I52" s="411">
        <f t="shared" si="4"/>
        <v>9.3918786798575571E-2</v>
      </c>
      <c r="J52" s="412">
        <f>'IdxETF data'!AH62</f>
        <v>5.1755469999999999</v>
      </c>
      <c r="K52" s="413">
        <f t="shared" si="5"/>
        <v>6.0365532690109802E-3</v>
      </c>
      <c r="L52" s="464">
        <f>'IdxETF data'!AP62</f>
        <v>28.509868999999998</v>
      </c>
      <c r="M52" s="414">
        <f t="shared" si="6"/>
        <v>7.5893035890877147E-2</v>
      </c>
      <c r="N52" s="415">
        <f>'IdxETF data'!AZ62</f>
        <v>5.0725680000000004</v>
      </c>
      <c r="O52" s="417">
        <f t="shared" si="7"/>
        <v>5.0251574881543526E-3</v>
      </c>
      <c r="Q52" s="408">
        <f>'IdxETF data'!K62</f>
        <v>5.0323169999999999</v>
      </c>
      <c r="R52" s="467">
        <f t="shared" si="8"/>
        <v>7.5164562000202828E-3</v>
      </c>
      <c r="S52" s="463">
        <f>'IdxETF data'!Q62</f>
        <v>17.977565999999999</v>
      </c>
      <c r="T52" s="467">
        <f t="shared" si="9"/>
        <v>4.0432887941144857E-2</v>
      </c>
      <c r="U52" s="408">
        <f>'IdxETF data'!S62</f>
        <v>6.6786789999999998</v>
      </c>
      <c r="V52" s="467">
        <f t="shared" si="10"/>
        <v>4.4624453614348969E-2</v>
      </c>
      <c r="W52" s="466">
        <f>'IdxETF data'!R62</f>
        <v>5.9056329999999999</v>
      </c>
      <c r="X52" s="467">
        <f t="shared" si="11"/>
        <v>5.8706465699525534E-2</v>
      </c>
      <c r="Z52">
        <f t="shared" si="26"/>
        <v>46</v>
      </c>
      <c r="AA52" s="420">
        <f t="shared" si="12"/>
        <v>37926</v>
      </c>
      <c r="AB52" s="430">
        <f t="shared" si="19"/>
        <v>1.0921328473662006E-2</v>
      </c>
      <c r="AC52" s="434">
        <f t="shared" si="13"/>
        <v>3.6284127352654849E-2</v>
      </c>
      <c r="AD52" s="438">
        <f t="shared" si="14"/>
        <v>6.5515113477571107E-2</v>
      </c>
      <c r="AE52" s="442">
        <f t="shared" si="15"/>
        <v>-1.0945464165197927E-2</v>
      </c>
      <c r="AF52" s="446">
        <f t="shared" si="16"/>
        <v>-3.0302876164631787E-2</v>
      </c>
      <c r="AG52" s="449">
        <f t="shared" si="17"/>
        <v>0</v>
      </c>
      <c r="AH52" s="472">
        <f t="shared" si="20"/>
        <v>1.5513583481015725E-2</v>
      </c>
      <c r="AI52" s="424">
        <f t="shared" si="21"/>
        <v>1.0921328473662006E-2</v>
      </c>
      <c r="AJ52" s="372">
        <f t="shared" si="22"/>
        <v>81.417711898120345</v>
      </c>
    </row>
    <row r="53" spans="2:36">
      <c r="B53" s="390">
        <f>'Step #4'!B53</f>
        <v>48</v>
      </c>
      <c r="C53" s="406">
        <f>'Step #4'!C53</f>
        <v>37987</v>
      </c>
      <c r="D53" s="398">
        <f>'IdxETF data'!D63</f>
        <v>76.190956</v>
      </c>
      <c r="E53" s="422">
        <f t="shared" si="2"/>
        <v>2.4588056624111898E-2</v>
      </c>
      <c r="F53" s="409">
        <f>'IdxETF data'!AB63</f>
        <v>13.311653554934681</v>
      </c>
      <c r="G53" s="410">
        <f t="shared" si="3"/>
        <v>6.2580032679000919E-2</v>
      </c>
      <c r="H53" s="392">
        <f>'IdxETF data'!AF63</f>
        <v>10.247854999999999</v>
      </c>
      <c r="I53" s="411">
        <f t="shared" si="4"/>
        <v>2.8526249971144946E-2</v>
      </c>
      <c r="J53" s="412">
        <f>'IdxETF data'!AH63</f>
        <v>5.8042619999999996</v>
      </c>
      <c r="K53" s="413">
        <f t="shared" si="5"/>
        <v>0.12147798097476459</v>
      </c>
      <c r="L53" s="464">
        <f>'IdxETF data'!AP63</f>
        <v>28.575240999999998</v>
      </c>
      <c r="M53" s="414">
        <f t="shared" si="6"/>
        <v>2.2929603780361685E-3</v>
      </c>
      <c r="N53" s="415">
        <f>'IdxETF data'!AZ63</f>
        <v>5.5261079999999998</v>
      </c>
      <c r="O53" s="417">
        <f t="shared" si="7"/>
        <v>8.9410334173933181E-2</v>
      </c>
      <c r="Q53" s="408">
        <f>'IdxETF data'!K63</f>
        <v>5.0769299999999999</v>
      </c>
      <c r="R53" s="467">
        <f t="shared" si="8"/>
        <v>8.8653000198517518E-3</v>
      </c>
      <c r="S53" s="463">
        <f>'IdxETF data'!Q63</f>
        <v>18.455991999999998</v>
      </c>
      <c r="T53" s="467">
        <f t="shared" si="9"/>
        <v>2.6612390131122154E-2</v>
      </c>
      <c r="U53" s="408">
        <f>'IdxETF data'!S63</f>
        <v>6.9888599999999999</v>
      </c>
      <c r="V53" s="467">
        <f t="shared" si="10"/>
        <v>4.6443465841074172E-2</v>
      </c>
      <c r="W53" s="466">
        <f>'IdxETF data'!R63</f>
        <v>6.1096060000000003</v>
      </c>
      <c r="X53" s="467">
        <f t="shared" si="11"/>
        <v>3.453871921942997E-2</v>
      </c>
      <c r="Z53">
        <f t="shared" si="26"/>
        <v>47</v>
      </c>
      <c r="AA53" s="420">
        <f t="shared" si="12"/>
        <v>37956</v>
      </c>
      <c r="AB53" s="430">
        <f t="shared" si="19"/>
        <v>4.5374164182441001E-2</v>
      </c>
      <c r="AC53" s="434">
        <f t="shared" si="13"/>
        <v>7.1440870807909285E-2</v>
      </c>
      <c r="AD53" s="438">
        <f t="shared" si="14"/>
        <v>9.3918786798575571E-2</v>
      </c>
      <c r="AE53" s="442">
        <f t="shared" si="15"/>
        <v>6.0365532690109802E-3</v>
      </c>
      <c r="AF53" s="446">
        <f t="shared" si="16"/>
        <v>7.5893035890877147E-2</v>
      </c>
      <c r="AG53" s="449">
        <f t="shared" si="17"/>
        <v>5.0251574881543526E-3</v>
      </c>
      <c r="AH53" s="472">
        <f t="shared" si="20"/>
        <v>5.164908897875338E-2</v>
      </c>
      <c r="AI53" s="424">
        <f t="shared" si="21"/>
        <v>4.5374164182441001E-2</v>
      </c>
      <c r="AJ53" s="372">
        <f t="shared" si="22"/>
        <v>85.622862544392859</v>
      </c>
    </row>
    <row r="54" spans="2:36">
      <c r="B54" s="390">
        <f>'Step #4'!B54</f>
        <v>49</v>
      </c>
      <c r="C54" s="406">
        <f>'Step #4'!C54</f>
        <v>38018</v>
      </c>
      <c r="D54" s="398">
        <f>'IdxETF data'!D64</f>
        <v>77.224898999999994</v>
      </c>
      <c r="E54" s="422">
        <f t="shared" si="2"/>
        <v>1.3570416415302544E-2</v>
      </c>
      <c r="F54" s="409">
        <f>'IdxETF data'!AB64</f>
        <v>14.017417017940966</v>
      </c>
      <c r="G54" s="410">
        <f t="shared" si="3"/>
        <v>5.3018466871431968E-2</v>
      </c>
      <c r="H54" s="392">
        <f>'IdxETF data'!AF64</f>
        <v>10.110716999999999</v>
      </c>
      <c r="I54" s="411">
        <f t="shared" si="4"/>
        <v>-1.3382117526057891E-2</v>
      </c>
      <c r="J54" s="412">
        <f>'IdxETF data'!AH64</f>
        <v>6.0174589999999997</v>
      </c>
      <c r="K54" s="413">
        <f t="shared" si="5"/>
        <v>3.6731112413602274E-2</v>
      </c>
      <c r="L54" s="464">
        <f>'IdxETF data'!AP64</f>
        <v>28.723155999999999</v>
      </c>
      <c r="M54" s="414">
        <f t="shared" si="6"/>
        <v>5.176334295833307E-3</v>
      </c>
      <c r="N54" s="415">
        <f>'IdxETF data'!AZ64</f>
        <v>5.6570590000000003</v>
      </c>
      <c r="O54" s="417">
        <f t="shared" si="7"/>
        <v>2.3696786237257905E-2</v>
      </c>
      <c r="Q54" s="408">
        <f>'IdxETF data'!K64</f>
        <v>5.1306050000000001</v>
      </c>
      <c r="R54" s="467">
        <f t="shared" si="8"/>
        <v>1.0572334068029265E-2</v>
      </c>
      <c r="S54" s="463">
        <f>'IdxETF data'!Q64</f>
        <v>18.719944000000002</v>
      </c>
      <c r="T54" s="467">
        <f t="shared" si="9"/>
        <v>1.4301696706414013E-2</v>
      </c>
      <c r="U54" s="408">
        <f>'IdxETF data'!S64</f>
        <v>7.1114709999999999</v>
      </c>
      <c r="V54" s="467">
        <f t="shared" si="10"/>
        <v>1.7543776810524214E-2</v>
      </c>
      <c r="W54" s="466">
        <f>'IdxETF data'!R64</f>
        <v>6.2622039999999997</v>
      </c>
      <c r="X54" s="467">
        <f t="shared" si="11"/>
        <v>2.4976733360547287E-2</v>
      </c>
      <c r="Z54">
        <f t="shared" si="26"/>
        <v>48</v>
      </c>
      <c r="AA54" s="420">
        <f t="shared" si="12"/>
        <v>37987</v>
      </c>
      <c r="AB54" s="430">
        <f t="shared" si="19"/>
        <v>2.4588056624111898E-2</v>
      </c>
      <c r="AC54" s="434">
        <f t="shared" si="13"/>
        <v>6.2580032679000919E-2</v>
      </c>
      <c r="AD54" s="438">
        <f t="shared" si="14"/>
        <v>2.8526249971144946E-2</v>
      </c>
      <c r="AE54" s="442">
        <f t="shared" si="15"/>
        <v>0.12147798097476459</v>
      </c>
      <c r="AF54" s="446">
        <f t="shared" si="16"/>
        <v>2.2929603780361685E-3</v>
      </c>
      <c r="AG54" s="449">
        <f t="shared" si="17"/>
        <v>8.9410334173933181E-2</v>
      </c>
      <c r="AH54" s="472">
        <f t="shared" si="20"/>
        <v>4.4819292599840035E-2</v>
      </c>
      <c r="AI54" s="424">
        <f t="shared" si="21"/>
        <v>2.4588056624111898E-2</v>
      </c>
      <c r="AJ54" s="372">
        <f t="shared" si="22"/>
        <v>89.460418674005894</v>
      </c>
    </row>
    <row r="55" spans="2:36">
      <c r="B55" s="390">
        <f>'Step #4'!B55</f>
        <v>50</v>
      </c>
      <c r="C55" s="406">
        <f>'Step #4'!C55</f>
        <v>38047</v>
      </c>
      <c r="D55" s="398">
        <f>'IdxETF data'!D65</f>
        <v>75.935822000000002</v>
      </c>
      <c r="E55" s="422">
        <f t="shared" si="2"/>
        <v>-1.6692504835778332E-2</v>
      </c>
      <c r="F55" s="409">
        <f>'IdxETF data'!AB65</f>
        <v>14.574376004119003</v>
      </c>
      <c r="G55" s="410">
        <f t="shared" si="3"/>
        <v>3.9733353546176353E-2</v>
      </c>
      <c r="H55" s="392">
        <f>'IdxETF data'!AF65</f>
        <v>9.6993050000000007</v>
      </c>
      <c r="I55" s="411">
        <f t="shared" si="4"/>
        <v>-4.0690684943510802E-2</v>
      </c>
      <c r="J55" s="412">
        <f>'IdxETF data'!AH65</f>
        <v>5.6496969999999997</v>
      </c>
      <c r="K55" s="413">
        <f t="shared" si="5"/>
        <v>-6.1115829787955378E-2</v>
      </c>
      <c r="L55" s="464">
        <f>'IdxETF data'!AP65</f>
        <v>32.154549000000003</v>
      </c>
      <c r="M55" s="414">
        <f t="shared" si="6"/>
        <v>0.11946434437775588</v>
      </c>
      <c r="N55" s="415">
        <f>'IdxETF data'!AZ65</f>
        <v>5.5697580000000002</v>
      </c>
      <c r="O55" s="417">
        <f t="shared" si="7"/>
        <v>-1.5432223704932246E-2</v>
      </c>
      <c r="Q55" s="408">
        <f>'IdxETF data'!K65</f>
        <v>5.1637180000000003</v>
      </c>
      <c r="R55" s="467">
        <f t="shared" si="8"/>
        <v>6.4540146824789701E-3</v>
      </c>
      <c r="S55" s="463">
        <f>'IdxETF data'!Q65</f>
        <v>18.462942000000002</v>
      </c>
      <c r="T55" s="467">
        <f t="shared" si="9"/>
        <v>-1.3728780385240502E-2</v>
      </c>
      <c r="U55" s="408">
        <f>'IdxETF data'!S65</f>
        <v>7.0545450000000001</v>
      </c>
      <c r="V55" s="467">
        <f t="shared" si="10"/>
        <v>-8.0048136313850549E-3</v>
      </c>
      <c r="W55" s="466">
        <f>'IdxETF data'!R65</f>
        <v>6.2904629999999999</v>
      </c>
      <c r="X55" s="467">
        <f t="shared" si="11"/>
        <v>4.5126284611616274E-3</v>
      </c>
      <c r="Z55">
        <f t="shared" si="26"/>
        <v>49</v>
      </c>
      <c r="AA55" s="420">
        <f t="shared" si="12"/>
        <v>38018</v>
      </c>
      <c r="AB55" s="430">
        <f t="shared" si="19"/>
        <v>1.3570416415302544E-2</v>
      </c>
      <c r="AC55" s="434">
        <f t="shared" si="13"/>
        <v>5.3018466871431968E-2</v>
      </c>
      <c r="AD55" s="438">
        <f t="shared" si="14"/>
        <v>-1.3382117526057891E-2</v>
      </c>
      <c r="AE55" s="442">
        <f t="shared" si="15"/>
        <v>3.6731112413602274E-2</v>
      </c>
      <c r="AF55" s="446">
        <f t="shared" si="16"/>
        <v>5.176334295833307E-3</v>
      </c>
      <c r="AG55" s="449">
        <f t="shared" si="17"/>
        <v>2.3696786237257905E-2</v>
      </c>
      <c r="AH55" s="472">
        <f t="shared" si="20"/>
        <v>1.7934042262596477E-2</v>
      </c>
      <c r="AI55" s="424">
        <f t="shared" si="21"/>
        <v>1.3570416415302544E-2</v>
      </c>
      <c r="AJ55" s="372">
        <f t="shared" si="22"/>
        <v>91.064805603335088</v>
      </c>
    </row>
    <row r="56" spans="2:36">
      <c r="B56" s="390">
        <f>'Step #4'!B56</f>
        <v>51</v>
      </c>
      <c r="C56" s="406">
        <f>'Step #4'!C56</f>
        <v>38078</v>
      </c>
      <c r="D56" s="398">
        <f>'IdxETF data'!D66</f>
        <v>74.760161999999994</v>
      </c>
      <c r="E56" s="422">
        <f t="shared" si="2"/>
        <v>-1.5482284500719645E-2</v>
      </c>
      <c r="F56" s="409">
        <f>'IdxETF data'!AB66</f>
        <v>13.352306889839729</v>
      </c>
      <c r="G56" s="410">
        <f t="shared" si="3"/>
        <v>-8.3850527386825524E-2</v>
      </c>
      <c r="H56" s="392">
        <f>'IdxETF data'!AF66</f>
        <v>9.6058039999999991</v>
      </c>
      <c r="I56" s="411">
        <f t="shared" si="4"/>
        <v>-9.6399690493289558E-3</v>
      </c>
      <c r="J56" s="412">
        <f>'IdxETF data'!AH66</f>
        <v>5.2286339999999996</v>
      </c>
      <c r="K56" s="413">
        <f t="shared" si="5"/>
        <v>-7.4528421612698903E-2</v>
      </c>
      <c r="L56" s="464">
        <f>'IdxETF data'!AP66</f>
        <v>29.995135999999999</v>
      </c>
      <c r="M56" s="414">
        <f t="shared" si="6"/>
        <v>-6.7157309530293974E-2</v>
      </c>
      <c r="N56" s="415">
        <f>'IdxETF data'!AZ66</f>
        <v>5.3253170000000001</v>
      </c>
      <c r="O56" s="417">
        <f t="shared" si="7"/>
        <v>-4.388718504466449E-2</v>
      </c>
      <c r="Q56" s="408">
        <f>'IdxETF data'!K66</f>
        <v>5.0362200000000001</v>
      </c>
      <c r="R56" s="467">
        <f t="shared" si="8"/>
        <v>-2.4691123721318653E-2</v>
      </c>
      <c r="S56" s="463">
        <f>'IdxETF data'!Q66</f>
        <v>18.128737999999998</v>
      </c>
      <c r="T56" s="467">
        <f t="shared" si="9"/>
        <v>-1.8101340512254427E-2</v>
      </c>
      <c r="U56" s="408">
        <f>'IdxETF data'!S66</f>
        <v>6.7961850000000004</v>
      </c>
      <c r="V56" s="467">
        <f t="shared" si="10"/>
        <v>-3.6623198236030774E-2</v>
      </c>
      <c r="W56" s="466">
        <f>'IdxETF data'!R66</f>
        <v>6.0926489999999998</v>
      </c>
      <c r="X56" s="467">
        <f t="shared" si="11"/>
        <v>-3.1446651860125407E-2</v>
      </c>
      <c r="Z56">
        <f t="shared" si="26"/>
        <v>50</v>
      </c>
      <c r="AA56" s="420">
        <f t="shared" si="12"/>
        <v>38047</v>
      </c>
      <c r="AB56" s="430">
        <f t="shared" si="19"/>
        <v>-1.6692504835778332E-2</v>
      </c>
      <c r="AC56" s="434">
        <f t="shared" si="13"/>
        <v>3.9733353546176353E-2</v>
      </c>
      <c r="AD56" s="438">
        <f t="shared" si="14"/>
        <v>-4.0690684943510802E-2</v>
      </c>
      <c r="AE56" s="442">
        <f t="shared" si="15"/>
        <v>-6.1115829787955378E-2</v>
      </c>
      <c r="AF56" s="446">
        <f t="shared" si="16"/>
        <v>0.11946434437775588</v>
      </c>
      <c r="AG56" s="449">
        <f t="shared" si="17"/>
        <v>-1.5432223704932246E-2</v>
      </c>
      <c r="AH56" s="472">
        <f t="shared" si="20"/>
        <v>-2.5289725554246741E-3</v>
      </c>
      <c r="AI56" s="424">
        <f t="shared" si="21"/>
        <v>-1.6692504835778332E-2</v>
      </c>
      <c r="AJ56" s="372">
        <f t="shared" si="22"/>
        <v>90.834505209199165</v>
      </c>
    </row>
    <row r="57" spans="2:36">
      <c r="B57" s="390">
        <f>'Step #4'!B57</f>
        <v>52</v>
      </c>
      <c r="C57" s="406">
        <f>'Step #4'!C57</f>
        <v>38108</v>
      </c>
      <c r="D57" s="398">
        <f>'IdxETF data'!D67</f>
        <v>76.040306000000001</v>
      </c>
      <c r="E57" s="422">
        <f t="shared" si="2"/>
        <v>1.7123344382266259E-2</v>
      </c>
      <c r="F57" s="409">
        <f>'IdxETF data'!AB67</f>
        <v>13.020245223311539</v>
      </c>
      <c r="G57" s="410">
        <f t="shared" si="3"/>
        <v>-2.4869235651022059E-2</v>
      </c>
      <c r="H57" s="392">
        <f>'IdxETF data'!AF67</f>
        <v>9.6993050000000007</v>
      </c>
      <c r="I57" s="411">
        <f t="shared" si="4"/>
        <v>9.7338026051752014E-3</v>
      </c>
      <c r="J57" s="412">
        <f>'IdxETF data'!AH67</f>
        <v>5.3618810000000003</v>
      </c>
      <c r="K57" s="413">
        <f t="shared" si="5"/>
        <v>2.5484093933520802E-2</v>
      </c>
      <c r="L57" s="464">
        <f>'IdxETF data'!AP67</f>
        <v>29.551414000000001</v>
      </c>
      <c r="M57" s="414">
        <f t="shared" si="6"/>
        <v>-1.4793131793101266E-2</v>
      </c>
      <c r="N57" s="415">
        <f>'IdxETF data'!AZ67</f>
        <v>5.3078570000000003</v>
      </c>
      <c r="O57" s="417">
        <f t="shared" si="7"/>
        <v>-3.2786780580386088E-3</v>
      </c>
      <c r="Q57" s="408">
        <f>'IdxETF data'!K67</f>
        <v>5.0148429999999999</v>
      </c>
      <c r="R57" s="467">
        <f t="shared" si="8"/>
        <v>-4.2446517427753294E-3</v>
      </c>
      <c r="S57" s="463">
        <f>'IdxETF data'!Q67</f>
        <v>18.372601</v>
      </c>
      <c r="T57" s="467">
        <f t="shared" si="9"/>
        <v>1.3451736132984005E-2</v>
      </c>
      <c r="U57" s="408">
        <f>'IdxETF data'!S67</f>
        <v>6.8049429999999997</v>
      </c>
      <c r="V57" s="467">
        <f t="shared" si="10"/>
        <v>1.2886641549634259E-3</v>
      </c>
      <c r="W57" s="466">
        <f>'IdxETF data'!R67</f>
        <v>6.120908</v>
      </c>
      <c r="X57" s="467">
        <f t="shared" si="11"/>
        <v>4.6382123769153072E-3</v>
      </c>
      <c r="Z57">
        <f t="shared" si="26"/>
        <v>51</v>
      </c>
      <c r="AA57" s="420">
        <f t="shared" si="12"/>
        <v>38078</v>
      </c>
      <c r="AB57" s="430">
        <f t="shared" si="19"/>
        <v>-1.5482284500719645E-2</v>
      </c>
      <c r="AC57" s="434">
        <f t="shared" si="13"/>
        <v>-8.3850527386825524E-2</v>
      </c>
      <c r="AD57" s="438">
        <f t="shared" si="14"/>
        <v>-9.6399690493289558E-3</v>
      </c>
      <c r="AE57" s="442">
        <f t="shared" si="15"/>
        <v>-7.4528421612698903E-2</v>
      </c>
      <c r="AF57" s="446">
        <f t="shared" si="16"/>
        <v>-6.7157309530293974E-2</v>
      </c>
      <c r="AG57" s="449">
        <f t="shared" si="17"/>
        <v>-4.388718504466449E-2</v>
      </c>
      <c r="AH57" s="472">
        <f t="shared" si="20"/>
        <v>-3.8773779884476771E-2</v>
      </c>
      <c r="AI57" s="424">
        <f t="shared" si="21"/>
        <v>-1.5482284500719645E-2</v>
      </c>
      <c r="AJ57" s="372">
        <f t="shared" si="22"/>
        <v>87.312508098302317</v>
      </c>
    </row>
    <row r="58" spans="2:36">
      <c r="B58" s="390">
        <f>'Step #4'!B58</f>
        <v>53</v>
      </c>
      <c r="C58" s="406">
        <f>'Step #4'!C58</f>
        <v>38139</v>
      </c>
      <c r="D58" s="398">
        <f>'IdxETF data'!D68</f>
        <v>77.165497000000002</v>
      </c>
      <c r="E58" s="422">
        <f t="shared" si="2"/>
        <v>1.4797297107142171E-2</v>
      </c>
      <c r="F58" s="409">
        <f>'IdxETF data'!AB68</f>
        <v>11.708568581665229</v>
      </c>
      <c r="G58" s="410">
        <f t="shared" si="3"/>
        <v>-0.10074131624632343</v>
      </c>
      <c r="H58" s="392">
        <f>'IdxETF data'!AF68</f>
        <v>10.067081</v>
      </c>
      <c r="I58" s="411">
        <f t="shared" si="4"/>
        <v>3.7917768334947644E-2</v>
      </c>
      <c r="J58" s="412">
        <f>'IdxETF data'!AH68</f>
        <v>5.3991879999999997</v>
      </c>
      <c r="K58" s="413">
        <f t="shared" si="5"/>
        <v>6.9578194667130333E-3</v>
      </c>
      <c r="L58" s="464">
        <f>'IdxETF data'!AP68</f>
        <v>31.415026000000001</v>
      </c>
      <c r="M58" s="414">
        <f t="shared" si="6"/>
        <v>6.3063378287076199E-2</v>
      </c>
      <c r="N58" s="415">
        <f>'IdxETF data'!AZ68</f>
        <v>5.4649979999999996</v>
      </c>
      <c r="O58" s="417">
        <f t="shared" si="7"/>
        <v>2.9605356738133581E-2</v>
      </c>
      <c r="Q58" s="408">
        <f>'IdxETF data'!K68</f>
        <v>5.0432819999999996</v>
      </c>
      <c r="R58" s="467">
        <f t="shared" si="8"/>
        <v>5.6709651727879784E-3</v>
      </c>
      <c r="S58" s="463">
        <f>'IdxETF data'!Q68</f>
        <v>18.693080999999999</v>
      </c>
      <c r="T58" s="467">
        <f t="shared" si="9"/>
        <v>1.7443365803241573E-2</v>
      </c>
      <c r="U58" s="408">
        <f>'IdxETF data'!S68</f>
        <v>7.0195129999999999</v>
      </c>
      <c r="V58" s="467">
        <f t="shared" si="10"/>
        <v>3.1531491152828162E-2</v>
      </c>
      <c r="W58" s="466">
        <f>'IdxETF data'!R68</f>
        <v>6.2678560000000001</v>
      </c>
      <c r="X58" s="467">
        <f t="shared" si="11"/>
        <v>2.4007549206751744E-2</v>
      </c>
      <c r="Z58">
        <f t="shared" si="26"/>
        <v>52</v>
      </c>
      <c r="AA58" s="420">
        <f t="shared" si="12"/>
        <v>38108</v>
      </c>
      <c r="AB58" s="430">
        <f t="shared" si="19"/>
        <v>1.7123344382266259E-2</v>
      </c>
      <c r="AC58" s="434">
        <f t="shared" si="13"/>
        <v>-2.4869235651022059E-2</v>
      </c>
      <c r="AD58" s="438">
        <f t="shared" si="14"/>
        <v>9.7338026051752014E-3</v>
      </c>
      <c r="AE58" s="442">
        <f t="shared" si="15"/>
        <v>2.5484093933520802E-2</v>
      </c>
      <c r="AF58" s="446">
        <f t="shared" si="16"/>
        <v>-1.4793131793101266E-2</v>
      </c>
      <c r="AG58" s="449">
        <f t="shared" si="17"/>
        <v>-3.2786780580386088E-3</v>
      </c>
      <c r="AH58" s="472">
        <f t="shared" si="20"/>
        <v>5.3202512042675671E-3</v>
      </c>
      <c r="AI58" s="424">
        <f t="shared" si="21"/>
        <v>1.7123344382266259E-2</v>
      </c>
      <c r="AJ58" s="372">
        <f t="shared" si="22"/>
        <v>87.777032574659941</v>
      </c>
    </row>
    <row r="59" spans="2:36">
      <c r="B59" s="390">
        <f>'Step #4'!B59</f>
        <v>54</v>
      </c>
      <c r="C59" s="406">
        <f>'Step #4'!C59</f>
        <v>38169</v>
      </c>
      <c r="D59" s="398">
        <f>'IdxETF data'!D69</f>
        <v>74.951920000000001</v>
      </c>
      <c r="E59" s="422">
        <f t="shared" si="2"/>
        <v>-2.8686097881284955E-2</v>
      </c>
      <c r="F59" s="409">
        <f>'IdxETF data'!AB69</f>
        <v>11.600116098254382</v>
      </c>
      <c r="G59" s="410">
        <f t="shared" si="3"/>
        <v>-9.2626594493092629E-3</v>
      </c>
      <c r="H59" s="392">
        <f>'IdxETF data'!AF69</f>
        <v>9.4375</v>
      </c>
      <c r="I59" s="411">
        <f t="shared" si="4"/>
        <v>-6.2538584918508167E-2</v>
      </c>
      <c r="J59" s="412">
        <f>'IdxETF data'!AH69</f>
        <v>5.4045189999999996</v>
      </c>
      <c r="K59" s="413">
        <f t="shared" si="5"/>
        <v>9.8737069351906293E-4</v>
      </c>
      <c r="L59" s="464">
        <f>'IdxETF data'!AP69</f>
        <v>29.107702</v>
      </c>
      <c r="M59" s="414">
        <f t="shared" si="6"/>
        <v>-7.3446509323277342E-2</v>
      </c>
      <c r="N59" s="415">
        <f>'IdxETF data'!AZ69</f>
        <v>5.4999180000000001</v>
      </c>
      <c r="O59" s="417">
        <f t="shared" si="7"/>
        <v>6.389755311895895E-3</v>
      </c>
      <c r="Q59" s="408">
        <f>'IdxETF data'!K69</f>
        <v>5.0915249999999999</v>
      </c>
      <c r="R59" s="467">
        <f t="shared" si="8"/>
        <v>9.5657946551472861E-3</v>
      </c>
      <c r="S59" s="463">
        <f>'IdxETF data'!Q69</f>
        <v>18.043479999999999</v>
      </c>
      <c r="T59" s="467">
        <f t="shared" si="9"/>
        <v>-3.4750879215684205E-2</v>
      </c>
      <c r="U59" s="408">
        <f>'IdxETF data'!S69</f>
        <v>6.7961850000000004</v>
      </c>
      <c r="V59" s="467">
        <f t="shared" si="10"/>
        <v>-3.1815312543761909E-2</v>
      </c>
      <c r="W59" s="466">
        <f>'IdxETF data'!R69</f>
        <v>6.0587390000000001</v>
      </c>
      <c r="X59" s="467">
        <f t="shared" si="11"/>
        <v>-3.3363402094751415E-2</v>
      </c>
      <c r="Z59">
        <f t="shared" si="26"/>
        <v>53</v>
      </c>
      <c r="AA59" s="420">
        <f t="shared" si="12"/>
        <v>38139</v>
      </c>
      <c r="AB59" s="430">
        <f t="shared" si="19"/>
        <v>1.4797297107142171E-2</v>
      </c>
      <c r="AC59" s="434">
        <f t="shared" si="13"/>
        <v>-0.10074131624632343</v>
      </c>
      <c r="AD59" s="438">
        <f t="shared" si="14"/>
        <v>3.7917768334947644E-2</v>
      </c>
      <c r="AE59" s="442">
        <f t="shared" si="15"/>
        <v>6.9578194667130333E-3</v>
      </c>
      <c r="AF59" s="446">
        <f t="shared" si="16"/>
        <v>6.3063378287076199E-2</v>
      </c>
      <c r="AG59" s="449">
        <f t="shared" si="17"/>
        <v>2.9605356738133581E-2</v>
      </c>
      <c r="AH59" s="472">
        <f t="shared" si="20"/>
        <v>6.458042105342782E-3</v>
      </c>
      <c r="AI59" s="424">
        <f t="shared" si="21"/>
        <v>1.4797297107142171E-2</v>
      </c>
      <c r="AJ59" s="372">
        <f t="shared" si="22"/>
        <v>88.343900346909138</v>
      </c>
    </row>
    <row r="60" spans="2:36">
      <c r="B60" s="390">
        <f>'Step #4'!B60</f>
        <v>55</v>
      </c>
      <c r="C60" s="406">
        <f>'Step #4'!C60</f>
        <v>38200</v>
      </c>
      <c r="D60" s="398">
        <f>'IdxETF data'!D70</f>
        <v>75.134490999999997</v>
      </c>
      <c r="E60" s="422">
        <f t="shared" si="2"/>
        <v>2.4358415368144204E-3</v>
      </c>
      <c r="F60" s="409">
        <f>'IdxETF data'!AB70</f>
        <v>11.230740439169484</v>
      </c>
      <c r="G60" s="410">
        <f t="shared" si="3"/>
        <v>-3.1842410537639587E-2</v>
      </c>
      <c r="H60" s="392">
        <f>'IdxETF data'!AF70</f>
        <v>9.3502320000000001</v>
      </c>
      <c r="I60" s="411">
        <f t="shared" si="4"/>
        <v>-9.2469403973509667E-3</v>
      </c>
      <c r="J60" s="412">
        <f>'IdxETF data'!AH70</f>
        <v>5.8309129999999998</v>
      </c>
      <c r="K60" s="413">
        <f t="shared" si="5"/>
        <v>7.8895827732310631E-2</v>
      </c>
      <c r="L60" s="464">
        <f>'IdxETF data'!AP70</f>
        <v>29.521832</v>
      </c>
      <c r="M60" s="414">
        <f t="shared" si="6"/>
        <v>1.4227505833335874E-2</v>
      </c>
      <c r="N60" s="415">
        <f>'IdxETF data'!AZ70</f>
        <v>5.7181689999999996</v>
      </c>
      <c r="O60" s="417">
        <f t="shared" si="7"/>
        <v>3.9682591631366115E-2</v>
      </c>
      <c r="Q60" s="408">
        <f>'IdxETF data'!K70</f>
        <v>5.1907839999999998</v>
      </c>
      <c r="R60" s="467">
        <f t="shared" si="8"/>
        <v>1.9494945031203859E-2</v>
      </c>
      <c r="S60" s="463">
        <f>'IdxETF data'!Q70</f>
        <v>18.099405000000001</v>
      </c>
      <c r="T60" s="467">
        <f t="shared" si="9"/>
        <v>3.0994575325824503E-3</v>
      </c>
      <c r="U60" s="408">
        <f>'IdxETF data'!S70</f>
        <v>6.8093209999999997</v>
      </c>
      <c r="V60" s="467">
        <f t="shared" si="10"/>
        <v>1.9328490910708318E-3</v>
      </c>
      <c r="W60" s="466">
        <f>'IdxETF data'!R70</f>
        <v>6.1039529999999997</v>
      </c>
      <c r="X60" s="467">
        <f t="shared" si="11"/>
        <v>7.4626089686318231E-3</v>
      </c>
      <c r="Z60">
        <f t="shared" si="26"/>
        <v>54</v>
      </c>
      <c r="AA60" s="420">
        <f t="shared" si="12"/>
        <v>38169</v>
      </c>
      <c r="AB60" s="430">
        <f t="shared" si="19"/>
        <v>-2.8686097881284955E-2</v>
      </c>
      <c r="AC60" s="434">
        <f t="shared" si="13"/>
        <v>-9.2626594493092629E-3</v>
      </c>
      <c r="AD60" s="438">
        <f t="shared" si="14"/>
        <v>-6.2538584918508167E-2</v>
      </c>
      <c r="AE60" s="442">
        <f t="shared" si="15"/>
        <v>9.8737069351906293E-4</v>
      </c>
      <c r="AF60" s="446">
        <f t="shared" si="16"/>
        <v>-7.3446509323277342E-2</v>
      </c>
      <c r="AG60" s="449">
        <f t="shared" si="17"/>
        <v>6.389755311895895E-3</v>
      </c>
      <c r="AH60" s="472">
        <f t="shared" si="20"/>
        <v>-2.8851564139472836E-2</v>
      </c>
      <c r="AI60" s="424">
        <f t="shared" si="21"/>
        <v>-2.8686097881284955E-2</v>
      </c>
      <c r="AJ60" s="372">
        <f t="shared" si="22"/>
        <v>85.79504063971909</v>
      </c>
    </row>
    <row r="61" spans="2:36">
      <c r="B61" s="390">
        <f>'Step #4'!B61</f>
        <v>56</v>
      </c>
      <c r="C61" s="406">
        <f>'Step #4'!C61</f>
        <v>38231</v>
      </c>
      <c r="D61" s="398">
        <f>'IdxETF data'!D71</f>
        <v>75.574059000000005</v>
      </c>
      <c r="E61" s="422">
        <f t="shared" si="2"/>
        <v>5.8504156233654125E-3</v>
      </c>
      <c r="F61" s="409">
        <f>'IdxETF data'!AB71</f>
        <v>11.687965593859412</v>
      </c>
      <c r="G61" s="410">
        <f t="shared" si="3"/>
        <v>4.0711933212814966E-2</v>
      </c>
      <c r="H61" s="392">
        <f>'IdxETF data'!AF71</f>
        <v>9.8302119999999995</v>
      </c>
      <c r="I61" s="411">
        <f t="shared" si="4"/>
        <v>5.1333485629019515E-2</v>
      </c>
      <c r="J61" s="412">
        <f>'IdxETF data'!AH71</f>
        <v>5.9268489999999998</v>
      </c>
      <c r="K61" s="413">
        <f t="shared" si="5"/>
        <v>1.6452998012489672E-2</v>
      </c>
      <c r="L61" s="464">
        <f>'IdxETF data'!AP71</f>
        <v>28.693570999999999</v>
      </c>
      <c r="M61" s="414">
        <f t="shared" si="6"/>
        <v>-2.8055880813900758E-2</v>
      </c>
      <c r="N61" s="415">
        <f>'IdxETF data'!AZ71</f>
        <v>5.9364189999999999</v>
      </c>
      <c r="O61" s="417">
        <f t="shared" si="7"/>
        <v>3.8167812109086041E-2</v>
      </c>
      <c r="Q61" s="408">
        <f>'IdxETF data'!K71</f>
        <v>5.1994300000000004</v>
      </c>
      <c r="R61" s="467">
        <f t="shared" si="8"/>
        <v>1.66564434197225E-3</v>
      </c>
      <c r="S61" s="463">
        <f>'IdxETF data'!Q71</f>
        <v>18.351074000000001</v>
      </c>
      <c r="T61" s="467">
        <f t="shared" si="9"/>
        <v>1.3904821733090156E-2</v>
      </c>
      <c r="U61" s="408">
        <f>'IdxETF data'!S71</f>
        <v>7.0414089999999998</v>
      </c>
      <c r="V61" s="467">
        <f t="shared" si="10"/>
        <v>3.4083868274090712E-2</v>
      </c>
      <c r="W61" s="466">
        <f>'IdxETF data'!R71</f>
        <v>6.2848090000000001</v>
      </c>
      <c r="X61" s="467">
        <f t="shared" si="11"/>
        <v>2.962932381687744E-2</v>
      </c>
      <c r="Z61">
        <f t="shared" si="26"/>
        <v>55</v>
      </c>
      <c r="AA61" s="420">
        <f t="shared" si="12"/>
        <v>38200</v>
      </c>
      <c r="AB61" s="430">
        <f t="shared" si="19"/>
        <v>2.4358415368144204E-3</v>
      </c>
      <c r="AC61" s="434">
        <f t="shared" si="13"/>
        <v>-3.1842410537639587E-2</v>
      </c>
      <c r="AD61" s="438">
        <f t="shared" si="14"/>
        <v>-9.2469403973509667E-3</v>
      </c>
      <c r="AE61" s="442">
        <f t="shared" si="15"/>
        <v>7.8895827732310631E-2</v>
      </c>
      <c r="AF61" s="446">
        <f t="shared" si="16"/>
        <v>1.4227505833335874E-2</v>
      </c>
      <c r="AG61" s="449">
        <f t="shared" si="17"/>
        <v>3.9682591631366115E-2</v>
      </c>
      <c r="AH61" s="472">
        <f t="shared" si="20"/>
        <v>8.0915264941784481E-3</v>
      </c>
      <c r="AI61" s="424">
        <f t="shared" si="21"/>
        <v>2.4358415368144204E-3</v>
      </c>
      <c r="AJ61" s="372">
        <f t="shared" si="22"/>
        <v>86.489253484124504</v>
      </c>
    </row>
    <row r="62" spans="2:36">
      <c r="B62" s="390">
        <f>'Step #4'!B62</f>
        <v>57</v>
      </c>
      <c r="C62" s="406">
        <f>'Step #4'!C62</f>
        <v>38261</v>
      </c>
      <c r="D62" s="398">
        <f>'IdxETF data'!D72</f>
        <v>76.866446999999994</v>
      </c>
      <c r="E62" s="422">
        <f t="shared" si="2"/>
        <v>1.7100947297272739E-2</v>
      </c>
      <c r="F62" s="409">
        <f>'IdxETF data'!AB72</f>
        <v>11.050604999999999</v>
      </c>
      <c r="G62" s="410">
        <f t="shared" si="3"/>
        <v>-5.4531354386794795E-2</v>
      </c>
      <c r="H62" s="392">
        <f>'IdxETF data'!AF72</f>
        <v>10.272785000000001</v>
      </c>
      <c r="I62" s="411">
        <f t="shared" si="4"/>
        <v>4.5021714689367887E-2</v>
      </c>
      <c r="J62" s="412">
        <f>'IdxETF data'!AH72</f>
        <v>5.9321789999999996</v>
      </c>
      <c r="K62" s="413">
        <f t="shared" si="5"/>
        <v>8.9929741756544779E-4</v>
      </c>
      <c r="L62" s="464">
        <f>'IdxETF data'!AP72</f>
        <v>29.373926000000001</v>
      </c>
      <c r="M62" s="414">
        <f t="shared" si="6"/>
        <v>2.3711060571721898E-2</v>
      </c>
      <c r="N62" s="415">
        <f>'IdxETF data'!AZ72</f>
        <v>6.02372</v>
      </c>
      <c r="O62" s="417">
        <f t="shared" si="7"/>
        <v>1.4706003737269935E-2</v>
      </c>
      <c r="Q62" s="408">
        <f>'IdxETF data'!K72</f>
        <v>5.2435109999999998</v>
      </c>
      <c r="R62" s="467">
        <f t="shared" si="8"/>
        <v>8.4780447087466904E-3</v>
      </c>
      <c r="S62" s="463">
        <f>'IdxETF data'!Q72</f>
        <v>18.723120000000002</v>
      </c>
      <c r="T62" s="467">
        <f t="shared" si="9"/>
        <v>2.0273799778694146E-2</v>
      </c>
      <c r="U62" s="408">
        <f>'IdxETF data'!S72</f>
        <v>7.2691160000000004</v>
      </c>
      <c r="V62" s="467">
        <f t="shared" si="10"/>
        <v>3.2338272070263185E-2</v>
      </c>
      <c r="W62" s="466">
        <f>'IdxETF data'!R72</f>
        <v>6.4882759999999999</v>
      </c>
      <c r="X62" s="467">
        <f t="shared" si="11"/>
        <v>3.2374412651203777E-2</v>
      </c>
      <c r="Z62">
        <f t="shared" si="26"/>
        <v>56</v>
      </c>
      <c r="AA62" s="420">
        <f t="shared" si="12"/>
        <v>38231</v>
      </c>
      <c r="AB62" s="430">
        <f t="shared" si="19"/>
        <v>5.8504156233654125E-3</v>
      </c>
      <c r="AC62" s="434">
        <f t="shared" si="13"/>
        <v>4.0711933212814966E-2</v>
      </c>
      <c r="AD62" s="438">
        <f t="shared" si="14"/>
        <v>5.1333485629019515E-2</v>
      </c>
      <c r="AE62" s="442">
        <f t="shared" si="15"/>
        <v>1.6452998012489672E-2</v>
      </c>
      <c r="AF62" s="446">
        <f t="shared" si="16"/>
        <v>-2.8055880813900758E-2</v>
      </c>
      <c r="AG62" s="449">
        <f t="shared" si="17"/>
        <v>3.8167812109086041E-2</v>
      </c>
      <c r="AH62" s="472">
        <f t="shared" si="20"/>
        <v>1.8803472006388829E-2</v>
      </c>
      <c r="AI62" s="424">
        <f t="shared" si="21"/>
        <v>5.8504156233654125E-3</v>
      </c>
      <c r="AJ62" s="372">
        <f t="shared" si="22"/>
        <v>88.115551740866707</v>
      </c>
    </row>
    <row r="63" spans="2:36">
      <c r="B63" s="390">
        <f>'Step #4'!B63</f>
        <v>58</v>
      </c>
      <c r="C63" s="406">
        <f>'Step #4'!C63</f>
        <v>38292</v>
      </c>
      <c r="D63" s="398">
        <f>'IdxETF data'!D73</f>
        <v>80.051085999999998</v>
      </c>
      <c r="E63" s="422">
        <f t="shared" si="2"/>
        <v>4.1430807905040945E-2</v>
      </c>
      <c r="F63" s="409">
        <f>'IdxETF data'!AB73</f>
        <v>11.975598</v>
      </c>
      <c r="G63" s="410">
        <f t="shared" si="3"/>
        <v>8.3705190801770746E-2</v>
      </c>
      <c r="H63" s="392">
        <f>'IdxETF data'!AF73</f>
        <v>11.076905999999999</v>
      </c>
      <c r="I63" s="411">
        <f t="shared" si="4"/>
        <v>7.8276825612528578E-2</v>
      </c>
      <c r="J63" s="412">
        <f>'IdxETF data'!AH73</f>
        <v>6.4278589999999998</v>
      </c>
      <c r="K63" s="413">
        <f t="shared" si="5"/>
        <v>8.3557829256332372E-2</v>
      </c>
      <c r="L63" s="464">
        <f>'IdxETF data'!AP73</f>
        <v>30.498011000000002</v>
      </c>
      <c r="M63" s="414">
        <f t="shared" si="6"/>
        <v>3.8268122551952999E-2</v>
      </c>
      <c r="N63" s="415">
        <f>'IdxETF data'!AZ73</f>
        <v>6.2245109999999997</v>
      </c>
      <c r="O63" s="417">
        <f t="shared" si="7"/>
        <v>3.3333388670124142E-2</v>
      </c>
      <c r="Q63" s="408">
        <f>'IdxETF data'!K73</f>
        <v>5.2013059999999998</v>
      </c>
      <c r="R63" s="467">
        <f t="shared" si="8"/>
        <v>-8.0489961783239972E-3</v>
      </c>
      <c r="S63" s="463">
        <f>'IdxETF data'!Q73</f>
        <v>19.599997999999999</v>
      </c>
      <c r="T63" s="467">
        <f t="shared" si="9"/>
        <v>4.6833967842966118E-2</v>
      </c>
      <c r="U63" s="408">
        <f>'IdxETF data'!S73</f>
        <v>7.8252459999999999</v>
      </c>
      <c r="V63" s="467">
        <f t="shared" si="10"/>
        <v>7.6505863986762623E-2</v>
      </c>
      <c r="W63" s="466">
        <f>'IdxETF data'!R73</f>
        <v>6.957376</v>
      </c>
      <c r="X63" s="467">
        <f t="shared" si="11"/>
        <v>7.2299637068460099E-2</v>
      </c>
      <c r="Z63">
        <f t="shared" si="26"/>
        <v>57</v>
      </c>
      <c r="AA63" s="420">
        <f t="shared" si="12"/>
        <v>38261</v>
      </c>
      <c r="AB63" s="430">
        <f t="shared" si="19"/>
        <v>1.7100947297272739E-2</v>
      </c>
      <c r="AC63" s="434">
        <f t="shared" si="13"/>
        <v>-5.4531354386794795E-2</v>
      </c>
      <c r="AD63" s="438">
        <f t="shared" si="14"/>
        <v>4.5021714689367887E-2</v>
      </c>
      <c r="AE63" s="442">
        <f t="shared" si="15"/>
        <v>8.9929741756544779E-4</v>
      </c>
      <c r="AF63" s="446">
        <f t="shared" si="16"/>
        <v>2.3711060571721898E-2</v>
      </c>
      <c r="AG63" s="449">
        <f t="shared" si="17"/>
        <v>1.4706003737269935E-2</v>
      </c>
      <c r="AH63" s="472">
        <f t="shared" si="20"/>
        <v>9.345569136950789E-3</v>
      </c>
      <c r="AI63" s="424">
        <f t="shared" si="21"/>
        <v>1.7100947297272739E-2</v>
      </c>
      <c r="AJ63" s="372">
        <f t="shared" si="22"/>
        <v>88.939041721701543</v>
      </c>
    </row>
    <row r="64" spans="2:36">
      <c r="B64" s="390">
        <f>'Step #4'!B64</f>
        <v>59</v>
      </c>
      <c r="C64" s="406">
        <f>'Step #4'!C64</f>
        <v>38322</v>
      </c>
      <c r="D64" s="398">
        <f>'IdxETF data'!D74</f>
        <v>82.317863000000003</v>
      </c>
      <c r="E64" s="422">
        <f t="shared" si="2"/>
        <v>2.8316630207865012E-2</v>
      </c>
      <c r="F64" s="409">
        <f>'IdxETF data'!AB74</f>
        <v>11.904778</v>
      </c>
      <c r="G64" s="410">
        <f t="shared" si="3"/>
        <v>-5.9136921596733005E-3</v>
      </c>
      <c r="H64" s="392">
        <f>'IdxETF data'!AF74</f>
        <v>11.612985999999999</v>
      </c>
      <c r="I64" s="411">
        <f t="shared" si="4"/>
        <v>4.8396185721897522E-2</v>
      </c>
      <c r="J64" s="412">
        <f>'IdxETF data'!AH74</f>
        <v>6.4438500000000003</v>
      </c>
      <c r="K64" s="413">
        <f t="shared" si="5"/>
        <v>2.4877645884890942E-3</v>
      </c>
      <c r="L64" s="464">
        <f>'IdxETF data'!AP74</f>
        <v>32.302455999999999</v>
      </c>
      <c r="M64" s="414">
        <f t="shared" si="6"/>
        <v>5.9165989546006603E-2</v>
      </c>
      <c r="N64" s="415">
        <f>'IdxETF data'!AZ74</f>
        <v>6.25943</v>
      </c>
      <c r="O64" s="417">
        <f t="shared" si="7"/>
        <v>5.6099185944085139E-3</v>
      </c>
      <c r="Q64" s="408">
        <f>'IdxETF data'!K74</f>
        <v>5.2457250000000002</v>
      </c>
      <c r="R64" s="467">
        <f t="shared" si="8"/>
        <v>8.5399705381687951E-3</v>
      </c>
      <c r="S64" s="463">
        <f>'IdxETF data'!Q74</f>
        <v>20.182247</v>
      </c>
      <c r="T64" s="467">
        <f t="shared" si="9"/>
        <v>2.9706584663937274E-2</v>
      </c>
      <c r="U64" s="408">
        <f>'IdxETF data'!S74</f>
        <v>7.9084459999999996</v>
      </c>
      <c r="V64" s="467">
        <f t="shared" si="10"/>
        <v>1.0632253605829201E-2</v>
      </c>
      <c r="W64" s="466">
        <f>'IdxETF data'!R74</f>
        <v>7.1212809999999998</v>
      </c>
      <c r="X64" s="467">
        <f t="shared" si="11"/>
        <v>2.3558450772245054E-2</v>
      </c>
      <c r="Z64">
        <f t="shared" si="26"/>
        <v>58</v>
      </c>
      <c r="AA64" s="420">
        <f t="shared" si="12"/>
        <v>38292</v>
      </c>
      <c r="AB64" s="430">
        <f t="shared" si="19"/>
        <v>4.1430807905040945E-2</v>
      </c>
      <c r="AC64" s="434">
        <f t="shared" si="13"/>
        <v>8.3705190801770746E-2</v>
      </c>
      <c r="AD64" s="438">
        <f t="shared" si="14"/>
        <v>7.8276825612528578E-2</v>
      </c>
      <c r="AE64" s="442">
        <f t="shared" si="15"/>
        <v>8.3557829256332372E-2</v>
      </c>
      <c r="AF64" s="446">
        <f t="shared" si="16"/>
        <v>3.8268122551952999E-2</v>
      </c>
      <c r="AG64" s="449">
        <f t="shared" si="17"/>
        <v>3.3333388670124142E-2</v>
      </c>
      <c r="AH64" s="472">
        <f t="shared" si="20"/>
        <v>5.6385559672002226E-2</v>
      </c>
      <c r="AI64" s="424">
        <f t="shared" si="21"/>
        <v>4.1430807905040945E-2</v>
      </c>
      <c r="AJ64" s="372">
        <f t="shared" si="22"/>
        <v>93.953919365871229</v>
      </c>
    </row>
    <row r="65" spans="2:36">
      <c r="B65" s="390">
        <f>'Step #4'!B65</f>
        <v>60</v>
      </c>
      <c r="C65" s="406">
        <f>'Step #4'!C65</f>
        <v>38353</v>
      </c>
      <c r="D65" s="398">
        <f>'IdxETF data'!D75</f>
        <v>80.852333000000002</v>
      </c>
      <c r="E65" s="422">
        <f t="shared" si="2"/>
        <v>-1.7803304733505998E-2</v>
      </c>
      <c r="F65" s="409">
        <f>'IdxETF data'!AB75</f>
        <v>11.627922999999999</v>
      </c>
      <c r="G65" s="410">
        <f t="shared" si="3"/>
        <v>-2.3255788558174006E-2</v>
      </c>
      <c r="H65" s="392">
        <f>'IdxETF data'!AF75</f>
        <v>11.181633</v>
      </c>
      <c r="I65" s="411">
        <f t="shared" si="4"/>
        <v>-3.7144021356781076E-2</v>
      </c>
      <c r="J65" s="412">
        <f>'IdxETF data'!AH75</f>
        <v>6.2800580000000004</v>
      </c>
      <c r="K65" s="413">
        <f t="shared" si="5"/>
        <v>-2.5418344623167832E-2</v>
      </c>
      <c r="L65" s="464">
        <f>'IdxETF data'!AP75</f>
        <v>31.454726999999998</v>
      </c>
      <c r="M65" s="414">
        <f t="shared" si="6"/>
        <v>-2.624348439635682E-2</v>
      </c>
      <c r="N65" s="415">
        <f>'IdxETF data'!AZ75</f>
        <v>6.6219219999999996</v>
      </c>
      <c r="O65" s="417">
        <f t="shared" si="7"/>
        <v>5.7911343365130596E-2</v>
      </c>
      <c r="Q65" s="408">
        <f>'IdxETF data'!K75</f>
        <v>5.283703</v>
      </c>
      <c r="R65" s="467">
        <f t="shared" si="8"/>
        <v>7.2398000276414631E-3</v>
      </c>
      <c r="S65" s="463">
        <f>'IdxETF data'!Q75</f>
        <v>19.768896000000002</v>
      </c>
      <c r="T65" s="467">
        <f t="shared" si="9"/>
        <v>-2.0480920682419468E-2</v>
      </c>
      <c r="U65" s="408">
        <f>'IdxETF data'!S75</f>
        <v>7.998297</v>
      </c>
      <c r="V65" s="467">
        <f t="shared" si="10"/>
        <v>1.1361397675346163E-2</v>
      </c>
      <c r="W65" s="466">
        <f>'IdxETF data'!R75</f>
        <v>7.1450449999999996</v>
      </c>
      <c r="X65" s="467">
        <f t="shared" si="11"/>
        <v>3.3370400634380459E-3</v>
      </c>
      <c r="Z65">
        <f t="shared" si="26"/>
        <v>59</v>
      </c>
      <c r="AA65" s="420">
        <f t="shared" si="12"/>
        <v>38322</v>
      </c>
      <c r="AB65" s="430">
        <f t="shared" si="19"/>
        <v>2.8316630207865012E-2</v>
      </c>
      <c r="AC65" s="434">
        <f t="shared" si="13"/>
        <v>-5.9136921596733005E-3</v>
      </c>
      <c r="AD65" s="438">
        <f t="shared" si="14"/>
        <v>4.8396185721897522E-2</v>
      </c>
      <c r="AE65" s="442">
        <f t="shared" si="15"/>
        <v>2.4877645884890942E-3</v>
      </c>
      <c r="AF65" s="446">
        <f t="shared" si="16"/>
        <v>5.9165989546006603E-2</v>
      </c>
      <c r="AG65" s="449">
        <f t="shared" si="17"/>
        <v>5.6099185944085139E-3</v>
      </c>
      <c r="AH65" s="472">
        <f t="shared" si="20"/>
        <v>2.4425393390370059E-2</v>
      </c>
      <c r="AI65" s="424">
        <f t="shared" si="21"/>
        <v>2.8316630207865012E-2</v>
      </c>
      <c r="AJ65" s="372">
        <f t="shared" si="22"/>
        <v>96.248780806949725</v>
      </c>
    </row>
    <row r="66" spans="2:36">
      <c r="B66" s="390">
        <f>'Step #4'!B66</f>
        <v>61</v>
      </c>
      <c r="C66" s="406">
        <f>'Step #4'!C66</f>
        <v>38384</v>
      </c>
      <c r="D66" s="398">
        <f>'IdxETF data'!D76</f>
        <v>82.542465000000007</v>
      </c>
      <c r="E66" s="422">
        <f t="shared" si="2"/>
        <v>2.0903936068239481E-2</v>
      </c>
      <c r="F66" s="409">
        <f>'IdxETF data'!AB76</f>
        <v>12.404833999999999</v>
      </c>
      <c r="G66" s="410">
        <f t="shared" si="3"/>
        <v>6.6814253929958101E-2</v>
      </c>
      <c r="H66" s="392">
        <f>'IdxETF data'!AF76</f>
        <v>11.641496</v>
      </c>
      <c r="I66" s="411">
        <f t="shared" si="4"/>
        <v>4.1126640446882856E-2</v>
      </c>
      <c r="J66" s="412">
        <f>'IdxETF data'!AH76</f>
        <v>6.4926659999999998</v>
      </c>
      <c r="K66" s="413">
        <f t="shared" si="5"/>
        <v>3.3854464401443352E-2</v>
      </c>
      <c r="L66" s="464">
        <f>'IdxETF data'!AP76</f>
        <v>32.108173000000001</v>
      </c>
      <c r="M66" s="414">
        <f t="shared" si="6"/>
        <v>2.0774174895874964E-2</v>
      </c>
      <c r="N66" s="415">
        <f>'IdxETF data'!AZ76</f>
        <v>6.6491340000000001</v>
      </c>
      <c r="O66" s="417">
        <f t="shared" si="7"/>
        <v>4.1093809320014163E-3</v>
      </c>
      <c r="Q66" s="408">
        <f>'IdxETF data'!K76</f>
        <v>5.2512730000000003</v>
      </c>
      <c r="R66" s="467">
        <f t="shared" si="8"/>
        <v>-6.1377408987597359E-3</v>
      </c>
      <c r="S66" s="463">
        <f>'IdxETF data'!Q76</f>
        <v>20.178394000000001</v>
      </c>
      <c r="T66" s="467">
        <f t="shared" si="9"/>
        <v>2.0714257386957646E-2</v>
      </c>
      <c r="U66" s="408">
        <f>'IdxETF data'!S76</f>
        <v>8.2996949999999998</v>
      </c>
      <c r="V66" s="467">
        <f t="shared" si="10"/>
        <v>3.7682771720029873E-2</v>
      </c>
      <c r="W66" s="466">
        <f>'IdxETF data'!R76</f>
        <v>7.4795170000000004</v>
      </c>
      <c r="X66" s="467">
        <f t="shared" si="11"/>
        <v>4.6811741563559162E-2</v>
      </c>
      <c r="Z66">
        <f t="shared" si="26"/>
        <v>60</v>
      </c>
      <c r="AA66" s="420">
        <f t="shared" si="12"/>
        <v>38353</v>
      </c>
      <c r="AB66" s="430">
        <f t="shared" si="19"/>
        <v>-1.7803304733505998E-2</v>
      </c>
      <c r="AC66" s="434">
        <f t="shared" si="13"/>
        <v>-2.3255788558174006E-2</v>
      </c>
      <c r="AD66" s="438">
        <f t="shared" si="14"/>
        <v>-3.7144021356781076E-2</v>
      </c>
      <c r="AE66" s="442">
        <f t="shared" si="15"/>
        <v>-2.5418344623167832E-2</v>
      </c>
      <c r="AF66" s="446">
        <f t="shared" si="16"/>
        <v>-2.624348439635682E-2</v>
      </c>
      <c r="AG66" s="449">
        <f t="shared" si="17"/>
        <v>5.7911343365130596E-2</v>
      </c>
      <c r="AH66" s="472">
        <f t="shared" si="20"/>
        <v>-1.5556341946085062E-2</v>
      </c>
      <c r="AI66" s="424">
        <f t="shared" si="21"/>
        <v>-1.7803304733505998E-2</v>
      </c>
      <c r="AJ66" s="372">
        <f t="shared" si="22"/>
        <v>94.751501860823041</v>
      </c>
    </row>
    <row r="67" spans="2:36">
      <c r="B67" s="390">
        <f>'Step #4'!B67</f>
        <v>62</v>
      </c>
      <c r="C67" s="406">
        <f>'Step #4'!C67</f>
        <v>38412</v>
      </c>
      <c r="D67" s="398">
        <f>'IdxETF data'!D77</f>
        <v>80.715491999999998</v>
      </c>
      <c r="E67" s="422">
        <f t="shared" si="2"/>
        <v>-2.2133734435965891E-2</v>
      </c>
      <c r="F67" s="409">
        <f>'IdxETF data'!AB77</f>
        <v>11.718059999999999</v>
      </c>
      <c r="G67" s="410">
        <f t="shared" si="3"/>
        <v>-5.5363417196876652E-2</v>
      </c>
      <c r="H67" s="392">
        <f>'IdxETF data'!AF77</f>
        <v>11.389519</v>
      </c>
      <c r="I67" s="411">
        <f t="shared" si="4"/>
        <v>-2.1644726760203348E-2</v>
      </c>
      <c r="J67" s="412">
        <f>'IdxETF data'!AH77</f>
        <v>6.2746089999999999</v>
      </c>
      <c r="K67" s="413">
        <f t="shared" si="5"/>
        <v>-3.3585125124255599E-2</v>
      </c>
      <c r="L67" s="464">
        <f>'IdxETF data'!AP77</f>
        <v>31.157706999999998</v>
      </c>
      <c r="M67" s="414">
        <f t="shared" si="6"/>
        <v>-2.960199572862654E-2</v>
      </c>
      <c r="N67" s="415">
        <f>'IdxETF data'!AZ77</f>
        <v>6.5674919999999997</v>
      </c>
      <c r="O67" s="417">
        <f t="shared" si="7"/>
        <v>-1.2278591467700939E-2</v>
      </c>
      <c r="Q67" s="408">
        <f>'IdxETF data'!K77</f>
        <v>5.2233000000000001</v>
      </c>
      <c r="R67" s="467">
        <f t="shared" si="8"/>
        <v>-5.3268988300551046E-3</v>
      </c>
      <c r="S67" s="463">
        <f>'IdxETF data'!Q77</f>
        <v>19.75478</v>
      </c>
      <c r="T67" s="467">
        <f t="shared" si="9"/>
        <v>-2.0993444770678993E-2</v>
      </c>
      <c r="U67" s="408">
        <f>'IdxETF data'!S77</f>
        <v>8.1017620000000008</v>
      </c>
      <c r="V67" s="467">
        <f t="shared" si="10"/>
        <v>-2.3848225748054452E-2</v>
      </c>
      <c r="W67" s="466">
        <f>'IdxETF data'!R77</f>
        <v>7.2603790000000004</v>
      </c>
      <c r="X67" s="467">
        <f t="shared" si="11"/>
        <v>-2.9298415927124677E-2</v>
      </c>
      <c r="Z67">
        <f t="shared" si="26"/>
        <v>61</v>
      </c>
      <c r="AA67" s="420">
        <f t="shared" si="12"/>
        <v>38384</v>
      </c>
      <c r="AB67" s="430">
        <f t="shared" si="19"/>
        <v>2.0903936068239481E-2</v>
      </c>
      <c r="AC67" s="434">
        <f t="shared" si="13"/>
        <v>6.6814253929958101E-2</v>
      </c>
      <c r="AD67" s="438">
        <f t="shared" si="14"/>
        <v>4.1126640446882856E-2</v>
      </c>
      <c r="AE67" s="442">
        <f t="shared" si="15"/>
        <v>3.3854464401443352E-2</v>
      </c>
      <c r="AF67" s="446">
        <f t="shared" si="16"/>
        <v>2.0774174895874964E-2</v>
      </c>
      <c r="AG67" s="449">
        <f t="shared" si="17"/>
        <v>4.1093809320014163E-3</v>
      </c>
      <c r="AH67" s="472">
        <f t="shared" si="20"/>
        <v>3.0426510606753908E-2</v>
      </c>
      <c r="AI67" s="424">
        <f t="shared" si="21"/>
        <v>2.0903936068239481E-2</v>
      </c>
      <c r="AJ67" s="372">
        <f t="shared" si="22"/>
        <v>97.634459437197236</v>
      </c>
    </row>
    <row r="68" spans="2:36">
      <c r="B68" s="390">
        <f>'Step #4'!B68</f>
        <v>63</v>
      </c>
      <c r="C68" s="406">
        <f>'Step #4'!C68</f>
        <v>38443</v>
      </c>
      <c r="D68" s="398">
        <f>'IdxETF data'!D78</f>
        <v>79.514358999999999</v>
      </c>
      <c r="E68" s="422">
        <f t="shared" si="2"/>
        <v>-1.4881071405722146E-2</v>
      </c>
      <c r="F68" s="409">
        <f>'IdxETF data'!AB78</f>
        <v>11.872585000000001</v>
      </c>
      <c r="G68" s="410">
        <f t="shared" si="3"/>
        <v>1.3186909778581279E-2</v>
      </c>
      <c r="H68" s="392">
        <f>'IdxETF data'!AF78</f>
        <v>10.898156</v>
      </c>
      <c r="I68" s="411">
        <f t="shared" si="4"/>
        <v>-4.3141681400241771E-2</v>
      </c>
      <c r="J68" s="412">
        <f>'IdxETF data'!AH78</f>
        <v>6.5689859999999998</v>
      </c>
      <c r="K68" s="413">
        <f t="shared" si="5"/>
        <v>4.6915592668802075E-2</v>
      </c>
      <c r="L68" s="464">
        <f>'IdxETF data'!AP78</f>
        <v>30.444846999999999</v>
      </c>
      <c r="M68" s="414">
        <f t="shared" si="6"/>
        <v>-2.2879090556952697E-2</v>
      </c>
      <c r="N68" s="415">
        <f>'IdxETF data'!AZ78</f>
        <v>6.6037800000000004</v>
      </c>
      <c r="O68" s="417">
        <f t="shared" si="7"/>
        <v>5.5253969095052646E-3</v>
      </c>
      <c r="Q68" s="408">
        <f>'IdxETF data'!K78</f>
        <v>5.2959820000000004</v>
      </c>
      <c r="R68" s="467">
        <f t="shared" si="8"/>
        <v>1.3914957976758124E-2</v>
      </c>
      <c r="S68" s="463">
        <f>'IdxETF data'!Q78</f>
        <v>19.365213000000001</v>
      </c>
      <c r="T68" s="467">
        <f t="shared" si="9"/>
        <v>-1.972013861961508E-2</v>
      </c>
      <c r="U68" s="408">
        <f>'IdxETF data'!S78</f>
        <v>7.8498469999999996</v>
      </c>
      <c r="V68" s="467">
        <f t="shared" si="10"/>
        <v>-3.109385341114701E-2</v>
      </c>
      <c r="W68" s="466">
        <f>'IdxETF data'!R78</f>
        <v>7.1104450000000003</v>
      </c>
      <c r="X68" s="467">
        <f t="shared" si="11"/>
        <v>-2.0650988054480401E-2</v>
      </c>
      <c r="Z68">
        <f t="shared" si="26"/>
        <v>62</v>
      </c>
      <c r="AA68" s="420">
        <f t="shared" si="12"/>
        <v>38412</v>
      </c>
      <c r="AB68" s="430">
        <f t="shared" si="19"/>
        <v>-2.2133734435965891E-2</v>
      </c>
      <c r="AC68" s="434">
        <f t="shared" si="13"/>
        <v>-5.5363417196876652E-2</v>
      </c>
      <c r="AD68" s="438">
        <f t="shared" si="14"/>
        <v>-2.1644726760203348E-2</v>
      </c>
      <c r="AE68" s="442">
        <f t="shared" si="15"/>
        <v>-3.3585125124255599E-2</v>
      </c>
      <c r="AF68" s="446">
        <f t="shared" si="16"/>
        <v>-2.960199572862654E-2</v>
      </c>
      <c r="AG68" s="449">
        <f t="shared" si="17"/>
        <v>-1.2278591467700939E-2</v>
      </c>
      <c r="AH68" s="472">
        <f t="shared" si="20"/>
        <v>-2.7951286600006665E-2</v>
      </c>
      <c r="AI68" s="424">
        <f t="shared" si="21"/>
        <v>-2.2133734435965891E-2</v>
      </c>
      <c r="AJ68" s="372">
        <f t="shared" si="22"/>
        <v>94.905450679431411</v>
      </c>
    </row>
    <row r="69" spans="2:36">
      <c r="B69" s="390">
        <f>'Step #4'!B69</f>
        <v>64</v>
      </c>
      <c r="C69" s="406">
        <f>'Step #4'!C69</f>
        <v>38473</v>
      </c>
      <c r="D69" s="398">
        <f>'IdxETF data'!D79</f>
        <v>82.076721000000006</v>
      </c>
      <c r="E69" s="422">
        <f t="shared" si="2"/>
        <v>3.222514816474864E-2</v>
      </c>
      <c r="F69" s="409">
        <f>'IdxETF data'!AB79</f>
        <v>11.726644</v>
      </c>
      <c r="G69" s="410">
        <f t="shared" si="3"/>
        <v>-1.229226828024399E-2</v>
      </c>
      <c r="H69" s="392">
        <f>'IdxETF data'!AF79</f>
        <v>11.131238</v>
      </c>
      <c r="I69" s="411">
        <f t="shared" si="4"/>
        <v>2.1387287904485852E-2</v>
      </c>
      <c r="J69" s="412">
        <f>'IdxETF data'!AH79</f>
        <v>6.5689859999999998</v>
      </c>
      <c r="K69" s="413">
        <f t="shared" si="5"/>
        <v>0</v>
      </c>
      <c r="L69" s="464">
        <f>'IdxETF data'!AP79</f>
        <v>30.058729</v>
      </c>
      <c r="M69" s="414">
        <f t="shared" si="6"/>
        <v>-1.2682540332687453E-2</v>
      </c>
      <c r="N69" s="415">
        <f>'IdxETF data'!AZ79</f>
        <v>6.6763469999999998</v>
      </c>
      <c r="O69" s="417">
        <f t="shared" si="7"/>
        <v>1.0988706468113563E-2</v>
      </c>
      <c r="Q69" s="408">
        <f>'IdxETF data'!K79</f>
        <v>5.3516649999999997</v>
      </c>
      <c r="R69" s="467">
        <f t="shared" si="8"/>
        <v>1.051419736698489E-2</v>
      </c>
      <c r="S69" s="463">
        <f>'IdxETF data'!Q79</f>
        <v>20.095043</v>
      </c>
      <c r="T69" s="467">
        <f t="shared" si="9"/>
        <v>3.7687682547049794E-2</v>
      </c>
      <c r="U69" s="408">
        <f>'IdxETF data'!S79</f>
        <v>7.9668070000000002</v>
      </c>
      <c r="V69" s="467">
        <f t="shared" si="10"/>
        <v>1.4899653458213979E-2</v>
      </c>
      <c r="W69" s="466">
        <f>'IdxETF data'!R79</f>
        <v>7.1162099999999997</v>
      </c>
      <c r="X69" s="467">
        <f t="shared" si="11"/>
        <v>8.1077907219584411E-4</v>
      </c>
      <c r="Z69">
        <f t="shared" si="26"/>
        <v>63</v>
      </c>
      <c r="AA69" s="420">
        <f t="shared" si="12"/>
        <v>38443</v>
      </c>
      <c r="AB69" s="430">
        <f t="shared" si="19"/>
        <v>-1.4881071405722146E-2</v>
      </c>
      <c r="AC69" s="434">
        <f t="shared" si="13"/>
        <v>1.3186909778581279E-2</v>
      </c>
      <c r="AD69" s="438">
        <f t="shared" si="14"/>
        <v>-4.3141681400241771E-2</v>
      </c>
      <c r="AE69" s="442">
        <f t="shared" si="15"/>
        <v>4.6915592668802075E-2</v>
      </c>
      <c r="AF69" s="446">
        <f t="shared" si="16"/>
        <v>-2.2879090556952697E-2</v>
      </c>
      <c r="AG69" s="449">
        <f t="shared" si="17"/>
        <v>5.5253969095052646E-3</v>
      </c>
      <c r="AH69" s="472">
        <f t="shared" si="20"/>
        <v>-7.4894544034024681E-3</v>
      </c>
      <c r="AI69" s="424">
        <f t="shared" si="21"/>
        <v>-1.4881071405722146E-2</v>
      </c>
      <c r="AJ69" s="372">
        <f t="shared" si="22"/>
        <v>94.194660633933452</v>
      </c>
    </row>
    <row r="70" spans="2:36">
      <c r="B70" s="390">
        <f>'Step #4'!B70</f>
        <v>65</v>
      </c>
      <c r="C70" s="406">
        <f>'Step #4'!C70</f>
        <v>38504</v>
      </c>
      <c r="D70" s="398">
        <f>'IdxETF data'!D80</f>
        <v>81.870627999999996</v>
      </c>
      <c r="E70" s="422">
        <f t="shared" si="2"/>
        <v>-2.5109799403415511E-3</v>
      </c>
      <c r="F70" s="409">
        <f>'IdxETF data'!AB80</f>
        <v>12.256751</v>
      </c>
      <c r="G70" s="410">
        <f t="shared" si="3"/>
        <v>4.5205346047854755E-2</v>
      </c>
      <c r="H70" s="392">
        <f>'IdxETF data'!AF80</f>
        <v>11.175336</v>
      </c>
      <c r="I70" s="411">
        <f t="shared" si="4"/>
        <v>3.961643799189174E-3</v>
      </c>
      <c r="J70" s="412">
        <f>'IdxETF data'!AH80</f>
        <v>6.7706879999999998</v>
      </c>
      <c r="K70" s="413">
        <f t="shared" si="5"/>
        <v>3.0705195596397949E-2</v>
      </c>
      <c r="L70" s="464">
        <f>'IdxETF data'!AP80</f>
        <v>30.118122</v>
      </c>
      <c r="M70" s="414">
        <f t="shared" si="6"/>
        <v>1.9758985817397434E-3</v>
      </c>
      <c r="N70" s="415">
        <f>'IdxETF data'!AZ80</f>
        <v>6.8668389999999997</v>
      </c>
      <c r="O70" s="417">
        <f t="shared" si="7"/>
        <v>2.8532369572761951E-2</v>
      </c>
      <c r="Q70" s="408">
        <f>'IdxETF data'!K80</f>
        <v>5.382028</v>
      </c>
      <c r="R70" s="467">
        <f t="shared" si="8"/>
        <v>5.6735614056560024E-3</v>
      </c>
      <c r="S70" s="463">
        <f>'IdxETF data'!Q80</f>
        <v>20.194241000000002</v>
      </c>
      <c r="T70" s="467">
        <f t="shared" si="9"/>
        <v>4.9364412905212873E-3</v>
      </c>
      <c r="U70" s="408">
        <f>'IdxETF data'!S80</f>
        <v>8.092765</v>
      </c>
      <c r="V70" s="467">
        <f t="shared" si="10"/>
        <v>1.581034911477075E-2</v>
      </c>
      <c r="W70" s="466">
        <f>'IdxETF data'!R80</f>
        <v>7.2084799999999998</v>
      </c>
      <c r="X70" s="467">
        <f t="shared" si="11"/>
        <v>1.2966171599770204E-2</v>
      </c>
      <c r="Z70">
        <f t="shared" ref="Z70:Z133" si="27">B69</f>
        <v>64</v>
      </c>
      <c r="AA70" s="420">
        <f t="shared" si="12"/>
        <v>38473</v>
      </c>
      <c r="AB70" s="430">
        <f t="shared" si="19"/>
        <v>3.222514816474864E-2</v>
      </c>
      <c r="AC70" s="434">
        <f t="shared" si="13"/>
        <v>-1.229226828024399E-2</v>
      </c>
      <c r="AD70" s="438">
        <f t="shared" si="14"/>
        <v>2.1387287904485852E-2</v>
      </c>
      <c r="AE70" s="442">
        <f t="shared" si="15"/>
        <v>0</v>
      </c>
      <c r="AF70" s="446">
        <f t="shared" si="16"/>
        <v>-1.2682540332687453E-2</v>
      </c>
      <c r="AG70" s="449">
        <f t="shared" si="17"/>
        <v>1.0988706468113563E-2</v>
      </c>
      <c r="AH70" s="472">
        <f t="shared" si="20"/>
        <v>1.4084928823078349E-2</v>
      </c>
      <c r="AI70" s="424">
        <f t="shared" si="21"/>
        <v>3.222514816474864E-2</v>
      </c>
      <c r="AJ70" s="372">
        <f t="shared" si="22"/>
        <v>95.521385724476431</v>
      </c>
    </row>
    <row r="71" spans="2:36">
      <c r="B71" s="390">
        <f>'Step #4'!B71</f>
        <v>66</v>
      </c>
      <c r="C71" s="406">
        <f>'Step #4'!C71</f>
        <v>38534</v>
      </c>
      <c r="D71" s="398">
        <f>'IdxETF data'!D81</f>
        <v>85.346207000000007</v>
      </c>
      <c r="E71" s="422">
        <f t="shared" ref="E71:E134" si="28">(D71/D70)-1</f>
        <v>4.2452086723947069E-2</v>
      </c>
      <c r="F71" s="409">
        <f>'IdxETF data'!AB81</f>
        <v>13.254716</v>
      </c>
      <c r="G71" s="410">
        <f t="shared" ref="G71:G134" si="29">(F71/F70)-1</f>
        <v>8.142165896982001E-2</v>
      </c>
      <c r="H71" s="392">
        <f>'IdxETF data'!AF81</f>
        <v>11.931272999999999</v>
      </c>
      <c r="I71" s="411">
        <f t="shared" ref="I71:I134" si="30">(H71/H70)-1</f>
        <v>6.7643335287636885E-2</v>
      </c>
      <c r="J71" s="412">
        <f>'IdxETF data'!AH81</f>
        <v>7.1849990000000004</v>
      </c>
      <c r="K71" s="413">
        <f t="shared" ref="K71:K134" si="31">(J71/J70)-1</f>
        <v>6.1191861152072091E-2</v>
      </c>
      <c r="L71" s="464">
        <f>'IdxETF data'!AP81</f>
        <v>30.444846999999999</v>
      </c>
      <c r="M71" s="414">
        <f t="shared" ref="M71:M134" si="32">(L71/L70)-1</f>
        <v>1.0848119945858548E-2</v>
      </c>
      <c r="N71" s="415">
        <f>'IdxETF data'!AZ81</f>
        <v>7.3566799999999999</v>
      </c>
      <c r="O71" s="417">
        <f t="shared" ref="O71:O134" si="33">(N71/N70)-1</f>
        <v>7.1334277678565039E-2</v>
      </c>
      <c r="Q71" s="408">
        <f>'IdxETF data'!K81</f>
        <v>5.3280529999999997</v>
      </c>
      <c r="R71" s="467">
        <f t="shared" ref="R71:R134" si="34">(Q71/Q70)-1</f>
        <v>-1.002874752788363E-2</v>
      </c>
      <c r="S71" s="463">
        <f>'IdxETF data'!Q81</f>
        <v>21.089338000000001</v>
      </c>
      <c r="T71" s="467">
        <f t="shared" ref="T71:T134" si="35">(S71/S70)-1</f>
        <v>4.4324369507128258E-2</v>
      </c>
      <c r="U71" s="408">
        <f>'IdxETF data'!S81</f>
        <v>8.4706379999999992</v>
      </c>
      <c r="V71" s="467">
        <f t="shared" ref="V71:V134" si="36">(U71/U70)-1</f>
        <v>4.6692694029790704E-2</v>
      </c>
      <c r="W71" s="466">
        <f>'IdxETF data'!R81</f>
        <v>7.4737520000000002</v>
      </c>
      <c r="X71" s="467">
        <f t="shared" ref="X71:X134" si="37">(W71/W70)-1</f>
        <v>3.6799991121567954E-2</v>
      </c>
      <c r="Z71">
        <f t="shared" si="27"/>
        <v>65</v>
      </c>
      <c r="AA71" s="420">
        <f t="shared" ref="AA71:AA134" si="38">C70</f>
        <v>38504</v>
      </c>
      <c r="AB71" s="430">
        <f t="shared" ref="AB71:AB134" si="39">E70</f>
        <v>-2.5109799403415511E-3</v>
      </c>
      <c r="AC71" s="434">
        <f t="shared" ref="AC71:AC134" si="40">G70</f>
        <v>4.5205346047854755E-2</v>
      </c>
      <c r="AD71" s="438">
        <f t="shared" ref="AD71:AD134" si="41">I70</f>
        <v>3.961643799189174E-3</v>
      </c>
      <c r="AE71" s="442">
        <f t="shared" ref="AE71:AE134" si="42">K70</f>
        <v>3.0705195596397949E-2</v>
      </c>
      <c r="AF71" s="446">
        <f t="shared" ref="AF71:AF134" si="43">M70</f>
        <v>1.9758985817397434E-3</v>
      </c>
      <c r="AG71" s="449">
        <f t="shared" ref="AG71:AG134" si="44">O70</f>
        <v>2.8532369572761951E-2</v>
      </c>
      <c r="AH71" s="472">
        <f t="shared" si="20"/>
        <v>1.2492002876009933E-2</v>
      </c>
      <c r="AI71" s="424">
        <f t="shared" ref="AI71:AI134" si="45">E70</f>
        <v>-2.5109799403415511E-3</v>
      </c>
      <c r="AJ71" s="372">
        <f t="shared" si="22"/>
        <v>96.71463914966705</v>
      </c>
    </row>
    <row r="72" spans="2:36">
      <c r="B72" s="390">
        <f>'Step #4'!B72</f>
        <v>67</v>
      </c>
      <c r="C72" s="406">
        <f>'Step #4'!C72</f>
        <v>38565</v>
      </c>
      <c r="D72" s="398">
        <f>'IdxETF data'!D82</f>
        <v>84.546097000000003</v>
      </c>
      <c r="E72" s="422">
        <f t="shared" si="28"/>
        <v>-9.3748747381356967E-3</v>
      </c>
      <c r="F72" s="409">
        <f>'IdxETF data'!AB82</f>
        <v>13.261151999999999</v>
      </c>
      <c r="G72" s="410">
        <f t="shared" si="29"/>
        <v>4.8556302526581163E-4</v>
      </c>
      <c r="H72" s="392">
        <f>'IdxETF data'!AF82</f>
        <v>12.158054</v>
      </c>
      <c r="I72" s="411">
        <f t="shared" si="30"/>
        <v>1.9007276088645497E-2</v>
      </c>
      <c r="J72" s="412">
        <f>'IdxETF data'!AH82</f>
        <v>7.1195830000000004</v>
      </c>
      <c r="K72" s="413">
        <f t="shared" si="31"/>
        <v>-9.1045245796137486E-3</v>
      </c>
      <c r="L72" s="464">
        <f>'IdxETF data'!AP82</f>
        <v>33.058643000000004</v>
      </c>
      <c r="M72" s="414">
        <f t="shared" si="32"/>
        <v>8.5853477930107669E-2</v>
      </c>
      <c r="N72" s="415">
        <f>'IdxETF data'!AZ82</f>
        <v>7.1026899999999999</v>
      </c>
      <c r="O72" s="417">
        <f t="shared" si="33"/>
        <v>-3.4525084684939422E-2</v>
      </c>
      <c r="Q72" s="408">
        <f>'IdxETF data'!K82</f>
        <v>5.4006169999999996</v>
      </c>
      <c r="R72" s="467">
        <f t="shared" si="34"/>
        <v>1.3619233892755878E-2</v>
      </c>
      <c r="S72" s="463">
        <f>'IdxETF data'!Q82</f>
        <v>20.897414999999999</v>
      </c>
      <c r="T72" s="467">
        <f t="shared" si="35"/>
        <v>-9.1004753207523104E-3</v>
      </c>
      <c r="U72" s="408">
        <f>'IdxETF data'!S82</f>
        <v>8.5336169999999996</v>
      </c>
      <c r="V72" s="467">
        <f t="shared" si="36"/>
        <v>7.4349771528425812E-3</v>
      </c>
      <c r="W72" s="466">
        <f>'IdxETF data'!R82</f>
        <v>7.6871260000000001</v>
      </c>
      <c r="X72" s="467">
        <f t="shared" si="37"/>
        <v>2.8549783294923303E-2</v>
      </c>
      <c r="Z72">
        <f t="shared" si="27"/>
        <v>66</v>
      </c>
      <c r="AA72" s="420">
        <f t="shared" si="38"/>
        <v>38534</v>
      </c>
      <c r="AB72" s="430">
        <f t="shared" si="39"/>
        <v>4.2452086723947069E-2</v>
      </c>
      <c r="AC72" s="434">
        <f t="shared" si="40"/>
        <v>8.142165896982001E-2</v>
      </c>
      <c r="AD72" s="438">
        <f t="shared" si="41"/>
        <v>6.7643335287636885E-2</v>
      </c>
      <c r="AE72" s="442">
        <f t="shared" si="42"/>
        <v>6.1191861152072091E-2</v>
      </c>
      <c r="AF72" s="446">
        <f t="shared" si="43"/>
        <v>1.0848119945858548E-2</v>
      </c>
      <c r="AG72" s="449">
        <f t="shared" si="44"/>
        <v>7.1334277678565039E-2</v>
      </c>
      <c r="AH72" s="472">
        <f t="shared" ref="AH72:AH135" si="46">(0.4*AB72)+(0.15*AC72)+(0.15*AD72)+(0.1*AE72)+(0.1*AF72)+(0.1*AG72)</f>
        <v>5.3678009705846935E-2</v>
      </c>
      <c r="AI72" s="424">
        <f t="shared" si="45"/>
        <v>4.2452086723947069E-2</v>
      </c>
      <c r="AJ72" s="372">
        <f t="shared" ref="AJ72:AJ135" si="47">(AJ71/100)*(1+AH72)*100</f>
        <v>101.90608848864035</v>
      </c>
    </row>
    <row r="73" spans="2:36">
      <c r="B73" s="390">
        <f>'Step #4'!B73</f>
        <v>68</v>
      </c>
      <c r="C73" s="406">
        <f>'Step #4'!C73</f>
        <v>38596</v>
      </c>
      <c r="D73" s="398">
        <f>'IdxETF data'!D83</f>
        <v>84.863388</v>
      </c>
      <c r="E73" s="422">
        <f t="shared" si="28"/>
        <v>3.7528757832545612E-3</v>
      </c>
      <c r="F73" s="409">
        <f>'IdxETF data'!AB83</f>
        <v>13.786958</v>
      </c>
      <c r="G73" s="410">
        <f t="shared" si="29"/>
        <v>3.9650099780170089E-2</v>
      </c>
      <c r="H73" s="392">
        <f>'IdxETF data'!AF83</f>
        <v>12.24625</v>
      </c>
      <c r="I73" s="411">
        <f t="shared" si="30"/>
        <v>7.2541214243659891E-3</v>
      </c>
      <c r="J73" s="412">
        <f>'IdxETF data'!AH83</f>
        <v>7.4030570000000004</v>
      </c>
      <c r="K73" s="413">
        <f t="shared" si="31"/>
        <v>3.9816095970789389E-2</v>
      </c>
      <c r="L73" s="464">
        <f>'IdxETF data'!AP83</f>
        <v>36.207084999999999</v>
      </c>
      <c r="M73" s="414">
        <f t="shared" si="32"/>
        <v>9.523808947632828E-2</v>
      </c>
      <c r="N73" s="415">
        <f>'IdxETF data'!AZ83</f>
        <v>7.2387569999999997</v>
      </c>
      <c r="O73" s="417">
        <f t="shared" si="33"/>
        <v>1.9157108081585994E-2</v>
      </c>
      <c r="Q73" s="408">
        <f>'IdxETF data'!K83</f>
        <v>5.3414989999999998</v>
      </c>
      <c r="R73" s="467">
        <f t="shared" si="34"/>
        <v>-1.0946527035707199E-2</v>
      </c>
      <c r="S73" s="463">
        <f>'IdxETF data'!Q83</f>
        <v>20.975605000000002</v>
      </c>
      <c r="T73" s="467">
        <f t="shared" si="35"/>
        <v>3.7416111035744049E-3</v>
      </c>
      <c r="U73" s="408">
        <f>'IdxETF data'!S83</f>
        <v>8.8710020000000007</v>
      </c>
      <c r="V73" s="467">
        <f t="shared" si="36"/>
        <v>3.9535990424693468E-2</v>
      </c>
      <c r="W73" s="466">
        <f>'IdxETF data'!R83</f>
        <v>8.0504280000000001</v>
      </c>
      <c r="X73" s="467">
        <f t="shared" si="37"/>
        <v>4.726109601950057E-2</v>
      </c>
      <c r="Z73">
        <f t="shared" si="27"/>
        <v>67</v>
      </c>
      <c r="AA73" s="420">
        <f t="shared" si="38"/>
        <v>38565</v>
      </c>
      <c r="AB73" s="430">
        <f t="shared" si="39"/>
        <v>-9.3748747381356967E-3</v>
      </c>
      <c r="AC73" s="434">
        <f t="shared" si="40"/>
        <v>4.8556302526581163E-4</v>
      </c>
      <c r="AD73" s="438">
        <f t="shared" si="41"/>
        <v>1.9007276088645497E-2</v>
      </c>
      <c r="AE73" s="442">
        <f t="shared" si="42"/>
        <v>-9.1045245796137486E-3</v>
      </c>
      <c r="AF73" s="446">
        <f t="shared" si="43"/>
        <v>8.5853477930107669E-2</v>
      </c>
      <c r="AG73" s="449">
        <f t="shared" si="44"/>
        <v>-3.4525084684939422E-2</v>
      </c>
      <c r="AH73" s="472">
        <f t="shared" si="46"/>
        <v>3.3963628383878669E-3</v>
      </c>
      <c r="AI73" s="424">
        <f t="shared" si="45"/>
        <v>-9.3748747381356967E-3</v>
      </c>
      <c r="AJ73" s="372">
        <f t="shared" si="47"/>
        <v>102.25219854058865</v>
      </c>
    </row>
    <row r="74" spans="2:36">
      <c r="B74" s="390">
        <f>'Step #4'!B74</f>
        <v>69</v>
      </c>
      <c r="C74" s="406">
        <f>'Step #4'!C74</f>
        <v>38626</v>
      </c>
      <c r="D74" s="398">
        <f>'IdxETF data'!D84</f>
        <v>83.209000000000003</v>
      </c>
      <c r="E74" s="422">
        <f t="shared" si="28"/>
        <v>-1.9494720149518363E-2</v>
      </c>
      <c r="F74" s="409">
        <f>'IdxETF data'!AB84</f>
        <v>12.364058</v>
      </c>
      <c r="G74" s="410">
        <f t="shared" si="29"/>
        <v>-0.10320623302109144</v>
      </c>
      <c r="H74" s="392">
        <f>'IdxETF data'!AF84</f>
        <v>11.906076000000001</v>
      </c>
      <c r="I74" s="411">
        <f t="shared" si="30"/>
        <v>-2.7777809533530595E-2</v>
      </c>
      <c r="J74" s="412">
        <f>'IdxETF data'!AH84</f>
        <v>6.8851690000000003</v>
      </c>
      <c r="K74" s="413">
        <f t="shared" si="31"/>
        <v>-6.9955965488311178E-2</v>
      </c>
      <c r="L74" s="464">
        <f>'IdxETF data'!AP84</f>
        <v>35.969479</v>
      </c>
      <c r="M74" s="414">
        <f t="shared" si="32"/>
        <v>-6.5624172727519747E-3</v>
      </c>
      <c r="N74" s="415">
        <f>'IdxETF data'!AZ84</f>
        <v>6.9484789999999998</v>
      </c>
      <c r="O74" s="417">
        <f t="shared" si="33"/>
        <v>-4.0100531071840084E-2</v>
      </c>
      <c r="Q74" s="408">
        <f>'IdxETF data'!K84</f>
        <v>5.2974500000000004</v>
      </c>
      <c r="R74" s="467">
        <f t="shared" si="34"/>
        <v>-8.246561498934879E-3</v>
      </c>
      <c r="S74" s="463">
        <f>'IdxETF data'!Q84</f>
        <v>20.676694999999999</v>
      </c>
      <c r="T74" s="467">
        <f t="shared" si="35"/>
        <v>-1.4250363696303503E-2</v>
      </c>
      <c r="U74" s="408">
        <f>'IdxETF data'!S84</f>
        <v>8.5111240000000006</v>
      </c>
      <c r="V74" s="467">
        <f t="shared" si="36"/>
        <v>-4.0567908788657681E-2</v>
      </c>
      <c r="W74" s="466">
        <f>'IdxETF data'!R84</f>
        <v>7.7793910000000004</v>
      </c>
      <c r="X74" s="467">
        <f t="shared" si="37"/>
        <v>-3.3667402528163692E-2</v>
      </c>
      <c r="Z74">
        <f t="shared" si="27"/>
        <v>68</v>
      </c>
      <c r="AA74" s="420">
        <f t="shared" si="38"/>
        <v>38596</v>
      </c>
      <c r="AB74" s="430">
        <f t="shared" si="39"/>
        <v>3.7528757832545612E-3</v>
      </c>
      <c r="AC74" s="434">
        <f t="shared" si="40"/>
        <v>3.9650099780170089E-2</v>
      </c>
      <c r="AD74" s="438">
        <f t="shared" si="41"/>
        <v>7.2541214243659891E-3</v>
      </c>
      <c r="AE74" s="442">
        <f t="shared" si="42"/>
        <v>3.9816095970789389E-2</v>
      </c>
      <c r="AF74" s="446">
        <f t="shared" si="43"/>
        <v>9.523808947632828E-2</v>
      </c>
      <c r="AG74" s="449">
        <f t="shared" si="44"/>
        <v>1.9157108081585994E-2</v>
      </c>
      <c r="AH74" s="472">
        <f t="shared" si="46"/>
        <v>2.3957912846852603E-2</v>
      </c>
      <c r="AI74" s="424">
        <f t="shared" si="45"/>
        <v>3.7528757832545612E-3</v>
      </c>
      <c r="AJ74" s="372">
        <f t="shared" si="47"/>
        <v>104.70194780162313</v>
      </c>
    </row>
    <row r="75" spans="2:36">
      <c r="B75" s="390">
        <f>'Step #4'!B75</f>
        <v>70</v>
      </c>
      <c r="C75" s="406">
        <f>'Step #4'!C75</f>
        <v>38657</v>
      </c>
      <c r="D75" s="398">
        <f>'IdxETF data'!D85</f>
        <v>86.866241000000002</v>
      </c>
      <c r="E75" s="422">
        <f t="shared" si="28"/>
        <v>4.3952469083873069E-2</v>
      </c>
      <c r="F75" s="409">
        <f>'IdxETF data'!AB85</f>
        <v>13.083019</v>
      </c>
      <c r="G75" s="410">
        <f t="shared" si="29"/>
        <v>5.8149274291660502E-2</v>
      </c>
      <c r="H75" s="392">
        <f>'IdxETF data'!AF85</f>
        <v>12.258848</v>
      </c>
      <c r="I75" s="411">
        <f t="shared" si="30"/>
        <v>2.9629577368731619E-2</v>
      </c>
      <c r="J75" s="412">
        <f>'IdxETF data'!AH85</f>
        <v>7.0214549999999996</v>
      </c>
      <c r="K75" s="413">
        <f t="shared" si="31"/>
        <v>1.9794140129312687E-2</v>
      </c>
      <c r="L75" s="464">
        <f>'IdxETF data'!AP85</f>
        <v>37.009051999999997</v>
      </c>
      <c r="M75" s="414">
        <f t="shared" si="32"/>
        <v>2.8901530656031849E-2</v>
      </c>
      <c r="N75" s="415">
        <f>'IdxETF data'!AZ85</f>
        <v>7.1208309999999999</v>
      </c>
      <c r="O75" s="417">
        <f t="shared" si="33"/>
        <v>2.480427731018553E-2</v>
      </c>
      <c r="Q75" s="408">
        <f>'IdxETF data'!K85</f>
        <v>5.3230009999999996</v>
      </c>
      <c r="R75" s="467">
        <f t="shared" si="34"/>
        <v>4.8232640232563906E-3</v>
      </c>
      <c r="S75" s="463">
        <f>'IdxETF data'!Q85</f>
        <v>21.497762999999999</v>
      </c>
      <c r="T75" s="467">
        <f t="shared" si="35"/>
        <v>3.9709827900445527E-2</v>
      </c>
      <c r="U75" s="408">
        <f>'IdxETF data'!S85</f>
        <v>8.7855319999999999</v>
      </c>
      <c r="V75" s="467">
        <f t="shared" si="36"/>
        <v>3.2241100000422795E-2</v>
      </c>
      <c r="W75" s="466">
        <f>'IdxETF data'!R85</f>
        <v>7.9869979999999998</v>
      </c>
      <c r="X75" s="467">
        <f t="shared" si="37"/>
        <v>2.6686793349248061E-2</v>
      </c>
      <c r="Z75">
        <f t="shared" si="27"/>
        <v>69</v>
      </c>
      <c r="AA75" s="420">
        <f t="shared" si="38"/>
        <v>38626</v>
      </c>
      <c r="AB75" s="430">
        <f t="shared" si="39"/>
        <v>-1.9494720149518363E-2</v>
      </c>
      <c r="AC75" s="434">
        <f t="shared" si="40"/>
        <v>-0.10320623302109144</v>
      </c>
      <c r="AD75" s="438">
        <f t="shared" si="41"/>
        <v>-2.7777809533530595E-2</v>
      </c>
      <c r="AE75" s="442">
        <f t="shared" si="42"/>
        <v>-6.9955965488311178E-2</v>
      </c>
      <c r="AF75" s="446">
        <f t="shared" si="43"/>
        <v>-6.5624172727519747E-3</v>
      </c>
      <c r="AG75" s="449">
        <f t="shared" si="44"/>
        <v>-4.0100531071840084E-2</v>
      </c>
      <c r="AH75" s="472">
        <f t="shared" si="46"/>
        <v>-3.9107385826290982E-2</v>
      </c>
      <c r="AI75" s="424">
        <f t="shared" si="45"/>
        <v>-1.9494720149518363E-2</v>
      </c>
      <c r="AJ75" s="372">
        <f t="shared" si="47"/>
        <v>100.60732833218088</v>
      </c>
    </row>
    <row r="76" spans="2:36">
      <c r="B76" s="390">
        <f>'Step #4'!B76</f>
        <v>71</v>
      </c>
      <c r="C76" s="406">
        <f>'Step #4'!C76</f>
        <v>38687</v>
      </c>
      <c r="D76" s="398">
        <f>'IdxETF data'!D86</f>
        <v>86.242821000000006</v>
      </c>
      <c r="E76" s="422">
        <f t="shared" si="28"/>
        <v>-7.1767811387164482E-3</v>
      </c>
      <c r="F76" s="409">
        <f>'IdxETF data'!AB86</f>
        <v>13.224669</v>
      </c>
      <c r="G76" s="410">
        <f t="shared" si="29"/>
        <v>1.0827011716485258E-2</v>
      </c>
      <c r="H76" s="392">
        <f>'IdxETF data'!AF86</f>
        <v>12.794309</v>
      </c>
      <c r="I76" s="411">
        <f t="shared" si="30"/>
        <v>4.3679552923733045E-2</v>
      </c>
      <c r="J76" s="412">
        <f>'IdxETF data'!AH86</f>
        <v>6.8797189999999997</v>
      </c>
      <c r="K76" s="413">
        <f t="shared" si="31"/>
        <v>-2.018612951304255E-2</v>
      </c>
      <c r="L76" s="464">
        <f>'IdxETF data'!AP86</f>
        <v>40.157496999999999</v>
      </c>
      <c r="M76" s="414">
        <f t="shared" si="32"/>
        <v>8.5072295286028998E-2</v>
      </c>
      <c r="N76" s="415">
        <f>'IdxETF data'!AZ86</f>
        <v>7.1661869999999999</v>
      </c>
      <c r="O76" s="417">
        <f t="shared" si="33"/>
        <v>6.3694813147510132E-3</v>
      </c>
      <c r="Q76" s="408">
        <f>'IdxETF data'!K86</f>
        <v>5.3753440000000001</v>
      </c>
      <c r="R76" s="467">
        <f t="shared" si="34"/>
        <v>9.8333627966631365E-3</v>
      </c>
      <c r="S76" s="463">
        <f>'IdxETF data'!Q86</f>
        <v>21.419235</v>
      </c>
      <c r="T76" s="467">
        <f t="shared" si="35"/>
        <v>-3.6528451820777574E-3</v>
      </c>
      <c r="U76" s="408">
        <f>'IdxETF data'!S86</f>
        <v>8.7765319999999996</v>
      </c>
      <c r="V76" s="467">
        <f t="shared" si="36"/>
        <v>-1.0244114983589681E-3</v>
      </c>
      <c r="W76" s="466">
        <f>'IdxETF data'!R86</f>
        <v>8.2292020000000008</v>
      </c>
      <c r="X76" s="467">
        <f t="shared" si="37"/>
        <v>3.032478535740224E-2</v>
      </c>
      <c r="Z76">
        <f t="shared" si="27"/>
        <v>70</v>
      </c>
      <c r="AA76" s="420">
        <f t="shared" si="38"/>
        <v>38657</v>
      </c>
      <c r="AB76" s="430">
        <f t="shared" si="39"/>
        <v>4.3952469083873069E-2</v>
      </c>
      <c r="AC76" s="434">
        <f t="shared" si="40"/>
        <v>5.8149274291660502E-2</v>
      </c>
      <c r="AD76" s="438">
        <f t="shared" si="41"/>
        <v>2.9629577368731619E-2</v>
      </c>
      <c r="AE76" s="442">
        <f t="shared" si="42"/>
        <v>1.9794140129312687E-2</v>
      </c>
      <c r="AF76" s="446">
        <f t="shared" si="43"/>
        <v>2.8901530656031849E-2</v>
      </c>
      <c r="AG76" s="449">
        <f t="shared" si="44"/>
        <v>2.480427731018553E-2</v>
      </c>
      <c r="AH76" s="472">
        <f t="shared" si="46"/>
        <v>3.8097810192161047E-2</v>
      </c>
      <c r="AI76" s="424">
        <f t="shared" si="45"/>
        <v>4.3952469083873069E-2</v>
      </c>
      <c r="AJ76" s="372">
        <f t="shared" si="47"/>
        <v>104.44024723092073</v>
      </c>
    </row>
    <row r="77" spans="2:36">
      <c r="B77" s="390">
        <f>'Step #4'!B77</f>
        <v>72</v>
      </c>
      <c r="C77" s="406">
        <f>'Step #4'!C77</f>
        <v>38718</v>
      </c>
      <c r="D77" s="398">
        <f>'IdxETF data'!D87</f>
        <v>88.781998000000002</v>
      </c>
      <c r="E77" s="422">
        <f t="shared" si="28"/>
        <v>2.9442183947113731E-2</v>
      </c>
      <c r="F77" s="409">
        <f>'IdxETF data'!AB87</f>
        <v>15.708498000000001</v>
      </c>
      <c r="G77" s="410">
        <f t="shared" si="29"/>
        <v>0.18781785767190096</v>
      </c>
      <c r="H77" s="392">
        <f>'IdxETF data'!AF87</f>
        <v>13.906466</v>
      </c>
      <c r="I77" s="411">
        <f t="shared" si="30"/>
        <v>8.6925913701161983E-2</v>
      </c>
      <c r="J77" s="412">
        <f>'IdxETF data'!AH87</f>
        <v>7.514653</v>
      </c>
      <c r="K77" s="413">
        <f t="shared" si="31"/>
        <v>9.2290688035368884E-2</v>
      </c>
      <c r="L77" s="464">
        <f>'IdxETF data'!AP87</f>
        <v>41.819915999999999</v>
      </c>
      <c r="M77" s="414">
        <f t="shared" si="32"/>
        <v>4.1397475544852735E-2</v>
      </c>
      <c r="N77" s="415">
        <f>'IdxETF data'!AZ87</f>
        <v>7.9214960000000003</v>
      </c>
      <c r="O77" s="417">
        <f t="shared" si="33"/>
        <v>0.10539900786848011</v>
      </c>
      <c r="Q77" s="408">
        <f>'IdxETF data'!K87</f>
        <v>5.3694430000000004</v>
      </c>
      <c r="R77" s="467">
        <f t="shared" si="34"/>
        <v>-1.0977902065429923E-3</v>
      </c>
      <c r="S77" s="463">
        <f>'IdxETF data'!Q87</f>
        <v>22.280335999999998</v>
      </c>
      <c r="T77" s="467">
        <f t="shared" si="35"/>
        <v>4.0202229444702198E-2</v>
      </c>
      <c r="U77" s="408">
        <f>'IdxETF data'!S87</f>
        <v>9.5752520000000008</v>
      </c>
      <c r="V77" s="467">
        <f t="shared" si="36"/>
        <v>9.1006333709032328E-2</v>
      </c>
      <c r="W77" s="466">
        <f>'IdxETF data'!R87</f>
        <v>8.9740719999999996</v>
      </c>
      <c r="X77" s="467">
        <f t="shared" si="37"/>
        <v>9.0515459457672698E-2</v>
      </c>
      <c r="Z77">
        <f t="shared" si="27"/>
        <v>71</v>
      </c>
      <c r="AA77" s="420">
        <f t="shared" si="38"/>
        <v>38687</v>
      </c>
      <c r="AB77" s="430">
        <f t="shared" si="39"/>
        <v>-7.1767811387164482E-3</v>
      </c>
      <c r="AC77" s="434">
        <f t="shared" si="40"/>
        <v>1.0827011716485258E-2</v>
      </c>
      <c r="AD77" s="438">
        <f t="shared" si="41"/>
        <v>4.3679552923733045E-2</v>
      </c>
      <c r="AE77" s="442">
        <f t="shared" si="42"/>
        <v>-2.018612951304255E-2</v>
      </c>
      <c r="AF77" s="446">
        <f t="shared" si="43"/>
        <v>8.5072295286028998E-2</v>
      </c>
      <c r="AG77" s="449">
        <f t="shared" si="44"/>
        <v>6.3694813147510132E-3</v>
      </c>
      <c r="AH77" s="472">
        <f t="shared" si="46"/>
        <v>1.2430836949319913E-2</v>
      </c>
      <c r="AI77" s="424">
        <f t="shared" si="45"/>
        <v>-7.1767811387164482E-3</v>
      </c>
      <c r="AJ77" s="372">
        <f t="shared" si="47"/>
        <v>105.73852691519498</v>
      </c>
    </row>
    <row r="78" spans="2:36">
      <c r="B78" s="390">
        <f>'Step #4'!B78</f>
        <v>73</v>
      </c>
      <c r="C78" s="406">
        <f>'Step #4'!C78</f>
        <v>38749</v>
      </c>
      <c r="D78" s="398">
        <f>'IdxETF data'!D88</f>
        <v>89.290358999999995</v>
      </c>
      <c r="E78" s="422">
        <f t="shared" si="28"/>
        <v>5.7259468298966887E-3</v>
      </c>
      <c r="F78" s="409">
        <f>'IdxETF data'!AB88</f>
        <v>15.894594</v>
      </c>
      <c r="G78" s="410">
        <f t="shared" si="29"/>
        <v>1.1846836024679064E-2</v>
      </c>
      <c r="H78" s="392">
        <f>'IdxETF data'!AF88</f>
        <v>13.969818999999999</v>
      </c>
      <c r="I78" s="411">
        <f t="shared" si="30"/>
        <v>4.5556505872879072E-3</v>
      </c>
      <c r="J78" s="412">
        <f>'IdxETF data'!AH88</f>
        <v>7.4137849999999998</v>
      </c>
      <c r="K78" s="413">
        <f t="shared" si="31"/>
        <v>-1.3422842012798197E-2</v>
      </c>
      <c r="L78" s="464">
        <f>'IdxETF data'!AP88</f>
        <v>41.163688999999998</v>
      </c>
      <c r="M78" s="414">
        <f t="shared" si="32"/>
        <v>-1.5691734053219997E-2</v>
      </c>
      <c r="N78" s="415">
        <f>'IdxETF data'!AZ88</f>
        <v>8.0437980000000007</v>
      </c>
      <c r="O78" s="417">
        <f t="shared" si="33"/>
        <v>1.5439255413371544E-2</v>
      </c>
      <c r="Q78" s="408">
        <f>'IdxETF data'!K88</f>
        <v>5.3904439999999996</v>
      </c>
      <c r="R78" s="467">
        <f t="shared" si="34"/>
        <v>3.9112064323989504E-3</v>
      </c>
      <c r="S78" s="463">
        <f>'IdxETF data'!Q88</f>
        <v>22.280335999999998</v>
      </c>
      <c r="T78" s="467">
        <f t="shared" si="35"/>
        <v>0</v>
      </c>
      <c r="U78" s="408">
        <f>'IdxETF data'!S88</f>
        <v>9.5426660000000005</v>
      </c>
      <c r="V78" s="467">
        <f t="shared" si="36"/>
        <v>-3.4031480320309004E-3</v>
      </c>
      <c r="W78" s="466">
        <f>'IdxETF data'!R88</f>
        <v>8.9093389999999992</v>
      </c>
      <c r="X78" s="467">
        <f t="shared" si="37"/>
        <v>-7.2133363761734959E-3</v>
      </c>
      <c r="Z78">
        <f t="shared" si="27"/>
        <v>72</v>
      </c>
      <c r="AA78" s="420">
        <f t="shared" si="38"/>
        <v>38718</v>
      </c>
      <c r="AB78" s="430">
        <f t="shared" si="39"/>
        <v>2.9442183947113731E-2</v>
      </c>
      <c r="AC78" s="434">
        <f t="shared" si="40"/>
        <v>0.18781785767190096</v>
      </c>
      <c r="AD78" s="438">
        <f t="shared" si="41"/>
        <v>8.6925913701161983E-2</v>
      </c>
      <c r="AE78" s="442">
        <f t="shared" si="42"/>
        <v>9.2290688035368884E-2</v>
      </c>
      <c r="AF78" s="446">
        <f t="shared" si="43"/>
        <v>4.1397475544852735E-2</v>
      </c>
      <c r="AG78" s="449">
        <f t="shared" si="44"/>
        <v>0.10539900786848011</v>
      </c>
      <c r="AH78" s="472">
        <f t="shared" si="46"/>
        <v>7.6897156429675095E-2</v>
      </c>
      <c r="AI78" s="424">
        <f t="shared" si="45"/>
        <v>2.9442183947113731E-2</v>
      </c>
      <c r="AJ78" s="372">
        <f t="shared" si="47"/>
        <v>113.86951896003616</v>
      </c>
    </row>
    <row r="79" spans="2:36">
      <c r="B79" s="390">
        <f>'Step #4'!B79</f>
        <v>74</v>
      </c>
      <c r="C79" s="406">
        <f>'Step #4'!C79</f>
        <v>38777</v>
      </c>
      <c r="D79" s="398">
        <f>'IdxETF data'!D89</f>
        <v>90.404488000000001</v>
      </c>
      <c r="E79" s="422">
        <f t="shared" si="28"/>
        <v>1.2477595705489453E-2</v>
      </c>
      <c r="F79" s="409">
        <f>'IdxETF data'!AB89</f>
        <v>16.262398000000001</v>
      </c>
      <c r="G79" s="410">
        <f t="shared" si="29"/>
        <v>2.3140194710226769E-2</v>
      </c>
      <c r="H79" s="392">
        <f>'IdxETF data'!AF89</f>
        <v>14.603376000000001</v>
      </c>
      <c r="I79" s="411">
        <f t="shared" si="30"/>
        <v>4.5351840277959354E-2</v>
      </c>
      <c r="J79" s="412">
        <f>'IdxETF data'!AH89</f>
        <v>7.5594840000000003</v>
      </c>
      <c r="K79" s="413">
        <f t="shared" si="31"/>
        <v>1.9652444736393049E-2</v>
      </c>
      <c r="L79" s="464">
        <f>'IdxETF data'!AP89</f>
        <v>42.953411000000003</v>
      </c>
      <c r="M79" s="414">
        <f t="shared" si="32"/>
        <v>4.3478173202601056E-2</v>
      </c>
      <c r="N79" s="415">
        <f>'IdxETF data'!AZ89</f>
        <v>8.2601800000000001</v>
      </c>
      <c r="O79" s="417">
        <f t="shared" si="33"/>
        <v>2.6900476615648428E-2</v>
      </c>
      <c r="Q79" s="408">
        <f>'IdxETF data'!K89</f>
        <v>5.33535</v>
      </c>
      <c r="R79" s="467">
        <f t="shared" si="34"/>
        <v>-1.0220679409710831E-2</v>
      </c>
      <c r="S79" s="463">
        <f>'IdxETF data'!Q89</f>
        <v>22.596067000000001</v>
      </c>
      <c r="T79" s="467">
        <f t="shared" si="35"/>
        <v>1.4170836561890443E-2</v>
      </c>
      <c r="U79" s="408">
        <f>'IdxETF data'!S89</f>
        <v>9.8592019999999998</v>
      </c>
      <c r="V79" s="467">
        <f t="shared" si="36"/>
        <v>3.3170604524982661E-2</v>
      </c>
      <c r="W79" s="466">
        <f>'IdxETF data'!R89</f>
        <v>9.1918009999999999</v>
      </c>
      <c r="X79" s="467">
        <f t="shared" si="37"/>
        <v>3.1704035507011286E-2</v>
      </c>
      <c r="Z79">
        <f t="shared" si="27"/>
        <v>73</v>
      </c>
      <c r="AA79" s="420">
        <f t="shared" si="38"/>
        <v>38749</v>
      </c>
      <c r="AB79" s="430">
        <f t="shared" si="39"/>
        <v>5.7259468298966887E-3</v>
      </c>
      <c r="AC79" s="434">
        <f t="shared" si="40"/>
        <v>1.1846836024679064E-2</v>
      </c>
      <c r="AD79" s="438">
        <f t="shared" si="41"/>
        <v>4.5556505872879072E-3</v>
      </c>
      <c r="AE79" s="442">
        <f t="shared" si="42"/>
        <v>-1.3422842012798197E-2</v>
      </c>
      <c r="AF79" s="446">
        <f t="shared" si="43"/>
        <v>-1.5691734053219997E-2</v>
      </c>
      <c r="AG79" s="449">
        <f t="shared" si="44"/>
        <v>1.5439255413371544E-2</v>
      </c>
      <c r="AH79" s="472">
        <f t="shared" si="46"/>
        <v>3.3832196584890556E-3</v>
      </c>
      <c r="AI79" s="424">
        <f t="shared" si="45"/>
        <v>5.7259468298966887E-3</v>
      </c>
      <c r="AJ79" s="372">
        <f t="shared" si="47"/>
        <v>114.25476455508445</v>
      </c>
    </row>
    <row r="80" spans="2:36">
      <c r="B80" s="390">
        <f>'Step #4'!B80</f>
        <v>75</v>
      </c>
      <c r="C80" s="406">
        <f>'Step #4'!C80</f>
        <v>38808</v>
      </c>
      <c r="D80" s="398">
        <f>'IdxETF data'!D90</f>
        <v>91.910499999999999</v>
      </c>
      <c r="E80" s="422">
        <f t="shared" si="28"/>
        <v>1.6658597745722536E-2</v>
      </c>
      <c r="F80" s="409">
        <f>'IdxETF data'!AB90</f>
        <v>17.208200000000001</v>
      </c>
      <c r="G80" s="410">
        <f t="shared" si="29"/>
        <v>5.8158827498872023E-2</v>
      </c>
      <c r="H80" s="392">
        <f>'IdxETF data'!AF90</f>
        <v>15.312954</v>
      </c>
      <c r="I80" s="411">
        <f t="shared" si="30"/>
        <v>4.8589997271863528E-2</v>
      </c>
      <c r="J80" s="412">
        <f>'IdxETF data'!AH90</f>
        <v>8.0189909999999998</v>
      </c>
      <c r="K80" s="413">
        <f t="shared" si="31"/>
        <v>6.0785498057803977E-2</v>
      </c>
      <c r="L80" s="464">
        <f>'IdxETF data'!AP90</f>
        <v>44.146560999999998</v>
      </c>
      <c r="M80" s="414">
        <f t="shared" si="32"/>
        <v>2.7777770664127122E-2</v>
      </c>
      <c r="N80" s="415">
        <f>'IdxETF data'!AZ90</f>
        <v>8.7870270000000001</v>
      </c>
      <c r="O80" s="417">
        <f t="shared" si="33"/>
        <v>6.378153986959112E-2</v>
      </c>
      <c r="Q80" s="408">
        <f>'IdxETF data'!K90</f>
        <v>5.3244920000000002</v>
      </c>
      <c r="R80" s="467">
        <f t="shared" si="34"/>
        <v>-2.0351054757419273E-3</v>
      </c>
      <c r="S80" s="463">
        <f>'IdxETF data'!Q90</f>
        <v>22.934190999999998</v>
      </c>
      <c r="T80" s="467">
        <f t="shared" si="35"/>
        <v>1.4963843044012881E-2</v>
      </c>
      <c r="U80" s="408">
        <f>'IdxETF data'!S90</f>
        <v>10.222289</v>
      </c>
      <c r="V80" s="467">
        <f t="shared" si="36"/>
        <v>3.6827219890615881E-2</v>
      </c>
      <c r="W80" s="466">
        <f>'IdxETF data'!R90</f>
        <v>9.6625750000000004</v>
      </c>
      <c r="X80" s="467">
        <f t="shared" si="37"/>
        <v>5.1216731084583023E-2</v>
      </c>
      <c r="Z80">
        <f t="shared" si="27"/>
        <v>74</v>
      </c>
      <c r="AA80" s="420">
        <f t="shared" si="38"/>
        <v>38777</v>
      </c>
      <c r="AB80" s="430">
        <f t="shared" si="39"/>
        <v>1.2477595705489453E-2</v>
      </c>
      <c r="AC80" s="434">
        <f t="shared" si="40"/>
        <v>2.3140194710226769E-2</v>
      </c>
      <c r="AD80" s="438">
        <f t="shared" si="41"/>
        <v>4.5351840277959354E-2</v>
      </c>
      <c r="AE80" s="442">
        <f t="shared" si="42"/>
        <v>1.9652444736393049E-2</v>
      </c>
      <c r="AF80" s="446">
        <f t="shared" si="43"/>
        <v>4.3478173202601056E-2</v>
      </c>
      <c r="AG80" s="449">
        <f t="shared" si="44"/>
        <v>2.6900476615648428E-2</v>
      </c>
      <c r="AH80" s="472">
        <f t="shared" si="46"/>
        <v>2.4267952985887953E-2</v>
      </c>
      <c r="AI80" s="424">
        <f t="shared" si="45"/>
        <v>1.2477595705489453E-2</v>
      </c>
      <c r="AJ80" s="372">
        <f t="shared" si="47"/>
        <v>117.02749380972095</v>
      </c>
    </row>
    <row r="81" spans="2:36">
      <c r="B81" s="390">
        <f>'Step #4'!B81</f>
        <v>76</v>
      </c>
      <c r="C81" s="406">
        <f>'Step #4'!C81</f>
        <v>38838</v>
      </c>
      <c r="D81" s="398">
        <f>'IdxETF data'!D91</f>
        <v>89.142066999999997</v>
      </c>
      <c r="E81" s="422">
        <f t="shared" si="28"/>
        <v>-3.0120965504485397E-2</v>
      </c>
      <c r="F81" s="409">
        <f>'IdxETF data'!AB91</f>
        <v>16.041273</v>
      </c>
      <c r="G81" s="410">
        <f t="shared" si="29"/>
        <v>-6.7812263920689064E-2</v>
      </c>
      <c r="H81" s="392">
        <f>'IdxETF data'!AF91</f>
        <v>14.641387</v>
      </c>
      <c r="I81" s="411">
        <f t="shared" si="30"/>
        <v>-4.3856136444999416E-2</v>
      </c>
      <c r="J81" s="412">
        <f>'IdxETF data'!AH91</f>
        <v>7.5090479999999999</v>
      </c>
      <c r="K81" s="413">
        <f t="shared" si="31"/>
        <v>-6.35919157410203E-2</v>
      </c>
      <c r="L81" s="464">
        <f>'IdxETF data'!AP91</f>
        <v>41.760272999999998</v>
      </c>
      <c r="M81" s="414">
        <f t="shared" si="32"/>
        <v>-5.4053768763551058E-2</v>
      </c>
      <c r="N81" s="415">
        <f>'IdxETF data'!AZ91</f>
        <v>8.1002460000000003</v>
      </c>
      <c r="O81" s="417">
        <f t="shared" si="33"/>
        <v>-7.8158517095713975E-2</v>
      </c>
      <c r="Q81" s="408">
        <f>'IdxETF data'!K91</f>
        <v>5.3190670000000004</v>
      </c>
      <c r="R81" s="467">
        <f t="shared" si="34"/>
        <v>-1.018876542588476E-3</v>
      </c>
      <c r="S81" s="463">
        <f>'IdxETF data'!Q91</f>
        <v>22.192288999999999</v>
      </c>
      <c r="T81" s="467">
        <f t="shared" si="35"/>
        <v>-3.2349168104512604E-2</v>
      </c>
      <c r="U81" s="408">
        <f>'IdxETF data'!S91</f>
        <v>9.8312740000000005</v>
      </c>
      <c r="V81" s="467">
        <f t="shared" si="36"/>
        <v>-3.8251217511068192E-2</v>
      </c>
      <c r="W81" s="466">
        <f>'IdxETF data'!R91</f>
        <v>9.2329939999999997</v>
      </c>
      <c r="X81" s="467">
        <f t="shared" si="37"/>
        <v>-4.4458231889532573E-2</v>
      </c>
      <c r="Z81">
        <f t="shared" si="27"/>
        <v>75</v>
      </c>
      <c r="AA81" s="420">
        <f t="shared" si="38"/>
        <v>38808</v>
      </c>
      <c r="AB81" s="430">
        <f t="shared" si="39"/>
        <v>1.6658597745722536E-2</v>
      </c>
      <c r="AC81" s="434">
        <f t="shared" si="40"/>
        <v>5.8158827498872023E-2</v>
      </c>
      <c r="AD81" s="438">
        <f t="shared" si="41"/>
        <v>4.8589997271863528E-2</v>
      </c>
      <c r="AE81" s="442">
        <f t="shared" si="42"/>
        <v>6.0785498057803977E-2</v>
      </c>
      <c r="AF81" s="446">
        <f t="shared" si="43"/>
        <v>2.7777770664127122E-2</v>
      </c>
      <c r="AG81" s="449">
        <f t="shared" si="44"/>
        <v>6.378153986959112E-2</v>
      </c>
      <c r="AH81" s="472">
        <f t="shared" si="46"/>
        <v>3.7910243673051569E-2</v>
      </c>
      <c r="AI81" s="424">
        <f t="shared" si="45"/>
        <v>1.6658597745722536E-2</v>
      </c>
      <c r="AJ81" s="372">
        <f t="shared" si="47"/>
        <v>121.46403461649402</v>
      </c>
    </row>
    <row r="82" spans="2:36">
      <c r="B82" s="390">
        <f>'Step #4'!B82</f>
        <v>77</v>
      </c>
      <c r="C82" s="406">
        <f>'Step #4'!C82</f>
        <v>38869</v>
      </c>
      <c r="D82" s="398">
        <f>'IdxETF data'!D92</f>
        <v>88.981300000000005</v>
      </c>
      <c r="E82" s="422">
        <f t="shared" si="28"/>
        <v>-1.8034919472978972E-3</v>
      </c>
      <c r="F82" s="409">
        <f>'IdxETF data'!AB92</f>
        <v>16.814117</v>
      </c>
      <c r="G82" s="410">
        <f t="shared" si="29"/>
        <v>4.8178470623871261E-2</v>
      </c>
      <c r="H82" s="392">
        <f>'IdxETF data'!AF92</f>
        <v>14.533683</v>
      </c>
      <c r="I82" s="411">
        <f t="shared" si="30"/>
        <v>-7.3561336777724362E-3</v>
      </c>
      <c r="J82" s="412">
        <f>'IdxETF data'!AH92</f>
        <v>7.5762939999999999</v>
      </c>
      <c r="K82" s="413">
        <f t="shared" si="31"/>
        <v>8.95532962367529E-3</v>
      </c>
      <c r="L82" s="464">
        <f>'IdxETF data'!AP92</f>
        <v>40.686432000000003</v>
      </c>
      <c r="M82" s="414">
        <f t="shared" si="32"/>
        <v>-2.5714415229038279E-2</v>
      </c>
      <c r="N82" s="415">
        <f>'IdxETF data'!AZ92</f>
        <v>8.2789990000000007</v>
      </c>
      <c r="O82" s="417">
        <f t="shared" si="33"/>
        <v>2.2067601403710446E-2</v>
      </c>
      <c r="Q82" s="408">
        <f>'IdxETF data'!K92</f>
        <v>5.3250450000000003</v>
      </c>
      <c r="R82" s="467">
        <f t="shared" si="34"/>
        <v>1.1238813122675939E-3</v>
      </c>
      <c r="S82" s="463">
        <f>'IdxETF data'!Q92</f>
        <v>22.141863000000001</v>
      </c>
      <c r="T82" s="467">
        <f t="shared" si="35"/>
        <v>-2.2722306833692363E-3</v>
      </c>
      <c r="U82" s="408">
        <f>'IdxETF data'!S92</f>
        <v>9.9010979999999993</v>
      </c>
      <c r="V82" s="467">
        <f t="shared" si="36"/>
        <v>7.1022331388586046E-3</v>
      </c>
      <c r="W82" s="466">
        <f>'IdxETF data'!R92</f>
        <v>9.1976870000000002</v>
      </c>
      <c r="X82" s="467">
        <f t="shared" si="37"/>
        <v>-3.8240033514588267E-3</v>
      </c>
      <c r="Z82">
        <f t="shared" si="27"/>
        <v>76</v>
      </c>
      <c r="AA82" s="420">
        <f t="shared" si="38"/>
        <v>38838</v>
      </c>
      <c r="AB82" s="430">
        <f t="shared" si="39"/>
        <v>-3.0120965504485397E-2</v>
      </c>
      <c r="AC82" s="434">
        <f t="shared" si="40"/>
        <v>-6.7812263920689064E-2</v>
      </c>
      <c r="AD82" s="438">
        <f t="shared" si="41"/>
        <v>-4.3856136444999416E-2</v>
      </c>
      <c r="AE82" s="442">
        <f t="shared" si="42"/>
        <v>-6.35919157410203E-2</v>
      </c>
      <c r="AF82" s="446">
        <f t="shared" si="43"/>
        <v>-5.4053768763551058E-2</v>
      </c>
      <c r="AG82" s="449">
        <f t="shared" si="44"/>
        <v>-7.8158517095713975E-2</v>
      </c>
      <c r="AH82" s="472">
        <f t="shared" si="46"/>
        <v>-4.837906641667597E-2</v>
      </c>
      <c r="AI82" s="424">
        <f t="shared" si="45"/>
        <v>-3.0120965504485397E-2</v>
      </c>
      <c r="AJ82" s="372">
        <f t="shared" si="47"/>
        <v>115.58771801854522</v>
      </c>
    </row>
    <row r="83" spans="2:36">
      <c r="B83" s="390">
        <f>'Step #4'!B83</f>
        <v>78</v>
      </c>
      <c r="C83" s="406">
        <f>'Step #4'!C83</f>
        <v>38899</v>
      </c>
      <c r="D83" s="398">
        <f>'IdxETF data'!D93</f>
        <v>89.774811</v>
      </c>
      <c r="E83" s="422">
        <f t="shared" si="28"/>
        <v>8.917727657384189E-3</v>
      </c>
      <c r="F83" s="409">
        <f>'IdxETF data'!AB93</f>
        <v>17.219138999999998</v>
      </c>
      <c r="G83" s="410">
        <f t="shared" si="29"/>
        <v>2.4088211114505764E-2</v>
      </c>
      <c r="H83" s="392">
        <f>'IdxETF data'!AF93</f>
        <v>14.514676</v>
      </c>
      <c r="I83" s="411">
        <f t="shared" si="30"/>
        <v>-1.3077896359787733E-3</v>
      </c>
      <c r="J83" s="412">
        <f>'IdxETF data'!AH93</f>
        <v>7.6939719999999996</v>
      </c>
      <c r="K83" s="413">
        <f t="shared" si="31"/>
        <v>1.5532396182091013E-2</v>
      </c>
      <c r="L83" s="464">
        <f>'IdxETF data'!AP93</f>
        <v>40.477623000000001</v>
      </c>
      <c r="M83" s="414">
        <f t="shared" si="32"/>
        <v>-5.1321531462872327E-3</v>
      </c>
      <c r="N83" s="415">
        <f>'IdxETF data'!AZ93</f>
        <v>8.2884039999999999</v>
      </c>
      <c r="O83" s="417">
        <f t="shared" si="33"/>
        <v>1.1360069013173213E-3</v>
      </c>
      <c r="Q83" s="408">
        <f>'IdxETF data'!K93</f>
        <v>5.3965480000000001</v>
      </c>
      <c r="R83" s="467">
        <f t="shared" si="34"/>
        <v>1.3427679953878391E-2</v>
      </c>
      <c r="S83" s="463">
        <f>'IdxETF data'!Q93</f>
        <v>22.201511</v>
      </c>
      <c r="T83" s="467">
        <f t="shared" si="35"/>
        <v>2.6939015926528143E-3</v>
      </c>
      <c r="U83" s="408">
        <f>'IdxETF data'!S93</f>
        <v>9.9616109999999995</v>
      </c>
      <c r="V83" s="467">
        <f t="shared" si="36"/>
        <v>6.111746394187767E-3</v>
      </c>
      <c r="W83" s="466">
        <f>'IdxETF data'!R93</f>
        <v>9.3036100000000008</v>
      </c>
      <c r="X83" s="467">
        <f t="shared" si="37"/>
        <v>1.1516264904426476E-2</v>
      </c>
      <c r="Z83">
        <f t="shared" si="27"/>
        <v>77</v>
      </c>
      <c r="AA83" s="420">
        <f t="shared" si="38"/>
        <v>38869</v>
      </c>
      <c r="AB83" s="430">
        <f t="shared" si="39"/>
        <v>-1.8034919472978972E-3</v>
      </c>
      <c r="AC83" s="434">
        <f t="shared" si="40"/>
        <v>4.8178470623871261E-2</v>
      </c>
      <c r="AD83" s="438">
        <f t="shared" si="41"/>
        <v>-7.3561336777724362E-3</v>
      </c>
      <c r="AE83" s="442">
        <f t="shared" si="42"/>
        <v>8.95532962367529E-3</v>
      </c>
      <c r="AF83" s="446">
        <f t="shared" si="43"/>
        <v>-2.5714415229038279E-2</v>
      </c>
      <c r="AG83" s="449">
        <f t="shared" si="44"/>
        <v>2.2067601403710446E-2</v>
      </c>
      <c r="AH83" s="472">
        <f t="shared" si="46"/>
        <v>5.9328053428304092E-3</v>
      </c>
      <c r="AI83" s="424">
        <f t="shared" si="45"/>
        <v>-1.8034919472978972E-3</v>
      </c>
      <c r="AJ83" s="372">
        <f t="shared" si="47"/>
        <v>116.27347744957122</v>
      </c>
    </row>
    <row r="84" spans="2:36">
      <c r="B84" s="390">
        <f>'Step #4'!B84</f>
        <v>79</v>
      </c>
      <c r="C84" s="406">
        <f>'Step #4'!C84</f>
        <v>38930</v>
      </c>
      <c r="D84" s="398">
        <f>'IdxETF data'!D94</f>
        <v>91.733924999999999</v>
      </c>
      <c r="E84" s="422">
        <f t="shared" si="28"/>
        <v>2.1822535499406381E-2</v>
      </c>
      <c r="F84" s="409">
        <f>'IdxETF data'!AB94</f>
        <v>17.346121</v>
      </c>
      <c r="G84" s="410">
        <f t="shared" si="29"/>
        <v>7.3744686072865218E-3</v>
      </c>
      <c r="H84" s="392">
        <f>'IdxETF data'!AF94</f>
        <v>15.053190000000001</v>
      </c>
      <c r="I84" s="411">
        <f t="shared" si="30"/>
        <v>3.7101344873285536E-2</v>
      </c>
      <c r="J84" s="412">
        <f>'IdxETF data'!AH94</f>
        <v>7.946142</v>
      </c>
      <c r="K84" s="413">
        <f t="shared" si="31"/>
        <v>3.2775008799096339E-2</v>
      </c>
      <c r="L84" s="464">
        <f>'IdxETF data'!AP94</f>
        <v>40.895221999999997</v>
      </c>
      <c r="M84" s="414">
        <f t="shared" si="32"/>
        <v>1.0316786635420572E-2</v>
      </c>
      <c r="N84" s="415">
        <f>'IdxETF data'!AZ94</f>
        <v>8.5330110000000001</v>
      </c>
      <c r="O84" s="417">
        <f t="shared" si="33"/>
        <v>2.9511954291803422E-2</v>
      </c>
      <c r="Q84" s="408">
        <f>'IdxETF data'!K94</f>
        <v>5.4853940000000003</v>
      </c>
      <c r="R84" s="467">
        <f t="shared" si="34"/>
        <v>1.646348739972292E-2</v>
      </c>
      <c r="S84" s="463">
        <f>'IdxETF data'!Q94</f>
        <v>22.714963999999998</v>
      </c>
      <c r="T84" s="467">
        <f t="shared" si="35"/>
        <v>2.3126939423177006E-2</v>
      </c>
      <c r="U84" s="408">
        <f>'IdxETF data'!S94</f>
        <v>10.138502000000001</v>
      </c>
      <c r="V84" s="467">
        <f t="shared" si="36"/>
        <v>1.7757268377574853E-2</v>
      </c>
      <c r="W84" s="466">
        <f>'IdxETF data'!R94</f>
        <v>9.5389959999999991</v>
      </c>
      <c r="X84" s="467">
        <f t="shared" si="37"/>
        <v>2.5300501633236827E-2</v>
      </c>
      <c r="Z84">
        <f t="shared" si="27"/>
        <v>78</v>
      </c>
      <c r="AA84" s="420">
        <f t="shared" si="38"/>
        <v>38899</v>
      </c>
      <c r="AB84" s="430">
        <f t="shared" si="39"/>
        <v>8.917727657384189E-3</v>
      </c>
      <c r="AC84" s="434">
        <f t="shared" si="40"/>
        <v>2.4088211114505764E-2</v>
      </c>
      <c r="AD84" s="438">
        <f t="shared" si="41"/>
        <v>-1.3077896359787733E-3</v>
      </c>
      <c r="AE84" s="442">
        <f t="shared" si="42"/>
        <v>1.5532396182091013E-2</v>
      </c>
      <c r="AF84" s="446">
        <f t="shared" si="43"/>
        <v>-5.1321531462872327E-3</v>
      </c>
      <c r="AG84" s="449">
        <f t="shared" si="44"/>
        <v>1.1360069013173213E-3</v>
      </c>
      <c r="AH84" s="472">
        <f t="shared" si="46"/>
        <v>8.1377792784448344E-3</v>
      </c>
      <c r="AI84" s="424">
        <f t="shared" si="45"/>
        <v>8.917727657384189E-3</v>
      </c>
      <c r="AJ84" s="372">
        <f t="shared" si="47"/>
        <v>117.21968534499308</v>
      </c>
    </row>
    <row r="85" spans="2:36">
      <c r="B85" s="390">
        <f>'Step #4'!B85</f>
        <v>80</v>
      </c>
      <c r="C85" s="406">
        <f>'Step #4'!C85</f>
        <v>38961</v>
      </c>
      <c r="D85" s="398">
        <f>'IdxETF data'!D95</f>
        <v>93.798370000000006</v>
      </c>
      <c r="E85" s="422">
        <f t="shared" si="28"/>
        <v>2.250470586536002E-2</v>
      </c>
      <c r="F85" s="409">
        <f>'IdxETF data'!AB95</f>
        <v>17.810265000000001</v>
      </c>
      <c r="G85" s="410">
        <f t="shared" si="29"/>
        <v>2.6757797896140634E-2</v>
      </c>
      <c r="H85" s="392">
        <f>'IdxETF data'!AF95</f>
        <v>15.224254</v>
      </c>
      <c r="I85" s="411">
        <f t="shared" si="30"/>
        <v>1.136397002894407E-2</v>
      </c>
      <c r="J85" s="412">
        <f>'IdxETF data'!AH95</f>
        <v>7.9125199999999998</v>
      </c>
      <c r="K85" s="413">
        <f t="shared" si="31"/>
        <v>-4.2312357367890741E-3</v>
      </c>
      <c r="L85" s="464">
        <f>'IdxETF data'!AP95</f>
        <v>40.388126</v>
      </c>
      <c r="M85" s="414">
        <f t="shared" si="32"/>
        <v>-1.2399883781044063E-2</v>
      </c>
      <c r="N85" s="415">
        <f>'IdxETF data'!AZ95</f>
        <v>8.7776169999999993</v>
      </c>
      <c r="O85" s="417">
        <f t="shared" si="33"/>
        <v>2.8665848432634089E-2</v>
      </c>
      <c r="Q85" s="408">
        <f>'IdxETF data'!K95</f>
        <v>5.5303300000000002</v>
      </c>
      <c r="R85" s="467">
        <f t="shared" si="34"/>
        <v>8.1919366229663559E-3</v>
      </c>
      <c r="S85" s="463">
        <f>'IdxETF data'!Q95</f>
        <v>23.141645</v>
      </c>
      <c r="T85" s="467">
        <f t="shared" si="35"/>
        <v>1.878413718815497E-2</v>
      </c>
      <c r="U85" s="408">
        <f>'IdxETF data'!S95</f>
        <v>10.222289</v>
      </c>
      <c r="V85" s="467">
        <f t="shared" si="36"/>
        <v>8.2642386419611302E-3</v>
      </c>
      <c r="W85" s="466">
        <f>'IdxETF data'!R95</f>
        <v>9.5625339999999994</v>
      </c>
      <c r="X85" s="467">
        <f t="shared" si="37"/>
        <v>2.4675552856925353E-3</v>
      </c>
      <c r="Z85">
        <f t="shared" si="27"/>
        <v>79</v>
      </c>
      <c r="AA85" s="420">
        <f t="shared" si="38"/>
        <v>38930</v>
      </c>
      <c r="AB85" s="430">
        <f t="shared" si="39"/>
        <v>2.1822535499406381E-2</v>
      </c>
      <c r="AC85" s="434">
        <f t="shared" si="40"/>
        <v>7.3744686072865218E-3</v>
      </c>
      <c r="AD85" s="438">
        <f t="shared" si="41"/>
        <v>3.7101344873285536E-2</v>
      </c>
      <c r="AE85" s="442">
        <f t="shared" si="42"/>
        <v>3.2775008799096339E-2</v>
      </c>
      <c r="AF85" s="446">
        <f t="shared" si="43"/>
        <v>1.0316786635420572E-2</v>
      </c>
      <c r="AG85" s="449">
        <f t="shared" si="44"/>
        <v>2.9511954291803422E-2</v>
      </c>
      <c r="AH85" s="472">
        <f t="shared" si="46"/>
        <v>2.2660761194480392E-2</v>
      </c>
      <c r="AI85" s="424">
        <f t="shared" si="45"/>
        <v>2.1822535499406381E-2</v>
      </c>
      <c r="AJ85" s="372">
        <f t="shared" si="47"/>
        <v>119.8759726418881</v>
      </c>
    </row>
    <row r="86" spans="2:36">
      <c r="B86" s="390">
        <f>'Step #4'!B86</f>
        <v>81</v>
      </c>
      <c r="C86" s="406">
        <f>'Step #4'!C86</f>
        <v>38991</v>
      </c>
      <c r="D86" s="398">
        <f>'IdxETF data'!D96</f>
        <v>97.180098999999998</v>
      </c>
      <c r="E86" s="422">
        <f t="shared" si="28"/>
        <v>3.6053174484801831E-2</v>
      </c>
      <c r="F86" s="409">
        <f>'IdxETF data'!AB96</f>
        <v>18.738538999999999</v>
      </c>
      <c r="G86" s="410">
        <f t="shared" si="29"/>
        <v>5.2120167779648341E-2</v>
      </c>
      <c r="H86" s="392">
        <f>'IdxETF data'!AF96</f>
        <v>15.940168</v>
      </c>
      <c r="I86" s="411">
        <f t="shared" si="30"/>
        <v>4.7024570136572796E-2</v>
      </c>
      <c r="J86" s="412">
        <f>'IdxETF data'!AH96</f>
        <v>8.1983119999999996</v>
      </c>
      <c r="K86" s="413">
        <f t="shared" si="31"/>
        <v>3.6118960836749814E-2</v>
      </c>
      <c r="L86" s="464">
        <f>'IdxETF data'!AP96</f>
        <v>41.193516000000002</v>
      </c>
      <c r="M86" s="414">
        <f t="shared" si="32"/>
        <v>1.9941256992215939E-2</v>
      </c>
      <c r="N86" s="415">
        <f>'IdxETF data'!AZ96</f>
        <v>9.5302539999999993</v>
      </c>
      <c r="O86" s="417">
        <f t="shared" si="33"/>
        <v>8.5745026241176747E-2</v>
      </c>
      <c r="Q86" s="408">
        <f>'IdxETF data'!K96</f>
        <v>5.5698100000000004</v>
      </c>
      <c r="R86" s="467">
        <f t="shared" si="34"/>
        <v>7.1388145011237469E-3</v>
      </c>
      <c r="S86" s="463">
        <f>'IdxETF data'!Q96</f>
        <v>24.049779999999998</v>
      </c>
      <c r="T86" s="467">
        <f t="shared" si="35"/>
        <v>3.9242456618792554E-2</v>
      </c>
      <c r="U86" s="408">
        <f>'IdxETF data'!S96</f>
        <v>10.678473</v>
      </c>
      <c r="V86" s="467">
        <f t="shared" si="36"/>
        <v>4.4626404125338359E-2</v>
      </c>
      <c r="W86" s="466">
        <f>'IdxETF data'!R96</f>
        <v>9.9450330000000005</v>
      </c>
      <c r="X86" s="467">
        <f t="shared" si="37"/>
        <v>3.9999753203491917E-2</v>
      </c>
      <c r="Z86">
        <f t="shared" si="27"/>
        <v>80</v>
      </c>
      <c r="AA86" s="420">
        <f t="shared" si="38"/>
        <v>38961</v>
      </c>
      <c r="AB86" s="430">
        <f t="shared" si="39"/>
        <v>2.250470586536002E-2</v>
      </c>
      <c r="AC86" s="434">
        <f t="shared" si="40"/>
        <v>2.6757797896140634E-2</v>
      </c>
      <c r="AD86" s="438">
        <f t="shared" si="41"/>
        <v>1.136397002894407E-2</v>
      </c>
      <c r="AE86" s="442">
        <f t="shared" si="42"/>
        <v>-4.2312357367890741E-3</v>
      </c>
      <c r="AF86" s="446">
        <f t="shared" si="43"/>
        <v>-1.2399883781044063E-2</v>
      </c>
      <c r="AG86" s="449">
        <f t="shared" si="44"/>
        <v>2.8665848432634089E-2</v>
      </c>
      <c r="AH86" s="472">
        <f t="shared" si="46"/>
        <v>1.5923620426386807E-2</v>
      </c>
      <c r="AI86" s="424">
        <f t="shared" si="45"/>
        <v>2.250470586536002E-2</v>
      </c>
      <c r="AJ86" s="372">
        <f t="shared" si="47"/>
        <v>121.78483212848145</v>
      </c>
    </row>
    <row r="87" spans="2:36">
      <c r="B87" s="390">
        <f>'Step #4'!B87</f>
        <v>82</v>
      </c>
      <c r="C87" s="406">
        <f>'Step #4'!C87</f>
        <v>39022</v>
      </c>
      <c r="D87" s="398">
        <f>'IdxETF data'!D97</f>
        <v>99.112578999999997</v>
      </c>
      <c r="E87" s="422">
        <f t="shared" si="28"/>
        <v>1.9885552905230197E-2</v>
      </c>
      <c r="F87" s="409">
        <f>'IdxETF data'!AB97</f>
        <v>20.853439000000002</v>
      </c>
      <c r="G87" s="410">
        <f t="shared" si="29"/>
        <v>0.11286365495196837</v>
      </c>
      <c r="H87" s="392">
        <f>'IdxETF data'!AF97</f>
        <v>16.713099</v>
      </c>
      <c r="I87" s="411">
        <f t="shared" si="30"/>
        <v>4.8489514037744152E-2</v>
      </c>
      <c r="J87" s="412">
        <f>'IdxETF data'!AH97</f>
        <v>8.6466159999999999</v>
      </c>
      <c r="K87" s="413">
        <f t="shared" si="31"/>
        <v>5.4682476099958244E-2</v>
      </c>
      <c r="L87" s="464">
        <f>'IdxETF data'!AP97</f>
        <v>41.193516000000002</v>
      </c>
      <c r="M87" s="414">
        <f t="shared" si="32"/>
        <v>0</v>
      </c>
      <c r="N87" s="415">
        <f>'IdxETF data'!AZ97</f>
        <v>10.320520999999999</v>
      </c>
      <c r="O87" s="417">
        <f t="shared" si="33"/>
        <v>8.2921924221537102E-2</v>
      </c>
      <c r="Q87" s="408">
        <f>'IdxETF data'!K97</f>
        <v>5.6324870000000002</v>
      </c>
      <c r="R87" s="467">
        <f t="shared" si="34"/>
        <v>1.1252987085735411E-2</v>
      </c>
      <c r="S87" s="463">
        <f>'IdxETF data'!Q97</f>
        <v>24.586957999999999</v>
      </c>
      <c r="T87" s="467">
        <f t="shared" si="35"/>
        <v>2.2336087897685486E-2</v>
      </c>
      <c r="U87" s="408">
        <f>'IdxETF data'!S97</f>
        <v>11.004322999999999</v>
      </c>
      <c r="V87" s="467">
        <f t="shared" si="36"/>
        <v>3.0514662536488046E-2</v>
      </c>
      <c r="W87" s="466">
        <f>'IdxETF data'!R97</f>
        <v>10.315772000000001</v>
      </c>
      <c r="X87" s="467">
        <f t="shared" si="37"/>
        <v>3.7278810437330945E-2</v>
      </c>
      <c r="Z87">
        <f t="shared" si="27"/>
        <v>81</v>
      </c>
      <c r="AA87" s="420">
        <f t="shared" si="38"/>
        <v>38991</v>
      </c>
      <c r="AB87" s="430">
        <f t="shared" si="39"/>
        <v>3.6053174484801831E-2</v>
      </c>
      <c r="AC87" s="434">
        <f t="shared" si="40"/>
        <v>5.2120167779648341E-2</v>
      </c>
      <c r="AD87" s="438">
        <f t="shared" si="41"/>
        <v>4.7024570136572796E-2</v>
      </c>
      <c r="AE87" s="442">
        <f t="shared" si="42"/>
        <v>3.6118960836749814E-2</v>
      </c>
      <c r="AF87" s="446">
        <f t="shared" si="43"/>
        <v>1.9941256992215939E-2</v>
      </c>
      <c r="AG87" s="449">
        <f t="shared" si="44"/>
        <v>8.5745026241176747E-2</v>
      </c>
      <c r="AH87" s="472">
        <f t="shared" si="46"/>
        <v>4.3473504888368153E-2</v>
      </c>
      <c r="AI87" s="424">
        <f t="shared" si="45"/>
        <v>3.6053174484801831E-2</v>
      </c>
      <c r="AJ87" s="372">
        <f t="shared" si="47"/>
        <v>127.07924562334809</v>
      </c>
    </row>
    <row r="88" spans="2:36">
      <c r="B88" s="390">
        <f>'Step #4'!B88</f>
        <v>83</v>
      </c>
      <c r="C88" s="406">
        <f>'Step #4'!C88</f>
        <v>39052</v>
      </c>
      <c r="D88" s="398">
        <f>'IdxETF data'!D98</f>
        <v>99.881339999999994</v>
      </c>
      <c r="E88" s="422">
        <f t="shared" si="28"/>
        <v>7.7564422978035896E-3</v>
      </c>
      <c r="F88" s="409">
        <f>'IdxETF data'!AB98</f>
        <v>24.400175000000001</v>
      </c>
      <c r="G88" s="410">
        <f t="shared" si="29"/>
        <v>0.1700791893365885</v>
      </c>
      <c r="H88" s="392">
        <f>'IdxETF data'!AF98</f>
        <v>17.042545</v>
      </c>
      <c r="I88" s="411">
        <f t="shared" si="30"/>
        <v>1.9711843985367405E-2</v>
      </c>
      <c r="J88" s="412">
        <f>'IdxETF data'!AH98</f>
        <v>8.9660270000000004</v>
      </c>
      <c r="K88" s="413">
        <f t="shared" si="31"/>
        <v>3.6940578834540716E-2</v>
      </c>
      <c r="L88" s="464">
        <f>'IdxETF data'!AP98</f>
        <v>42.386665000000001</v>
      </c>
      <c r="M88" s="414">
        <f t="shared" si="32"/>
        <v>2.896448557583664E-2</v>
      </c>
      <c r="N88" s="415">
        <f>'IdxETF data'!AZ98</f>
        <v>10.536906999999999</v>
      </c>
      <c r="O88" s="417">
        <f t="shared" si="33"/>
        <v>2.0966577171830814E-2</v>
      </c>
      <c r="Q88" s="408">
        <f>'IdxETF data'!K98</f>
        <v>5.6050630000000004</v>
      </c>
      <c r="R88" s="467">
        <f t="shared" si="34"/>
        <v>-4.8688971674502035E-3</v>
      </c>
      <c r="S88" s="463">
        <f>'IdxETF data'!Q98</f>
        <v>24.746666000000001</v>
      </c>
      <c r="T88" s="467">
        <f t="shared" si="35"/>
        <v>6.4956388667520848E-3</v>
      </c>
      <c r="U88" s="408">
        <f>'IdxETF data'!S98</f>
        <v>10.669164</v>
      </c>
      <c r="V88" s="467">
        <f t="shared" si="36"/>
        <v>-3.0457030387057826E-2</v>
      </c>
      <c r="W88" s="466">
        <f>'IdxETF data'!R98</f>
        <v>10.398152</v>
      </c>
      <c r="X88" s="467">
        <f t="shared" si="37"/>
        <v>7.985829853548454E-3</v>
      </c>
      <c r="Z88">
        <f t="shared" si="27"/>
        <v>82</v>
      </c>
      <c r="AA88" s="420">
        <f t="shared" si="38"/>
        <v>39022</v>
      </c>
      <c r="AB88" s="430">
        <f t="shared" si="39"/>
        <v>1.9885552905230197E-2</v>
      </c>
      <c r="AC88" s="434">
        <f t="shared" si="40"/>
        <v>0.11286365495196837</v>
      </c>
      <c r="AD88" s="438">
        <f t="shared" si="41"/>
        <v>4.8489514037744152E-2</v>
      </c>
      <c r="AE88" s="442">
        <f t="shared" si="42"/>
        <v>5.4682476099958244E-2</v>
      </c>
      <c r="AF88" s="446">
        <f t="shared" si="43"/>
        <v>0</v>
      </c>
      <c r="AG88" s="449">
        <f t="shared" si="44"/>
        <v>8.2921924221537102E-2</v>
      </c>
      <c r="AH88" s="472">
        <f t="shared" si="46"/>
        <v>4.5917636542698495E-2</v>
      </c>
      <c r="AI88" s="424">
        <f t="shared" si="45"/>
        <v>1.9885552905230197E-2</v>
      </c>
      <c r="AJ88" s="372">
        <f t="shared" si="47"/>
        <v>132.91442423600131</v>
      </c>
    </row>
    <row r="89" spans="2:36">
      <c r="B89" s="390">
        <f>'Step #4'!B89</f>
        <v>84</v>
      </c>
      <c r="C89" s="406">
        <f>'Step #4'!C89</f>
        <v>39083</v>
      </c>
      <c r="D89" s="398">
        <f>'IdxETF data'!D99</f>
        <v>101.948441</v>
      </c>
      <c r="E89" s="422">
        <f t="shared" si="28"/>
        <v>2.0695567360229816E-2</v>
      </c>
      <c r="F89" s="409">
        <f>'IdxETF data'!AB99</f>
        <v>23.018962999999999</v>
      </c>
      <c r="G89" s="410">
        <f t="shared" si="29"/>
        <v>-5.6606643190059147E-2</v>
      </c>
      <c r="H89" s="392">
        <f>'IdxETF data'!AF99</f>
        <v>17.791886999999999</v>
      </c>
      <c r="I89" s="411">
        <f t="shared" si="30"/>
        <v>4.3968902531869469E-2</v>
      </c>
      <c r="J89" s="412">
        <f>'IdxETF data'!AH99</f>
        <v>9.3672219999999999</v>
      </c>
      <c r="K89" s="413">
        <f t="shared" si="31"/>
        <v>4.4746128915293282E-2</v>
      </c>
      <c r="L89" s="464">
        <f>'IdxETF data'!AP99</f>
        <v>42.988934</v>
      </c>
      <c r="M89" s="414">
        <f t="shared" si="32"/>
        <v>1.4208926321521265E-2</v>
      </c>
      <c r="N89" s="415">
        <f>'IdxETF data'!AZ99</f>
        <v>11.339243</v>
      </c>
      <c r="O89" s="417">
        <f t="shared" si="33"/>
        <v>7.6145305258934259E-2</v>
      </c>
      <c r="Q89" s="408">
        <f>'IdxETF data'!K99</f>
        <v>5.6005570000000002</v>
      </c>
      <c r="R89" s="467">
        <f t="shared" si="34"/>
        <v>-8.0391603091711783E-4</v>
      </c>
      <c r="S89" s="463">
        <f>'IdxETF data'!Q99</f>
        <v>25.332198999999999</v>
      </c>
      <c r="T89" s="467">
        <f t="shared" si="35"/>
        <v>2.3661086305524881E-2</v>
      </c>
      <c r="U89" s="408">
        <f>'IdxETF data'!S99</f>
        <v>11.406749</v>
      </c>
      <c r="V89" s="467">
        <f t="shared" si="36"/>
        <v>6.9132408124947586E-2</v>
      </c>
      <c r="W89" s="466">
        <f>'IdxETF data'!R99</f>
        <v>10.736653</v>
      </c>
      <c r="X89" s="467">
        <f t="shared" si="37"/>
        <v>3.2553957664785083E-2</v>
      </c>
      <c r="Z89">
        <f t="shared" si="27"/>
        <v>83</v>
      </c>
      <c r="AA89" s="420">
        <f t="shared" si="38"/>
        <v>39052</v>
      </c>
      <c r="AB89" s="430">
        <f t="shared" si="39"/>
        <v>7.7564422978035896E-3</v>
      </c>
      <c r="AC89" s="434">
        <f t="shared" si="40"/>
        <v>0.1700791893365885</v>
      </c>
      <c r="AD89" s="438">
        <f t="shared" si="41"/>
        <v>1.9711843985367405E-2</v>
      </c>
      <c r="AE89" s="442">
        <f t="shared" si="42"/>
        <v>3.6940578834540716E-2</v>
      </c>
      <c r="AF89" s="446">
        <f t="shared" si="43"/>
        <v>2.896448557583664E-2</v>
      </c>
      <c r="AG89" s="449">
        <f t="shared" si="44"/>
        <v>2.0966577171830814E-2</v>
      </c>
      <c r="AH89" s="472">
        <f t="shared" si="46"/>
        <v>4.0258396075635638E-2</v>
      </c>
      <c r="AI89" s="424">
        <f t="shared" si="45"/>
        <v>7.7564422978035896E-3</v>
      </c>
      <c r="AJ89" s="372">
        <f t="shared" si="47"/>
        <v>138.26534577105929</v>
      </c>
    </row>
    <row r="90" spans="2:36">
      <c r="B90" s="390">
        <f>'Step #4'!B90</f>
        <v>85</v>
      </c>
      <c r="C90" s="406">
        <f>'Step #4'!C90</f>
        <v>39114</v>
      </c>
      <c r="D90" s="398">
        <f>'IdxETF data'!D100</f>
        <v>99.948486000000003</v>
      </c>
      <c r="E90" s="422">
        <f t="shared" si="28"/>
        <v>-1.9617318130445982E-2</v>
      </c>
      <c r="F90" s="409">
        <f>'IdxETF data'!AB100</f>
        <v>21.972442999999998</v>
      </c>
      <c r="G90" s="410">
        <f t="shared" si="29"/>
        <v>-4.5463385991801664E-2</v>
      </c>
      <c r="H90" s="392">
        <f>'IdxETF data'!AF100</f>
        <v>17.817706999999999</v>
      </c>
      <c r="I90" s="411">
        <f t="shared" si="30"/>
        <v>1.4512232457410956E-3</v>
      </c>
      <c r="J90" s="412">
        <f>'IdxETF data'!AH100</f>
        <v>8.9785869999999992</v>
      </c>
      <c r="K90" s="413">
        <f t="shared" si="31"/>
        <v>-4.1488821338919957E-2</v>
      </c>
      <c r="L90" s="464">
        <f>'IdxETF data'!AP100</f>
        <v>44.340800999999999</v>
      </c>
      <c r="M90" s="414">
        <f t="shared" si="32"/>
        <v>3.1446860254780828E-2</v>
      </c>
      <c r="N90" s="415">
        <f>'IdxETF data'!AZ100</f>
        <v>11.310214</v>
      </c>
      <c r="O90" s="417">
        <f t="shared" si="33"/>
        <v>-2.5600474387927896E-3</v>
      </c>
      <c r="Q90" s="408">
        <f>'IdxETF data'!K100</f>
        <v>5.6866339999999997</v>
      </c>
      <c r="R90" s="467">
        <f t="shared" si="34"/>
        <v>1.5369364154315335E-2</v>
      </c>
      <c r="S90" s="463">
        <f>'IdxETF data'!Q100</f>
        <v>24.923727</v>
      </c>
      <c r="T90" s="467">
        <f t="shared" si="35"/>
        <v>-1.6124616737773101E-2</v>
      </c>
      <c r="U90" s="408">
        <f>'IdxETF data'!S100</f>
        <v>11.406749</v>
      </c>
      <c r="V90" s="467">
        <f t="shared" si="36"/>
        <v>0</v>
      </c>
      <c r="W90" s="466">
        <f>'IdxETF data'!R100</f>
        <v>10.742666</v>
      </c>
      <c r="X90" s="467">
        <f t="shared" si="37"/>
        <v>5.6004417764077274E-4</v>
      </c>
      <c r="Z90">
        <f t="shared" si="27"/>
        <v>84</v>
      </c>
      <c r="AA90" s="420">
        <f t="shared" si="38"/>
        <v>39083</v>
      </c>
      <c r="AB90" s="430">
        <f t="shared" si="39"/>
        <v>2.0695567360229816E-2</v>
      </c>
      <c r="AC90" s="434">
        <f t="shared" si="40"/>
        <v>-5.6606643190059147E-2</v>
      </c>
      <c r="AD90" s="438">
        <f t="shared" si="41"/>
        <v>4.3968902531869469E-2</v>
      </c>
      <c r="AE90" s="442">
        <f t="shared" si="42"/>
        <v>4.4746128915293282E-2</v>
      </c>
      <c r="AF90" s="446">
        <f t="shared" si="43"/>
        <v>1.4208926321521265E-2</v>
      </c>
      <c r="AG90" s="449">
        <f t="shared" si="44"/>
        <v>7.6145305258934259E-2</v>
      </c>
      <c r="AH90" s="472">
        <f t="shared" si="46"/>
        <v>1.9892601894938359E-2</v>
      </c>
      <c r="AI90" s="424">
        <f t="shared" si="45"/>
        <v>2.0695567360229816E-2</v>
      </c>
      <c r="AJ90" s="372">
        <f t="shared" si="47"/>
        <v>141.01580325034897</v>
      </c>
    </row>
    <row r="91" spans="2:36">
      <c r="B91" s="390">
        <f>'Step #4'!B91</f>
        <v>86</v>
      </c>
      <c r="C91" s="406">
        <f>'Step #4'!C91</f>
        <v>39142</v>
      </c>
      <c r="D91" s="398">
        <f>'IdxETF data'!D101</f>
        <v>100.707329</v>
      </c>
      <c r="E91" s="422">
        <f t="shared" si="28"/>
        <v>7.5923411186038514E-3</v>
      </c>
      <c r="F91" s="409">
        <f>'IdxETF data'!AB101</f>
        <v>22.710773</v>
      </c>
      <c r="G91" s="410">
        <f t="shared" si="29"/>
        <v>3.3602544787577848E-2</v>
      </c>
      <c r="H91" s="392">
        <f>'IdxETF data'!AF101</f>
        <v>18.611758999999999</v>
      </c>
      <c r="I91" s="411">
        <f t="shared" si="30"/>
        <v>4.4565330432249306E-2</v>
      </c>
      <c r="J91" s="412">
        <f>'IdxETF data'!AH101</f>
        <v>9.1786189999999994</v>
      </c>
      <c r="K91" s="413">
        <f t="shared" si="31"/>
        <v>2.2278783955649084E-2</v>
      </c>
      <c r="L91" s="464">
        <f>'IdxETF data'!AP101</f>
        <v>43.770012000000001</v>
      </c>
      <c r="M91" s="414">
        <f t="shared" si="32"/>
        <v>-1.2872771513532166E-2</v>
      </c>
      <c r="N91" s="415">
        <f>'IdxETF data'!AZ101</f>
        <v>11.968121999999999</v>
      </c>
      <c r="O91" s="417">
        <f t="shared" si="33"/>
        <v>5.816936797128669E-2</v>
      </c>
      <c r="Q91" s="408">
        <f>'IdxETF data'!K101</f>
        <v>5.6865880000000004</v>
      </c>
      <c r="R91" s="467">
        <f t="shared" si="34"/>
        <v>-8.0891437710395309E-6</v>
      </c>
      <c r="S91" s="463">
        <f>'IdxETF data'!Q101</f>
        <v>25.098784999999999</v>
      </c>
      <c r="T91" s="467">
        <f t="shared" si="35"/>
        <v>7.0237488959816741E-3</v>
      </c>
      <c r="U91" s="408">
        <f>'IdxETF data'!S101</f>
        <v>11.656532</v>
      </c>
      <c r="V91" s="467">
        <f t="shared" si="36"/>
        <v>2.1897825576770558E-2</v>
      </c>
      <c r="W91" s="466">
        <f>'IdxETF data'!R101</f>
        <v>11.043583999999999</v>
      </c>
      <c r="X91" s="467">
        <f t="shared" si="37"/>
        <v>2.8011482438344393E-2</v>
      </c>
      <c r="Z91">
        <f t="shared" si="27"/>
        <v>85</v>
      </c>
      <c r="AA91" s="420">
        <f t="shared" si="38"/>
        <v>39114</v>
      </c>
      <c r="AB91" s="430">
        <f t="shared" si="39"/>
        <v>-1.9617318130445982E-2</v>
      </c>
      <c r="AC91" s="434">
        <f t="shared" si="40"/>
        <v>-4.5463385991801664E-2</v>
      </c>
      <c r="AD91" s="438">
        <f t="shared" si="41"/>
        <v>1.4512232457410956E-3</v>
      </c>
      <c r="AE91" s="442">
        <f t="shared" si="42"/>
        <v>-4.1488821338919957E-2</v>
      </c>
      <c r="AF91" s="446">
        <f t="shared" si="43"/>
        <v>3.1446860254780828E-2</v>
      </c>
      <c r="AG91" s="449">
        <f t="shared" si="44"/>
        <v>-2.5600474387927896E-3</v>
      </c>
      <c r="AH91" s="472">
        <f t="shared" si="46"/>
        <v>-1.5708952516380669E-2</v>
      </c>
      <c r="AI91" s="424">
        <f t="shared" si="45"/>
        <v>-1.9617318130445982E-2</v>
      </c>
      <c r="AJ91" s="372">
        <f t="shared" si="47"/>
        <v>138.80059269302996</v>
      </c>
    </row>
    <row r="92" spans="2:36">
      <c r="B92" s="390">
        <f>'Step #4'!B92</f>
        <v>87</v>
      </c>
      <c r="C92" s="406">
        <f>'Step #4'!C92</f>
        <v>39173</v>
      </c>
      <c r="D92" s="398">
        <f>'IdxETF data'!D102</f>
        <v>105.585335</v>
      </c>
      <c r="E92" s="422">
        <f t="shared" si="28"/>
        <v>4.8437447884254858E-2</v>
      </c>
      <c r="F92" s="409">
        <f>'IdxETF data'!AB102</f>
        <v>23.344894</v>
      </c>
      <c r="G92" s="410">
        <f t="shared" si="29"/>
        <v>2.7921594742724043E-2</v>
      </c>
      <c r="H92" s="392">
        <f>'IdxETF data'!AF102</f>
        <v>20.270868</v>
      </c>
      <c r="I92" s="411">
        <f t="shared" si="30"/>
        <v>8.9143051981277033E-2</v>
      </c>
      <c r="J92" s="412">
        <f>'IdxETF data'!AH102</f>
        <v>9.3272150000000007</v>
      </c>
      <c r="K92" s="413">
        <f t="shared" si="31"/>
        <v>1.6189363563298809E-2</v>
      </c>
      <c r="L92" s="464">
        <f>'IdxETF data'!AP102</f>
        <v>42.898829999999997</v>
      </c>
      <c r="M92" s="414">
        <f t="shared" si="32"/>
        <v>-1.9903627168299742E-2</v>
      </c>
      <c r="N92" s="415">
        <f>'IdxETF data'!AZ102</f>
        <v>12.316426</v>
      </c>
      <c r="O92" s="417">
        <f t="shared" si="33"/>
        <v>2.910264450847011E-2</v>
      </c>
      <c r="Q92" s="408">
        <f>'IdxETF data'!K102</f>
        <v>5.7162550000000003</v>
      </c>
      <c r="R92" s="467">
        <f t="shared" si="34"/>
        <v>5.217012380710484E-3</v>
      </c>
      <c r="S92" s="463">
        <f>'IdxETF data'!Q102</f>
        <v>26.21067</v>
      </c>
      <c r="T92" s="467">
        <f t="shared" si="35"/>
        <v>4.430035159072454E-2</v>
      </c>
      <c r="U92" s="408">
        <f>'IdxETF data'!S102</f>
        <v>12.180586</v>
      </c>
      <c r="V92" s="467">
        <f t="shared" si="36"/>
        <v>4.4957968630807033E-2</v>
      </c>
      <c r="W92" s="466">
        <f>'IdxETF data'!R102</f>
        <v>11.476901</v>
      </c>
      <c r="X92" s="467">
        <f t="shared" si="37"/>
        <v>3.9236990455272514E-2</v>
      </c>
      <c r="Z92">
        <f t="shared" si="27"/>
        <v>86</v>
      </c>
      <c r="AA92" s="420">
        <f t="shared" si="38"/>
        <v>39142</v>
      </c>
      <c r="AB92" s="430">
        <f t="shared" si="39"/>
        <v>7.5923411186038514E-3</v>
      </c>
      <c r="AC92" s="434">
        <f t="shared" si="40"/>
        <v>3.3602544787577848E-2</v>
      </c>
      <c r="AD92" s="438">
        <f t="shared" si="41"/>
        <v>4.4565330432249306E-2</v>
      </c>
      <c r="AE92" s="442">
        <f t="shared" si="42"/>
        <v>2.2278783955649084E-2</v>
      </c>
      <c r="AF92" s="446">
        <f t="shared" si="43"/>
        <v>-1.2872771513532166E-2</v>
      </c>
      <c r="AG92" s="449">
        <f t="shared" si="44"/>
        <v>5.816936797128669E-2</v>
      </c>
      <c r="AH92" s="472">
        <f t="shared" si="46"/>
        <v>2.1519655771755974E-2</v>
      </c>
      <c r="AI92" s="424">
        <f t="shared" si="45"/>
        <v>7.5923411186038514E-3</v>
      </c>
      <c r="AJ92" s="372">
        <f t="shared" si="47"/>
        <v>141.78753366869967</v>
      </c>
    </row>
    <row r="93" spans="2:36">
      <c r="B93" s="390">
        <f>'Step #4'!B93</f>
        <v>88</v>
      </c>
      <c r="C93" s="406">
        <f>'Step #4'!C93</f>
        <v>39203</v>
      </c>
      <c r="D93" s="398">
        <f>'IdxETF data'!D103</f>
        <v>109.166855</v>
      </c>
      <c r="E93" s="422">
        <f t="shared" si="28"/>
        <v>3.3920619752733527E-2</v>
      </c>
      <c r="F93" s="409">
        <f>'IdxETF data'!AB103</f>
        <v>24.910233999999999</v>
      </c>
      <c r="G93" s="410">
        <f t="shared" si="29"/>
        <v>6.7052778222081333E-2</v>
      </c>
      <c r="H93" s="392">
        <f>'IdxETF data'!AF103</f>
        <v>21.348969</v>
      </c>
      <c r="I93" s="411">
        <f t="shared" si="30"/>
        <v>5.3184747688160172E-2</v>
      </c>
      <c r="J93" s="412">
        <f>'IdxETF data'!AH103</f>
        <v>9.6186900000000009</v>
      </c>
      <c r="K93" s="413">
        <f t="shared" si="31"/>
        <v>3.1249949743840988E-2</v>
      </c>
      <c r="L93" s="464">
        <f>'IdxETF data'!AP103</f>
        <v>43.860134000000002</v>
      </c>
      <c r="M93" s="414">
        <f t="shared" si="32"/>
        <v>2.2408629792467716E-2</v>
      </c>
      <c r="N93" s="415">
        <f>'IdxETF data'!AZ103</f>
        <v>13.245240000000001</v>
      </c>
      <c r="O93" s="417">
        <f t="shared" si="33"/>
        <v>7.5412623759522512E-2</v>
      </c>
      <c r="Q93" s="408">
        <f>'IdxETF data'!K103</f>
        <v>5.6710700000000003</v>
      </c>
      <c r="R93" s="467">
        <f t="shared" si="34"/>
        <v>-7.9046508596974929E-3</v>
      </c>
      <c r="S93" s="463">
        <f>'IdxETF data'!Q103</f>
        <v>27.177361000000001</v>
      </c>
      <c r="T93" s="467">
        <f t="shared" si="35"/>
        <v>3.6881582958390613E-2</v>
      </c>
      <c r="U93" s="408">
        <f>'IdxETF data'!S103</f>
        <v>12.719331</v>
      </c>
      <c r="V93" s="467">
        <f t="shared" si="36"/>
        <v>4.4229809633132611E-2</v>
      </c>
      <c r="W93" s="466">
        <f>'IdxETF data'!R103</f>
        <v>11.831982</v>
      </c>
      <c r="X93" s="467">
        <f t="shared" si="37"/>
        <v>3.093875254304268E-2</v>
      </c>
      <c r="Z93">
        <f t="shared" si="27"/>
        <v>87</v>
      </c>
      <c r="AA93" s="420">
        <f t="shared" si="38"/>
        <v>39173</v>
      </c>
      <c r="AB93" s="430">
        <f t="shared" si="39"/>
        <v>4.8437447884254858E-2</v>
      </c>
      <c r="AC93" s="434">
        <f t="shared" si="40"/>
        <v>2.7921594742724043E-2</v>
      </c>
      <c r="AD93" s="438">
        <f t="shared" si="41"/>
        <v>8.9143051981277033E-2</v>
      </c>
      <c r="AE93" s="442">
        <f t="shared" si="42"/>
        <v>1.6189363563298809E-2</v>
      </c>
      <c r="AF93" s="446">
        <f t="shared" si="43"/>
        <v>-1.9903627168299742E-2</v>
      </c>
      <c r="AG93" s="449">
        <f t="shared" si="44"/>
        <v>2.910264450847011E-2</v>
      </c>
      <c r="AH93" s="472">
        <f t="shared" si="46"/>
        <v>3.9473514252649021E-2</v>
      </c>
      <c r="AI93" s="424">
        <f t="shared" si="45"/>
        <v>4.8437447884254858E-2</v>
      </c>
      <c r="AJ93" s="372">
        <f t="shared" si="47"/>
        <v>147.38438589981905</v>
      </c>
    </row>
    <row r="94" spans="2:36">
      <c r="B94" s="390">
        <f>'Step #4'!B94</f>
        <v>89</v>
      </c>
      <c r="C94" s="406">
        <f>'Step #4'!C94</f>
        <v>39234</v>
      </c>
      <c r="D94" s="398">
        <f>'IdxETF data'!D104</f>
        <v>107.1091</v>
      </c>
      <c r="E94" s="422">
        <f t="shared" si="28"/>
        <v>-1.8849631602925632E-2</v>
      </c>
      <c r="F94" s="409">
        <f>'IdxETF data'!AB104</f>
        <v>28.568621</v>
      </c>
      <c r="G94" s="410">
        <f t="shared" si="29"/>
        <v>0.14686281148543201</v>
      </c>
      <c r="H94" s="392">
        <f>'IdxETF data'!AF104</f>
        <v>21.387702999999998</v>
      </c>
      <c r="I94" s="411">
        <f t="shared" si="30"/>
        <v>1.8143264904266765E-3</v>
      </c>
      <c r="J94" s="412">
        <f>'IdxETF data'!AH104</f>
        <v>9.7272789999999993</v>
      </c>
      <c r="K94" s="413">
        <f t="shared" si="31"/>
        <v>1.1289375164393434E-2</v>
      </c>
      <c r="L94" s="464">
        <f>'IdxETF data'!AP104</f>
        <v>43.589775000000003</v>
      </c>
      <c r="M94" s="414">
        <f t="shared" si="32"/>
        <v>-6.1641170544530777E-3</v>
      </c>
      <c r="N94" s="415">
        <f>'IdxETF data'!AZ104</f>
        <v>13.196859999999999</v>
      </c>
      <c r="O94" s="417">
        <f t="shared" si="33"/>
        <v>-3.6526329458734796E-3</v>
      </c>
      <c r="Q94" s="408">
        <f>'IdxETF data'!K104</f>
        <v>5.6491910000000001</v>
      </c>
      <c r="R94" s="467">
        <f t="shared" si="34"/>
        <v>-3.8580021054228641E-3</v>
      </c>
      <c r="S94" s="463">
        <f>'IdxETF data'!Q104</f>
        <v>26.628108999999998</v>
      </c>
      <c r="T94" s="467">
        <f t="shared" si="35"/>
        <v>-2.020990926970434E-2</v>
      </c>
      <c r="U94" s="408">
        <f>'IdxETF data'!S104</f>
        <v>12.694842</v>
      </c>
      <c r="V94" s="467">
        <f t="shared" si="36"/>
        <v>-1.9253371108906014E-3</v>
      </c>
      <c r="W94" s="466">
        <f>'IdxETF data'!R104</f>
        <v>11.904204999999999</v>
      </c>
      <c r="X94" s="467">
        <f t="shared" si="37"/>
        <v>6.1040491778976413E-3</v>
      </c>
      <c r="Z94">
        <f t="shared" si="27"/>
        <v>88</v>
      </c>
      <c r="AA94" s="420">
        <f t="shared" si="38"/>
        <v>39203</v>
      </c>
      <c r="AB94" s="430">
        <f t="shared" si="39"/>
        <v>3.3920619752733527E-2</v>
      </c>
      <c r="AC94" s="434">
        <f t="shared" si="40"/>
        <v>6.7052778222081333E-2</v>
      </c>
      <c r="AD94" s="438">
        <f t="shared" si="41"/>
        <v>5.3184747688160172E-2</v>
      </c>
      <c r="AE94" s="442">
        <f t="shared" si="42"/>
        <v>3.1249949743840988E-2</v>
      </c>
      <c r="AF94" s="446">
        <f t="shared" si="43"/>
        <v>2.2408629792467716E-2</v>
      </c>
      <c r="AG94" s="449">
        <f t="shared" si="44"/>
        <v>7.5412623759522512E-2</v>
      </c>
      <c r="AH94" s="472">
        <f t="shared" si="46"/>
        <v>4.451099711721275E-2</v>
      </c>
      <c r="AI94" s="424">
        <f t="shared" si="45"/>
        <v>3.3920619752733527E-2</v>
      </c>
      <c r="AJ94" s="372">
        <f t="shared" si="47"/>
        <v>153.9446118757281</v>
      </c>
    </row>
    <row r="95" spans="2:36">
      <c r="B95" s="390">
        <f>'Step #4'!B95</f>
        <v>90</v>
      </c>
      <c r="C95" s="406">
        <f>'Step #4'!C95</f>
        <v>39264</v>
      </c>
      <c r="D95" s="398">
        <f>'IdxETF data'!D105</f>
        <v>104.202675</v>
      </c>
      <c r="E95" s="422">
        <f t="shared" si="28"/>
        <v>-2.7135182724903895E-2</v>
      </c>
      <c r="F95" s="409">
        <f>'IdxETF data'!AB105</f>
        <v>31.020835999999999</v>
      </c>
      <c r="G95" s="410">
        <f t="shared" si="29"/>
        <v>8.5835959670576889E-2</v>
      </c>
      <c r="H95" s="392">
        <f>'IdxETF data'!AF105</f>
        <v>20.587195999999999</v>
      </c>
      <c r="I95" s="411">
        <f t="shared" si="30"/>
        <v>-3.7428376483439996E-2</v>
      </c>
      <c r="J95" s="412">
        <f>'IdxETF data'!AH105</f>
        <v>10.253080000000001</v>
      </c>
      <c r="K95" s="413">
        <f t="shared" si="31"/>
        <v>5.4054273553786336E-2</v>
      </c>
      <c r="L95" s="464">
        <f>'IdxETF data'!AP105</f>
        <v>43.349445000000003</v>
      </c>
      <c r="M95" s="414">
        <f t="shared" si="32"/>
        <v>-5.5134489682500121E-3</v>
      </c>
      <c r="N95" s="415">
        <f>'IdxETF data'!AZ105</f>
        <v>13.090439999999999</v>
      </c>
      <c r="O95" s="417">
        <f t="shared" si="33"/>
        <v>-8.064039476057161E-3</v>
      </c>
      <c r="Q95" s="408">
        <f>'IdxETF data'!K105</f>
        <v>5.6966359999999998</v>
      </c>
      <c r="R95" s="467">
        <f t="shared" si="34"/>
        <v>8.3985476858543517E-3</v>
      </c>
      <c r="S95" s="463">
        <f>'IdxETF data'!Q105</f>
        <v>25.8109</v>
      </c>
      <c r="T95" s="467">
        <f t="shared" si="35"/>
        <v>-3.0689712138402214E-2</v>
      </c>
      <c r="U95" s="408">
        <f>'IdxETF data'!S105</f>
        <v>12.435267</v>
      </c>
      <c r="V95" s="467">
        <f t="shared" si="36"/>
        <v>-2.044728087202663E-2</v>
      </c>
      <c r="W95" s="466">
        <f>'IdxETF data'!R105</f>
        <v>11.777817000000001</v>
      </c>
      <c r="X95" s="467">
        <f t="shared" si="37"/>
        <v>-1.0617088667407737E-2</v>
      </c>
      <c r="Z95">
        <f t="shared" si="27"/>
        <v>89</v>
      </c>
      <c r="AA95" s="420">
        <f t="shared" si="38"/>
        <v>39234</v>
      </c>
      <c r="AB95" s="430">
        <f t="shared" si="39"/>
        <v>-1.8849631602925632E-2</v>
      </c>
      <c r="AC95" s="434">
        <f t="shared" si="40"/>
        <v>0.14686281148543201</v>
      </c>
      <c r="AD95" s="438">
        <f t="shared" si="41"/>
        <v>1.8143264904266765E-3</v>
      </c>
      <c r="AE95" s="442">
        <f t="shared" si="42"/>
        <v>1.1289375164393434E-2</v>
      </c>
      <c r="AF95" s="446">
        <f t="shared" si="43"/>
        <v>-6.1641170544530777E-3</v>
      </c>
      <c r="AG95" s="449">
        <f t="shared" si="44"/>
        <v>-3.6526329458734796E-3</v>
      </c>
      <c r="AH95" s="472">
        <f t="shared" si="46"/>
        <v>1.490898057161524E-2</v>
      </c>
      <c r="AI95" s="424">
        <f t="shared" si="45"/>
        <v>-1.8849631602925632E-2</v>
      </c>
      <c r="AJ95" s="372">
        <f t="shared" si="47"/>
        <v>156.23976910328815</v>
      </c>
    </row>
    <row r="96" spans="2:36">
      <c r="B96" s="390">
        <f>'Step #4'!B96</f>
        <v>91</v>
      </c>
      <c r="C96" s="406">
        <f>'Step #4'!C96</f>
        <v>39295</v>
      </c>
      <c r="D96" s="398">
        <f>'IdxETF data'!D106</f>
        <v>105.539856</v>
      </c>
      <c r="E96" s="422">
        <f t="shared" si="28"/>
        <v>1.2832501660825946E-2</v>
      </c>
      <c r="F96" s="409">
        <f>'IdxETF data'!AB106</f>
        <v>33.326725000000003</v>
      </c>
      <c r="G96" s="410">
        <f t="shared" si="29"/>
        <v>7.4333554389056644E-2</v>
      </c>
      <c r="H96" s="392">
        <f>'IdxETF data'!AF106</f>
        <v>20.819604999999999</v>
      </c>
      <c r="I96" s="411">
        <f t="shared" si="30"/>
        <v>1.128900701193114E-2</v>
      </c>
      <c r="J96" s="412">
        <f>'IdxETF data'!AH106</f>
        <v>10.538838</v>
      </c>
      <c r="K96" s="413">
        <f t="shared" si="31"/>
        <v>2.7870454536587985E-2</v>
      </c>
      <c r="L96" s="464">
        <f>'IdxETF data'!AP106</f>
        <v>42.267952000000001</v>
      </c>
      <c r="M96" s="414">
        <f t="shared" si="32"/>
        <v>-2.494825481618046E-2</v>
      </c>
      <c r="N96" s="415">
        <f>'IdxETF data'!AZ106</f>
        <v>12.867908999999999</v>
      </c>
      <c r="O96" s="417">
        <f t="shared" si="33"/>
        <v>-1.6999504982261882E-2</v>
      </c>
      <c r="Q96" s="408">
        <f>'IdxETF data'!K106</f>
        <v>5.7732520000000003</v>
      </c>
      <c r="R96" s="467">
        <f t="shared" si="34"/>
        <v>1.344934097948336E-2</v>
      </c>
      <c r="S96" s="463">
        <f>'IdxETF data'!Q106</f>
        <v>26.18572</v>
      </c>
      <c r="T96" s="467">
        <f t="shared" si="35"/>
        <v>1.452177180958425E-2</v>
      </c>
      <c r="U96" s="408">
        <f>'IdxETF data'!S106</f>
        <v>12.361798</v>
      </c>
      <c r="V96" s="467">
        <f t="shared" si="36"/>
        <v>-5.908116005872599E-3</v>
      </c>
      <c r="W96" s="466">
        <f>'IdxETF data'!R106</f>
        <v>11.693562999999999</v>
      </c>
      <c r="X96" s="467">
        <f t="shared" si="37"/>
        <v>-7.153617686537439E-3</v>
      </c>
      <c r="Z96">
        <f t="shared" si="27"/>
        <v>90</v>
      </c>
      <c r="AA96" s="420">
        <f t="shared" si="38"/>
        <v>39264</v>
      </c>
      <c r="AB96" s="430">
        <f t="shared" si="39"/>
        <v>-2.7135182724903895E-2</v>
      </c>
      <c r="AC96" s="434">
        <f t="shared" si="40"/>
        <v>8.5835959670576889E-2</v>
      </c>
      <c r="AD96" s="438">
        <f t="shared" si="41"/>
        <v>-3.7428376483439996E-2</v>
      </c>
      <c r="AE96" s="442">
        <f t="shared" si="42"/>
        <v>5.4054273553786336E-2</v>
      </c>
      <c r="AF96" s="446">
        <f t="shared" si="43"/>
        <v>-5.5134489682500121E-3</v>
      </c>
      <c r="AG96" s="449">
        <f t="shared" si="44"/>
        <v>-8.064039476057161E-3</v>
      </c>
      <c r="AH96" s="472">
        <f t="shared" si="46"/>
        <v>4.547428990568929E-4</v>
      </c>
      <c r="AI96" s="424">
        <f t="shared" si="45"/>
        <v>-2.7135182724903895E-2</v>
      </c>
      <c r="AJ96" s="372">
        <f t="shared" si="47"/>
        <v>156.31081802883818</v>
      </c>
    </row>
    <row r="97" spans="2:36">
      <c r="B97" s="390">
        <f>'Step #4'!B97</f>
        <v>92</v>
      </c>
      <c r="C97" s="406">
        <f>'Step #4'!C97</f>
        <v>39326</v>
      </c>
      <c r="D97" s="398">
        <f>'IdxETF data'!D107</f>
        <v>109.10813899999999</v>
      </c>
      <c r="E97" s="422">
        <f t="shared" si="28"/>
        <v>3.3809814938538407E-2</v>
      </c>
      <c r="F97" s="409">
        <f>'IdxETF data'!AB107</f>
        <v>39.909595000000003</v>
      </c>
      <c r="G97" s="410">
        <f t="shared" si="29"/>
        <v>0.19752525938267262</v>
      </c>
      <c r="H97" s="392">
        <f>'IdxETF data'!AF107</f>
        <v>22.323779999999999</v>
      </c>
      <c r="I97" s="411">
        <f t="shared" si="30"/>
        <v>7.2248008547712628E-2</v>
      </c>
      <c r="J97" s="412">
        <f>'IdxETF data'!AH107</f>
        <v>12.019076</v>
      </c>
      <c r="K97" s="413">
        <f t="shared" si="31"/>
        <v>0.14045552270563411</v>
      </c>
      <c r="L97" s="464">
        <f>'IdxETF data'!AP107</f>
        <v>43.079067000000002</v>
      </c>
      <c r="M97" s="414">
        <f t="shared" si="32"/>
        <v>1.9189834416391882E-2</v>
      </c>
      <c r="N97" s="415">
        <f>'IdxETF data'!AZ107</f>
        <v>14.338526999999999</v>
      </c>
      <c r="O97" s="417">
        <f t="shared" si="33"/>
        <v>0.11428570096353652</v>
      </c>
      <c r="Q97" s="408">
        <f>'IdxETF data'!K107</f>
        <v>5.8151820000000001</v>
      </c>
      <c r="R97" s="467">
        <f t="shared" si="34"/>
        <v>7.2628043951659116E-3</v>
      </c>
      <c r="S97" s="463">
        <f>'IdxETF data'!Q107</f>
        <v>27.016183999999999</v>
      </c>
      <c r="T97" s="467">
        <f t="shared" si="35"/>
        <v>3.1714384786822647E-2</v>
      </c>
      <c r="U97" s="408">
        <f>'IdxETF data'!S107</f>
        <v>12.983809000000001</v>
      </c>
      <c r="V97" s="467">
        <f t="shared" si="36"/>
        <v>5.0317194958209299E-2</v>
      </c>
      <c r="W97" s="466">
        <f>'IdxETF data'!R107</f>
        <v>12.439833999999999</v>
      </c>
      <c r="X97" s="467">
        <f t="shared" si="37"/>
        <v>6.3818957489689021E-2</v>
      </c>
      <c r="Z97">
        <f t="shared" si="27"/>
        <v>91</v>
      </c>
      <c r="AA97" s="420">
        <f t="shared" si="38"/>
        <v>39295</v>
      </c>
      <c r="AB97" s="430">
        <f t="shared" si="39"/>
        <v>1.2832501660825946E-2</v>
      </c>
      <c r="AC97" s="434">
        <f t="shared" si="40"/>
        <v>7.4333554389056644E-2</v>
      </c>
      <c r="AD97" s="438">
        <f t="shared" si="41"/>
        <v>1.128900701193114E-2</v>
      </c>
      <c r="AE97" s="442">
        <f t="shared" si="42"/>
        <v>2.7870454536587985E-2</v>
      </c>
      <c r="AF97" s="446">
        <f t="shared" si="43"/>
        <v>-2.494825481618046E-2</v>
      </c>
      <c r="AG97" s="449">
        <f t="shared" si="44"/>
        <v>-1.6999504982261882E-2</v>
      </c>
      <c r="AH97" s="472">
        <f t="shared" si="46"/>
        <v>1.6568654348293112E-2</v>
      </c>
      <c r="AI97" s="424">
        <f t="shared" si="45"/>
        <v>1.2832501660825946E-2</v>
      </c>
      <c r="AJ97" s="372">
        <f t="shared" si="47"/>
        <v>158.90067794365694</v>
      </c>
    </row>
    <row r="98" spans="2:36">
      <c r="B98" s="390">
        <f>'Step #4'!B98</f>
        <v>93</v>
      </c>
      <c r="C98" s="406">
        <f>'Step #4'!C98</f>
        <v>39356</v>
      </c>
      <c r="D98" s="398">
        <f>'IdxETF data'!D108</f>
        <v>111.113052</v>
      </c>
      <c r="E98" s="422">
        <f t="shared" si="28"/>
        <v>1.8375466930106832E-2</v>
      </c>
      <c r="F98" s="409">
        <f>'IdxETF data'!AB108</f>
        <v>48.448036000000002</v>
      </c>
      <c r="G98" s="410">
        <f t="shared" si="29"/>
        <v>0.21394456646327775</v>
      </c>
      <c r="H98" s="392">
        <f>'IdxETF data'!AF108</f>
        <v>23.421247000000001</v>
      </c>
      <c r="I98" s="411">
        <f t="shared" si="30"/>
        <v>4.9161342747509718E-2</v>
      </c>
      <c r="J98" s="412">
        <f>'IdxETF data'!AH108</f>
        <v>13.676485</v>
      </c>
      <c r="K98" s="413">
        <f t="shared" si="31"/>
        <v>0.1378982044875996</v>
      </c>
      <c r="L98" s="464">
        <f>'IdxETF data'!AP108</f>
        <v>43.139153</v>
      </c>
      <c r="M98" s="414">
        <f t="shared" si="32"/>
        <v>1.3947841535193461E-3</v>
      </c>
      <c r="N98" s="415">
        <f>'IdxETF data'!AZ108</f>
        <v>15.228642000000001</v>
      </c>
      <c r="O98" s="417">
        <f t="shared" si="33"/>
        <v>6.2078552420342881E-2</v>
      </c>
      <c r="Q98" s="408">
        <f>'IdxETF data'!K108</f>
        <v>5.868989</v>
      </c>
      <c r="R98" s="467">
        <f t="shared" si="34"/>
        <v>9.2528488360295036E-3</v>
      </c>
      <c r="S98" s="463">
        <f>'IdxETF data'!Q108</f>
        <v>27.628837999999998</v>
      </c>
      <c r="T98" s="467">
        <f t="shared" si="35"/>
        <v>2.2677295949716569E-2</v>
      </c>
      <c r="U98" s="408">
        <f>'IdxETF data'!S108</f>
        <v>13.605816000000001</v>
      </c>
      <c r="V98" s="467">
        <f t="shared" si="36"/>
        <v>4.7906357833822133E-2</v>
      </c>
      <c r="W98" s="466">
        <f>'IdxETF data'!R108</f>
        <v>13.174066</v>
      </c>
      <c r="X98" s="467">
        <f t="shared" si="37"/>
        <v>5.9022652553080812E-2</v>
      </c>
      <c r="Z98">
        <f t="shared" si="27"/>
        <v>92</v>
      </c>
      <c r="AA98" s="420">
        <f t="shared" si="38"/>
        <v>39326</v>
      </c>
      <c r="AB98" s="430">
        <f t="shared" si="39"/>
        <v>3.3809814938538407E-2</v>
      </c>
      <c r="AC98" s="434">
        <f t="shared" si="40"/>
        <v>0.19752525938267262</v>
      </c>
      <c r="AD98" s="438">
        <f t="shared" si="41"/>
        <v>7.2248008547712628E-2</v>
      </c>
      <c r="AE98" s="442">
        <f t="shared" si="42"/>
        <v>0.14045552270563411</v>
      </c>
      <c r="AF98" s="446">
        <f t="shared" si="43"/>
        <v>1.9189834416391882E-2</v>
      </c>
      <c r="AG98" s="449">
        <f t="shared" si="44"/>
        <v>0.11428570096353652</v>
      </c>
      <c r="AH98" s="472">
        <f t="shared" si="46"/>
        <v>8.1383021973529396E-2</v>
      </c>
      <c r="AI98" s="424">
        <f t="shared" si="45"/>
        <v>3.3809814938538407E-2</v>
      </c>
      <c r="AJ98" s="372">
        <f t="shared" si="47"/>
        <v>171.83249530835428</v>
      </c>
    </row>
    <row r="99" spans="2:36">
      <c r="B99" s="390">
        <f>'Step #4'!B99</f>
        <v>94</v>
      </c>
      <c r="C99" s="406">
        <f>'Step #4'!C99</f>
        <v>39387</v>
      </c>
      <c r="D99" s="398">
        <f>'IdxETF data'!D109</f>
        <v>106.80935700000001</v>
      </c>
      <c r="E99" s="422">
        <f t="shared" si="28"/>
        <v>-3.8732578419320096E-2</v>
      </c>
      <c r="F99" s="409">
        <f>'IdxETF data'!AB109</f>
        <v>41.563617999999998</v>
      </c>
      <c r="G99" s="410">
        <f t="shared" si="29"/>
        <v>-0.14209901098983668</v>
      </c>
      <c r="H99" s="392">
        <f>'IdxETF data'!AF109</f>
        <v>22.988712</v>
      </c>
      <c r="I99" s="411">
        <f t="shared" si="30"/>
        <v>-1.8467633256248117E-2</v>
      </c>
      <c r="J99" s="412">
        <f>'IdxETF data'!AH109</f>
        <v>12.950651000000001</v>
      </c>
      <c r="K99" s="413">
        <f t="shared" si="31"/>
        <v>-5.3071677408339846E-2</v>
      </c>
      <c r="L99" s="464">
        <f>'IdxETF data'!AP109</f>
        <v>42.267952000000001</v>
      </c>
      <c r="M99" s="414">
        <f t="shared" si="32"/>
        <v>-2.0195134568358308E-2</v>
      </c>
      <c r="N99" s="415">
        <f>'IdxETF data'!AZ109</f>
        <v>13.912822999999999</v>
      </c>
      <c r="O99" s="417">
        <f t="shared" si="33"/>
        <v>-8.640422435565831E-2</v>
      </c>
      <c r="Q99" s="408">
        <f>'IdxETF data'!K109</f>
        <v>5.9764309999999998</v>
      </c>
      <c r="R99" s="467">
        <f t="shared" si="34"/>
        <v>1.8306730511847835E-2</v>
      </c>
      <c r="S99" s="463">
        <f>'IdxETF data'!Q109</f>
        <v>26.389085999999999</v>
      </c>
      <c r="T99" s="467">
        <f t="shared" si="35"/>
        <v>-4.4871666336456117E-2</v>
      </c>
      <c r="U99" s="408">
        <f>'IdxETF data'!S109</f>
        <v>12.763411</v>
      </c>
      <c r="V99" s="467">
        <f t="shared" si="36"/>
        <v>-6.1915066321637791E-2</v>
      </c>
      <c r="W99" s="466">
        <f>'IdxETF data'!R109</f>
        <v>12.572233000000001</v>
      </c>
      <c r="X99" s="467">
        <f t="shared" si="37"/>
        <v>-4.568316266215755E-2</v>
      </c>
      <c r="Z99">
        <f t="shared" si="27"/>
        <v>93</v>
      </c>
      <c r="AA99" s="420">
        <f t="shared" si="38"/>
        <v>39356</v>
      </c>
      <c r="AB99" s="430">
        <f t="shared" si="39"/>
        <v>1.8375466930106832E-2</v>
      </c>
      <c r="AC99" s="434">
        <f t="shared" si="40"/>
        <v>0.21394456646327775</v>
      </c>
      <c r="AD99" s="438">
        <f t="shared" si="41"/>
        <v>4.9161342747509718E-2</v>
      </c>
      <c r="AE99" s="442">
        <f t="shared" si="42"/>
        <v>0.1378982044875996</v>
      </c>
      <c r="AF99" s="446">
        <f t="shared" si="43"/>
        <v>1.3947841535193461E-3</v>
      </c>
      <c r="AG99" s="449">
        <f t="shared" si="44"/>
        <v>6.2078552420342881E-2</v>
      </c>
      <c r="AH99" s="472">
        <f t="shared" si="46"/>
        <v>6.6953227259807027E-2</v>
      </c>
      <c r="AI99" s="424">
        <f t="shared" si="45"/>
        <v>1.8375466930106832E-2</v>
      </c>
      <c r="AJ99" s="372">
        <f t="shared" si="47"/>
        <v>183.33723541735424</v>
      </c>
    </row>
    <row r="100" spans="2:36">
      <c r="B100" s="390">
        <f>'Step #4'!B100</f>
        <v>95</v>
      </c>
      <c r="C100" s="406">
        <f>'Step #4'!C100</f>
        <v>39417</v>
      </c>
      <c r="D100" s="398">
        <f>'IdxETF data'!D110</f>
        <v>105.049065</v>
      </c>
      <c r="E100" s="422">
        <f t="shared" si="28"/>
        <v>-1.6480690919242313E-2</v>
      </c>
      <c r="F100" s="409">
        <f>'IdxETF data'!AB110</f>
        <v>37.792164</v>
      </c>
      <c r="G100" s="410">
        <f t="shared" si="29"/>
        <v>-9.0739309556737813E-2</v>
      </c>
      <c r="H100" s="392">
        <f>'IdxETF data'!AF110</f>
        <v>22.878962000000001</v>
      </c>
      <c r="I100" s="411">
        <f t="shared" si="30"/>
        <v>-4.7740821669347566E-3</v>
      </c>
      <c r="J100" s="412">
        <f>'IdxETF data'!AH110</f>
        <v>12.533445</v>
      </c>
      <c r="K100" s="413">
        <f t="shared" si="31"/>
        <v>-3.2215060076902668E-2</v>
      </c>
      <c r="L100" s="464">
        <f>'IdxETF data'!AP110</f>
        <v>39.924747000000004</v>
      </c>
      <c r="M100" s="414">
        <f t="shared" si="32"/>
        <v>-5.5436918259015644E-2</v>
      </c>
      <c r="N100" s="415">
        <f>'IdxETF data'!AZ110</f>
        <v>13.341989999999999</v>
      </c>
      <c r="O100" s="417">
        <f t="shared" si="33"/>
        <v>-4.1029272060745692E-2</v>
      </c>
      <c r="Q100" s="408">
        <f>'IdxETF data'!K110</f>
        <v>5.9953159999999999</v>
      </c>
      <c r="R100" s="467">
        <f t="shared" si="34"/>
        <v>3.1599126635946106E-3</v>
      </c>
      <c r="S100" s="463">
        <f>'IdxETF data'!Q110</f>
        <v>26.093907999999999</v>
      </c>
      <c r="T100" s="467">
        <f t="shared" si="35"/>
        <v>-1.1185609080966219E-2</v>
      </c>
      <c r="U100" s="408">
        <f>'IdxETF data'!S110</f>
        <v>11.612450000000001</v>
      </c>
      <c r="V100" s="467">
        <f t="shared" si="36"/>
        <v>-9.0176599343231856E-2</v>
      </c>
      <c r="W100" s="466">
        <f>'IdxETF data'!R110</f>
        <v>11.970406000000001</v>
      </c>
      <c r="X100" s="467">
        <f t="shared" si="37"/>
        <v>-4.7869539166192632E-2</v>
      </c>
      <c r="Z100">
        <f t="shared" si="27"/>
        <v>94</v>
      </c>
      <c r="AA100" s="420">
        <f t="shared" si="38"/>
        <v>39387</v>
      </c>
      <c r="AB100" s="430">
        <f t="shared" si="39"/>
        <v>-3.8732578419320096E-2</v>
      </c>
      <c r="AC100" s="434">
        <f t="shared" si="40"/>
        <v>-0.14209901098983668</v>
      </c>
      <c r="AD100" s="438">
        <f t="shared" si="41"/>
        <v>-1.8467633256248117E-2</v>
      </c>
      <c r="AE100" s="442">
        <f t="shared" si="42"/>
        <v>-5.3071677408339846E-2</v>
      </c>
      <c r="AF100" s="446">
        <f t="shared" si="43"/>
        <v>-2.0195134568358308E-2</v>
      </c>
      <c r="AG100" s="449">
        <f t="shared" si="44"/>
        <v>-8.640422435565831E-2</v>
      </c>
      <c r="AH100" s="472">
        <f t="shared" si="46"/>
        <v>-5.5545131637876402E-2</v>
      </c>
      <c r="AI100" s="424">
        <f t="shared" si="45"/>
        <v>-3.8732578419320096E-2</v>
      </c>
      <c r="AJ100" s="372">
        <f t="shared" si="47"/>
        <v>173.15374454197294</v>
      </c>
    </row>
    <row r="101" spans="2:36">
      <c r="B101" s="390">
        <f>'Step #4'!B101</f>
        <v>96</v>
      </c>
      <c r="C101" s="406">
        <f>'Step #4'!C101</f>
        <v>39448</v>
      </c>
      <c r="D101" s="398">
        <f>'IdxETF data'!D111</f>
        <v>99.221549999999993</v>
      </c>
      <c r="E101" s="422">
        <f t="shared" si="28"/>
        <v>-5.5474220546370412E-2</v>
      </c>
      <c r="F101" s="409">
        <f>'IdxETF data'!AB111</f>
        <v>32.322623999999998</v>
      </c>
      <c r="G101" s="410">
        <f t="shared" si="29"/>
        <v>-0.1447268274978909</v>
      </c>
      <c r="H101" s="392">
        <f>'IdxETF data'!AF111</f>
        <v>20.439499000000001</v>
      </c>
      <c r="I101" s="411">
        <f t="shared" si="30"/>
        <v>-0.10662472362163977</v>
      </c>
      <c r="J101" s="412">
        <f>'IdxETF data'!AH111</f>
        <v>11.626422</v>
      </c>
      <c r="K101" s="413">
        <f t="shared" si="31"/>
        <v>-7.2368211613008326E-2</v>
      </c>
      <c r="L101" s="464">
        <f>'IdxETF data'!AP111</f>
        <v>38.609417000000001</v>
      </c>
      <c r="M101" s="414">
        <f t="shared" si="32"/>
        <v>-3.2945230686120652E-2</v>
      </c>
      <c r="N101" s="415">
        <f>'IdxETF data'!AZ111</f>
        <v>12.241789000000001</v>
      </c>
      <c r="O101" s="417">
        <f t="shared" si="33"/>
        <v>-8.2461536847201811E-2</v>
      </c>
      <c r="Q101" s="408">
        <f>'IdxETF data'!K111</f>
        <v>6.1032320000000002</v>
      </c>
      <c r="R101" s="467">
        <f t="shared" si="34"/>
        <v>1.8000052040626491E-2</v>
      </c>
      <c r="S101" s="463">
        <f>'IdxETF data'!Q111</f>
        <v>24.634905</v>
      </c>
      <c r="T101" s="467">
        <f t="shared" si="35"/>
        <v>-5.5913548863589124E-2</v>
      </c>
      <c r="U101" s="408">
        <f>'IdxETF data'!S111</f>
        <v>11.405332</v>
      </c>
      <c r="V101" s="467">
        <f t="shared" si="36"/>
        <v>-1.7835857204982708E-2</v>
      </c>
      <c r="W101" s="466">
        <f>'IdxETF data'!R111</f>
        <v>11.233760999999999</v>
      </c>
      <c r="X101" s="467">
        <f t="shared" si="37"/>
        <v>-6.1538848389937728E-2</v>
      </c>
      <c r="Z101">
        <f t="shared" si="27"/>
        <v>95</v>
      </c>
      <c r="AA101" s="420">
        <f t="shared" si="38"/>
        <v>39417</v>
      </c>
      <c r="AB101" s="430">
        <f t="shared" si="39"/>
        <v>-1.6480690919242313E-2</v>
      </c>
      <c r="AC101" s="434">
        <f t="shared" si="40"/>
        <v>-9.0739309556737813E-2</v>
      </c>
      <c r="AD101" s="438">
        <f t="shared" si="41"/>
        <v>-4.7740821669347566E-3</v>
      </c>
      <c r="AE101" s="442">
        <f t="shared" si="42"/>
        <v>-3.2215060076902668E-2</v>
      </c>
      <c r="AF101" s="446">
        <f t="shared" si="43"/>
        <v>-5.5436918259015644E-2</v>
      </c>
      <c r="AG101" s="449">
        <f t="shared" si="44"/>
        <v>-4.1029272060745692E-2</v>
      </c>
      <c r="AH101" s="472">
        <f t="shared" si="46"/>
        <v>-3.3787410165914217E-2</v>
      </c>
      <c r="AI101" s="424">
        <f t="shared" si="45"/>
        <v>-1.6480690919242313E-2</v>
      </c>
      <c r="AJ101" s="372">
        <f t="shared" si="47"/>
        <v>167.30332795336938</v>
      </c>
    </row>
    <row r="102" spans="2:36">
      <c r="B102" s="390">
        <f>'Step #4'!B102</f>
        <v>97</v>
      </c>
      <c r="C102" s="406">
        <f>'Step #4'!C102</f>
        <v>39479</v>
      </c>
      <c r="D102" s="398">
        <f>'IdxETF data'!D112</f>
        <v>96.657364000000001</v>
      </c>
      <c r="E102" s="422">
        <f t="shared" si="28"/>
        <v>-2.5843035106788759E-2</v>
      </c>
      <c r="F102" s="409">
        <f>'IdxETF data'!AB112</f>
        <v>32.58287</v>
      </c>
      <c r="G102" s="410">
        <f t="shared" si="29"/>
        <v>8.051512154458873E-3</v>
      </c>
      <c r="H102" s="392">
        <f>'IdxETF data'!AF112</f>
        <v>20.295368</v>
      </c>
      <c r="I102" s="411">
        <f t="shared" si="30"/>
        <v>-7.0515916265854184E-3</v>
      </c>
      <c r="J102" s="412">
        <f>'IdxETF data'!AH112</f>
        <v>10.73119</v>
      </c>
      <c r="K102" s="413">
        <f t="shared" si="31"/>
        <v>-7.6999785488605199E-2</v>
      </c>
      <c r="L102" s="464">
        <f>'IdxETF data'!AP112</f>
        <v>38.032719</v>
      </c>
      <c r="M102" s="414">
        <f t="shared" si="32"/>
        <v>-1.4936718676689664E-2</v>
      </c>
      <c r="N102" s="415">
        <f>'IdxETF data'!AZ112</f>
        <v>12.211636</v>
      </c>
      <c r="O102" s="417">
        <f t="shared" si="33"/>
        <v>-2.4631203821599001E-3</v>
      </c>
      <c r="Q102" s="408">
        <f>'IdxETF data'!K112</f>
        <v>6.1104209999999997</v>
      </c>
      <c r="R102" s="467">
        <f t="shared" si="34"/>
        <v>1.1779004959993067E-3</v>
      </c>
      <c r="S102" s="463">
        <f>'IdxETF data'!Q112</f>
        <v>23.878285999999999</v>
      </c>
      <c r="T102" s="467">
        <f t="shared" si="35"/>
        <v>-3.0713290755535749E-2</v>
      </c>
      <c r="U102" s="408">
        <f>'IdxETF data'!S112</f>
        <v>11.331443999999999</v>
      </c>
      <c r="V102" s="467">
        <f t="shared" si="36"/>
        <v>-6.4783734484888944E-3</v>
      </c>
      <c r="W102" s="466">
        <f>'IdxETF data'!R112</f>
        <v>11.270813</v>
      </c>
      <c r="X102" s="467">
        <f t="shared" si="37"/>
        <v>3.2982720568828228E-3</v>
      </c>
      <c r="Z102">
        <f t="shared" si="27"/>
        <v>96</v>
      </c>
      <c r="AA102" s="420">
        <f t="shared" si="38"/>
        <v>39448</v>
      </c>
      <c r="AB102" s="430">
        <f t="shared" si="39"/>
        <v>-5.5474220546370412E-2</v>
      </c>
      <c r="AC102" s="434">
        <f t="shared" si="40"/>
        <v>-0.1447268274978909</v>
      </c>
      <c r="AD102" s="438">
        <f t="shared" si="41"/>
        <v>-0.10662472362163977</v>
      </c>
      <c r="AE102" s="442">
        <f t="shared" si="42"/>
        <v>-7.2368211613008326E-2</v>
      </c>
      <c r="AF102" s="446">
        <f t="shared" si="43"/>
        <v>-3.2945230686120652E-2</v>
      </c>
      <c r="AG102" s="449">
        <f t="shared" si="44"/>
        <v>-8.2461536847201811E-2</v>
      </c>
      <c r="AH102" s="472">
        <f t="shared" si="46"/>
        <v>-7.8669918801110836E-2</v>
      </c>
      <c r="AI102" s="424">
        <f t="shared" si="45"/>
        <v>-5.5474220546370412E-2</v>
      </c>
      <c r="AJ102" s="372">
        <f t="shared" si="47"/>
        <v>154.14158872812217</v>
      </c>
    </row>
    <row r="103" spans="2:36">
      <c r="B103" s="390">
        <f>'Step #4'!B103</f>
        <v>98</v>
      </c>
      <c r="C103" s="406">
        <f>'Step #4'!C103</f>
        <v>39508</v>
      </c>
      <c r="D103" s="398">
        <f>'IdxETF data'!D113</f>
        <v>95.321106</v>
      </c>
      <c r="E103" s="422">
        <f t="shared" si="28"/>
        <v>-1.3824689032488013E-2</v>
      </c>
      <c r="F103" s="409">
        <f>'IdxETF data'!AB113</f>
        <v>30.319154999999999</v>
      </c>
      <c r="G103" s="410">
        <f t="shared" si="29"/>
        <v>-6.9475617095731579E-2</v>
      </c>
      <c r="H103" s="392">
        <f>'IdxETF data'!AF113</f>
        <v>20.642579999999999</v>
      </c>
      <c r="I103" s="411">
        <f t="shared" si="30"/>
        <v>1.7107943053804142E-2</v>
      </c>
      <c r="J103" s="412">
        <f>'IdxETF data'!AH113</f>
        <v>10.434718</v>
      </c>
      <c r="K103" s="413">
        <f t="shared" si="31"/>
        <v>-2.7627131753328316E-2</v>
      </c>
      <c r="L103" s="464">
        <f>'IdxETF data'!AP113</f>
        <v>37.547058</v>
      </c>
      <c r="M103" s="414">
        <f t="shared" si="32"/>
        <v>-1.2769557706352797E-2</v>
      </c>
      <c r="N103" s="415">
        <f>'IdxETF data'!AZ113</f>
        <v>12.834784000000001</v>
      </c>
      <c r="O103" s="417">
        <f t="shared" si="33"/>
        <v>5.1029034930291095E-2</v>
      </c>
      <c r="Q103" s="408">
        <f>'IdxETF data'!K113</f>
        <v>6.1285069999999999</v>
      </c>
      <c r="R103" s="467">
        <f t="shared" si="34"/>
        <v>2.959861521816709E-3</v>
      </c>
      <c r="S103" s="463">
        <f>'IdxETF data'!Q113</f>
        <v>23.633486000000001</v>
      </c>
      <c r="T103" s="467">
        <f t="shared" si="35"/>
        <v>-1.0251992123722742E-2</v>
      </c>
      <c r="U103" s="408">
        <f>'IdxETF data'!S113</f>
        <v>11.125609000000001</v>
      </c>
      <c r="V103" s="467">
        <f t="shared" si="36"/>
        <v>-1.8164939967050819E-2</v>
      </c>
      <c r="W103" s="466">
        <f>'IdxETF data'!R113</f>
        <v>11.190535000000001</v>
      </c>
      <c r="X103" s="467">
        <f t="shared" si="37"/>
        <v>-7.1226450123872409E-3</v>
      </c>
      <c r="Z103">
        <f t="shared" si="27"/>
        <v>97</v>
      </c>
      <c r="AA103" s="420">
        <f t="shared" si="38"/>
        <v>39479</v>
      </c>
      <c r="AB103" s="430">
        <f t="shared" si="39"/>
        <v>-2.5843035106788759E-2</v>
      </c>
      <c r="AC103" s="434">
        <f t="shared" si="40"/>
        <v>8.051512154458873E-3</v>
      </c>
      <c r="AD103" s="438">
        <f t="shared" si="41"/>
        <v>-7.0515916265854184E-3</v>
      </c>
      <c r="AE103" s="442">
        <f t="shared" si="42"/>
        <v>-7.6999785488605199E-2</v>
      </c>
      <c r="AF103" s="446">
        <f t="shared" si="43"/>
        <v>-1.4936718676689664E-2</v>
      </c>
      <c r="AG103" s="449">
        <f t="shared" si="44"/>
        <v>-2.4631203821599001E-3</v>
      </c>
      <c r="AH103" s="472">
        <f t="shared" si="46"/>
        <v>-1.9627188418279963E-2</v>
      </c>
      <c r="AI103" s="424">
        <f t="shared" si="45"/>
        <v>-2.5843035106788759E-2</v>
      </c>
      <c r="AJ103" s="372">
        <f t="shared" si="47"/>
        <v>151.11622272306232</v>
      </c>
    </row>
    <row r="104" spans="2:36">
      <c r="B104" s="390">
        <f>'Step #4'!B104</f>
        <v>99</v>
      </c>
      <c r="C104" s="406">
        <f>'Step #4'!C104</f>
        <v>39539</v>
      </c>
      <c r="D104" s="398">
        <f>'IdxETF data'!D114</f>
        <v>100.358734</v>
      </c>
      <c r="E104" s="422">
        <f t="shared" si="28"/>
        <v>5.2849030098328864E-2</v>
      </c>
      <c r="F104" s="409">
        <f>'IdxETF data'!AB114</f>
        <v>35.625114000000004</v>
      </c>
      <c r="G104" s="410">
        <f t="shared" si="29"/>
        <v>0.17500352499929517</v>
      </c>
      <c r="H104" s="392">
        <f>'IdxETF data'!AF114</f>
        <v>21.409063</v>
      </c>
      <c r="I104" s="411">
        <f t="shared" si="30"/>
        <v>3.713116286820739E-2</v>
      </c>
      <c r="J104" s="412">
        <f>'IdxETF data'!AH114</f>
        <v>11.306702</v>
      </c>
      <c r="K104" s="413">
        <f t="shared" si="31"/>
        <v>8.3565650743987474E-2</v>
      </c>
      <c r="L104" s="464">
        <f>'IdxETF data'!AP114</f>
        <v>40.309204000000001</v>
      </c>
      <c r="M104" s="414">
        <f t="shared" si="32"/>
        <v>7.3564911530485277E-2</v>
      </c>
      <c r="N104" s="415">
        <f>'IdxETF data'!AZ114</f>
        <v>13.638842</v>
      </c>
      <c r="O104" s="417">
        <f t="shared" si="33"/>
        <v>6.2646788601974146E-2</v>
      </c>
      <c r="Q104" s="408">
        <f>'IdxETF data'!K114</f>
        <v>6.1051599999999997</v>
      </c>
      <c r="R104" s="467">
        <f t="shared" si="34"/>
        <v>-3.8095738488999054E-3</v>
      </c>
      <c r="S104" s="463">
        <f>'IdxETF data'!Q114</f>
        <v>24.933226000000001</v>
      </c>
      <c r="T104" s="467">
        <f t="shared" si="35"/>
        <v>5.4995695514406862E-2</v>
      </c>
      <c r="U104" s="408">
        <f>'IdxETF data'!S114</f>
        <v>11.822279999999999</v>
      </c>
      <c r="V104" s="467">
        <f t="shared" si="36"/>
        <v>6.2618684514258893E-2</v>
      </c>
      <c r="W104" s="466">
        <f>'IdxETF data'!R114</f>
        <v>11.845162</v>
      </c>
      <c r="X104" s="467">
        <f t="shared" si="37"/>
        <v>5.8498275551615686E-2</v>
      </c>
      <c r="Z104">
        <f t="shared" si="27"/>
        <v>98</v>
      </c>
      <c r="AA104" s="420">
        <f t="shared" si="38"/>
        <v>39508</v>
      </c>
      <c r="AB104" s="430">
        <f t="shared" si="39"/>
        <v>-1.3824689032488013E-2</v>
      </c>
      <c r="AC104" s="434">
        <f t="shared" si="40"/>
        <v>-6.9475617095731579E-2</v>
      </c>
      <c r="AD104" s="438">
        <f t="shared" si="41"/>
        <v>1.7107943053804142E-2</v>
      </c>
      <c r="AE104" s="442">
        <f t="shared" si="42"/>
        <v>-2.7627131753328316E-2</v>
      </c>
      <c r="AF104" s="446">
        <f t="shared" si="43"/>
        <v>-1.2769557706352797E-2</v>
      </c>
      <c r="AG104" s="449">
        <f t="shared" si="44"/>
        <v>5.1029034930291095E-2</v>
      </c>
      <c r="AH104" s="472">
        <f t="shared" si="46"/>
        <v>-1.2321792172223324E-2</v>
      </c>
      <c r="AI104" s="424">
        <f t="shared" si="45"/>
        <v>-1.3824689032488013E-2</v>
      </c>
      <c r="AJ104" s="372">
        <f t="shared" si="47"/>
        <v>149.25420003281735</v>
      </c>
    </row>
    <row r="105" spans="2:36">
      <c r="B105" s="390">
        <f>'Step #4'!B105</f>
        <v>100</v>
      </c>
      <c r="C105" s="406">
        <f>'Step #4'!C105</f>
        <v>39569</v>
      </c>
      <c r="D105" s="398">
        <f>'IdxETF data'!D115</f>
        <v>101.875816</v>
      </c>
      <c r="E105" s="422">
        <f t="shared" si="28"/>
        <v>1.5116591646124222E-2</v>
      </c>
      <c r="F105" s="409">
        <f>'IdxETF data'!AB115</f>
        <v>34.146622000000001</v>
      </c>
      <c r="G105" s="410">
        <f t="shared" si="29"/>
        <v>-4.1501397020091035E-2</v>
      </c>
      <c r="H105" s="392">
        <f>'IdxETF data'!AF115</f>
        <v>21.965907999999999</v>
      </c>
      <c r="I105" s="411">
        <f t="shared" si="30"/>
        <v>2.6009779129520849E-2</v>
      </c>
      <c r="J105" s="412">
        <f>'IdxETF data'!AH115</f>
        <v>11.283442000000001</v>
      </c>
      <c r="K105" s="413">
        <f t="shared" si="31"/>
        <v>-2.0571869675169996E-3</v>
      </c>
      <c r="L105" s="464">
        <f>'IdxETF data'!AP115</f>
        <v>41.098396000000001</v>
      </c>
      <c r="M105" s="414">
        <f t="shared" si="32"/>
        <v>1.9578456572846292E-2</v>
      </c>
      <c r="N105" s="415">
        <f>'IdxETF data'!AZ115</f>
        <v>13.809704</v>
      </c>
      <c r="O105" s="417">
        <f t="shared" si="33"/>
        <v>1.2527603149886213E-2</v>
      </c>
      <c r="Q105" s="408">
        <f>'IdxETF data'!K115</f>
        <v>6.062481</v>
      </c>
      <c r="R105" s="467">
        <f t="shared" si="34"/>
        <v>-6.9906439798465003E-3</v>
      </c>
      <c r="S105" s="463">
        <f>'IdxETF data'!Q115</f>
        <v>25.454837999999999</v>
      </c>
      <c r="T105" s="467">
        <f t="shared" si="35"/>
        <v>2.0920357437902215E-2</v>
      </c>
      <c r="U105" s="408">
        <f>'IdxETF data'!S115</f>
        <v>12.154783999999999</v>
      </c>
      <c r="V105" s="467">
        <f t="shared" si="36"/>
        <v>2.8125200891875313E-2</v>
      </c>
      <c r="W105" s="466">
        <f>'IdxETF data'!R115</f>
        <v>12.024262</v>
      </c>
      <c r="X105" s="467">
        <f t="shared" si="37"/>
        <v>1.5120097133327626E-2</v>
      </c>
      <c r="Z105">
        <f t="shared" si="27"/>
        <v>99</v>
      </c>
      <c r="AA105" s="420">
        <f t="shared" si="38"/>
        <v>39539</v>
      </c>
      <c r="AB105" s="430">
        <f t="shared" si="39"/>
        <v>5.2849030098328864E-2</v>
      </c>
      <c r="AC105" s="434">
        <f t="shared" si="40"/>
        <v>0.17500352499929517</v>
      </c>
      <c r="AD105" s="438">
        <f t="shared" si="41"/>
        <v>3.713116286820739E-2</v>
      </c>
      <c r="AE105" s="442">
        <f t="shared" si="42"/>
        <v>8.3565650743987474E-2</v>
      </c>
      <c r="AF105" s="446">
        <f t="shared" si="43"/>
        <v>7.3564911530485277E-2</v>
      </c>
      <c r="AG105" s="449">
        <f t="shared" si="44"/>
        <v>6.2646788601974146E-2</v>
      </c>
      <c r="AH105" s="472">
        <f t="shared" si="46"/>
        <v>7.4937550307101614E-2</v>
      </c>
      <c r="AI105" s="424">
        <f t="shared" si="45"/>
        <v>5.2849030098328864E-2</v>
      </c>
      <c r="AJ105" s="372">
        <f t="shared" si="47"/>
        <v>160.43894415632283</v>
      </c>
    </row>
    <row r="106" spans="2:36">
      <c r="B106" s="390">
        <f>'Step #4'!B106</f>
        <v>101</v>
      </c>
      <c r="C106" s="406">
        <f>'Step #4'!C106</f>
        <v>39600</v>
      </c>
      <c r="D106" s="398">
        <f>'IdxETF data'!D116</f>
        <v>92.896811999999997</v>
      </c>
      <c r="E106" s="422">
        <f t="shared" si="28"/>
        <v>-8.8136756617488099E-2</v>
      </c>
      <c r="F106" s="409">
        <f>'IdxETF data'!AB116</f>
        <v>29.354433</v>
      </c>
      <c r="G106" s="410">
        <f t="shared" si="29"/>
        <v>-0.14034152485127227</v>
      </c>
      <c r="H106" s="392">
        <f>'IdxETF data'!AF116</f>
        <v>19.286498999999999</v>
      </c>
      <c r="I106" s="411">
        <f t="shared" si="30"/>
        <v>-0.12198034335753383</v>
      </c>
      <c r="J106" s="412">
        <f>'IdxETF data'!AH116</f>
        <v>9.8475819999999992</v>
      </c>
      <c r="K106" s="413">
        <f t="shared" si="31"/>
        <v>-0.12725372275587554</v>
      </c>
      <c r="L106" s="464">
        <f>'IdxETF data'!AP116</f>
        <v>37.850586</v>
      </c>
      <c r="M106" s="414">
        <f t="shared" si="32"/>
        <v>-7.9025225218035344E-2</v>
      </c>
      <c r="N106" s="415">
        <f>'IdxETF data'!AZ116</f>
        <v>12.472956999999999</v>
      </c>
      <c r="O106" s="417">
        <f t="shared" si="33"/>
        <v>-9.6797657647115454E-2</v>
      </c>
      <c r="Q106" s="408">
        <f>'IdxETF data'!K116</f>
        <v>6.0625309999999999</v>
      </c>
      <c r="R106" s="467">
        <f t="shared" si="34"/>
        <v>8.2474485281203158E-6</v>
      </c>
      <c r="S106" s="463">
        <f>'IdxETF data'!Q116</f>
        <v>23.264061000000002</v>
      </c>
      <c r="T106" s="467">
        <f t="shared" si="35"/>
        <v>-8.6065250150089256E-2</v>
      </c>
      <c r="U106" s="408">
        <f>'IdxETF data'!S116</f>
        <v>11.041166</v>
      </c>
      <c r="V106" s="467">
        <f t="shared" si="36"/>
        <v>-9.1619727672659468E-2</v>
      </c>
      <c r="W106" s="466">
        <f>'IdxETF data'!R116</f>
        <v>10.943498999999999</v>
      </c>
      <c r="X106" s="467">
        <f t="shared" si="37"/>
        <v>-8.9881857198387816E-2</v>
      </c>
      <c r="Z106">
        <f t="shared" si="27"/>
        <v>100</v>
      </c>
      <c r="AA106" s="420">
        <f t="shared" si="38"/>
        <v>39569</v>
      </c>
      <c r="AB106" s="430">
        <f t="shared" si="39"/>
        <v>1.5116591646124222E-2</v>
      </c>
      <c r="AC106" s="434">
        <f t="shared" si="40"/>
        <v>-4.1501397020091035E-2</v>
      </c>
      <c r="AD106" s="438">
        <f t="shared" si="41"/>
        <v>2.6009779129520849E-2</v>
      </c>
      <c r="AE106" s="442">
        <f t="shared" si="42"/>
        <v>-2.0571869675169996E-3</v>
      </c>
      <c r="AF106" s="446">
        <f t="shared" si="43"/>
        <v>1.9578456572846292E-2</v>
      </c>
      <c r="AG106" s="449">
        <f t="shared" si="44"/>
        <v>1.2527603149886213E-2</v>
      </c>
      <c r="AH106" s="472">
        <f t="shared" si="46"/>
        <v>6.7277812503857117E-3</v>
      </c>
      <c r="AI106" s="424">
        <f t="shared" si="45"/>
        <v>1.5116591646124222E-2</v>
      </c>
      <c r="AJ106" s="372">
        <f t="shared" si="47"/>
        <v>161.51834227664941</v>
      </c>
    </row>
    <row r="107" spans="2:36">
      <c r="B107" s="390">
        <f>'Step #4'!B107</f>
        <v>102</v>
      </c>
      <c r="C107" s="406">
        <f>'Step #4'!C107</f>
        <v>39630</v>
      </c>
      <c r="D107" s="398">
        <f>'IdxETF data'!D117</f>
        <v>92.522521999999995</v>
      </c>
      <c r="E107" s="422">
        <f t="shared" si="28"/>
        <v>-4.0290941308083195E-3</v>
      </c>
      <c r="F107" s="409">
        <f>'IdxETF data'!AB117</f>
        <v>30.429770999999999</v>
      </c>
      <c r="G107" s="410">
        <f t="shared" si="29"/>
        <v>3.6632899705472122E-2</v>
      </c>
      <c r="H107" s="392">
        <f>'IdxETF data'!AF117</f>
        <v>19.851727</v>
      </c>
      <c r="I107" s="411">
        <f t="shared" si="30"/>
        <v>2.9306926052260707E-2</v>
      </c>
      <c r="J107" s="412">
        <f>'IdxETF data'!AH117</f>
        <v>9.8452059999999992</v>
      </c>
      <c r="K107" s="413">
        <f t="shared" si="31"/>
        <v>-2.4127750345215304E-4</v>
      </c>
      <c r="L107" s="464">
        <f>'IdxETF data'!AP117</f>
        <v>36.598681999999997</v>
      </c>
      <c r="M107" s="414">
        <f t="shared" si="32"/>
        <v>-3.3074890835243731E-2</v>
      </c>
      <c r="N107" s="415">
        <f>'IdxETF data'!AZ117</f>
        <v>12.525394</v>
      </c>
      <c r="O107" s="417">
        <f t="shared" si="33"/>
        <v>4.2040552212279092E-3</v>
      </c>
      <c r="Q107" s="408">
        <f>'IdxETF data'!K117</f>
        <v>6.0619230000000002</v>
      </c>
      <c r="R107" s="467">
        <f t="shared" si="34"/>
        <v>-1.002881469801542E-4</v>
      </c>
      <c r="S107" s="463">
        <f>'IdxETF data'!Q117</f>
        <v>23.189782999999998</v>
      </c>
      <c r="T107" s="467">
        <f t="shared" si="35"/>
        <v>-3.192821751971997E-3</v>
      </c>
      <c r="U107" s="408">
        <f>'IdxETF data'!S117</f>
        <v>10.608385</v>
      </c>
      <c r="V107" s="467">
        <f t="shared" si="36"/>
        <v>-3.9197037704170046E-2</v>
      </c>
      <c r="W107" s="466">
        <f>'IdxETF data'!R117</f>
        <v>10.542073</v>
      </c>
      <c r="X107" s="467">
        <f t="shared" si="37"/>
        <v>-3.6681686542850644E-2</v>
      </c>
      <c r="Z107">
        <f t="shared" si="27"/>
        <v>101</v>
      </c>
      <c r="AA107" s="420">
        <f t="shared" si="38"/>
        <v>39600</v>
      </c>
      <c r="AB107" s="430">
        <f t="shared" si="39"/>
        <v>-8.8136756617488099E-2</v>
      </c>
      <c r="AC107" s="434">
        <f t="shared" si="40"/>
        <v>-0.14034152485127227</v>
      </c>
      <c r="AD107" s="438">
        <f t="shared" si="41"/>
        <v>-0.12198034335753383</v>
      </c>
      <c r="AE107" s="442">
        <f t="shared" si="42"/>
        <v>-0.12725372275587554</v>
      </c>
      <c r="AF107" s="446">
        <f t="shared" si="43"/>
        <v>-7.9025225218035344E-2</v>
      </c>
      <c r="AG107" s="449">
        <f t="shared" si="44"/>
        <v>-9.6797657647115454E-2</v>
      </c>
      <c r="AH107" s="472">
        <f t="shared" si="46"/>
        <v>-0.1049106434404188</v>
      </c>
      <c r="AI107" s="424">
        <f t="shared" si="45"/>
        <v>-8.8136756617488099E-2</v>
      </c>
      <c r="AJ107" s="372">
        <f t="shared" si="47"/>
        <v>144.57334906097631</v>
      </c>
    </row>
    <row r="108" spans="2:36">
      <c r="B108" s="390">
        <f>'Step #4'!B108</f>
        <v>103</v>
      </c>
      <c r="C108" s="406">
        <f>'Step #4'!C108</f>
        <v>39661</v>
      </c>
      <c r="D108" s="398">
        <f>'IdxETF data'!D118</f>
        <v>93.952338999999995</v>
      </c>
      <c r="E108" s="422">
        <f t="shared" si="28"/>
        <v>1.5453718393020122E-2</v>
      </c>
      <c r="F108" s="409">
        <f>'IdxETF data'!AB118</f>
        <v>28.705141000000001</v>
      </c>
      <c r="G108" s="410">
        <f t="shared" si="29"/>
        <v>-5.6675746919028658E-2</v>
      </c>
      <c r="H108" s="392">
        <f>'IdxETF data'!AF118</f>
        <v>18.640761999999999</v>
      </c>
      <c r="I108" s="411">
        <f t="shared" si="30"/>
        <v>-6.1000486254923936E-2</v>
      </c>
      <c r="J108" s="412">
        <f>'IdxETF data'!AH118</f>
        <v>9.3499960000000009</v>
      </c>
      <c r="K108" s="413">
        <f t="shared" si="31"/>
        <v>-5.0299607748176989E-2</v>
      </c>
      <c r="L108" s="464">
        <f>'IdxETF data'!AP118</f>
        <v>34.799244000000002</v>
      </c>
      <c r="M108" s="414">
        <f t="shared" si="32"/>
        <v>-4.9166743217692765E-2</v>
      </c>
      <c r="N108" s="415">
        <f>'IdxETF data'!AZ118</f>
        <v>11.428281</v>
      </c>
      <c r="O108" s="417">
        <f t="shared" si="33"/>
        <v>-8.7591096934755086E-2</v>
      </c>
      <c r="Q108" s="408">
        <f>'IdxETF data'!K118</f>
        <v>6.104673</v>
      </c>
      <c r="R108" s="467">
        <f t="shared" si="34"/>
        <v>7.0522175883791505E-3</v>
      </c>
      <c r="S108" s="463">
        <f>'IdxETF data'!Q118</f>
        <v>23.556567999999999</v>
      </c>
      <c r="T108" s="467">
        <f t="shared" si="35"/>
        <v>1.5816663743684067E-2</v>
      </c>
      <c r="U108" s="408">
        <f>'IdxETF data'!S118</f>
        <v>10.244213999999999</v>
      </c>
      <c r="V108" s="467">
        <f t="shared" si="36"/>
        <v>-3.4328599499358403E-2</v>
      </c>
      <c r="W108" s="466">
        <f>'IdxETF data'!R118</f>
        <v>10.004783</v>
      </c>
      <c r="X108" s="467">
        <f t="shared" si="37"/>
        <v>-5.0966256826337708E-2</v>
      </c>
      <c r="Z108">
        <f t="shared" si="27"/>
        <v>102</v>
      </c>
      <c r="AA108" s="420">
        <f t="shared" si="38"/>
        <v>39630</v>
      </c>
      <c r="AB108" s="430">
        <f t="shared" si="39"/>
        <v>-4.0290941308083195E-3</v>
      </c>
      <c r="AC108" s="434">
        <f t="shared" si="40"/>
        <v>3.6632899705472122E-2</v>
      </c>
      <c r="AD108" s="438">
        <f t="shared" si="41"/>
        <v>2.9306926052260707E-2</v>
      </c>
      <c r="AE108" s="442">
        <f t="shared" si="42"/>
        <v>-2.4127750345215304E-4</v>
      </c>
      <c r="AF108" s="446">
        <f t="shared" si="43"/>
        <v>-3.3074890835243731E-2</v>
      </c>
      <c r="AG108" s="449">
        <f t="shared" si="44"/>
        <v>4.2040552212279092E-3</v>
      </c>
      <c r="AH108" s="472">
        <f t="shared" si="46"/>
        <v>5.3681248995897978E-3</v>
      </c>
      <c r="AI108" s="424">
        <f t="shared" si="45"/>
        <v>-4.0290941308083195E-3</v>
      </c>
      <c r="AJ108" s="372">
        <f t="shared" si="47"/>
        <v>145.34943685588763</v>
      </c>
    </row>
    <row r="109" spans="2:36">
      <c r="B109" s="390">
        <f>'Step #4'!B109</f>
        <v>104</v>
      </c>
      <c r="C109" s="406">
        <f>'Step #4'!C109</f>
        <v>39692</v>
      </c>
      <c r="D109" s="398">
        <f>'IdxETF data'!D119</f>
        <v>84.614754000000005</v>
      </c>
      <c r="E109" s="422">
        <f t="shared" si="28"/>
        <v>-9.9386402716381439E-2</v>
      </c>
      <c r="F109" s="409">
        <f>'IdxETF data'!AB119</f>
        <v>23.497181000000001</v>
      </c>
      <c r="G109" s="410">
        <f t="shared" si="29"/>
        <v>-0.18142952163168258</v>
      </c>
      <c r="H109" s="392">
        <f>'IdxETF data'!AF119</f>
        <v>16.259641999999999</v>
      </c>
      <c r="I109" s="411">
        <f t="shared" si="30"/>
        <v>-0.12773726739282432</v>
      </c>
      <c r="J109" s="412">
        <f>'IdxETF data'!AH119</f>
        <v>7.7877349999999996</v>
      </c>
      <c r="K109" s="413">
        <f t="shared" si="31"/>
        <v>-0.16708680944890253</v>
      </c>
      <c r="L109" s="464">
        <f>'IdxETF data'!AP119</f>
        <v>32.511833000000003</v>
      </c>
      <c r="M109" s="414">
        <f t="shared" si="32"/>
        <v>-6.573162911240249E-2</v>
      </c>
      <c r="N109" s="415">
        <f>'IdxETF data'!AZ119</f>
        <v>9.8943510000000003</v>
      </c>
      <c r="O109" s="417">
        <f t="shared" si="33"/>
        <v>-0.134222285923841</v>
      </c>
      <c r="Q109" s="408">
        <f>'IdxETF data'!K119</f>
        <v>6.0373580000000002</v>
      </c>
      <c r="R109" s="467">
        <f t="shared" si="34"/>
        <v>-1.1026798650804026E-2</v>
      </c>
      <c r="S109" s="463">
        <f>'IdxETF data'!Q119</f>
        <v>21.273520999999999</v>
      </c>
      <c r="T109" s="467">
        <f t="shared" si="35"/>
        <v>-9.6917640973846475E-2</v>
      </c>
      <c r="U109" s="408">
        <f>'IdxETF data'!S119</f>
        <v>8.7875429999999994</v>
      </c>
      <c r="V109" s="467">
        <f t="shared" si="36"/>
        <v>-0.14219451096980207</v>
      </c>
      <c r="W109" s="466">
        <f>'IdxETF data'!R119</f>
        <v>8.6955109999999998</v>
      </c>
      <c r="X109" s="467">
        <f t="shared" si="37"/>
        <v>-0.13086460745825268</v>
      </c>
      <c r="Z109">
        <f t="shared" si="27"/>
        <v>103</v>
      </c>
      <c r="AA109" s="420">
        <f t="shared" si="38"/>
        <v>39661</v>
      </c>
      <c r="AB109" s="430">
        <f t="shared" si="39"/>
        <v>1.5453718393020122E-2</v>
      </c>
      <c r="AC109" s="434">
        <f t="shared" si="40"/>
        <v>-5.6675746919028658E-2</v>
      </c>
      <c r="AD109" s="438">
        <f t="shared" si="41"/>
        <v>-6.1000486254923936E-2</v>
      </c>
      <c r="AE109" s="442">
        <f t="shared" si="42"/>
        <v>-5.0299607748176989E-2</v>
      </c>
      <c r="AF109" s="446">
        <f t="shared" si="43"/>
        <v>-4.9166743217692765E-2</v>
      </c>
      <c r="AG109" s="449">
        <f t="shared" si="44"/>
        <v>-8.7591096934755086E-2</v>
      </c>
      <c r="AH109" s="472">
        <f t="shared" si="46"/>
        <v>-3.0175692408947324E-2</v>
      </c>
      <c r="AI109" s="424">
        <f t="shared" si="45"/>
        <v>1.5453718393020122E-2</v>
      </c>
      <c r="AJ109" s="372">
        <f t="shared" si="47"/>
        <v>140.96341695751065</v>
      </c>
    </row>
    <row r="110" spans="2:36">
      <c r="B110" s="390">
        <f>'Step #4'!B110</f>
        <v>105</v>
      </c>
      <c r="C110" s="406">
        <f>'Step #4'!C110</f>
        <v>39722</v>
      </c>
      <c r="D110" s="398">
        <f>'IdxETF data'!D120</f>
        <v>71.046386999999996</v>
      </c>
      <c r="E110" s="422">
        <f t="shared" si="28"/>
        <v>-0.1603546232610924</v>
      </c>
      <c r="F110" s="409">
        <f>'IdxETF data'!AB120</f>
        <v>17.150836999999999</v>
      </c>
      <c r="G110" s="410">
        <f t="shared" si="29"/>
        <v>-0.27008959074707739</v>
      </c>
      <c r="H110" s="392">
        <f>'IdxETF data'!AF120</f>
        <v>12.572307</v>
      </c>
      <c r="I110" s="411">
        <f t="shared" si="30"/>
        <v>-0.2267783632628565</v>
      </c>
      <c r="J110" s="412">
        <f>'IdxETF data'!AH120</f>
        <v>6.1429359999999997</v>
      </c>
      <c r="K110" s="413">
        <f t="shared" si="31"/>
        <v>-0.21120377105795207</v>
      </c>
      <c r="L110" s="464">
        <f>'IdxETF data'!AP120</f>
        <v>27.449003000000001</v>
      </c>
      <c r="M110" s="414">
        <f t="shared" si="32"/>
        <v>-0.15572268718284821</v>
      </c>
      <c r="N110" s="415">
        <f>'IdxETF data'!AZ120</f>
        <v>7.1414070000000001</v>
      </c>
      <c r="O110" s="417">
        <f t="shared" si="33"/>
        <v>-0.27823391347244508</v>
      </c>
      <c r="Q110" s="408">
        <f>'IdxETF data'!K120</f>
        <v>5.8829380000000002</v>
      </c>
      <c r="R110" s="467">
        <f t="shared" si="34"/>
        <v>-2.5577413166487761E-2</v>
      </c>
      <c r="S110" s="463">
        <f>'IdxETF data'!Q120</f>
        <v>17.605187999999998</v>
      </c>
      <c r="T110" s="467">
        <f t="shared" si="35"/>
        <v>-0.17243657032608761</v>
      </c>
      <c r="U110" s="408">
        <f>'IdxETF data'!S120</f>
        <v>6.8717009999999998</v>
      </c>
      <c r="V110" s="467">
        <f t="shared" si="36"/>
        <v>-0.21801793743711972</v>
      </c>
      <c r="W110" s="466">
        <f>'IdxETF data'!R120</f>
        <v>6.7748439999999999</v>
      </c>
      <c r="X110" s="467">
        <f t="shared" si="37"/>
        <v>-0.22088029099152429</v>
      </c>
      <c r="Z110">
        <f t="shared" si="27"/>
        <v>104</v>
      </c>
      <c r="AA110" s="420">
        <f t="shared" si="38"/>
        <v>39692</v>
      </c>
      <c r="AB110" s="430">
        <f t="shared" si="39"/>
        <v>-9.9386402716381439E-2</v>
      </c>
      <c r="AC110" s="434">
        <f t="shared" si="40"/>
        <v>-0.18142952163168258</v>
      </c>
      <c r="AD110" s="438">
        <f t="shared" si="41"/>
        <v>-0.12773726739282432</v>
      </c>
      <c r="AE110" s="442">
        <f t="shared" si="42"/>
        <v>-0.16708680944890253</v>
      </c>
      <c r="AF110" s="446">
        <f t="shared" si="43"/>
        <v>-6.573162911240249E-2</v>
      </c>
      <c r="AG110" s="449">
        <f t="shared" si="44"/>
        <v>-0.134222285923841</v>
      </c>
      <c r="AH110" s="472">
        <f t="shared" si="46"/>
        <v>-0.12283365188874321</v>
      </c>
      <c r="AI110" s="424">
        <f t="shared" si="45"/>
        <v>-9.9386402716381439E-2</v>
      </c>
      <c r="AJ110" s="372">
        <f t="shared" si="47"/>
        <v>123.64836566990402</v>
      </c>
    </row>
    <row r="111" spans="2:36">
      <c r="B111" s="390">
        <f>'Step #4'!B111</f>
        <v>106</v>
      </c>
      <c r="C111" s="406">
        <f>'Step #4'!C111</f>
        <v>39753</v>
      </c>
      <c r="D111" s="398">
        <f>'IdxETF data'!D121</f>
        <v>66.101089000000002</v>
      </c>
      <c r="E111" s="422">
        <f t="shared" si="28"/>
        <v>-6.9606607863113346E-2</v>
      </c>
      <c r="F111" s="409">
        <f>'IdxETF data'!AB121</f>
        <v>18.125620000000001</v>
      </c>
      <c r="G111" s="410">
        <f t="shared" si="29"/>
        <v>5.6835885035815048E-2</v>
      </c>
      <c r="H111" s="392">
        <f>'IdxETF data'!AF121</f>
        <v>11.286504000000001</v>
      </c>
      <c r="I111" s="411">
        <f t="shared" si="30"/>
        <v>-0.10227263779034346</v>
      </c>
      <c r="J111" s="412">
        <f>'IdxETF data'!AH121</f>
        <v>6.0604009999999997</v>
      </c>
      <c r="K111" s="413">
        <f t="shared" si="31"/>
        <v>-1.3435757754923672E-2</v>
      </c>
      <c r="L111" s="464">
        <f>'IdxETF data'!AP121</f>
        <v>26.412050000000001</v>
      </c>
      <c r="M111" s="414">
        <f t="shared" si="32"/>
        <v>-3.7777437672326442E-2</v>
      </c>
      <c r="N111" s="415">
        <f>'IdxETF data'!AZ121</f>
        <v>6.907762</v>
      </c>
      <c r="O111" s="417">
        <f t="shared" si="33"/>
        <v>-3.2716942193604215E-2</v>
      </c>
      <c r="Q111" s="408">
        <f>'IdxETF data'!K121</f>
        <v>6.0987650000000002</v>
      </c>
      <c r="R111" s="467">
        <f t="shared" si="34"/>
        <v>3.6686941116836458E-2</v>
      </c>
      <c r="S111" s="463">
        <f>'IdxETF data'!Q121</f>
        <v>16.213915</v>
      </c>
      <c r="T111" s="467">
        <f t="shared" si="35"/>
        <v>-7.9026307472547241E-2</v>
      </c>
      <c r="U111" s="408">
        <f>'IdxETF data'!S121</f>
        <v>6.3175299999999996</v>
      </c>
      <c r="V111" s="467">
        <f t="shared" si="36"/>
        <v>-8.0645388965556064E-2</v>
      </c>
      <c r="W111" s="466">
        <f>'IdxETF data'!R121</f>
        <v>6.3487130000000001</v>
      </c>
      <c r="X111" s="467">
        <f t="shared" si="37"/>
        <v>-6.289901287763966E-2</v>
      </c>
      <c r="Z111">
        <f t="shared" si="27"/>
        <v>105</v>
      </c>
      <c r="AA111" s="420">
        <f t="shared" si="38"/>
        <v>39722</v>
      </c>
      <c r="AB111" s="430">
        <f t="shared" si="39"/>
        <v>-0.1603546232610924</v>
      </c>
      <c r="AC111" s="434">
        <f t="shared" si="40"/>
        <v>-0.27008959074707739</v>
      </c>
      <c r="AD111" s="438">
        <f t="shared" si="41"/>
        <v>-0.2267783632628565</v>
      </c>
      <c r="AE111" s="442">
        <f t="shared" si="42"/>
        <v>-0.21120377105795207</v>
      </c>
      <c r="AF111" s="446">
        <f t="shared" si="43"/>
        <v>-0.15572268718284821</v>
      </c>
      <c r="AG111" s="449">
        <f t="shared" si="44"/>
        <v>-0.27823391347244508</v>
      </c>
      <c r="AH111" s="472">
        <f t="shared" si="46"/>
        <v>-0.20318807957725157</v>
      </c>
      <c r="AI111" s="424">
        <f t="shared" si="45"/>
        <v>-0.1603546232610924</v>
      </c>
      <c r="AJ111" s="372">
        <f t="shared" si="47"/>
        <v>98.524491706570458</v>
      </c>
    </row>
    <row r="112" spans="2:36">
      <c r="B112" s="390">
        <f>'Step #4'!B112</f>
        <v>107</v>
      </c>
      <c r="C112" s="406">
        <f>'Step #4'!C112</f>
        <v>39783</v>
      </c>
      <c r="D112" s="398">
        <f>'IdxETF data'!D122</f>
        <v>66.211143000000007</v>
      </c>
      <c r="E112" s="422">
        <f t="shared" si="28"/>
        <v>1.6649347486545896E-3</v>
      </c>
      <c r="F112" s="409">
        <f>'IdxETF data'!AB122</f>
        <v>19.829798</v>
      </c>
      <c r="G112" s="410">
        <f t="shared" si="29"/>
        <v>9.402039764708725E-2</v>
      </c>
      <c r="H112" s="392">
        <f>'IdxETF data'!AF122</f>
        <v>13.075747</v>
      </c>
      <c r="I112" s="411">
        <f t="shared" si="30"/>
        <v>0.15852942594092889</v>
      </c>
      <c r="J112" s="412">
        <f>'IdxETF data'!AH122</f>
        <v>6.1134589999999998</v>
      </c>
      <c r="K112" s="413">
        <f t="shared" si="31"/>
        <v>8.754866220898494E-3</v>
      </c>
      <c r="L112" s="464">
        <f>'IdxETF data'!AP122</f>
        <v>29.217945</v>
      </c>
      <c r="M112" s="414">
        <f t="shared" si="32"/>
        <v>0.10623541148831683</v>
      </c>
      <c r="N112" s="415">
        <f>'IdxETF data'!AZ122</f>
        <v>7.1617230000000003</v>
      </c>
      <c r="O112" s="417">
        <f t="shared" si="33"/>
        <v>3.6764584535483369E-2</v>
      </c>
      <c r="Q112" s="408">
        <f>'IdxETF data'!K122</f>
        <v>6.3025289999999998</v>
      </c>
      <c r="R112" s="467">
        <f t="shared" si="34"/>
        <v>3.3410698723429944E-2</v>
      </c>
      <c r="S112" s="463">
        <f>'IdxETF data'!Q122</f>
        <v>16.394409</v>
      </c>
      <c r="T112" s="467">
        <f t="shared" si="35"/>
        <v>1.1132043063011077E-2</v>
      </c>
      <c r="U112" s="408">
        <f>'IdxETF data'!S122</f>
        <v>6.3597530000000004</v>
      </c>
      <c r="V112" s="467">
        <f t="shared" si="36"/>
        <v>6.6834664813621991E-3</v>
      </c>
      <c r="W112" s="466">
        <f>'IdxETF data'!R122</f>
        <v>6.6636759999999997</v>
      </c>
      <c r="X112" s="467">
        <f t="shared" si="37"/>
        <v>4.9610527362002221E-2</v>
      </c>
      <c r="Z112">
        <f t="shared" si="27"/>
        <v>106</v>
      </c>
      <c r="AA112" s="420">
        <f t="shared" si="38"/>
        <v>39753</v>
      </c>
      <c r="AB112" s="430">
        <f t="shared" si="39"/>
        <v>-6.9606607863113346E-2</v>
      </c>
      <c r="AC112" s="434">
        <f t="shared" si="40"/>
        <v>5.6835885035815048E-2</v>
      </c>
      <c r="AD112" s="438">
        <f t="shared" si="41"/>
        <v>-0.10227263779034346</v>
      </c>
      <c r="AE112" s="442">
        <f t="shared" si="42"/>
        <v>-1.3435757754923672E-2</v>
      </c>
      <c r="AF112" s="446">
        <f t="shared" si="43"/>
        <v>-3.7777437672326442E-2</v>
      </c>
      <c r="AG112" s="449">
        <f t="shared" si="44"/>
        <v>-3.2716942193604215E-2</v>
      </c>
      <c r="AH112" s="472">
        <f t="shared" si="46"/>
        <v>-4.3051169820510035E-2</v>
      </c>
      <c r="AI112" s="424">
        <f t="shared" si="45"/>
        <v>-6.9606607863113346E-2</v>
      </c>
      <c r="AJ112" s="372">
        <f t="shared" si="47"/>
        <v>94.282897082631465</v>
      </c>
    </row>
    <row r="113" spans="2:36">
      <c r="B113" s="390">
        <f>'Step #4'!B113</f>
        <v>108</v>
      </c>
      <c r="C113" s="406">
        <f>'Step #4'!C113</f>
        <v>39814</v>
      </c>
      <c r="D113" s="398">
        <f>'IdxETF data'!D123</f>
        <v>61.267651000000001</v>
      </c>
      <c r="E113" s="422">
        <f t="shared" si="28"/>
        <v>-7.4662538298123082E-2</v>
      </c>
      <c r="F113" s="409">
        <f>'IdxETF data'!AB123</f>
        <v>17.234093000000001</v>
      </c>
      <c r="G113" s="410">
        <f t="shared" si="29"/>
        <v>-0.1308992154130868</v>
      </c>
      <c r="H113" s="392">
        <f>'IdxETF data'!AF123</f>
        <v>10.588112000000001</v>
      </c>
      <c r="I113" s="411">
        <f t="shared" si="30"/>
        <v>-0.19024802177649958</v>
      </c>
      <c r="J113" s="412">
        <f>'IdxETF data'!AH123</f>
        <v>6.119186</v>
      </c>
      <c r="K113" s="413">
        <f t="shared" si="31"/>
        <v>9.3678554154053018E-4</v>
      </c>
      <c r="L113" s="464">
        <f>'IdxETF data'!AP123</f>
        <v>25.923769</v>
      </c>
      <c r="M113" s="414">
        <f t="shared" si="32"/>
        <v>-0.1127449586204643</v>
      </c>
      <c r="N113" s="415">
        <f>'IdxETF data'!AZ123</f>
        <v>6.8284200000000004</v>
      </c>
      <c r="O113" s="417">
        <f t="shared" si="33"/>
        <v>-4.6539498944597524E-2</v>
      </c>
      <c r="Q113" s="408">
        <f>'IdxETF data'!K123</f>
        <v>6.2583299999999999</v>
      </c>
      <c r="R113" s="467">
        <f t="shared" si="34"/>
        <v>-7.0128991076439107E-3</v>
      </c>
      <c r="S113" s="463">
        <f>'IdxETF data'!Q123</f>
        <v>15.151740999999999</v>
      </c>
      <c r="T113" s="467">
        <f t="shared" si="35"/>
        <v>-7.5798279767205989E-2</v>
      </c>
      <c r="U113" s="408">
        <f>'IdxETF data'!S123</f>
        <v>5.9846069999999996</v>
      </c>
      <c r="V113" s="467">
        <f t="shared" si="36"/>
        <v>-5.8987510992958514E-2</v>
      </c>
      <c r="W113" s="466">
        <f>'IdxETF data'!R123</f>
        <v>6.0492049999999997</v>
      </c>
      <c r="X113" s="467">
        <f t="shared" si="37"/>
        <v>-9.2212016310516898E-2</v>
      </c>
      <c r="Z113">
        <f t="shared" si="27"/>
        <v>107</v>
      </c>
      <c r="AA113" s="420">
        <f t="shared" si="38"/>
        <v>39783</v>
      </c>
      <c r="AB113" s="430">
        <f t="shared" si="39"/>
        <v>1.6649347486545896E-3</v>
      </c>
      <c r="AC113" s="434">
        <f t="shared" si="40"/>
        <v>9.402039764708725E-2</v>
      </c>
      <c r="AD113" s="438">
        <f t="shared" si="41"/>
        <v>0.15852942594092889</v>
      </c>
      <c r="AE113" s="442">
        <f t="shared" si="42"/>
        <v>8.754866220898494E-3</v>
      </c>
      <c r="AF113" s="446">
        <f t="shared" si="43"/>
        <v>0.10623541148831683</v>
      </c>
      <c r="AG113" s="449">
        <f t="shared" si="44"/>
        <v>3.6764584535483369E-2</v>
      </c>
      <c r="AH113" s="472">
        <f t="shared" si="46"/>
        <v>5.372393366213412E-2</v>
      </c>
      <c r="AI113" s="424">
        <f t="shared" si="45"/>
        <v>1.6649347486545896E-3</v>
      </c>
      <c r="AJ113" s="372">
        <f t="shared" si="47"/>
        <v>99.348145190972573</v>
      </c>
    </row>
    <row r="114" spans="2:36">
      <c r="B114" s="390">
        <f>'Step #4'!B114</f>
        <v>109</v>
      </c>
      <c r="C114" s="406">
        <f>'Step #4'!C114</f>
        <v>39845</v>
      </c>
      <c r="D114" s="398">
        <f>'IdxETF data'!D124</f>
        <v>54.684483</v>
      </c>
      <c r="E114" s="422">
        <f t="shared" si="28"/>
        <v>-0.10744932917372663</v>
      </c>
      <c r="F114" s="409">
        <f>'IdxETF data'!AB124</f>
        <v>16.685006999999999</v>
      </c>
      <c r="G114" s="410">
        <f t="shared" si="29"/>
        <v>-3.186045241835489E-2</v>
      </c>
      <c r="H114" s="392">
        <f>'IdxETF data'!AF124</f>
        <v>9.2150719999999993</v>
      </c>
      <c r="I114" s="411">
        <f t="shared" si="30"/>
        <v>-0.12967751002256123</v>
      </c>
      <c r="J114" s="412">
        <f>'IdxETF data'!AH124</f>
        <v>5.8749079999999996</v>
      </c>
      <c r="K114" s="413">
        <f t="shared" si="31"/>
        <v>-3.9920015505330309E-2</v>
      </c>
      <c r="L114" s="464">
        <f>'IdxETF data'!AP124</f>
        <v>22.664068</v>
      </c>
      <c r="M114" s="414">
        <f t="shared" si="32"/>
        <v>-0.12574178546337145</v>
      </c>
      <c r="N114" s="415">
        <f>'IdxETF data'!AZ124</f>
        <v>6.0767660000000001</v>
      </c>
      <c r="O114" s="417">
        <f t="shared" si="33"/>
        <v>-0.11007729460109372</v>
      </c>
      <c r="Q114" s="408">
        <f>'IdxETF data'!K124</f>
        <v>6.2327490000000001</v>
      </c>
      <c r="R114" s="467">
        <f t="shared" si="34"/>
        <v>-4.0875121637881096E-3</v>
      </c>
      <c r="S114" s="463">
        <f>'IdxETF data'!Q124</f>
        <v>13.568388000000001</v>
      </c>
      <c r="T114" s="467">
        <f t="shared" si="35"/>
        <v>-0.10449974032687059</v>
      </c>
      <c r="U114" s="408">
        <f>'IdxETF data'!S124</f>
        <v>5.3141100000000003</v>
      </c>
      <c r="V114" s="467">
        <f t="shared" si="36"/>
        <v>-0.11203693074582832</v>
      </c>
      <c r="W114" s="466">
        <f>'IdxETF data'!R124</f>
        <v>5.4697560000000003</v>
      </c>
      <c r="X114" s="467">
        <f t="shared" si="37"/>
        <v>-9.5789281401440274E-2</v>
      </c>
      <c r="Z114">
        <f t="shared" si="27"/>
        <v>108</v>
      </c>
      <c r="AA114" s="420">
        <f t="shared" si="38"/>
        <v>39814</v>
      </c>
      <c r="AB114" s="430">
        <f t="shared" si="39"/>
        <v>-7.4662538298123082E-2</v>
      </c>
      <c r="AC114" s="434">
        <f t="shared" si="40"/>
        <v>-0.1308992154130868</v>
      </c>
      <c r="AD114" s="438">
        <f t="shared" si="41"/>
        <v>-0.19024802177649958</v>
      </c>
      <c r="AE114" s="442">
        <f t="shared" si="42"/>
        <v>9.3678554154053018E-4</v>
      </c>
      <c r="AF114" s="446">
        <f t="shared" si="43"/>
        <v>-0.1127449586204643</v>
      </c>
      <c r="AG114" s="449">
        <f t="shared" si="44"/>
        <v>-4.6539498944597524E-2</v>
      </c>
      <c r="AH114" s="472">
        <f t="shared" si="46"/>
        <v>-9.3871868100039307E-2</v>
      </c>
      <c r="AI114" s="424">
        <f t="shared" si="45"/>
        <v>-7.4662538298123082E-2</v>
      </c>
      <c r="AJ114" s="372">
        <f t="shared" si="47"/>
        <v>90.022149209622043</v>
      </c>
    </row>
    <row r="115" spans="2:36">
      <c r="B115" s="390">
        <f>'Step #4'!B115</f>
        <v>110</v>
      </c>
      <c r="C115" s="406">
        <f>'Step #4'!C115</f>
        <v>39873</v>
      </c>
      <c r="D115" s="398">
        <f>'IdxETF data'!D125</f>
        <v>58.819251999999999</v>
      </c>
      <c r="E115" s="422">
        <f t="shared" si="28"/>
        <v>7.5611375899814259E-2</v>
      </c>
      <c r="F115" s="409">
        <f>'IdxETF data'!AB125</f>
        <v>19.581381</v>
      </c>
      <c r="G115" s="410">
        <f t="shared" si="29"/>
        <v>0.17359141653341847</v>
      </c>
      <c r="H115" s="392">
        <f>'IdxETF data'!AF125</f>
        <v>10.226067</v>
      </c>
      <c r="I115" s="411">
        <f t="shared" si="30"/>
        <v>0.1097110255893825</v>
      </c>
      <c r="J115" s="412">
        <f>'IdxETF data'!AH125</f>
        <v>6.2107910000000004</v>
      </c>
      <c r="K115" s="413">
        <f t="shared" si="31"/>
        <v>5.7172469764632972E-2</v>
      </c>
      <c r="L115" s="464">
        <f>'IdxETF data'!AP125</f>
        <v>24.293917</v>
      </c>
      <c r="M115" s="414">
        <f t="shared" si="32"/>
        <v>7.191334759496848E-2</v>
      </c>
      <c r="N115" s="415">
        <f>'IdxETF data'!AZ125</f>
        <v>6.6696200000000001</v>
      </c>
      <c r="O115" s="417">
        <f t="shared" si="33"/>
        <v>9.7560774925346871E-2</v>
      </c>
      <c r="Q115" s="408">
        <f>'IdxETF data'!K125</f>
        <v>6.3247619999999998</v>
      </c>
      <c r="R115" s="467">
        <f t="shared" si="34"/>
        <v>1.4762827766688469E-2</v>
      </c>
      <c r="S115" s="463">
        <f>'IdxETF data'!Q125</f>
        <v>14.644162</v>
      </c>
      <c r="T115" s="467">
        <f t="shared" si="35"/>
        <v>7.9285321145002641E-2</v>
      </c>
      <c r="U115" s="408">
        <f>'IdxETF data'!S125</f>
        <v>5.8072840000000001</v>
      </c>
      <c r="V115" s="467">
        <f t="shared" si="36"/>
        <v>9.2804627679893725E-2</v>
      </c>
      <c r="W115" s="466">
        <f>'IdxETF data'!R125</f>
        <v>5.9791619999999996</v>
      </c>
      <c r="X115" s="467">
        <f t="shared" si="37"/>
        <v>9.3131393795262474E-2</v>
      </c>
      <c r="Z115">
        <f t="shared" si="27"/>
        <v>109</v>
      </c>
      <c r="AA115" s="420">
        <f t="shared" si="38"/>
        <v>39845</v>
      </c>
      <c r="AB115" s="430">
        <f t="shared" si="39"/>
        <v>-0.10744932917372663</v>
      </c>
      <c r="AC115" s="434">
        <f t="shared" si="40"/>
        <v>-3.186045241835489E-2</v>
      </c>
      <c r="AD115" s="438">
        <f t="shared" si="41"/>
        <v>-0.12967751002256123</v>
      </c>
      <c r="AE115" s="442">
        <f t="shared" si="42"/>
        <v>-3.9920015505330309E-2</v>
      </c>
      <c r="AF115" s="446">
        <f t="shared" si="43"/>
        <v>-0.12574178546337145</v>
      </c>
      <c r="AG115" s="449">
        <f t="shared" si="44"/>
        <v>-0.11007729460109372</v>
      </c>
      <c r="AH115" s="472">
        <f t="shared" si="46"/>
        <v>-9.4784335592607627E-2</v>
      </c>
      <c r="AI115" s="424">
        <f t="shared" si="45"/>
        <v>-0.10744932917372663</v>
      </c>
      <c r="AJ115" s="372">
        <f t="shared" si="47"/>
        <v>81.489459608169426</v>
      </c>
    </row>
    <row r="116" spans="2:36">
      <c r="B116" s="390">
        <f>'Step #4'!B116</f>
        <v>111</v>
      </c>
      <c r="C116" s="406">
        <f>'Step #4'!C116</f>
        <v>39904</v>
      </c>
      <c r="D116" s="398">
        <f>'IdxETF data'!D126</f>
        <v>65.125564999999995</v>
      </c>
      <c r="E116" s="422">
        <f t="shared" si="28"/>
        <v>0.1072151172544662</v>
      </c>
      <c r="F116" s="409">
        <f>'IdxETF data'!AB126</f>
        <v>21.949261</v>
      </c>
      <c r="G116" s="410">
        <f t="shared" si="29"/>
        <v>0.12092507673488395</v>
      </c>
      <c r="H116" s="392">
        <f>'IdxETF data'!AF126</f>
        <v>11.810869</v>
      </c>
      <c r="I116" s="411">
        <f t="shared" si="30"/>
        <v>0.15497668849617363</v>
      </c>
      <c r="J116" s="412">
        <f>'IdxETF data'!AH126</f>
        <v>7.2489759999999999</v>
      </c>
      <c r="K116" s="413">
        <f t="shared" si="31"/>
        <v>0.16715825729766132</v>
      </c>
      <c r="L116" s="464">
        <f>'IdxETF data'!AP126</f>
        <v>26.169775000000001</v>
      </c>
      <c r="M116" s="414">
        <f t="shared" si="32"/>
        <v>7.7215131672673465E-2</v>
      </c>
      <c r="N116" s="415">
        <f>'IdxETF data'!AZ126</f>
        <v>7.7494630000000004</v>
      </c>
      <c r="O116" s="417">
        <f t="shared" si="33"/>
        <v>0.16190472620629071</v>
      </c>
      <c r="Q116" s="408">
        <f>'IdxETF data'!K126</f>
        <v>6.3486690000000001</v>
      </c>
      <c r="R116" s="467">
        <f t="shared" si="34"/>
        <v>3.7799050778513088E-3</v>
      </c>
      <c r="S116" s="463">
        <f>'IdxETF data'!Q126</f>
        <v>16.303782000000002</v>
      </c>
      <c r="T116" s="467">
        <f t="shared" si="35"/>
        <v>0.11332980337147336</v>
      </c>
      <c r="U116" s="408">
        <f>'IdxETF data'!S126</f>
        <v>6.5331960000000002</v>
      </c>
      <c r="V116" s="467">
        <f t="shared" si="36"/>
        <v>0.12500025829630523</v>
      </c>
      <c r="W116" s="466">
        <f>'IdxETF data'!R126</f>
        <v>6.743271</v>
      </c>
      <c r="X116" s="467">
        <f t="shared" si="37"/>
        <v>0.1277953331921764</v>
      </c>
      <c r="Z116">
        <f t="shared" si="27"/>
        <v>110</v>
      </c>
      <c r="AA116" s="420">
        <f t="shared" si="38"/>
        <v>39873</v>
      </c>
      <c r="AB116" s="430">
        <f t="shared" si="39"/>
        <v>7.5611375899814259E-2</v>
      </c>
      <c r="AC116" s="434">
        <f t="shared" si="40"/>
        <v>0.17359141653341847</v>
      </c>
      <c r="AD116" s="438">
        <f t="shared" si="41"/>
        <v>0.1097110255893825</v>
      </c>
      <c r="AE116" s="442">
        <f t="shared" si="42"/>
        <v>5.7172469764632972E-2</v>
      </c>
      <c r="AF116" s="446">
        <f t="shared" si="43"/>
        <v>7.191334759496848E-2</v>
      </c>
      <c r="AG116" s="449">
        <f t="shared" si="44"/>
        <v>9.7560774925346871E-2</v>
      </c>
      <c r="AH116" s="472">
        <f t="shared" si="46"/>
        <v>9.5404575906840677E-2</v>
      </c>
      <c r="AI116" s="424">
        <f t="shared" si="45"/>
        <v>7.5611375899814259E-2</v>
      </c>
      <c r="AJ116" s="372">
        <f t="shared" si="47"/>
        <v>89.26392694296446</v>
      </c>
    </row>
    <row r="117" spans="2:36">
      <c r="B117" s="390">
        <f>'Step #4'!B117</f>
        <v>112</v>
      </c>
      <c r="C117" s="406">
        <f>'Step #4'!C117</f>
        <v>39934</v>
      </c>
      <c r="D117" s="398">
        <f>'IdxETF data'!D127</f>
        <v>68.932388000000003</v>
      </c>
      <c r="E117" s="422">
        <f t="shared" si="28"/>
        <v>5.8453588847943383E-2</v>
      </c>
      <c r="F117" s="409">
        <f>'IdxETF data'!AB127</f>
        <v>25.648661000000001</v>
      </c>
      <c r="G117" s="410">
        <f t="shared" si="29"/>
        <v>0.16854325983913543</v>
      </c>
      <c r="H117" s="392">
        <f>'IdxETF data'!AF127</f>
        <v>13.21123</v>
      </c>
      <c r="I117" s="411">
        <f t="shared" si="30"/>
        <v>0.11856545017983011</v>
      </c>
      <c r="J117" s="412">
        <f>'IdxETF data'!AH127</f>
        <v>8.6596860000000007</v>
      </c>
      <c r="K117" s="413">
        <f t="shared" si="31"/>
        <v>0.19460817638242989</v>
      </c>
      <c r="L117" s="464">
        <f>'IdxETF data'!AP127</f>
        <v>28.814420999999999</v>
      </c>
      <c r="M117" s="414">
        <f t="shared" si="32"/>
        <v>0.10105726931163894</v>
      </c>
      <c r="N117" s="415">
        <f>'IdxETF data'!AZ127</f>
        <v>9.8667999999999996</v>
      </c>
      <c r="O117" s="417">
        <f t="shared" si="33"/>
        <v>0.27322370595227041</v>
      </c>
      <c r="Q117" s="408">
        <f>'IdxETF data'!K127</f>
        <v>6.4029429999999996</v>
      </c>
      <c r="R117" s="467">
        <f t="shared" si="34"/>
        <v>8.5488785129606004E-3</v>
      </c>
      <c r="S117" s="463">
        <f>'IdxETF data'!Q127</f>
        <v>17.180754</v>
      </c>
      <c r="T117" s="467">
        <f t="shared" si="35"/>
        <v>5.3789482710207892E-2</v>
      </c>
      <c r="U117" s="408">
        <f>'IdxETF data'!S127</f>
        <v>7.2147759999999996</v>
      </c>
      <c r="V117" s="467">
        <f t="shared" si="36"/>
        <v>0.10432566235575957</v>
      </c>
      <c r="W117" s="466">
        <f>'IdxETF data'!R127</f>
        <v>7.711144</v>
      </c>
      <c r="X117" s="467">
        <f t="shared" si="37"/>
        <v>0.14353167772732256</v>
      </c>
      <c r="Z117">
        <f t="shared" si="27"/>
        <v>111</v>
      </c>
      <c r="AA117" s="420">
        <f t="shared" si="38"/>
        <v>39904</v>
      </c>
      <c r="AB117" s="430">
        <f t="shared" si="39"/>
        <v>0.1072151172544662</v>
      </c>
      <c r="AC117" s="434">
        <f t="shared" si="40"/>
        <v>0.12092507673488395</v>
      </c>
      <c r="AD117" s="438">
        <f t="shared" si="41"/>
        <v>0.15497668849617363</v>
      </c>
      <c r="AE117" s="442">
        <f t="shared" si="42"/>
        <v>0.16715825729766132</v>
      </c>
      <c r="AF117" s="446">
        <f t="shared" si="43"/>
        <v>7.7215131672673465E-2</v>
      </c>
      <c r="AG117" s="449">
        <f t="shared" si="44"/>
        <v>0.16190472620629071</v>
      </c>
      <c r="AH117" s="472">
        <f t="shared" si="46"/>
        <v>0.12489912320410766</v>
      </c>
      <c r="AI117" s="424">
        <f t="shared" si="45"/>
        <v>0.1072151172544662</v>
      </c>
      <c r="AJ117" s="372">
        <f t="shared" si="47"/>
        <v>100.41291315189625</v>
      </c>
    </row>
    <row r="118" spans="2:36">
      <c r="B118" s="390">
        <f>'Step #4'!B118</f>
        <v>113</v>
      </c>
      <c r="C118" s="406">
        <f>'Step #4'!C118</f>
        <v>39965</v>
      </c>
      <c r="D118" s="398">
        <f>'IdxETF data'!D128</f>
        <v>68.500313000000006</v>
      </c>
      <c r="E118" s="422">
        <f t="shared" si="28"/>
        <v>-6.2680985315639592E-3</v>
      </c>
      <c r="F118" s="409">
        <f>'IdxETF data'!AB128</f>
        <v>26.334994999999999</v>
      </c>
      <c r="G118" s="410">
        <f t="shared" si="29"/>
        <v>2.675905771455267E-2</v>
      </c>
      <c r="H118" s="392">
        <f>'IdxETF data'!AF128</f>
        <v>12.282211999999999</v>
      </c>
      <c r="I118" s="411">
        <f t="shared" si="30"/>
        <v>-7.0320325965107067E-2</v>
      </c>
      <c r="J118" s="412">
        <f>'IdxETF data'!AH128</f>
        <v>8.390981</v>
      </c>
      <c r="K118" s="413">
        <f t="shared" si="31"/>
        <v>-3.102941607813503E-2</v>
      </c>
      <c r="L118" s="464">
        <f>'IdxETF data'!AP128</f>
        <v>28.998947000000001</v>
      </c>
      <c r="M118" s="414">
        <f t="shared" si="32"/>
        <v>6.4039461351661497E-3</v>
      </c>
      <c r="N118" s="415">
        <f>'IdxETF data'!AZ128</f>
        <v>9.5492019999999993</v>
      </c>
      <c r="O118" s="417">
        <f t="shared" si="33"/>
        <v>-3.2188551506060703E-2</v>
      </c>
      <c r="Q118" s="408">
        <f>'IdxETF data'!K128</f>
        <v>6.4385579999999996</v>
      </c>
      <c r="R118" s="467">
        <f t="shared" si="34"/>
        <v>5.5622859675621417E-3</v>
      </c>
      <c r="S118" s="463">
        <f>'IdxETF data'!Q128</f>
        <v>17.157876999999999</v>
      </c>
      <c r="T118" s="467">
        <f t="shared" si="35"/>
        <v>-1.331548079903877E-3</v>
      </c>
      <c r="U118" s="408">
        <f>'IdxETF data'!S128</f>
        <v>7.1316579999999998</v>
      </c>
      <c r="V118" s="467">
        <f t="shared" si="36"/>
        <v>-1.1520523991319975E-2</v>
      </c>
      <c r="W118" s="466">
        <f>'IdxETF data'!R128</f>
        <v>7.6092649999999997</v>
      </c>
      <c r="X118" s="467">
        <f t="shared" si="37"/>
        <v>-1.3211917712858234E-2</v>
      </c>
      <c r="Z118">
        <f t="shared" si="27"/>
        <v>112</v>
      </c>
      <c r="AA118" s="420">
        <f t="shared" si="38"/>
        <v>39934</v>
      </c>
      <c r="AB118" s="430">
        <f t="shared" si="39"/>
        <v>5.8453588847943383E-2</v>
      </c>
      <c r="AC118" s="434">
        <f t="shared" si="40"/>
        <v>0.16854325983913543</v>
      </c>
      <c r="AD118" s="438">
        <f t="shared" si="41"/>
        <v>0.11856545017983011</v>
      </c>
      <c r="AE118" s="442">
        <f t="shared" si="42"/>
        <v>0.19460817638242989</v>
      </c>
      <c r="AF118" s="446">
        <f t="shared" si="43"/>
        <v>0.10105726931163894</v>
      </c>
      <c r="AG118" s="449">
        <f t="shared" si="44"/>
        <v>0.27322370595227041</v>
      </c>
      <c r="AH118" s="472">
        <f t="shared" si="46"/>
        <v>0.12333665720665611</v>
      </c>
      <c r="AI118" s="424">
        <f t="shared" si="45"/>
        <v>5.8453588847943383E-2</v>
      </c>
      <c r="AJ118" s="372">
        <f t="shared" si="47"/>
        <v>112.7975062004334</v>
      </c>
    </row>
    <row r="119" spans="2:36">
      <c r="B119" s="390">
        <f>'Step #4'!B119</f>
        <v>114</v>
      </c>
      <c r="C119" s="406">
        <f>'Step #4'!C119</f>
        <v>39995</v>
      </c>
      <c r="D119" s="398">
        <f>'IdxETF data'!D129</f>
        <v>74.026627000000005</v>
      </c>
      <c r="E119" s="422">
        <f t="shared" si="28"/>
        <v>8.0675748153150817E-2</v>
      </c>
      <c r="F119" s="409">
        <f>'IdxETF data'!AB129</f>
        <v>28.983861999999998</v>
      </c>
      <c r="G119" s="410">
        <f t="shared" si="29"/>
        <v>0.10058353912730955</v>
      </c>
      <c r="H119" s="392">
        <f>'IdxETF data'!AF129</f>
        <v>14.190928</v>
      </c>
      <c r="I119" s="411">
        <f t="shared" si="30"/>
        <v>0.15540490589154454</v>
      </c>
      <c r="J119" s="412">
        <f>'IdxETF data'!AH129</f>
        <v>9.49329</v>
      </c>
      <c r="K119" s="413">
        <f t="shared" si="31"/>
        <v>0.13136831080895073</v>
      </c>
      <c r="L119" s="464">
        <f>'IdxETF data'!AP129</f>
        <v>30.516615000000002</v>
      </c>
      <c r="M119" s="414">
        <f t="shared" si="32"/>
        <v>5.2335279622394593E-2</v>
      </c>
      <c r="N119" s="415">
        <f>'IdxETF data'!AZ129</f>
        <v>11.231804</v>
      </c>
      <c r="O119" s="417">
        <f t="shared" si="33"/>
        <v>0.1762034146937097</v>
      </c>
      <c r="Q119" s="408">
        <f>'IdxETF data'!K129</f>
        <v>6.5306519999999999</v>
      </c>
      <c r="R119" s="467">
        <f t="shared" si="34"/>
        <v>1.4303513302202253E-2</v>
      </c>
      <c r="S119" s="463">
        <f>'IdxETF data'!Q129</f>
        <v>18.588266000000001</v>
      </c>
      <c r="T119" s="467">
        <f t="shared" si="35"/>
        <v>8.3366316240639948E-2</v>
      </c>
      <c r="U119" s="408">
        <f>'IdxETF data'!S129</f>
        <v>7.8187790000000001</v>
      </c>
      <c r="V119" s="467">
        <f t="shared" si="36"/>
        <v>9.6348002105541175E-2</v>
      </c>
      <c r="W119" s="466">
        <f>'IdxETF data'!R129</f>
        <v>8.3670080000000002</v>
      </c>
      <c r="X119" s="467">
        <f t="shared" si="37"/>
        <v>9.9581628449002757E-2</v>
      </c>
      <c r="Z119">
        <f t="shared" si="27"/>
        <v>113</v>
      </c>
      <c r="AA119" s="420">
        <f t="shared" si="38"/>
        <v>39965</v>
      </c>
      <c r="AB119" s="430">
        <f t="shared" si="39"/>
        <v>-6.2680985315639592E-3</v>
      </c>
      <c r="AC119" s="434">
        <f t="shared" si="40"/>
        <v>2.675905771455267E-2</v>
      </c>
      <c r="AD119" s="438">
        <f t="shared" si="41"/>
        <v>-7.0320325965107067E-2</v>
      </c>
      <c r="AE119" s="442">
        <f t="shared" si="42"/>
        <v>-3.102941607813503E-2</v>
      </c>
      <c r="AF119" s="446">
        <f t="shared" si="43"/>
        <v>6.4039461351661497E-3</v>
      </c>
      <c r="AG119" s="449">
        <f t="shared" si="44"/>
        <v>-3.2188551506060703E-2</v>
      </c>
      <c r="AH119" s="472">
        <f t="shared" si="46"/>
        <v>-1.4722831795111703E-2</v>
      </c>
      <c r="AI119" s="424">
        <f t="shared" si="45"/>
        <v>-6.2680985315639592E-3</v>
      </c>
      <c r="AJ119" s="372">
        <f t="shared" si="47"/>
        <v>111.13680748973636</v>
      </c>
    </row>
    <row r="120" spans="2:36">
      <c r="B120" s="390">
        <f>'Step #4'!B120</f>
        <v>115</v>
      </c>
      <c r="C120" s="406">
        <f>'Step #4'!C120</f>
        <v>40026</v>
      </c>
      <c r="D120" s="398">
        <f>'IdxETF data'!D130</f>
        <v>76.761146999999994</v>
      </c>
      <c r="E120" s="422">
        <f t="shared" si="28"/>
        <v>3.6939681177152517E-2</v>
      </c>
      <c r="F120" s="409">
        <f>'IdxETF data'!AB130</f>
        <v>27.218246000000001</v>
      </c>
      <c r="G120" s="410">
        <f t="shared" si="29"/>
        <v>-6.0917209721740972E-2</v>
      </c>
      <c r="H120" s="392">
        <f>'IdxETF data'!AF130</f>
        <v>14.733479000000001</v>
      </c>
      <c r="I120" s="411">
        <f t="shared" si="30"/>
        <v>3.8232242457998611E-2</v>
      </c>
      <c r="J120" s="412">
        <f>'IdxETF data'!AH130</f>
        <v>8.9239420000000003</v>
      </c>
      <c r="K120" s="413">
        <f t="shared" si="31"/>
        <v>-5.9973728812666605E-2</v>
      </c>
      <c r="L120" s="464">
        <f>'IdxETF data'!AP130</f>
        <v>31.598768</v>
      </c>
      <c r="M120" s="414">
        <f t="shared" si="32"/>
        <v>3.5461108645241213E-2</v>
      </c>
      <c r="N120" s="415">
        <f>'IdxETF data'!AZ130</f>
        <v>10.911811</v>
      </c>
      <c r="O120" s="417">
        <f t="shared" si="33"/>
        <v>-2.8489902423511015E-2</v>
      </c>
      <c r="Q120" s="408">
        <f>'IdxETF data'!K130</f>
        <v>6.5976910000000002</v>
      </c>
      <c r="R120" s="467">
        <f t="shared" si="34"/>
        <v>1.0265284385081452E-2</v>
      </c>
      <c r="S120" s="463">
        <f>'IdxETF data'!Q130</f>
        <v>19.270201</v>
      </c>
      <c r="T120" s="467">
        <f t="shared" si="35"/>
        <v>3.6686315980199558E-2</v>
      </c>
      <c r="U120" s="408">
        <f>'IdxETF data'!S130</f>
        <v>8.1678800000000003</v>
      </c>
      <c r="V120" s="467">
        <f t="shared" si="36"/>
        <v>4.4649043028329727E-2</v>
      </c>
      <c r="W120" s="466">
        <f>'IdxETF data'!R130</f>
        <v>8.6535460000000004</v>
      </c>
      <c r="X120" s="467">
        <f t="shared" si="37"/>
        <v>3.424617258642515E-2</v>
      </c>
      <c r="Z120">
        <f t="shared" si="27"/>
        <v>114</v>
      </c>
      <c r="AA120" s="420">
        <f t="shared" si="38"/>
        <v>39995</v>
      </c>
      <c r="AB120" s="430">
        <f t="shared" si="39"/>
        <v>8.0675748153150817E-2</v>
      </c>
      <c r="AC120" s="434">
        <f t="shared" si="40"/>
        <v>0.10058353912730955</v>
      </c>
      <c r="AD120" s="438">
        <f t="shared" si="41"/>
        <v>0.15540490589154454</v>
      </c>
      <c r="AE120" s="442">
        <f t="shared" si="42"/>
        <v>0.13136831080895073</v>
      </c>
      <c r="AF120" s="446">
        <f t="shared" si="43"/>
        <v>5.2335279622394593E-2</v>
      </c>
      <c r="AG120" s="449">
        <f t="shared" si="44"/>
        <v>0.1762034146937097</v>
      </c>
      <c r="AH120" s="472">
        <f t="shared" si="46"/>
        <v>0.10665926652659394</v>
      </c>
      <c r="AI120" s="424">
        <f t="shared" si="45"/>
        <v>8.0675748153150817E-2</v>
      </c>
      <c r="AJ120" s="372">
        <f t="shared" si="47"/>
        <v>122.99057786069892</v>
      </c>
    </row>
    <row r="121" spans="2:36">
      <c r="B121" s="390">
        <f>'Step #4'!B121</f>
        <v>116</v>
      </c>
      <c r="C121" s="406">
        <f>'Step #4'!C121</f>
        <v>40057</v>
      </c>
      <c r="D121" s="398">
        <f>'IdxETF data'!D131</f>
        <v>79.106078999999994</v>
      </c>
      <c r="E121" s="422">
        <f t="shared" si="28"/>
        <v>3.0548423149539428E-2</v>
      </c>
      <c r="F121" s="409">
        <f>'IdxETF data'!AB131</f>
        <v>28.333003999999999</v>
      </c>
      <c r="G121" s="410">
        <f t="shared" si="29"/>
        <v>4.0956276168567118E-2</v>
      </c>
      <c r="H121" s="392">
        <f>'IdxETF data'!AF131</f>
        <v>15.635384</v>
      </c>
      <c r="I121" s="411">
        <f t="shared" si="30"/>
        <v>6.12146662712858E-2</v>
      </c>
      <c r="J121" s="412">
        <f>'IdxETF data'!AH131</f>
        <v>9.6046849999999999</v>
      </c>
      <c r="K121" s="413">
        <f t="shared" si="31"/>
        <v>7.6282768310237836E-2</v>
      </c>
      <c r="L121" s="464">
        <f>'IdxETF data'!AP131</f>
        <v>30.733051</v>
      </c>
      <c r="M121" s="414">
        <f t="shared" si="32"/>
        <v>-2.7397175737990831E-2</v>
      </c>
      <c r="N121" s="415">
        <f>'IdxETF data'!AZ131</f>
        <v>11.466469</v>
      </c>
      <c r="O121" s="417">
        <f t="shared" si="33"/>
        <v>5.0830975719795779E-2</v>
      </c>
      <c r="Q121" s="408">
        <f>'IdxETF data'!K131</f>
        <v>6.6770180000000003</v>
      </c>
      <c r="R121" s="467">
        <f t="shared" si="34"/>
        <v>1.2023448809591164E-2</v>
      </c>
      <c r="S121" s="463">
        <f>'IdxETF data'!Q131</f>
        <v>19.990438000000001</v>
      </c>
      <c r="T121" s="467">
        <f t="shared" si="35"/>
        <v>3.7375686947946241E-2</v>
      </c>
      <c r="U121" s="408">
        <f>'IdxETF data'!S131</f>
        <v>8.5834790000000005</v>
      </c>
      <c r="V121" s="467">
        <f t="shared" si="36"/>
        <v>5.0882113841045795E-2</v>
      </c>
      <c r="W121" s="466">
        <f>'IdxETF data'!R131</f>
        <v>9.1056469999999994</v>
      </c>
      <c r="X121" s="467">
        <f t="shared" si="37"/>
        <v>5.2244594296950497E-2</v>
      </c>
      <c r="Z121">
        <f t="shared" si="27"/>
        <v>115</v>
      </c>
      <c r="AA121" s="420">
        <f t="shared" si="38"/>
        <v>40026</v>
      </c>
      <c r="AB121" s="430">
        <f t="shared" si="39"/>
        <v>3.6939681177152517E-2</v>
      </c>
      <c r="AC121" s="434">
        <f t="shared" si="40"/>
        <v>-6.0917209721740972E-2</v>
      </c>
      <c r="AD121" s="438">
        <f t="shared" si="41"/>
        <v>3.8232242457998611E-2</v>
      </c>
      <c r="AE121" s="442">
        <f t="shared" si="42"/>
        <v>-5.9973728812666605E-2</v>
      </c>
      <c r="AF121" s="446">
        <f t="shared" si="43"/>
        <v>3.5461108645241213E-2</v>
      </c>
      <c r="AG121" s="449">
        <f t="shared" si="44"/>
        <v>-2.8489902423511015E-2</v>
      </c>
      <c r="AH121" s="472">
        <f t="shared" si="46"/>
        <v>6.0728751222060128E-3</v>
      </c>
      <c r="AI121" s="424">
        <f t="shared" si="45"/>
        <v>3.6939681177152517E-2</v>
      </c>
      <c r="AJ121" s="372">
        <f t="shared" si="47"/>
        <v>123.73748428125491</v>
      </c>
    </row>
    <row r="122" spans="2:36">
      <c r="B122" s="390">
        <f>'Step #4'!B122</f>
        <v>117</v>
      </c>
      <c r="C122" s="406">
        <f>'Step #4'!C122</f>
        <v>40087</v>
      </c>
      <c r="D122" s="398">
        <f>'IdxETF data'!D132</f>
        <v>77.954787999999994</v>
      </c>
      <c r="E122" s="422">
        <f t="shared" si="28"/>
        <v>-1.4553761411938981E-2</v>
      </c>
      <c r="F122" s="409">
        <f>'IdxETF data'!AB132</f>
        <v>28.873075</v>
      </c>
      <c r="G122" s="410">
        <f t="shared" si="29"/>
        <v>1.9061550974263097E-2</v>
      </c>
      <c r="H122" s="392">
        <f>'IdxETF data'!AF132</f>
        <v>14.796900000000001</v>
      </c>
      <c r="I122" s="411">
        <f t="shared" si="30"/>
        <v>-5.362733655917884E-2</v>
      </c>
      <c r="J122" s="412">
        <f>'IdxETF data'!AH132</f>
        <v>9.6108709999999995</v>
      </c>
      <c r="K122" s="413">
        <f t="shared" si="31"/>
        <v>6.4406068496780655E-4</v>
      </c>
      <c r="L122" s="464">
        <f>'IdxETF data'!AP132</f>
        <v>29.527228999999998</v>
      </c>
      <c r="M122" s="414">
        <f t="shared" si="32"/>
        <v>-3.9235349591552171E-2</v>
      </c>
      <c r="N122" s="415">
        <f>'IdxETF data'!AZ132</f>
        <v>11.178474</v>
      </c>
      <c r="O122" s="417">
        <f t="shared" si="33"/>
        <v>-2.5116275986966863E-2</v>
      </c>
      <c r="Q122" s="408">
        <f>'IdxETF data'!K132</f>
        <v>6.7046039999999998</v>
      </c>
      <c r="R122" s="467">
        <f t="shared" si="34"/>
        <v>4.1314850431732886E-3</v>
      </c>
      <c r="S122" s="463">
        <f>'IdxETF data'!Q132</f>
        <v>19.560172999999999</v>
      </c>
      <c r="T122" s="467">
        <f t="shared" si="35"/>
        <v>-2.1523540404667529E-2</v>
      </c>
      <c r="U122" s="408">
        <f>'IdxETF data'!S132</f>
        <v>8.300872</v>
      </c>
      <c r="V122" s="467">
        <f t="shared" si="36"/>
        <v>-3.2924528620621119E-2</v>
      </c>
      <c r="W122" s="466">
        <f>'IdxETF data'!R132</f>
        <v>8.9146180000000008</v>
      </c>
      <c r="X122" s="467">
        <f t="shared" si="37"/>
        <v>-2.0979179184081986E-2</v>
      </c>
      <c r="Z122">
        <f t="shared" si="27"/>
        <v>116</v>
      </c>
      <c r="AA122" s="420">
        <f t="shared" si="38"/>
        <v>40057</v>
      </c>
      <c r="AB122" s="430">
        <f t="shared" si="39"/>
        <v>3.0548423149539428E-2</v>
      </c>
      <c r="AC122" s="434">
        <f t="shared" si="40"/>
        <v>4.0956276168567118E-2</v>
      </c>
      <c r="AD122" s="438">
        <f t="shared" si="41"/>
        <v>6.12146662712858E-2</v>
      </c>
      <c r="AE122" s="442">
        <f t="shared" si="42"/>
        <v>7.6282768310237836E-2</v>
      </c>
      <c r="AF122" s="446">
        <f t="shared" si="43"/>
        <v>-2.7397175737990831E-2</v>
      </c>
      <c r="AG122" s="449">
        <f t="shared" si="44"/>
        <v>5.0830975719795779E-2</v>
      </c>
      <c r="AH122" s="472">
        <f t="shared" si="46"/>
        <v>3.7516667454997994E-2</v>
      </c>
      <c r="AI122" s="424">
        <f t="shared" si="45"/>
        <v>3.0548423149539428E-2</v>
      </c>
      <c r="AJ122" s="372">
        <f t="shared" si="47"/>
        <v>128.37970233075279</v>
      </c>
    </row>
    <row r="123" spans="2:36">
      <c r="B123" s="390">
        <f>'Step #4'!B123</f>
        <v>118</v>
      </c>
      <c r="C123" s="406">
        <f>'Step #4'!C123</f>
        <v>40118</v>
      </c>
      <c r="D123" s="398">
        <f>'IdxETF data'!D133</f>
        <v>82.757339000000002</v>
      </c>
      <c r="E123" s="422">
        <f t="shared" si="28"/>
        <v>6.1606876539770816E-2</v>
      </c>
      <c r="F123" s="409">
        <f>'IdxETF data'!AB133</f>
        <v>30.257878999999999</v>
      </c>
      <c r="G123" s="410">
        <f t="shared" si="29"/>
        <v>4.7961777538416017E-2</v>
      </c>
      <c r="H123" s="392">
        <f>'IdxETF data'!AF133</f>
        <v>15.853816</v>
      </c>
      <c r="I123" s="411">
        <f t="shared" si="30"/>
        <v>7.1428204556359676E-2</v>
      </c>
      <c r="J123" s="412">
        <f>'IdxETF data'!AH133</f>
        <v>9.8150940000000002</v>
      </c>
      <c r="K123" s="413">
        <f t="shared" si="31"/>
        <v>2.1249166698835253E-2</v>
      </c>
      <c r="L123" s="464">
        <f>'IdxETF data'!AP133</f>
        <v>29.558147000000002</v>
      </c>
      <c r="M123" s="414">
        <f t="shared" si="32"/>
        <v>1.0471013043589217E-3</v>
      </c>
      <c r="N123" s="415">
        <f>'IdxETF data'!AZ133</f>
        <v>12.117122</v>
      </c>
      <c r="O123" s="417">
        <f t="shared" si="33"/>
        <v>8.3969243029057505E-2</v>
      </c>
      <c r="Q123" s="408">
        <f>'IdxETF data'!K133</f>
        <v>6.7967310000000003</v>
      </c>
      <c r="R123" s="467">
        <f t="shared" si="34"/>
        <v>1.3740856283234626E-2</v>
      </c>
      <c r="S123" s="463">
        <f>'IdxETF data'!Q133</f>
        <v>20.660532</v>
      </c>
      <c r="T123" s="467">
        <f t="shared" si="35"/>
        <v>5.6255075044581604E-2</v>
      </c>
      <c r="U123" s="408">
        <f>'IdxETF data'!S133</f>
        <v>8.63889</v>
      </c>
      <c r="V123" s="467">
        <f t="shared" si="36"/>
        <v>4.072078210578356E-2</v>
      </c>
      <c r="W123" s="466">
        <f>'IdxETF data'!R133</f>
        <v>9.2521000000000004</v>
      </c>
      <c r="X123" s="467">
        <f t="shared" si="37"/>
        <v>3.7857146542902953E-2</v>
      </c>
      <c r="Z123">
        <f t="shared" si="27"/>
        <v>117</v>
      </c>
      <c r="AA123" s="420">
        <f t="shared" si="38"/>
        <v>40087</v>
      </c>
      <c r="AB123" s="430">
        <f t="shared" si="39"/>
        <v>-1.4553761411938981E-2</v>
      </c>
      <c r="AC123" s="434">
        <f t="shared" si="40"/>
        <v>1.9061550974263097E-2</v>
      </c>
      <c r="AD123" s="438">
        <f t="shared" si="41"/>
        <v>-5.362733655917884E-2</v>
      </c>
      <c r="AE123" s="442">
        <f t="shared" si="42"/>
        <v>6.4406068496780655E-4</v>
      </c>
      <c r="AF123" s="446">
        <f t="shared" si="43"/>
        <v>-3.9235349591552171E-2</v>
      </c>
      <c r="AG123" s="449">
        <f t="shared" si="44"/>
        <v>-2.5116275986966863E-2</v>
      </c>
      <c r="AH123" s="472">
        <f t="shared" si="46"/>
        <v>-1.7377128891868078E-2</v>
      </c>
      <c r="AI123" s="424">
        <f t="shared" si="45"/>
        <v>-1.4553761411938981E-2</v>
      </c>
      <c r="AJ123" s="372">
        <f t="shared" si="47"/>
        <v>126.14883169625166</v>
      </c>
    </row>
    <row r="124" spans="2:36">
      <c r="B124" s="390">
        <f>'Step #4'!B124</f>
        <v>119</v>
      </c>
      <c r="C124" s="406">
        <f>'Step #4'!C124</f>
        <v>40148</v>
      </c>
      <c r="D124" s="398">
        <f>'IdxETF data'!D134</f>
        <v>83.886505</v>
      </c>
      <c r="E124" s="422">
        <f t="shared" si="28"/>
        <v>1.3644300477085203E-2</v>
      </c>
      <c r="F124" s="409">
        <f>'IdxETF data'!AB134</f>
        <v>29.260816999999999</v>
      </c>
      <c r="G124" s="410">
        <f t="shared" si="29"/>
        <v>-3.2952144464587163E-2</v>
      </c>
      <c r="H124" s="392">
        <f>'IdxETF data'!AF134</f>
        <v>15.811537</v>
      </c>
      <c r="I124" s="411">
        <f t="shared" si="30"/>
        <v>-2.6668027432639185E-3</v>
      </c>
      <c r="J124" s="412">
        <f>'IdxETF data'!AH134</f>
        <v>9.6913230000000006</v>
      </c>
      <c r="K124" s="413">
        <f t="shared" si="31"/>
        <v>-1.2610271485937852E-2</v>
      </c>
      <c r="L124" s="464">
        <f>'IdxETF data'!AP134</f>
        <v>30.114674000000001</v>
      </c>
      <c r="M124" s="414">
        <f t="shared" si="32"/>
        <v>1.8828210036305748E-2</v>
      </c>
      <c r="N124" s="415">
        <f>'IdxETF data'!AZ134</f>
        <v>12.255784999999999</v>
      </c>
      <c r="O124" s="417">
        <f t="shared" si="33"/>
        <v>1.1443558957316746E-2</v>
      </c>
      <c r="Q124" s="408">
        <f>'IdxETF data'!K134</f>
        <v>6.681832</v>
      </c>
      <c r="R124" s="467">
        <f t="shared" si="34"/>
        <v>-1.6905038613415857E-2</v>
      </c>
      <c r="S124" s="463">
        <f>'IdxETF data'!Q134</f>
        <v>21.122211</v>
      </c>
      <c r="T124" s="467">
        <f t="shared" si="35"/>
        <v>2.2345939591487785E-2</v>
      </c>
      <c r="U124" s="408">
        <f>'IdxETF data'!S134</f>
        <v>8.6832220000000007</v>
      </c>
      <c r="V124" s="467">
        <f t="shared" si="36"/>
        <v>5.1316777965688676E-3</v>
      </c>
      <c r="W124" s="466">
        <f>'IdxETF data'!R134</f>
        <v>9.1756910000000005</v>
      </c>
      <c r="X124" s="467">
        <f t="shared" si="37"/>
        <v>-8.2585575166719272E-3</v>
      </c>
      <c r="Z124">
        <f t="shared" si="27"/>
        <v>118</v>
      </c>
      <c r="AA124" s="420">
        <f t="shared" si="38"/>
        <v>40118</v>
      </c>
      <c r="AB124" s="430">
        <f t="shared" si="39"/>
        <v>6.1606876539770816E-2</v>
      </c>
      <c r="AC124" s="434">
        <f t="shared" si="40"/>
        <v>4.7961777538416017E-2</v>
      </c>
      <c r="AD124" s="438">
        <f t="shared" si="41"/>
        <v>7.1428204556359676E-2</v>
      </c>
      <c r="AE124" s="442">
        <f t="shared" si="42"/>
        <v>2.1249166698835253E-2</v>
      </c>
      <c r="AF124" s="446">
        <f t="shared" si="43"/>
        <v>1.0471013043589217E-3</v>
      </c>
      <c r="AG124" s="449">
        <f t="shared" si="44"/>
        <v>8.3969243029057505E-2</v>
      </c>
      <c r="AH124" s="472">
        <f t="shared" si="46"/>
        <v>5.3177799033349855E-2</v>
      </c>
      <c r="AI124" s="424">
        <f t="shared" si="45"/>
        <v>6.1606876539770816E-2</v>
      </c>
      <c r="AJ124" s="372">
        <f t="shared" si="47"/>
        <v>132.85714891648681</v>
      </c>
    </row>
    <row r="125" spans="2:36">
      <c r="B125" s="390">
        <f>'Step #4'!B125</f>
        <v>120</v>
      </c>
      <c r="C125" s="406">
        <f>'Step #4'!C125</f>
        <v>40179</v>
      </c>
      <c r="D125" s="398">
        <f>'IdxETF data'!D135</f>
        <v>81.273071000000002</v>
      </c>
      <c r="E125" s="422">
        <f t="shared" si="28"/>
        <v>-3.1154403202279024E-2</v>
      </c>
      <c r="F125" s="409">
        <f>'IdxETF data'!AB135</f>
        <v>26.703303999999999</v>
      </c>
      <c r="G125" s="410">
        <f t="shared" si="29"/>
        <v>-8.7404018828319163E-2</v>
      </c>
      <c r="H125" s="392">
        <f>'IdxETF data'!AF135</f>
        <v>14.340885</v>
      </c>
      <c r="I125" s="411">
        <f t="shared" si="30"/>
        <v>-9.3011324579008292E-2</v>
      </c>
      <c r="J125" s="412">
        <f>'IdxETF data'!AH135</f>
        <v>9.1767289999999999</v>
      </c>
      <c r="K125" s="413">
        <f t="shared" si="31"/>
        <v>-5.3098426293293532E-2</v>
      </c>
      <c r="L125" s="464">
        <f>'IdxETF data'!AP135</f>
        <v>30.698399999999999</v>
      </c>
      <c r="M125" s="414">
        <f t="shared" si="32"/>
        <v>1.9383440777077654E-2</v>
      </c>
      <c r="N125" s="415">
        <f>'IdxETF data'!AZ135</f>
        <v>11.762244000000001</v>
      </c>
      <c r="O125" s="417">
        <f t="shared" si="33"/>
        <v>-4.0270043901716512E-2</v>
      </c>
      <c r="Q125" s="408">
        <f>'IdxETF data'!K135</f>
        <v>6.7873559999999999</v>
      </c>
      <c r="R125" s="467">
        <f t="shared" si="34"/>
        <v>1.5792674823311925E-2</v>
      </c>
      <c r="S125" s="463">
        <f>'IdxETF data'!Q135</f>
        <v>20.509202999999999</v>
      </c>
      <c r="T125" s="467">
        <f t="shared" si="35"/>
        <v>-2.9021961763377901E-2</v>
      </c>
      <c r="U125" s="408">
        <f>'IdxETF data'!S135</f>
        <v>8.5447559999999996</v>
      </c>
      <c r="V125" s="467">
        <f t="shared" si="36"/>
        <v>-1.5946384878792852E-2</v>
      </c>
      <c r="W125" s="466">
        <f>'IdxETF data'!R135</f>
        <v>8.9175679999999993</v>
      </c>
      <c r="X125" s="467">
        <f t="shared" si="37"/>
        <v>-2.813117834940182E-2</v>
      </c>
      <c r="Z125">
        <f t="shared" si="27"/>
        <v>119</v>
      </c>
      <c r="AA125" s="420">
        <f t="shared" si="38"/>
        <v>40148</v>
      </c>
      <c r="AB125" s="430">
        <f t="shared" si="39"/>
        <v>1.3644300477085203E-2</v>
      </c>
      <c r="AC125" s="434">
        <f t="shared" si="40"/>
        <v>-3.2952144464587163E-2</v>
      </c>
      <c r="AD125" s="438">
        <f t="shared" si="41"/>
        <v>-2.6668027432639185E-3</v>
      </c>
      <c r="AE125" s="442">
        <f t="shared" si="42"/>
        <v>-1.2610271485937852E-2</v>
      </c>
      <c r="AF125" s="446">
        <f t="shared" si="43"/>
        <v>1.8828210036305748E-2</v>
      </c>
      <c r="AG125" s="449">
        <f t="shared" si="44"/>
        <v>1.1443558957316746E-2</v>
      </c>
      <c r="AH125" s="472">
        <f t="shared" si="46"/>
        <v>1.8810278604248836E-3</v>
      </c>
      <c r="AI125" s="424">
        <f t="shared" si="45"/>
        <v>1.3644300477085203E-2</v>
      </c>
      <c r="AJ125" s="372">
        <f t="shared" si="47"/>
        <v>133.10705691505532</v>
      </c>
    </row>
    <row r="126" spans="2:36">
      <c r="B126" s="390">
        <f>'Step #4'!B126</f>
        <v>121</v>
      </c>
      <c r="C126" s="406">
        <f>'Step #4'!C126</f>
        <v>40210</v>
      </c>
      <c r="D126" s="398">
        <f>'IdxETF data'!D136</f>
        <v>83.808334000000002</v>
      </c>
      <c r="E126" s="422">
        <f t="shared" si="28"/>
        <v>3.119437925509172E-2</v>
      </c>
      <c r="F126" s="409">
        <f>'IdxETF data'!AB136</f>
        <v>27.559546000000001</v>
      </c>
      <c r="G126" s="410">
        <f t="shared" si="29"/>
        <v>3.2065020867829697E-2</v>
      </c>
      <c r="H126" s="392">
        <f>'IdxETF data'!AF136</f>
        <v>14.136417</v>
      </c>
      <c r="I126" s="411">
        <f t="shared" si="30"/>
        <v>-1.4257697485197118E-2</v>
      </c>
      <c r="J126" s="412">
        <f>'IdxETF data'!AH136</f>
        <v>9.6785329999999998</v>
      </c>
      <c r="K126" s="413">
        <f t="shared" si="31"/>
        <v>5.4682229365169199E-2</v>
      </c>
      <c r="L126" s="464">
        <f>'IdxETF data'!AP136</f>
        <v>31.010377999999999</v>
      </c>
      <c r="M126" s="414">
        <f t="shared" si="32"/>
        <v>1.0162679488181725E-2</v>
      </c>
      <c r="N126" s="415">
        <f>'IdxETF data'!AZ136</f>
        <v>12.013204</v>
      </c>
      <c r="O126" s="417">
        <f t="shared" si="33"/>
        <v>2.1336064784916786E-2</v>
      </c>
      <c r="Q126" s="408">
        <f>'IdxETF data'!K136</f>
        <v>6.8023410000000002</v>
      </c>
      <c r="R126" s="467">
        <f t="shared" si="34"/>
        <v>2.2077816457541921E-3</v>
      </c>
      <c r="S126" s="463">
        <f>'IdxETF data'!Q136</f>
        <v>21.198256000000001</v>
      </c>
      <c r="T126" s="467">
        <f t="shared" si="35"/>
        <v>3.3597258752570802E-2</v>
      </c>
      <c r="U126" s="408">
        <f>'IdxETF data'!S136</f>
        <v>8.6694139999999997</v>
      </c>
      <c r="V126" s="467">
        <f t="shared" si="36"/>
        <v>1.4588830857194868E-2</v>
      </c>
      <c r="W126" s="466">
        <f>'IdxETF data'!R136</f>
        <v>8.9371270000000003</v>
      </c>
      <c r="X126" s="467">
        <f t="shared" si="37"/>
        <v>2.1933110013852009E-3</v>
      </c>
      <c r="Z126">
        <f t="shared" si="27"/>
        <v>120</v>
      </c>
      <c r="AA126" s="420">
        <f t="shared" si="38"/>
        <v>40179</v>
      </c>
      <c r="AB126" s="430">
        <f t="shared" si="39"/>
        <v>-3.1154403202279024E-2</v>
      </c>
      <c r="AC126" s="434">
        <f t="shared" si="40"/>
        <v>-8.7404018828319163E-2</v>
      </c>
      <c r="AD126" s="438">
        <f t="shared" si="41"/>
        <v>-9.3011324579008292E-2</v>
      </c>
      <c r="AE126" s="442">
        <f t="shared" si="42"/>
        <v>-5.3098426293293532E-2</v>
      </c>
      <c r="AF126" s="446">
        <f t="shared" si="43"/>
        <v>1.9383440777077654E-2</v>
      </c>
      <c r="AG126" s="449">
        <f t="shared" si="44"/>
        <v>-4.0270043901716512E-2</v>
      </c>
      <c r="AH126" s="472">
        <f t="shared" si="46"/>
        <v>-4.6922565733803968E-2</v>
      </c>
      <c r="AI126" s="424">
        <f t="shared" si="45"/>
        <v>-3.1154403202279024E-2</v>
      </c>
      <c r="AJ126" s="372">
        <f t="shared" si="47"/>
        <v>126.86133228732545</v>
      </c>
    </row>
    <row r="127" spans="2:36">
      <c r="B127" s="390">
        <f>'Step #4'!B127</f>
        <v>122</v>
      </c>
      <c r="C127" s="406">
        <f>'Step #4'!C127</f>
        <v>40238</v>
      </c>
      <c r="D127" s="398">
        <f>'IdxETF data'!D137</f>
        <v>88.545883000000003</v>
      </c>
      <c r="E127" s="422">
        <f t="shared" si="28"/>
        <v>5.6528375805680708E-2</v>
      </c>
      <c r="F127" s="409">
        <f>'IdxETF data'!AB137</f>
        <v>29.306806999999999</v>
      </c>
      <c r="G127" s="410">
        <f t="shared" si="29"/>
        <v>6.3399484156959618E-2</v>
      </c>
      <c r="H127" s="392">
        <f>'IdxETF data'!AF137</f>
        <v>15.419624000000001</v>
      </c>
      <c r="I127" s="411">
        <f t="shared" si="30"/>
        <v>9.0773142869229329E-2</v>
      </c>
      <c r="J127" s="412">
        <f>'IdxETF data'!AH137</f>
        <v>10.217974</v>
      </c>
      <c r="K127" s="413">
        <f t="shared" si="31"/>
        <v>5.5735822773967936E-2</v>
      </c>
      <c r="L127" s="464">
        <f>'IdxETF data'!AP137</f>
        <v>32.570247999999999</v>
      </c>
      <c r="M127" s="414">
        <f t="shared" si="32"/>
        <v>5.0301547436796712E-2</v>
      </c>
      <c r="N127" s="415">
        <f>'IdxETF data'!AZ137</f>
        <v>12.547851</v>
      </c>
      <c r="O127" s="417">
        <f t="shared" si="33"/>
        <v>4.4504946390654831E-2</v>
      </c>
      <c r="Q127" s="408">
        <f>'IdxETF data'!K137</f>
        <v>6.7964969999999996</v>
      </c>
      <c r="R127" s="467">
        <f t="shared" si="34"/>
        <v>-8.5911600138843802E-4</v>
      </c>
      <c r="S127" s="463">
        <f>'IdxETF data'!Q137</f>
        <v>22.444761</v>
      </c>
      <c r="T127" s="467">
        <f t="shared" si="35"/>
        <v>5.8802242976969454E-2</v>
      </c>
      <c r="U127" s="408">
        <f>'IdxETF data'!S137</f>
        <v>9.2813739999999996</v>
      </c>
      <c r="V127" s="467">
        <f t="shared" si="36"/>
        <v>7.0588392710279946E-2</v>
      </c>
      <c r="W127" s="466">
        <f>'IdxETF data'!R137</f>
        <v>9.5368469999999999</v>
      </c>
      <c r="X127" s="467">
        <f t="shared" si="37"/>
        <v>6.7104339011854641E-2</v>
      </c>
      <c r="Z127">
        <f t="shared" si="27"/>
        <v>121</v>
      </c>
      <c r="AA127" s="420">
        <f t="shared" si="38"/>
        <v>40210</v>
      </c>
      <c r="AB127" s="430">
        <f t="shared" si="39"/>
        <v>3.119437925509172E-2</v>
      </c>
      <c r="AC127" s="434">
        <f t="shared" si="40"/>
        <v>3.2065020867829697E-2</v>
      </c>
      <c r="AD127" s="438">
        <f t="shared" si="41"/>
        <v>-1.4257697485197118E-2</v>
      </c>
      <c r="AE127" s="442">
        <f t="shared" si="42"/>
        <v>5.4682229365169199E-2</v>
      </c>
      <c r="AF127" s="446">
        <f t="shared" si="43"/>
        <v>1.0162679488181725E-2</v>
      </c>
      <c r="AG127" s="449">
        <f t="shared" si="44"/>
        <v>2.1336064784916786E-2</v>
      </c>
      <c r="AH127" s="472">
        <f t="shared" si="46"/>
        <v>2.3766947573258347E-2</v>
      </c>
      <c r="AI127" s="424">
        <f t="shared" si="45"/>
        <v>3.119437925509172E-2</v>
      </c>
      <c r="AJ127" s="372">
        <f t="shared" si="47"/>
        <v>129.876438920872</v>
      </c>
    </row>
    <row r="128" spans="2:36">
      <c r="B128" s="390">
        <f>'Step #4'!B128</f>
        <v>123</v>
      </c>
      <c r="C128" s="406">
        <f>'Step #4'!C128</f>
        <v>40269</v>
      </c>
      <c r="D128" s="398">
        <f>'IdxETF data'!D138</f>
        <v>90.285979999999995</v>
      </c>
      <c r="E128" s="422">
        <f t="shared" si="28"/>
        <v>1.96519244152773E-2</v>
      </c>
      <c r="F128" s="409">
        <f>'IdxETF data'!AB138</f>
        <v>28.429704999999998</v>
      </c>
      <c r="G128" s="410">
        <f t="shared" si="29"/>
        <v>-2.9928268883061881E-2</v>
      </c>
      <c r="H128" s="392">
        <f>'IdxETF data'!AF138</f>
        <v>15.081200000000001</v>
      </c>
      <c r="I128" s="411">
        <f t="shared" si="30"/>
        <v>-2.1947616880930387E-2</v>
      </c>
      <c r="J128" s="412">
        <f>'IdxETF data'!AH138</f>
        <v>9.8228019999999994</v>
      </c>
      <c r="K128" s="413">
        <f t="shared" si="31"/>
        <v>-3.8674202929073864E-2</v>
      </c>
      <c r="L128" s="464">
        <f>'IdxETF data'!AP138</f>
        <v>32.414268</v>
      </c>
      <c r="M128" s="414">
        <f t="shared" si="32"/>
        <v>-4.7890332305728922E-3</v>
      </c>
      <c r="N128" s="415">
        <f>'IdxETF data'!AZ138</f>
        <v>13.104321000000001</v>
      </c>
      <c r="O128" s="417">
        <f t="shared" si="33"/>
        <v>4.4347832947649879E-2</v>
      </c>
      <c r="Q128" s="408">
        <f>'IdxETF data'!K138</f>
        <v>6.8697179999999998</v>
      </c>
      <c r="R128" s="467">
        <f t="shared" si="34"/>
        <v>1.0773343974109117E-2</v>
      </c>
      <c r="S128" s="463">
        <f>'IdxETF data'!Q138</f>
        <v>23.016729000000002</v>
      </c>
      <c r="T128" s="467">
        <f t="shared" si="35"/>
        <v>2.5483363355929711E-2</v>
      </c>
      <c r="U128" s="408">
        <f>'IdxETF data'!S138</f>
        <v>9.3380369999999999</v>
      </c>
      <c r="V128" s="467">
        <f t="shared" si="36"/>
        <v>6.1050228123551431E-3</v>
      </c>
      <c r="W128" s="466">
        <f>'IdxETF data'!R138</f>
        <v>9.3738790000000005</v>
      </c>
      <c r="X128" s="467">
        <f t="shared" si="37"/>
        <v>-1.7088247300182102E-2</v>
      </c>
      <c r="Z128">
        <f t="shared" si="27"/>
        <v>122</v>
      </c>
      <c r="AA128" s="420">
        <f t="shared" si="38"/>
        <v>40238</v>
      </c>
      <c r="AB128" s="430">
        <f t="shared" si="39"/>
        <v>5.6528375805680708E-2</v>
      </c>
      <c r="AC128" s="434">
        <f t="shared" si="40"/>
        <v>6.3399484156959618E-2</v>
      </c>
      <c r="AD128" s="438">
        <f t="shared" si="41"/>
        <v>9.0773142869229329E-2</v>
      </c>
      <c r="AE128" s="442">
        <f t="shared" si="42"/>
        <v>5.5735822773967936E-2</v>
      </c>
      <c r="AF128" s="446">
        <f t="shared" si="43"/>
        <v>5.0301547436796712E-2</v>
      </c>
      <c r="AG128" s="449">
        <f t="shared" si="44"/>
        <v>4.4504946390654831E-2</v>
      </c>
      <c r="AH128" s="472">
        <f t="shared" si="46"/>
        <v>6.0791476036342565E-2</v>
      </c>
      <c r="AI128" s="424">
        <f t="shared" si="45"/>
        <v>5.6528375805680708E-2</v>
      </c>
      <c r="AJ128" s="372">
        <f t="shared" si="47"/>
        <v>137.7718193452157</v>
      </c>
    </row>
    <row r="129" spans="2:36">
      <c r="B129" s="390">
        <f>'Step #4'!B129</f>
        <v>124</v>
      </c>
      <c r="C129" s="406">
        <f>'Step #4'!C129</f>
        <v>40299</v>
      </c>
      <c r="D129" s="398">
        <f>'IdxETF data'!D139</f>
        <v>83.112365999999994</v>
      </c>
      <c r="E129" s="422">
        <f t="shared" si="28"/>
        <v>-7.9454351605864004E-2</v>
      </c>
      <c r="F129" s="409">
        <f>'IdxETF data'!AB139</f>
        <v>27.413359</v>
      </c>
      <c r="G129" s="410">
        <f t="shared" si="29"/>
        <v>-3.5749438835190106E-2</v>
      </c>
      <c r="H129" s="392">
        <f>'IdxETF data'!AF139</f>
        <v>13.501868999999999</v>
      </c>
      <c r="I129" s="411">
        <f t="shared" si="30"/>
        <v>-0.10472183911094612</v>
      </c>
      <c r="J129" s="412">
        <f>'IdxETF data'!AH139</f>
        <v>9.2708169999999992</v>
      </c>
      <c r="K129" s="413">
        <f t="shared" si="31"/>
        <v>-5.6194250886865138E-2</v>
      </c>
      <c r="L129" s="464">
        <f>'IdxETF data'!AP139</f>
        <v>29.668887999999999</v>
      </c>
      <c r="M129" s="414">
        <f t="shared" si="32"/>
        <v>-8.4696652720956167E-2</v>
      </c>
      <c r="N129" s="415">
        <f>'IdxETF data'!AZ139</f>
        <v>12.013204</v>
      </c>
      <c r="O129" s="417">
        <f t="shared" si="33"/>
        <v>-8.3263909667658509E-2</v>
      </c>
      <c r="Q129" s="408">
        <f>'IdxETF data'!K139</f>
        <v>6.9201629999999996</v>
      </c>
      <c r="R129" s="467">
        <f t="shared" si="34"/>
        <v>7.3430961794938021E-3</v>
      </c>
      <c r="S129" s="463">
        <f>'IdxETF data'!Q139</f>
        <v>21.175068</v>
      </c>
      <c r="T129" s="467">
        <f t="shared" si="35"/>
        <v>-8.0014019368260469E-2</v>
      </c>
      <c r="U129" s="408">
        <f>'IdxETF data'!S139</f>
        <v>8.4880929999999992</v>
      </c>
      <c r="V129" s="467">
        <f t="shared" si="36"/>
        <v>-9.1019557964912789E-2</v>
      </c>
      <c r="W129" s="466">
        <f>'IdxETF data'!R139</f>
        <v>8.3634819999999994</v>
      </c>
      <c r="X129" s="467">
        <f t="shared" si="37"/>
        <v>-0.10778856863844744</v>
      </c>
      <c r="Z129">
        <f t="shared" si="27"/>
        <v>123</v>
      </c>
      <c r="AA129" s="420">
        <f t="shared" si="38"/>
        <v>40269</v>
      </c>
      <c r="AB129" s="430">
        <f t="shared" si="39"/>
        <v>1.96519244152773E-2</v>
      </c>
      <c r="AC129" s="434">
        <f t="shared" si="40"/>
        <v>-2.9928268883061881E-2</v>
      </c>
      <c r="AD129" s="438">
        <f t="shared" si="41"/>
        <v>-2.1947616880930387E-2</v>
      </c>
      <c r="AE129" s="442">
        <f t="shared" si="42"/>
        <v>-3.8674202929073864E-2</v>
      </c>
      <c r="AF129" s="446">
        <f t="shared" si="43"/>
        <v>-4.7890332305728922E-3</v>
      </c>
      <c r="AG129" s="449">
        <f t="shared" si="44"/>
        <v>4.4347832947649879E-2</v>
      </c>
      <c r="AH129" s="472">
        <f t="shared" si="46"/>
        <v>1.6784658031239203E-4</v>
      </c>
      <c r="AI129" s="424">
        <f t="shared" si="45"/>
        <v>1.96519244152773E-2</v>
      </c>
      <c r="AJ129" s="372">
        <f t="shared" si="47"/>
        <v>137.79494387395619</v>
      </c>
    </row>
    <row r="130" spans="2:36">
      <c r="B130" s="390">
        <f>'Step #4'!B130</f>
        <v>125</v>
      </c>
      <c r="C130" s="406">
        <f>'Step #4'!C130</f>
        <v>40330</v>
      </c>
      <c r="D130" s="398">
        <f>'IdxETF data'!D140</f>
        <v>78.438843000000006</v>
      </c>
      <c r="E130" s="422">
        <f t="shared" si="28"/>
        <v>-5.6231379575934493E-2</v>
      </c>
      <c r="F130" s="409">
        <f>'IdxETF data'!AB140</f>
        <v>27.239322999999999</v>
      </c>
      <c r="G130" s="410">
        <f t="shared" si="29"/>
        <v>-6.34858355008594E-3</v>
      </c>
      <c r="H130" s="392">
        <f>'IdxETF data'!AF140</f>
        <v>13.19164</v>
      </c>
      <c r="I130" s="411">
        <f t="shared" si="30"/>
        <v>-2.2976744923239867E-2</v>
      </c>
      <c r="J130" s="412">
        <f>'IdxETF data'!AH140</f>
        <v>9.2645470000000003</v>
      </c>
      <c r="K130" s="413">
        <f t="shared" si="31"/>
        <v>-6.7631579827309718E-4</v>
      </c>
      <c r="L130" s="464">
        <f>'IdxETF data'!AP140</f>
        <v>28.701756</v>
      </c>
      <c r="M130" s="414">
        <f t="shared" si="32"/>
        <v>-3.2597514271515693E-2</v>
      </c>
      <c r="N130" s="415">
        <f>'IdxETF data'!AZ140</f>
        <v>12.26416</v>
      </c>
      <c r="O130" s="417">
        <f t="shared" si="33"/>
        <v>2.089001402123869E-2</v>
      </c>
      <c r="Q130" s="408">
        <f>'IdxETF data'!K140</f>
        <v>7.0331539999999997</v>
      </c>
      <c r="R130" s="467">
        <f t="shared" si="34"/>
        <v>1.6327794590965672E-2</v>
      </c>
      <c r="S130" s="463">
        <f>'IdxETF data'!Q140</f>
        <v>19.885147</v>
      </c>
      <c r="T130" s="467">
        <f t="shared" si="35"/>
        <v>-6.091697084514669E-2</v>
      </c>
      <c r="U130" s="408">
        <f>'IdxETF data'!S140</f>
        <v>8.1651150000000001</v>
      </c>
      <c r="V130" s="467">
        <f t="shared" si="36"/>
        <v>-3.8050714100328453E-2</v>
      </c>
      <c r="W130" s="466">
        <f>'IdxETF data'!R140</f>
        <v>8.265701</v>
      </c>
      <c r="X130" s="467">
        <f t="shared" si="37"/>
        <v>-1.1691422304728971E-2</v>
      </c>
      <c r="Z130">
        <f t="shared" si="27"/>
        <v>124</v>
      </c>
      <c r="AA130" s="420">
        <f t="shared" si="38"/>
        <v>40299</v>
      </c>
      <c r="AB130" s="430">
        <f t="shared" si="39"/>
        <v>-7.9454351605864004E-2</v>
      </c>
      <c r="AC130" s="434">
        <f t="shared" si="40"/>
        <v>-3.5749438835190106E-2</v>
      </c>
      <c r="AD130" s="438">
        <f t="shared" si="41"/>
        <v>-0.10472183911094612</v>
      </c>
      <c r="AE130" s="442">
        <f t="shared" si="42"/>
        <v>-5.6194250886865138E-2</v>
      </c>
      <c r="AF130" s="446">
        <f t="shared" si="43"/>
        <v>-8.4696652720956167E-2</v>
      </c>
      <c r="AG130" s="449">
        <f t="shared" si="44"/>
        <v>-8.3263909667658509E-2</v>
      </c>
      <c r="AH130" s="472">
        <f t="shared" si="46"/>
        <v>-7.5267913661814012E-2</v>
      </c>
      <c r="AI130" s="424">
        <f t="shared" si="45"/>
        <v>-7.9454351605864004E-2</v>
      </c>
      <c r="AJ130" s="372">
        <f t="shared" si="47"/>
        <v>127.42340593541674</v>
      </c>
    </row>
    <row r="131" spans="2:36">
      <c r="B131" s="390">
        <f>'Step #4'!B131</f>
        <v>126</v>
      </c>
      <c r="C131" s="406">
        <f>'Step #4'!C131</f>
        <v>40360</v>
      </c>
      <c r="D131" s="398">
        <f>'IdxETF data'!D141</f>
        <v>84.194969</v>
      </c>
      <c r="E131" s="422">
        <f t="shared" si="28"/>
        <v>7.3383616838917254E-2</v>
      </c>
      <c r="F131" s="409">
        <f>'IdxETF data'!AB141</f>
        <v>29.035924999999999</v>
      </c>
      <c r="G131" s="410">
        <f t="shared" si="29"/>
        <v>6.5956191348808479E-2</v>
      </c>
      <c r="H131" s="392">
        <f>'IdxETF data'!AF141</f>
        <v>14.833548</v>
      </c>
      <c r="I131" s="411">
        <f t="shared" si="30"/>
        <v>0.12446579803572577</v>
      </c>
      <c r="J131" s="412">
        <f>'IdxETF data'!AH141</f>
        <v>10.179338</v>
      </c>
      <c r="K131" s="413">
        <f t="shared" si="31"/>
        <v>9.8741039362205019E-2</v>
      </c>
      <c r="L131" s="464">
        <f>'IdxETF data'!AP141</f>
        <v>30.259846</v>
      </c>
      <c r="M131" s="414">
        <f t="shared" si="32"/>
        <v>5.4285528732109567E-2</v>
      </c>
      <c r="N131" s="415">
        <f>'IdxETF data'!AZ141</f>
        <v>13.569229999999999</v>
      </c>
      <c r="O131" s="417">
        <f t="shared" si="33"/>
        <v>0.10641332141785487</v>
      </c>
      <c r="Q131" s="408">
        <f>'IdxETF data'!K141</f>
        <v>7.0990070000000003</v>
      </c>
      <c r="R131" s="467">
        <f t="shared" si="34"/>
        <v>9.3632245220280907E-3</v>
      </c>
      <c r="S131" s="463">
        <f>'IdxETF data'!Q141</f>
        <v>21.373138000000001</v>
      </c>
      <c r="T131" s="467">
        <f t="shared" si="35"/>
        <v>7.4829268297589291E-2</v>
      </c>
      <c r="U131" s="408">
        <f>'IdxETF data'!S141</f>
        <v>8.856401</v>
      </c>
      <c r="V131" s="467">
        <f t="shared" si="36"/>
        <v>8.4663351342877613E-2</v>
      </c>
      <c r="W131" s="466">
        <f>'IdxETF data'!R141</f>
        <v>9.1196490000000008</v>
      </c>
      <c r="X131" s="467">
        <f t="shared" si="37"/>
        <v>0.10331222965844034</v>
      </c>
      <c r="Z131">
        <f t="shared" si="27"/>
        <v>125</v>
      </c>
      <c r="AA131" s="420">
        <f t="shared" si="38"/>
        <v>40330</v>
      </c>
      <c r="AB131" s="430">
        <f t="shared" si="39"/>
        <v>-5.6231379575934493E-2</v>
      </c>
      <c r="AC131" s="434">
        <f t="shared" si="40"/>
        <v>-6.34858355008594E-3</v>
      </c>
      <c r="AD131" s="438">
        <f t="shared" si="41"/>
        <v>-2.2976744923239867E-2</v>
      </c>
      <c r="AE131" s="442">
        <f t="shared" si="42"/>
        <v>-6.7631579827309718E-4</v>
      </c>
      <c r="AF131" s="446">
        <f t="shared" si="43"/>
        <v>-3.2597514271515693E-2</v>
      </c>
      <c r="AG131" s="449">
        <f t="shared" si="44"/>
        <v>2.089001402123869E-2</v>
      </c>
      <c r="AH131" s="472">
        <f t="shared" si="46"/>
        <v>-2.8129732706227678E-2</v>
      </c>
      <c r="AI131" s="424">
        <f t="shared" si="45"/>
        <v>-5.6231379575934493E-2</v>
      </c>
      <c r="AJ131" s="372">
        <f t="shared" si="47"/>
        <v>123.83901958593633</v>
      </c>
    </row>
    <row r="132" spans="2:36">
      <c r="B132" s="390">
        <f>'Step #4'!B132</f>
        <v>127</v>
      </c>
      <c r="C132" s="406">
        <f>'Step #4'!C132</f>
        <v>40391</v>
      </c>
      <c r="D132" s="398">
        <f>'IdxETF data'!D142</f>
        <v>80.407829000000007</v>
      </c>
      <c r="E132" s="422">
        <f t="shared" si="28"/>
        <v>-4.4980597356119811E-2</v>
      </c>
      <c r="F132" s="409">
        <f>'IdxETF data'!AB142</f>
        <v>27.662989</v>
      </c>
      <c r="G132" s="410">
        <f t="shared" si="29"/>
        <v>-4.7284045540136876E-2</v>
      </c>
      <c r="H132" s="392">
        <f>'IdxETF data'!AF142</f>
        <v>13.810791</v>
      </c>
      <c r="I132" s="411">
        <f t="shared" si="30"/>
        <v>-6.8948912289898523E-2</v>
      </c>
      <c r="J132" s="412">
        <f>'IdxETF data'!AH142</f>
        <v>10.211270000000001</v>
      </c>
      <c r="K132" s="413">
        <f t="shared" si="31"/>
        <v>3.1369426970595526E-3</v>
      </c>
      <c r="L132" s="464">
        <f>'IdxETF data'!AP142</f>
        <v>29.474276</v>
      </c>
      <c r="M132" s="414">
        <f t="shared" si="32"/>
        <v>-2.5960806277731896E-2</v>
      </c>
      <c r="N132" s="415">
        <f>'IdxETF data'!AZ142</f>
        <v>13.403886</v>
      </c>
      <c r="O132" s="417">
        <f t="shared" si="33"/>
        <v>-1.2185216110273012E-2</v>
      </c>
      <c r="Q132" s="408">
        <f>'IdxETF data'!K142</f>
        <v>7.2047230000000004</v>
      </c>
      <c r="R132" s="467">
        <f t="shared" si="34"/>
        <v>1.4891660199799706E-2</v>
      </c>
      <c r="S132" s="463">
        <f>'IdxETF data'!Q142</f>
        <v>20.358339000000001</v>
      </c>
      <c r="T132" s="467">
        <f t="shared" si="35"/>
        <v>-4.7480112653556117E-2</v>
      </c>
      <c r="U132" s="408">
        <f>'IdxETF data'!S142</f>
        <v>8.5617540000000005</v>
      </c>
      <c r="V132" s="467">
        <f t="shared" si="36"/>
        <v>-3.3269383353350834E-2</v>
      </c>
      <c r="W132" s="466">
        <f>'IdxETF data'!R142</f>
        <v>8.8263079999999992</v>
      </c>
      <c r="X132" s="467">
        <f t="shared" si="37"/>
        <v>-3.2165821294218855E-2</v>
      </c>
      <c r="Z132">
        <f t="shared" si="27"/>
        <v>126</v>
      </c>
      <c r="AA132" s="420">
        <f t="shared" si="38"/>
        <v>40360</v>
      </c>
      <c r="AB132" s="430">
        <f t="shared" si="39"/>
        <v>7.3383616838917254E-2</v>
      </c>
      <c r="AC132" s="434">
        <f t="shared" si="40"/>
        <v>6.5956191348808479E-2</v>
      </c>
      <c r="AD132" s="438">
        <f t="shared" si="41"/>
        <v>0.12446579803572577</v>
      </c>
      <c r="AE132" s="442">
        <f t="shared" si="42"/>
        <v>9.8741039362205019E-2</v>
      </c>
      <c r="AF132" s="446">
        <f t="shared" si="43"/>
        <v>5.4285528732109567E-2</v>
      </c>
      <c r="AG132" s="449">
        <f t="shared" si="44"/>
        <v>0.10641332141785487</v>
      </c>
      <c r="AH132" s="472">
        <f t="shared" si="46"/>
        <v>8.3860734094463985E-2</v>
      </c>
      <c r="AI132" s="424">
        <f t="shared" si="45"/>
        <v>7.3383616838917254E-2</v>
      </c>
      <c r="AJ132" s="372">
        <f t="shared" si="47"/>
        <v>134.22425067795166</v>
      </c>
    </row>
    <row r="133" spans="2:36">
      <c r="B133" s="390">
        <f>'Step #4'!B133</f>
        <v>128</v>
      </c>
      <c r="C133" s="406">
        <f>'Step #4'!C133</f>
        <v>40422</v>
      </c>
      <c r="D133" s="398">
        <f>'IdxETF data'!D143</f>
        <v>87.142204000000007</v>
      </c>
      <c r="E133" s="422">
        <f t="shared" si="28"/>
        <v>8.3752727610640898E-2</v>
      </c>
      <c r="F133" s="409">
        <f>'IdxETF data'!AB143</f>
        <v>30.148357000000001</v>
      </c>
      <c r="G133" s="410">
        <f t="shared" si="29"/>
        <v>8.9844521139780031E-2</v>
      </c>
      <c r="H133" s="392">
        <f>'IdxETF data'!AF143</f>
        <v>15.734716000000001</v>
      </c>
      <c r="I133" s="411">
        <f t="shared" si="30"/>
        <v>0.13930592389675578</v>
      </c>
      <c r="J133" s="412">
        <f>'IdxETF data'!AH143</f>
        <v>11.584267000000001</v>
      </c>
      <c r="K133" s="413">
        <f t="shared" si="31"/>
        <v>0.13445898502341036</v>
      </c>
      <c r="L133" s="464">
        <f>'IdxETF data'!AP143</f>
        <v>31.076830000000001</v>
      </c>
      <c r="M133" s="414">
        <f t="shared" si="32"/>
        <v>5.437127615959092E-2</v>
      </c>
      <c r="N133" s="415">
        <f>'IdxETF data'!AZ143</f>
        <v>14.572315</v>
      </c>
      <c r="O133" s="417">
        <f t="shared" si="33"/>
        <v>8.7170914464655969E-2</v>
      </c>
      <c r="Q133" s="408">
        <f>'IdxETF data'!K143</f>
        <v>7.2047780000000001</v>
      </c>
      <c r="R133" s="467">
        <f t="shared" si="34"/>
        <v>7.6338812748932838E-6</v>
      </c>
      <c r="S133" s="463">
        <f>'IdxETF data'!Q143</f>
        <v>22.177161999999999</v>
      </c>
      <c r="T133" s="467">
        <f t="shared" si="35"/>
        <v>8.9340441771796675E-2</v>
      </c>
      <c r="U133" s="408">
        <f>'IdxETF data'!S143</f>
        <v>9.4853570000000005</v>
      </c>
      <c r="V133" s="467">
        <f t="shared" si="36"/>
        <v>0.10787544234510826</v>
      </c>
      <c r="W133" s="466">
        <f>'IdxETF data'!R143</f>
        <v>9.7454459999999994</v>
      </c>
      <c r="X133" s="467">
        <f t="shared" si="37"/>
        <v>0.10413618015596104</v>
      </c>
      <c r="Z133">
        <f t="shared" si="27"/>
        <v>127</v>
      </c>
      <c r="AA133" s="420">
        <f t="shared" si="38"/>
        <v>40391</v>
      </c>
      <c r="AB133" s="430">
        <f t="shared" si="39"/>
        <v>-4.4980597356119811E-2</v>
      </c>
      <c r="AC133" s="434">
        <f t="shared" si="40"/>
        <v>-4.7284045540136876E-2</v>
      </c>
      <c r="AD133" s="438">
        <f t="shared" si="41"/>
        <v>-6.8948912289898523E-2</v>
      </c>
      <c r="AE133" s="442">
        <f t="shared" si="42"/>
        <v>3.1369426970595526E-3</v>
      </c>
      <c r="AF133" s="446">
        <f t="shared" si="43"/>
        <v>-2.5960806277731896E-2</v>
      </c>
      <c r="AG133" s="449">
        <f t="shared" si="44"/>
        <v>-1.2185216110273012E-2</v>
      </c>
      <c r="AH133" s="472">
        <f t="shared" si="46"/>
        <v>-3.8928090586047764E-2</v>
      </c>
      <c r="AI133" s="424">
        <f t="shared" si="45"/>
        <v>-4.4980597356119811E-2</v>
      </c>
      <c r="AJ133" s="372">
        <f t="shared" si="47"/>
        <v>128.99915688871596</v>
      </c>
    </row>
    <row r="134" spans="2:36">
      <c r="B134" s="390">
        <f>'Step #4'!B134</f>
        <v>129</v>
      </c>
      <c r="C134" s="406">
        <f>'Step #4'!C134</f>
        <v>40452</v>
      </c>
      <c r="D134" s="398">
        <f>'IdxETF data'!D144</f>
        <v>90.955566000000005</v>
      </c>
      <c r="E134" s="422">
        <f t="shared" si="28"/>
        <v>4.3760219789712895E-2</v>
      </c>
      <c r="F134" s="409">
        <f>'IdxETF data'!AB144</f>
        <v>31.662110999999999</v>
      </c>
      <c r="G134" s="410">
        <f t="shared" si="29"/>
        <v>5.0210165681665364E-2</v>
      </c>
      <c r="H134" s="392">
        <f>'IdxETF data'!AF144</f>
        <v>17.043564</v>
      </c>
      <c r="I134" s="411">
        <f t="shared" si="30"/>
        <v>8.3182181362536189E-2</v>
      </c>
      <c r="J134" s="412">
        <f>'IdxETF data'!AH144</f>
        <v>11.961043999999999</v>
      </c>
      <c r="K134" s="413">
        <f t="shared" si="31"/>
        <v>3.2524889144906588E-2</v>
      </c>
      <c r="L134" s="464">
        <f>'IdxETF data'!AP144</f>
        <v>31.485319</v>
      </c>
      <c r="M134" s="414">
        <f t="shared" si="32"/>
        <v>1.3144487388192516E-2</v>
      </c>
      <c r="N134" s="415">
        <f>'IdxETF data'!AZ144</f>
        <v>15.035276</v>
      </c>
      <c r="O134" s="417">
        <f t="shared" si="33"/>
        <v>3.1769900664376349E-2</v>
      </c>
      <c r="Q134" s="408">
        <f>'IdxETF data'!K144</f>
        <v>7.2306800000000004</v>
      </c>
      <c r="R134" s="467">
        <f t="shared" si="34"/>
        <v>3.5951142422432358E-3</v>
      </c>
      <c r="S134" s="463">
        <f>'IdxETF data'!Q144</f>
        <v>23.163747999999998</v>
      </c>
      <c r="T134" s="467">
        <f t="shared" si="35"/>
        <v>4.4486575874767009E-2</v>
      </c>
      <c r="U134" s="408">
        <f>'IdxETF data'!S144</f>
        <v>9.8593340000000005</v>
      </c>
      <c r="V134" s="467">
        <f t="shared" si="36"/>
        <v>3.9426771180040898E-2</v>
      </c>
      <c r="W134" s="466">
        <f>'IdxETF data'!R144</f>
        <v>10.090937</v>
      </c>
      <c r="X134" s="467">
        <f t="shared" si="37"/>
        <v>3.5451532951904063E-2</v>
      </c>
      <c r="Z134">
        <f t="shared" ref="Z134:Z197" si="48">B133</f>
        <v>128</v>
      </c>
      <c r="AA134" s="420">
        <f t="shared" si="38"/>
        <v>40422</v>
      </c>
      <c r="AB134" s="430">
        <f t="shared" si="39"/>
        <v>8.3752727610640898E-2</v>
      </c>
      <c r="AC134" s="434">
        <f t="shared" si="40"/>
        <v>8.9844521139780031E-2</v>
      </c>
      <c r="AD134" s="438">
        <f t="shared" si="41"/>
        <v>0.13930592389675578</v>
      </c>
      <c r="AE134" s="442">
        <f t="shared" si="42"/>
        <v>0.13445898502341036</v>
      </c>
      <c r="AF134" s="446">
        <f t="shared" si="43"/>
        <v>5.437127615959092E-2</v>
      </c>
      <c r="AG134" s="449">
        <f t="shared" si="44"/>
        <v>8.7170914464655969E-2</v>
      </c>
      <c r="AH134" s="472">
        <f t="shared" si="46"/>
        <v>9.5473775364502453E-2</v>
      </c>
      <c r="AI134" s="424">
        <f t="shared" si="45"/>
        <v>8.3752727610640898E-2</v>
      </c>
      <c r="AJ134" s="372">
        <f t="shared" si="47"/>
        <v>141.31519341571942</v>
      </c>
    </row>
    <row r="135" spans="2:36">
      <c r="B135" s="390">
        <f>'Step #4'!B135</f>
        <v>130</v>
      </c>
      <c r="C135" s="406">
        <f>'Step #4'!C135</f>
        <v>40483</v>
      </c>
      <c r="D135" s="398">
        <f>'IdxETF data'!D145</f>
        <v>90.955566000000005</v>
      </c>
      <c r="E135" s="422">
        <f t="shared" ref="E135:E198" si="49">(D135/D134)-1</f>
        <v>0</v>
      </c>
      <c r="F135" s="409">
        <f>'IdxETF data'!AB145</f>
        <v>30.514472999999999</v>
      </c>
      <c r="G135" s="410">
        <f t="shared" ref="G135:G198" si="50">(F135/F134)-1</f>
        <v>-3.6246414523655734E-2</v>
      </c>
      <c r="H135" s="392">
        <f>'IdxETF data'!AF145</f>
        <v>16.113786999999999</v>
      </c>
      <c r="I135" s="411">
        <f t="shared" ref="I135:I198" si="51">(H135/H134)-1</f>
        <v>-5.4552967912110506E-2</v>
      </c>
      <c r="J135" s="412">
        <f>'IdxETF data'!AH145</f>
        <v>12.063222</v>
      </c>
      <c r="K135" s="413">
        <f t="shared" ref="K135:K198" si="52">(J135/J134)-1</f>
        <v>8.5425653479747066E-3</v>
      </c>
      <c r="L135" s="464">
        <f>'IdxETF data'!AP145</f>
        <v>32.270888999999997</v>
      </c>
      <c r="M135" s="414">
        <f t="shared" ref="M135:M198" si="53">(L135/L134)-1</f>
        <v>2.4950358609991952E-2</v>
      </c>
      <c r="N135" s="415">
        <f>'IdxETF data'!AZ145</f>
        <v>14.726637</v>
      </c>
      <c r="O135" s="417">
        <f t="shared" ref="O135:O198" si="54">(N135/N134)-1</f>
        <v>-2.0527657756332474E-2</v>
      </c>
      <c r="Q135" s="408">
        <f>'IdxETF data'!K145</f>
        <v>7.1901200000000003</v>
      </c>
      <c r="R135" s="467">
        <f t="shared" ref="R135:R198" si="55">(Q135/Q134)-1</f>
        <v>-5.6094309248923002E-3</v>
      </c>
      <c r="S135" s="463">
        <f>'IdxETF data'!Q145</f>
        <v>23.297096</v>
      </c>
      <c r="T135" s="467">
        <f t="shared" ref="T135:T198" si="56">(S135/S134)-1</f>
        <v>5.7567540451570753E-3</v>
      </c>
      <c r="U135" s="408">
        <f>'IdxETF data'!S145</f>
        <v>9.6496829999999996</v>
      </c>
      <c r="V135" s="467">
        <f t="shared" ref="V135:V198" si="57">(U135/U134)-1</f>
        <v>-2.1264215209668369E-2</v>
      </c>
      <c r="W135" s="466">
        <f>'IdxETF data'!R145</f>
        <v>9.6346260000000008</v>
      </c>
      <c r="X135" s="467">
        <f t="shared" ref="X135:X198" si="58">(W135/W134)-1</f>
        <v>-4.5219883941401973E-2</v>
      </c>
      <c r="Z135">
        <f t="shared" si="48"/>
        <v>129</v>
      </c>
      <c r="AA135" s="420">
        <f t="shared" ref="AA135:AA198" si="59">C134</f>
        <v>40452</v>
      </c>
      <c r="AB135" s="430">
        <f t="shared" ref="AB135:AB198" si="60">E134</f>
        <v>4.3760219789712895E-2</v>
      </c>
      <c r="AC135" s="434">
        <f t="shared" ref="AC135:AC198" si="61">G134</f>
        <v>5.0210165681665364E-2</v>
      </c>
      <c r="AD135" s="438">
        <f t="shared" ref="AD135:AD198" si="62">I134</f>
        <v>8.3182181362536189E-2</v>
      </c>
      <c r="AE135" s="442">
        <f t="shared" ref="AE135:AE198" si="63">K134</f>
        <v>3.2524889144906588E-2</v>
      </c>
      <c r="AF135" s="446">
        <f t="shared" ref="AF135:AF198" si="64">M134</f>
        <v>1.3144487388192516E-2</v>
      </c>
      <c r="AG135" s="449">
        <f t="shared" ref="AG135:AG198" si="65">O134</f>
        <v>3.1769900664376349E-2</v>
      </c>
      <c r="AH135" s="472">
        <f t="shared" si="46"/>
        <v>4.5256867692262941E-2</v>
      </c>
      <c r="AI135" s="424">
        <f t="shared" ref="AI135:AI198" si="66">E134</f>
        <v>4.3760219789712895E-2</v>
      </c>
      <c r="AJ135" s="372">
        <f t="shared" si="47"/>
        <v>147.71067642704119</v>
      </c>
    </row>
    <row r="136" spans="2:36">
      <c r="B136" s="390">
        <f>'Step #4'!B136</f>
        <v>131</v>
      </c>
      <c r="C136" s="406">
        <f>'Step #4'!C136</f>
        <v>40513</v>
      </c>
      <c r="D136" s="398">
        <f>'IdxETF data'!D146</f>
        <v>96.528487999999996</v>
      </c>
      <c r="E136" s="422">
        <f t="shared" si="49"/>
        <v>6.127081876440621E-2</v>
      </c>
      <c r="F136" s="409">
        <f>'IdxETF data'!AB146</f>
        <v>30.338450999999999</v>
      </c>
      <c r="G136" s="410">
        <f t="shared" si="50"/>
        <v>-5.7684758311244977E-3</v>
      </c>
      <c r="H136" s="392">
        <f>'IdxETF data'!AF146</f>
        <v>17.122236000000001</v>
      </c>
      <c r="I136" s="411">
        <f t="shared" si="51"/>
        <v>6.2582991819365663E-2</v>
      </c>
      <c r="J136" s="412">
        <f>'IdxETF data'!AH146</f>
        <v>12.082378</v>
      </c>
      <c r="K136" s="413">
        <f t="shared" si="52"/>
        <v>1.5879671285168317E-3</v>
      </c>
      <c r="L136" s="464">
        <f>'IdxETF data'!AP146</f>
        <v>34.281920999999997</v>
      </c>
      <c r="M136" s="414">
        <f t="shared" si="53"/>
        <v>6.2317217229435506E-2</v>
      </c>
      <c r="N136" s="415">
        <f>'IdxETF data'!AZ146</f>
        <v>15.266764</v>
      </c>
      <c r="O136" s="417">
        <f t="shared" si="54"/>
        <v>3.6676873341822791E-2</v>
      </c>
      <c r="Q136" s="408">
        <f>'IdxETF data'!K146</f>
        <v>7.0753250000000003</v>
      </c>
      <c r="R136" s="467">
        <f t="shared" si="55"/>
        <v>-1.5965658431291829E-2</v>
      </c>
      <c r="S136" s="463">
        <f>'IdxETF data'!Q146</f>
        <v>24.756107</v>
      </c>
      <c r="T136" s="467">
        <f t="shared" si="56"/>
        <v>6.2626303295483687E-2</v>
      </c>
      <c r="U136" s="408">
        <f>'IdxETF data'!S146</f>
        <v>10.119982</v>
      </c>
      <c r="V136" s="467">
        <f t="shared" si="57"/>
        <v>4.8737248674386668E-2</v>
      </c>
      <c r="W136" s="466">
        <f>'IdxETF data'!R146</f>
        <v>10.273460999999999</v>
      </c>
      <c r="X136" s="467">
        <f t="shared" si="58"/>
        <v>6.6306154489027325E-2</v>
      </c>
      <c r="Z136">
        <f t="shared" si="48"/>
        <v>130</v>
      </c>
      <c r="AA136" s="420">
        <f t="shared" si="59"/>
        <v>40483</v>
      </c>
      <c r="AB136" s="430">
        <f t="shared" si="60"/>
        <v>0</v>
      </c>
      <c r="AC136" s="434">
        <f t="shared" si="61"/>
        <v>-3.6246414523655734E-2</v>
      </c>
      <c r="AD136" s="438">
        <f t="shared" si="62"/>
        <v>-5.4552967912110506E-2</v>
      </c>
      <c r="AE136" s="442">
        <f t="shared" si="63"/>
        <v>8.5425653479747066E-3</v>
      </c>
      <c r="AF136" s="446">
        <f t="shared" si="64"/>
        <v>2.4950358609991952E-2</v>
      </c>
      <c r="AG136" s="449">
        <f t="shared" si="65"/>
        <v>-2.0527657756332474E-2</v>
      </c>
      <c r="AH136" s="472">
        <f t="shared" ref="AH136:AH199" si="67">(0.4*AB136)+(0.15*AC136)+(0.15*AD136)+(0.1*AE136)+(0.1*AF136)+(0.1*AG136)</f>
        <v>-1.2323380745201517E-2</v>
      </c>
      <c r="AI136" s="424">
        <f t="shared" si="66"/>
        <v>0</v>
      </c>
      <c r="AJ136" s="372">
        <f t="shared" ref="AJ136:AJ199" si="68">(AJ135/100)*(1+AH136)*100</f>
        <v>145.8903815212995</v>
      </c>
    </row>
    <row r="137" spans="2:36">
      <c r="B137" s="390">
        <f>'Step #4'!B137</f>
        <v>132</v>
      </c>
      <c r="C137" s="406">
        <f>'Step #4'!C137</f>
        <v>40544</v>
      </c>
      <c r="D137" s="398">
        <f>'IdxETF data'!D147</f>
        <v>99.297118999999995</v>
      </c>
      <c r="E137" s="422">
        <f t="shared" si="49"/>
        <v>2.8682009398095953E-2</v>
      </c>
      <c r="F137" s="409">
        <f>'IdxETF data'!AB147</f>
        <v>30.077604000000001</v>
      </c>
      <c r="G137" s="410">
        <f t="shared" si="50"/>
        <v>-8.5979010596156646E-3</v>
      </c>
      <c r="H137" s="392">
        <f>'IdxETF data'!AF147</f>
        <v>18.001953</v>
      </c>
      <c r="I137" s="411">
        <f t="shared" si="51"/>
        <v>5.1378628352044542E-2</v>
      </c>
      <c r="J137" s="412">
        <f>'IdxETF data'!AH147</f>
        <v>12.368080000000001</v>
      </c>
      <c r="K137" s="413">
        <f t="shared" si="52"/>
        <v>2.3646172963633472E-2</v>
      </c>
      <c r="L137" s="464">
        <f>'IdxETF data'!AP147</f>
        <v>34.580016999999998</v>
      </c>
      <c r="M137" s="414">
        <f t="shared" si="53"/>
        <v>8.6954287071603353E-3</v>
      </c>
      <c r="N137" s="415">
        <f>'IdxETF data'!AZ147</f>
        <v>15.498100000000001</v>
      </c>
      <c r="O137" s="417">
        <f t="shared" si="54"/>
        <v>1.5152916492322754E-2</v>
      </c>
      <c r="Q137" s="408">
        <f>'IdxETF data'!K147</f>
        <v>7.1129350000000002</v>
      </c>
      <c r="R137" s="467">
        <f t="shared" si="55"/>
        <v>5.315656877952657E-3</v>
      </c>
      <c r="S137" s="463">
        <f>'IdxETF data'!Q147</f>
        <v>25.428331</v>
      </c>
      <c r="T137" s="467">
        <f t="shared" si="56"/>
        <v>2.7153865508821706E-2</v>
      </c>
      <c r="U137" s="408">
        <f>'IdxETF data'!S147</f>
        <v>10.458698</v>
      </c>
      <c r="V137" s="467">
        <f t="shared" si="57"/>
        <v>3.3470020005964329E-2</v>
      </c>
      <c r="W137" s="466">
        <f>'IdxETF data'!R147</f>
        <v>10.511234999999999</v>
      </c>
      <c r="X137" s="467">
        <f t="shared" si="58"/>
        <v>2.3144488502949478E-2</v>
      </c>
      <c r="Z137">
        <f t="shared" si="48"/>
        <v>131</v>
      </c>
      <c r="AA137" s="420">
        <f t="shared" si="59"/>
        <v>40513</v>
      </c>
      <c r="AB137" s="430">
        <f t="shared" si="60"/>
        <v>6.127081876440621E-2</v>
      </c>
      <c r="AC137" s="434">
        <f t="shared" si="61"/>
        <v>-5.7684758311244977E-3</v>
      </c>
      <c r="AD137" s="438">
        <f t="shared" si="62"/>
        <v>6.2582991819365663E-2</v>
      </c>
      <c r="AE137" s="442">
        <f t="shared" si="63"/>
        <v>1.5879671285168317E-3</v>
      </c>
      <c r="AF137" s="446">
        <f t="shared" si="64"/>
        <v>6.2317217229435506E-2</v>
      </c>
      <c r="AG137" s="449">
        <f t="shared" si="65"/>
        <v>3.6676873341822791E-2</v>
      </c>
      <c r="AH137" s="472">
        <f t="shared" si="67"/>
        <v>4.3088710673976169E-2</v>
      </c>
      <c r="AI137" s="424">
        <f t="shared" si="66"/>
        <v>6.127081876440621E-2</v>
      </c>
      <c r="AJ137" s="372">
        <f t="shared" si="68"/>
        <v>152.17660996078678</v>
      </c>
    </row>
    <row r="138" spans="2:36">
      <c r="B138" s="390">
        <f>'Step #4'!B138</f>
        <v>133</v>
      </c>
      <c r="C138" s="406">
        <f>'Step #4'!C138</f>
        <v>40575</v>
      </c>
      <c r="D138" s="398">
        <f>'IdxETF data'!D148</f>
        <v>102.74642900000001</v>
      </c>
      <c r="E138" s="422">
        <f t="shared" si="49"/>
        <v>3.4737261611789583E-2</v>
      </c>
      <c r="F138" s="409">
        <f>'IdxETF data'!AB148</f>
        <v>30.006917999999999</v>
      </c>
      <c r="G138" s="410">
        <f t="shared" si="50"/>
        <v>-2.3501207077532005E-3</v>
      </c>
      <c r="H138" s="392">
        <f>'IdxETF data'!AF148</f>
        <v>18.595576999999999</v>
      </c>
      <c r="I138" s="411">
        <f t="shared" si="51"/>
        <v>3.2975533265751755E-2</v>
      </c>
      <c r="J138" s="412">
        <f>'IdxETF data'!AH148</f>
        <v>12.032933</v>
      </c>
      <c r="K138" s="413">
        <f t="shared" si="52"/>
        <v>-2.7097738695092577E-2</v>
      </c>
      <c r="L138" s="464">
        <f>'IdxETF data'!AP148</f>
        <v>36.478287000000002</v>
      </c>
      <c r="M138" s="414">
        <f t="shared" si="53"/>
        <v>5.4894999039474257E-2</v>
      </c>
      <c r="N138" s="415">
        <f>'IdxETF data'!AZ148</f>
        <v>14.719818</v>
      </c>
      <c r="O138" s="417">
        <f t="shared" si="54"/>
        <v>-5.0217897677779955E-2</v>
      </c>
      <c r="Q138" s="408">
        <f>'IdxETF data'!K148</f>
        <v>7.1257099999999998</v>
      </c>
      <c r="R138" s="467">
        <f t="shared" si="55"/>
        <v>1.7960237229779352E-3</v>
      </c>
      <c r="S138" s="463">
        <f>'IdxETF data'!Q148</f>
        <v>26.342967999999999</v>
      </c>
      <c r="T138" s="467">
        <f t="shared" si="56"/>
        <v>3.5969210877426327E-2</v>
      </c>
      <c r="U138" s="408">
        <f>'IdxETF data'!S148</f>
        <v>10.747134000000001</v>
      </c>
      <c r="V138" s="467">
        <f t="shared" si="57"/>
        <v>2.7578576224306373E-2</v>
      </c>
      <c r="W138" s="466">
        <f>'IdxETF data'!R148</f>
        <v>10.796037</v>
      </c>
      <c r="X138" s="467">
        <f t="shared" si="58"/>
        <v>2.7095008341075033E-2</v>
      </c>
      <c r="Z138">
        <f t="shared" si="48"/>
        <v>132</v>
      </c>
      <c r="AA138" s="420">
        <f t="shared" si="59"/>
        <v>40544</v>
      </c>
      <c r="AB138" s="430">
        <f t="shared" si="60"/>
        <v>2.8682009398095953E-2</v>
      </c>
      <c r="AC138" s="434">
        <f t="shared" si="61"/>
        <v>-8.5979010596156646E-3</v>
      </c>
      <c r="AD138" s="438">
        <f t="shared" si="62"/>
        <v>5.1378628352044542E-2</v>
      </c>
      <c r="AE138" s="442">
        <f t="shared" si="63"/>
        <v>2.3646172963633472E-2</v>
      </c>
      <c r="AF138" s="446">
        <f t="shared" si="64"/>
        <v>8.6954287071603353E-3</v>
      </c>
      <c r="AG138" s="449">
        <f t="shared" si="65"/>
        <v>1.5152916492322754E-2</v>
      </c>
      <c r="AH138" s="472">
        <f t="shared" si="67"/>
        <v>2.263936466941437E-2</v>
      </c>
      <c r="AI138" s="424">
        <f t="shared" si="66"/>
        <v>2.8682009398095953E-2</v>
      </c>
      <c r="AJ138" s="372">
        <f t="shared" si="68"/>
        <v>155.62179172784425</v>
      </c>
    </row>
    <row r="139" spans="2:36">
      <c r="B139" s="390">
        <f>'Step #4'!B139</f>
        <v>134</v>
      </c>
      <c r="C139" s="406">
        <f>'Step #4'!C139</f>
        <v>40603</v>
      </c>
      <c r="D139" s="398">
        <f>'IdxETF data'!D149</f>
        <v>102.31429300000001</v>
      </c>
      <c r="E139" s="422">
        <f t="shared" si="49"/>
        <v>-4.2058493341895486E-3</v>
      </c>
      <c r="F139" s="409">
        <f>'IdxETF data'!AB149</f>
        <v>31.745832</v>
      </c>
      <c r="G139" s="410">
        <f t="shared" si="50"/>
        <v>5.7950436629313318E-2</v>
      </c>
      <c r="H139" s="392">
        <f>'IdxETF data'!AF149</f>
        <v>18.559819999999998</v>
      </c>
      <c r="I139" s="411">
        <f t="shared" si="51"/>
        <v>-1.9228766066253788E-3</v>
      </c>
      <c r="J139" s="412">
        <f>'IdxETF data'!AH149</f>
        <v>12.2005</v>
      </c>
      <c r="K139" s="413">
        <f t="shared" si="52"/>
        <v>1.3925698746930504E-2</v>
      </c>
      <c r="L139" s="464">
        <f>'IdxETF data'!AP149</f>
        <v>32.650115999999997</v>
      </c>
      <c r="M139" s="414">
        <f t="shared" si="53"/>
        <v>-0.10494382589840379</v>
      </c>
      <c r="N139" s="415">
        <f>'IdxETF data'!AZ149</f>
        <v>15.419147000000001</v>
      </c>
      <c r="O139" s="417">
        <f t="shared" si="54"/>
        <v>4.7509350998769184E-2</v>
      </c>
      <c r="Q139" s="408">
        <f>'IdxETF data'!K149</f>
        <v>7.1236980000000001</v>
      </c>
      <c r="R139" s="467">
        <f t="shared" si="55"/>
        <v>-2.8235782820229538E-4</v>
      </c>
      <c r="S139" s="463">
        <f>'IdxETF data'!Q149</f>
        <v>26.358737999999999</v>
      </c>
      <c r="T139" s="467">
        <f t="shared" si="56"/>
        <v>5.9864173239709828E-4</v>
      </c>
      <c r="U139" s="408">
        <f>'IdxETF data'!S149</f>
        <v>10.799054</v>
      </c>
      <c r="V139" s="467">
        <f t="shared" si="57"/>
        <v>4.8310554237063208E-3</v>
      </c>
      <c r="W139" s="466">
        <f>'IdxETF data'!R149</f>
        <v>10.74968</v>
      </c>
      <c r="X139" s="467">
        <f t="shared" si="58"/>
        <v>-4.2938904340547035E-3</v>
      </c>
      <c r="Z139">
        <f t="shared" si="48"/>
        <v>133</v>
      </c>
      <c r="AA139" s="420">
        <f t="shared" si="59"/>
        <v>40575</v>
      </c>
      <c r="AB139" s="430">
        <f t="shared" si="60"/>
        <v>3.4737261611789583E-2</v>
      </c>
      <c r="AC139" s="434">
        <f t="shared" si="61"/>
        <v>-2.3501207077532005E-3</v>
      </c>
      <c r="AD139" s="438">
        <f t="shared" si="62"/>
        <v>3.2975533265751755E-2</v>
      </c>
      <c r="AE139" s="442">
        <f t="shared" si="63"/>
        <v>-2.7097738695092577E-2</v>
      </c>
      <c r="AF139" s="446">
        <f t="shared" si="64"/>
        <v>5.4894999039474257E-2</v>
      </c>
      <c r="AG139" s="449">
        <f t="shared" si="65"/>
        <v>-5.0217897677779955E-2</v>
      </c>
      <c r="AH139" s="472">
        <f t="shared" si="67"/>
        <v>1.6246652795075787E-2</v>
      </c>
      <c r="AI139" s="424">
        <f t="shared" si="66"/>
        <v>3.4737261611789583E-2</v>
      </c>
      <c r="AJ139" s="372">
        <f t="shared" si="68"/>
        <v>158.15012494539414</v>
      </c>
    </row>
    <row r="140" spans="2:36">
      <c r="B140" s="390">
        <f>'Step #4'!B140</f>
        <v>135</v>
      </c>
      <c r="C140" s="406">
        <f>'Step #4'!C140</f>
        <v>40634</v>
      </c>
      <c r="D140" s="398">
        <f>'IdxETF data'!D150</f>
        <v>105.73481</v>
      </c>
      <c r="E140" s="422">
        <f t="shared" si="49"/>
        <v>3.3431467879077248E-2</v>
      </c>
      <c r="F140" s="409">
        <f>'IdxETF data'!AB150</f>
        <v>31.957892999999999</v>
      </c>
      <c r="G140" s="410">
        <f t="shared" si="50"/>
        <v>6.6799635303305127E-3</v>
      </c>
      <c r="H140" s="392">
        <f>'IdxETF data'!AF150</f>
        <v>20.583876</v>
      </c>
      <c r="I140" s="411">
        <f t="shared" si="51"/>
        <v>0.10905579903253382</v>
      </c>
      <c r="J140" s="412">
        <f>'IdxETF data'!AH150</f>
        <v>12.477644</v>
      </c>
      <c r="K140" s="413">
        <f t="shared" si="52"/>
        <v>2.271579033646165E-2</v>
      </c>
      <c r="L140" s="464">
        <f>'IdxETF data'!AP150</f>
        <v>33.314514000000003</v>
      </c>
      <c r="M140" s="414">
        <f t="shared" si="53"/>
        <v>2.0349024181108843E-2</v>
      </c>
      <c r="N140" s="415">
        <f>'IdxETF data'!AZ150</f>
        <v>16.298950000000001</v>
      </c>
      <c r="O140" s="417">
        <f t="shared" si="54"/>
        <v>5.7059122660935824E-2</v>
      </c>
      <c r="Q140" s="408">
        <f>'IdxETF data'!K150</f>
        <v>7.2185649999999999</v>
      </c>
      <c r="R140" s="467">
        <f t="shared" si="55"/>
        <v>1.3317100191501563E-2</v>
      </c>
      <c r="S140" s="463">
        <f>'IdxETF data'!Q150</f>
        <v>27.253824000000002</v>
      </c>
      <c r="T140" s="467">
        <f t="shared" si="56"/>
        <v>3.3957847299062704E-2</v>
      </c>
      <c r="U140" s="408">
        <f>'IdxETF data'!S150</f>
        <v>11.295164</v>
      </c>
      <c r="V140" s="467">
        <f t="shared" si="57"/>
        <v>4.594013512665085E-2</v>
      </c>
      <c r="W140" s="466">
        <f>'IdxETF data'!R150</f>
        <v>11.312658000000001</v>
      </c>
      <c r="X140" s="467">
        <f t="shared" si="58"/>
        <v>5.2371605480349359E-2</v>
      </c>
      <c r="Z140">
        <f t="shared" si="48"/>
        <v>134</v>
      </c>
      <c r="AA140" s="420">
        <f t="shared" si="59"/>
        <v>40603</v>
      </c>
      <c r="AB140" s="430">
        <f t="shared" si="60"/>
        <v>-4.2058493341895486E-3</v>
      </c>
      <c r="AC140" s="434">
        <f t="shared" si="61"/>
        <v>5.7950436629313318E-2</v>
      </c>
      <c r="AD140" s="438">
        <f t="shared" si="62"/>
        <v>-1.9228766066253788E-3</v>
      </c>
      <c r="AE140" s="442">
        <f t="shared" si="63"/>
        <v>1.3925698746930504E-2</v>
      </c>
      <c r="AF140" s="446">
        <f t="shared" si="64"/>
        <v>-0.10494382589840379</v>
      </c>
      <c r="AG140" s="449">
        <f t="shared" si="65"/>
        <v>4.7509350998769184E-2</v>
      </c>
      <c r="AH140" s="472">
        <f t="shared" si="67"/>
        <v>2.3709166544569598E-3</v>
      </c>
      <c r="AI140" s="424">
        <f t="shared" si="66"/>
        <v>-4.2058493341895486E-3</v>
      </c>
      <c r="AJ140" s="372">
        <f t="shared" si="68"/>
        <v>158.52508571053164</v>
      </c>
    </row>
    <row r="141" spans="2:36">
      <c r="B141" s="390">
        <f>'Step #4'!B141</f>
        <v>136</v>
      </c>
      <c r="C141" s="406">
        <f>'Step #4'!C141</f>
        <v>40664</v>
      </c>
      <c r="D141" s="398">
        <f>'IdxETF data'!D151</f>
        <v>104.549049</v>
      </c>
      <c r="E141" s="422">
        <f t="shared" si="49"/>
        <v>-1.1214480831809315E-2</v>
      </c>
      <c r="F141" s="409">
        <f>'IdxETF data'!AB151</f>
        <v>32.070995000000003</v>
      </c>
      <c r="G141" s="410">
        <f t="shared" si="50"/>
        <v>3.5390943952406939E-3</v>
      </c>
      <c r="H141" s="392">
        <f>'IdxETF data'!AF151</f>
        <v>19.418071999999999</v>
      </c>
      <c r="I141" s="411">
        <f t="shared" si="51"/>
        <v>-5.6636757819567229E-2</v>
      </c>
      <c r="J141" s="412">
        <f>'IdxETF data'!AH151</f>
        <v>12.535652000000001</v>
      </c>
      <c r="K141" s="413">
        <f t="shared" si="52"/>
        <v>4.6489545622556694E-3</v>
      </c>
      <c r="L141" s="464">
        <f>'IdxETF data'!AP151</f>
        <v>32.49194</v>
      </c>
      <c r="M141" s="414">
        <f t="shared" si="53"/>
        <v>-2.4691160135189238E-2</v>
      </c>
      <c r="N141" s="415">
        <f>'IdxETF data'!AZ151</f>
        <v>16.016960000000001</v>
      </c>
      <c r="O141" s="417">
        <f t="shared" si="54"/>
        <v>-1.7301114488970204E-2</v>
      </c>
      <c r="Q141" s="408">
        <f>'IdxETF data'!K151</f>
        <v>7.3130579999999998</v>
      </c>
      <c r="R141" s="467">
        <f t="shared" si="55"/>
        <v>1.3090274867650242E-2</v>
      </c>
      <c r="S141" s="463">
        <f>'IdxETF data'!Q151</f>
        <v>26.937194999999999</v>
      </c>
      <c r="T141" s="467">
        <f t="shared" si="56"/>
        <v>-1.1617782517418518E-2</v>
      </c>
      <c r="U141" s="408">
        <f>'IdxETF data'!S151</f>
        <v>11.064416</v>
      </c>
      <c r="V141" s="467">
        <f t="shared" si="57"/>
        <v>-2.0428919845696836E-2</v>
      </c>
      <c r="W141" s="466">
        <f>'IdxETF data'!R151</f>
        <v>10.988116</v>
      </c>
      <c r="X141" s="467">
        <f t="shared" si="58"/>
        <v>-2.868839489357855E-2</v>
      </c>
      <c r="Z141">
        <f t="shared" si="48"/>
        <v>135</v>
      </c>
      <c r="AA141" s="420">
        <f t="shared" si="59"/>
        <v>40634</v>
      </c>
      <c r="AB141" s="430">
        <f t="shared" si="60"/>
        <v>3.3431467879077248E-2</v>
      </c>
      <c r="AC141" s="434">
        <f t="shared" si="61"/>
        <v>6.6799635303305127E-3</v>
      </c>
      <c r="AD141" s="438">
        <f t="shared" si="62"/>
        <v>0.10905579903253382</v>
      </c>
      <c r="AE141" s="442">
        <f t="shared" si="63"/>
        <v>2.271579033646165E-2</v>
      </c>
      <c r="AF141" s="446">
        <f t="shared" si="64"/>
        <v>2.0349024181108843E-2</v>
      </c>
      <c r="AG141" s="449">
        <f t="shared" si="65"/>
        <v>5.7059122660935824E-2</v>
      </c>
      <c r="AH141" s="472">
        <f t="shared" si="67"/>
        <v>4.0745345253911186E-2</v>
      </c>
      <c r="AI141" s="424">
        <f t="shared" si="66"/>
        <v>3.3431467879077248E-2</v>
      </c>
      <c r="AJ141" s="372">
        <f t="shared" si="68"/>
        <v>164.98424505921312</v>
      </c>
    </row>
    <row r="142" spans="2:36">
      <c r="B142" s="390">
        <f>'Step #4'!B142</f>
        <v>137</v>
      </c>
      <c r="C142" s="406">
        <f>'Step #4'!C142</f>
        <v>40695</v>
      </c>
      <c r="D142" s="398">
        <f>'IdxETF data'!D152</f>
        <v>102.27825900000001</v>
      </c>
      <c r="E142" s="422">
        <f t="shared" si="49"/>
        <v>-2.1719853233672093E-2</v>
      </c>
      <c r="F142" s="409">
        <f>'IdxETF data'!AB152</f>
        <v>30.360351999999999</v>
      </c>
      <c r="G142" s="410">
        <f t="shared" si="50"/>
        <v>-5.333925561087216E-2</v>
      </c>
      <c r="H142" s="392">
        <f>'IdxETF data'!AF152</f>
        <v>19.232116999999999</v>
      </c>
      <c r="I142" s="411">
        <f t="shared" si="51"/>
        <v>-9.5763884282641376E-3</v>
      </c>
      <c r="J142" s="412">
        <f>'IdxETF data'!AH152</f>
        <v>11.936258</v>
      </c>
      <c r="K142" s="413">
        <f t="shared" si="52"/>
        <v>-4.7815143560143492E-2</v>
      </c>
      <c r="L142" s="464">
        <f>'IdxETF data'!AP152</f>
        <v>32.998134999999998</v>
      </c>
      <c r="M142" s="414">
        <f t="shared" si="53"/>
        <v>1.5579094384638115E-2</v>
      </c>
      <c r="N142" s="415">
        <f>'IdxETF data'!AZ152</f>
        <v>15.486825</v>
      </c>
      <c r="O142" s="417">
        <f t="shared" si="54"/>
        <v>-3.3098353245559764E-2</v>
      </c>
      <c r="Q142" s="408">
        <f>'IdxETF data'!K152</f>
        <v>7.2851330000000001</v>
      </c>
      <c r="R142" s="467">
        <f t="shared" si="55"/>
        <v>-3.8185120369618186E-3</v>
      </c>
      <c r="S142" s="463">
        <f>'IdxETF data'!Q152</f>
        <v>26.351424999999999</v>
      </c>
      <c r="T142" s="467">
        <f t="shared" si="56"/>
        <v>-2.1745768258350617E-2</v>
      </c>
      <c r="U142" s="408">
        <f>'IdxETF data'!S152</f>
        <v>10.949042</v>
      </c>
      <c r="V142" s="467">
        <f t="shared" si="57"/>
        <v>-1.0427482119255038E-2</v>
      </c>
      <c r="W142" s="466">
        <f>'IdxETF data'!R152</f>
        <v>10.822533999999999</v>
      </c>
      <c r="X142" s="467">
        <f t="shared" si="58"/>
        <v>-1.5069189295052965E-2</v>
      </c>
      <c r="Z142">
        <f t="shared" si="48"/>
        <v>136</v>
      </c>
      <c r="AA142" s="420">
        <f t="shared" si="59"/>
        <v>40664</v>
      </c>
      <c r="AB142" s="430">
        <f t="shared" si="60"/>
        <v>-1.1214480831809315E-2</v>
      </c>
      <c r="AC142" s="434">
        <f t="shared" si="61"/>
        <v>3.5390943952406939E-3</v>
      </c>
      <c r="AD142" s="438">
        <f t="shared" si="62"/>
        <v>-5.6636757819567229E-2</v>
      </c>
      <c r="AE142" s="442">
        <f t="shared" si="63"/>
        <v>4.6489545622556694E-3</v>
      </c>
      <c r="AF142" s="446">
        <f t="shared" si="64"/>
        <v>-2.4691160135189238E-2</v>
      </c>
      <c r="AG142" s="449">
        <f t="shared" si="65"/>
        <v>-1.7301114488970204E-2</v>
      </c>
      <c r="AH142" s="472">
        <f t="shared" si="67"/>
        <v>-1.6184773852563082E-2</v>
      </c>
      <c r="AI142" s="424">
        <f t="shared" si="66"/>
        <v>-1.1214480831809315E-2</v>
      </c>
      <c r="AJ142" s="372">
        <f t="shared" si="68"/>
        <v>162.31401236369391</v>
      </c>
    </row>
    <row r="143" spans="2:36">
      <c r="B143" s="390">
        <f>'Step #4'!B143</f>
        <v>138</v>
      </c>
      <c r="C143" s="406">
        <f>'Step #4'!C143</f>
        <v>40725</v>
      </c>
      <c r="D143" s="398">
        <f>'IdxETF data'!D153</f>
        <v>100.729156</v>
      </c>
      <c r="E143" s="422">
        <f t="shared" si="49"/>
        <v>-1.5145965673897588E-2</v>
      </c>
      <c r="F143" s="409">
        <f>'IdxETF data'!AB153</f>
        <v>30.441095000000001</v>
      </c>
      <c r="G143" s="410">
        <f t="shared" si="50"/>
        <v>2.6594882694377375E-3</v>
      </c>
      <c r="H143" s="392">
        <f>'IdxETF data'!AF153</f>
        <v>18.865027999999999</v>
      </c>
      <c r="I143" s="411">
        <f t="shared" si="51"/>
        <v>-1.9087290286347591E-2</v>
      </c>
      <c r="J143" s="412">
        <f>'IdxETF data'!AH153</f>
        <v>12.270231000000001</v>
      </c>
      <c r="K143" s="413">
        <f t="shared" si="52"/>
        <v>2.7979706872957921E-2</v>
      </c>
      <c r="L143" s="464">
        <f>'IdxETF data'!AP153</f>
        <v>34.179454999999997</v>
      </c>
      <c r="M143" s="414">
        <f t="shared" si="53"/>
        <v>3.5799598977336089E-2</v>
      </c>
      <c r="N143" s="415">
        <f>'IdxETF data'!AZ153</f>
        <v>16.448243999999999</v>
      </c>
      <c r="O143" s="417">
        <f t="shared" si="54"/>
        <v>6.2079800088139292E-2</v>
      </c>
      <c r="Q143" s="408">
        <f>'IdxETF data'!K153</f>
        <v>7.3999079999999999</v>
      </c>
      <c r="R143" s="467">
        <f t="shared" si="55"/>
        <v>1.5754688349546964E-2</v>
      </c>
      <c r="S143" s="463">
        <f>'IdxETF data'!Q153</f>
        <v>25.859503</v>
      </c>
      <c r="T143" s="467">
        <f t="shared" si="56"/>
        <v>-1.8667757056781475E-2</v>
      </c>
      <c r="U143" s="408">
        <f>'IdxETF data'!S153</f>
        <v>10.689448000000001</v>
      </c>
      <c r="V143" s="467">
        <f t="shared" si="57"/>
        <v>-2.3709288903997261E-2</v>
      </c>
      <c r="W143" s="466">
        <f>'IdxETF data'!R153</f>
        <v>10.65695</v>
      </c>
      <c r="X143" s="467">
        <f t="shared" si="58"/>
        <v>-1.5299928833672372E-2</v>
      </c>
      <c r="Z143">
        <f t="shared" si="48"/>
        <v>137</v>
      </c>
      <c r="AA143" s="420">
        <f t="shared" si="59"/>
        <v>40695</v>
      </c>
      <c r="AB143" s="430">
        <f t="shared" si="60"/>
        <v>-2.1719853233672093E-2</v>
      </c>
      <c r="AC143" s="434">
        <f t="shared" si="61"/>
        <v>-5.333925561087216E-2</v>
      </c>
      <c r="AD143" s="438">
        <f t="shared" si="62"/>
        <v>-9.5763884282641376E-3</v>
      </c>
      <c r="AE143" s="442">
        <f t="shared" si="63"/>
        <v>-4.7815143560143492E-2</v>
      </c>
      <c r="AF143" s="446">
        <f t="shared" si="64"/>
        <v>1.5579094384638115E-2</v>
      </c>
      <c r="AG143" s="449">
        <f t="shared" si="65"/>
        <v>-3.3098353245559764E-2</v>
      </c>
      <c r="AH143" s="472">
        <f t="shared" si="67"/>
        <v>-2.4658728141445801E-2</v>
      </c>
      <c r="AI143" s="424">
        <f t="shared" si="66"/>
        <v>-2.1719853233672093E-2</v>
      </c>
      <c r="AJ143" s="372">
        <f t="shared" si="68"/>
        <v>158.31155525927031</v>
      </c>
    </row>
    <row r="144" spans="2:36">
      <c r="B144" s="390">
        <f>'Step #4'!B144</f>
        <v>139</v>
      </c>
      <c r="C144" s="406">
        <f>'Step #4'!C144</f>
        <v>40756</v>
      </c>
      <c r="D144" s="398">
        <f>'IdxETF data'!D154</f>
        <v>95.191497999999996</v>
      </c>
      <c r="E144" s="422">
        <f t="shared" si="49"/>
        <v>-5.4975721230107522E-2</v>
      </c>
      <c r="F144" s="409">
        <f>'IdxETF data'!AB154</f>
        <v>27.760614</v>
      </c>
      <c r="G144" s="410">
        <f t="shared" si="50"/>
        <v>-8.8054683972439207E-2</v>
      </c>
      <c r="H144" s="392">
        <f>'IdxETF data'!AF154</f>
        <v>15.344339</v>
      </c>
      <c r="I144" s="411">
        <f t="shared" si="51"/>
        <v>-0.18662516694912934</v>
      </c>
      <c r="J144" s="412">
        <f>'IdxETF data'!AH154</f>
        <v>11.525791</v>
      </c>
      <c r="K144" s="413">
        <f t="shared" si="52"/>
        <v>-6.0670414436370446E-2</v>
      </c>
      <c r="L144" s="464">
        <f>'IdxETF data'!AP154</f>
        <v>31.434895999999998</v>
      </c>
      <c r="M144" s="414">
        <f t="shared" si="53"/>
        <v>-8.0298500956203056E-2</v>
      </c>
      <c r="N144" s="415">
        <f>'IdxETF data'!AZ154</f>
        <v>14.892638</v>
      </c>
      <c r="O144" s="417">
        <f t="shared" si="54"/>
        <v>-9.4575810037837438E-2</v>
      </c>
      <c r="Q144" s="408">
        <f>'IdxETF data'!K154</f>
        <v>7.5082579999999997</v>
      </c>
      <c r="R144" s="467">
        <f t="shared" si="55"/>
        <v>1.464207392848671E-2</v>
      </c>
      <c r="S144" s="463">
        <f>'IdxETF data'!Q154</f>
        <v>24.301894999999998</v>
      </c>
      <c r="T144" s="467">
        <f t="shared" si="56"/>
        <v>-6.0233485539145981E-2</v>
      </c>
      <c r="U144" s="408">
        <f>'IdxETF data'!S154</f>
        <v>9.8010640000000002</v>
      </c>
      <c r="V144" s="467">
        <f t="shared" si="57"/>
        <v>-8.3108501018948844E-2</v>
      </c>
      <c r="W144" s="466">
        <f>'IdxETF data'!R154</f>
        <v>9.7561750000000007</v>
      </c>
      <c r="X144" s="467">
        <f t="shared" si="58"/>
        <v>-8.4524652926024735E-2</v>
      </c>
      <c r="Z144">
        <f t="shared" si="48"/>
        <v>138</v>
      </c>
      <c r="AA144" s="420">
        <f t="shared" si="59"/>
        <v>40725</v>
      </c>
      <c r="AB144" s="430">
        <f t="shared" si="60"/>
        <v>-1.5145965673897588E-2</v>
      </c>
      <c r="AC144" s="434">
        <f t="shared" si="61"/>
        <v>2.6594882694377375E-3</v>
      </c>
      <c r="AD144" s="438">
        <f t="shared" si="62"/>
        <v>-1.9087290286347591E-2</v>
      </c>
      <c r="AE144" s="442">
        <f t="shared" si="63"/>
        <v>2.7979706872957921E-2</v>
      </c>
      <c r="AF144" s="446">
        <f t="shared" si="64"/>
        <v>3.5799598977336089E-2</v>
      </c>
      <c r="AG144" s="449">
        <f t="shared" si="65"/>
        <v>6.2079800088139292E-2</v>
      </c>
      <c r="AH144" s="472">
        <f t="shared" si="67"/>
        <v>4.063354021747817E-3</v>
      </c>
      <c r="AI144" s="424">
        <f t="shared" si="66"/>
        <v>-1.5145965673897588E-2</v>
      </c>
      <c r="AJ144" s="372">
        <f t="shared" si="68"/>
        <v>158.9548311540222</v>
      </c>
    </row>
    <row r="145" spans="2:36">
      <c r="B145" s="390">
        <f>'Step #4'!B145</f>
        <v>140</v>
      </c>
      <c r="C145" s="406">
        <f>'Step #4'!C145</f>
        <v>40787</v>
      </c>
      <c r="D145" s="398">
        <f>'IdxETF data'!D155</f>
        <v>88.127312000000003</v>
      </c>
      <c r="E145" s="422">
        <f t="shared" si="49"/>
        <v>-7.4210261929064214E-2</v>
      </c>
      <c r="F145" s="409">
        <f>'IdxETF data'!AB155</f>
        <v>22.155313</v>
      </c>
      <c r="G145" s="410">
        <f t="shared" si="50"/>
        <v>-0.20191559884086141</v>
      </c>
      <c r="H145" s="392">
        <f>'IdxETF data'!AF155</f>
        <v>13.400624000000001</v>
      </c>
      <c r="I145" s="411">
        <f t="shared" si="51"/>
        <v>-0.12667310074418969</v>
      </c>
      <c r="J145" s="412">
        <f>'IdxETF data'!AH155</f>
        <v>9.3577670000000008</v>
      </c>
      <c r="K145" s="413">
        <f t="shared" si="52"/>
        <v>-0.18810197061529221</v>
      </c>
      <c r="L145" s="464">
        <f>'IdxETF data'!AP155</f>
        <v>30.190252000000001</v>
      </c>
      <c r="M145" s="414">
        <f t="shared" si="53"/>
        <v>-3.9594341269651334E-2</v>
      </c>
      <c r="N145" s="415">
        <f>'IdxETF data'!AZ155</f>
        <v>12.582106</v>
      </c>
      <c r="O145" s="417">
        <f t="shared" si="54"/>
        <v>-0.1551459184061279</v>
      </c>
      <c r="Q145" s="408">
        <f>'IdxETF data'!K155</f>
        <v>7.5762369999999999</v>
      </c>
      <c r="R145" s="467">
        <f t="shared" si="55"/>
        <v>9.0538977216818584E-3</v>
      </c>
      <c r="S145" s="463">
        <f>'IdxETF data'!Q155</f>
        <v>22.307203000000001</v>
      </c>
      <c r="T145" s="467">
        <f t="shared" si="56"/>
        <v>-8.2079689670291001E-2</v>
      </c>
      <c r="U145" s="408">
        <f>'IdxETF data'!S155</f>
        <v>8.7915379999999992</v>
      </c>
      <c r="V145" s="467">
        <f t="shared" si="57"/>
        <v>-0.10300167410395455</v>
      </c>
      <c r="W145" s="466">
        <f>'IdxETF data'!R155</f>
        <v>8.5573540000000001</v>
      </c>
      <c r="X145" s="467">
        <f t="shared" si="58"/>
        <v>-0.12287817715446891</v>
      </c>
      <c r="Z145">
        <f t="shared" si="48"/>
        <v>139</v>
      </c>
      <c r="AA145" s="420">
        <f t="shared" si="59"/>
        <v>40756</v>
      </c>
      <c r="AB145" s="430">
        <f t="shared" si="60"/>
        <v>-5.4975721230107522E-2</v>
      </c>
      <c r="AC145" s="434">
        <f t="shared" si="61"/>
        <v>-8.8054683972439207E-2</v>
      </c>
      <c r="AD145" s="438">
        <f t="shared" si="62"/>
        <v>-0.18662516694912934</v>
      </c>
      <c r="AE145" s="442">
        <f t="shared" si="63"/>
        <v>-6.0670414436370446E-2</v>
      </c>
      <c r="AF145" s="446">
        <f t="shared" si="64"/>
        <v>-8.0298500956203056E-2</v>
      </c>
      <c r="AG145" s="449">
        <f t="shared" si="65"/>
        <v>-9.4575810037837438E-2</v>
      </c>
      <c r="AH145" s="472">
        <f t="shared" si="67"/>
        <v>-8.674673867331939E-2</v>
      </c>
      <c r="AI145" s="424">
        <f t="shared" si="66"/>
        <v>-5.4975721230107522E-2</v>
      </c>
      <c r="AJ145" s="372">
        <f t="shared" si="68"/>
        <v>145.16601795504263</v>
      </c>
    </row>
    <row r="146" spans="2:36">
      <c r="B146" s="390">
        <f>'Step #4'!B146</f>
        <v>141</v>
      </c>
      <c r="C146" s="406">
        <f>'Step #4'!C146</f>
        <v>40817</v>
      </c>
      <c r="D146" s="398">
        <f>'IdxETF data'!D156</f>
        <v>98.251862000000003</v>
      </c>
      <c r="E146" s="422">
        <f t="shared" si="49"/>
        <v>0.114885496564334</v>
      </c>
      <c r="F146" s="409">
        <f>'IdxETF data'!AB156</f>
        <v>25.913737999999999</v>
      </c>
      <c r="G146" s="410">
        <f t="shared" si="50"/>
        <v>0.16963989630839338</v>
      </c>
      <c r="H146" s="392">
        <f>'IdxETF data'!AF156</f>
        <v>15.549712</v>
      </c>
      <c r="I146" s="411">
        <f t="shared" si="51"/>
        <v>0.16037223341241424</v>
      </c>
      <c r="J146" s="412">
        <f>'IdxETF data'!AH156</f>
        <v>10.572383</v>
      </c>
      <c r="K146" s="413">
        <f t="shared" si="52"/>
        <v>0.12979763227701646</v>
      </c>
      <c r="L146" s="464">
        <f>'IdxETF data'!AP156</f>
        <v>29.998764000000001</v>
      </c>
      <c r="M146" s="414">
        <f t="shared" si="53"/>
        <v>-6.3427095606886086E-3</v>
      </c>
      <c r="N146" s="415">
        <f>'IdxETF data'!AZ156</f>
        <v>14.011893000000001</v>
      </c>
      <c r="O146" s="417">
        <f t="shared" si="54"/>
        <v>0.1136365406554356</v>
      </c>
      <c r="Q146" s="408">
        <f>'IdxETF data'!K156</f>
        <v>7.5887019999999996</v>
      </c>
      <c r="R146" s="467">
        <f t="shared" si="55"/>
        <v>1.6452758803611189E-3</v>
      </c>
      <c r="S146" s="463">
        <f>'IdxETF data'!Q156</f>
        <v>24.993217000000001</v>
      </c>
      <c r="T146" s="467">
        <f t="shared" si="56"/>
        <v>0.12041016527262527</v>
      </c>
      <c r="U146" s="408">
        <f>'IdxETF data'!S156</f>
        <v>9.6856910000000003</v>
      </c>
      <c r="V146" s="467">
        <f t="shared" si="57"/>
        <v>0.10170609511100337</v>
      </c>
      <c r="W146" s="466">
        <f>'IdxETF data'!R156</f>
        <v>9.4316329999999997</v>
      </c>
      <c r="X146" s="467">
        <f t="shared" si="58"/>
        <v>0.1021669782505199</v>
      </c>
      <c r="Z146">
        <f t="shared" si="48"/>
        <v>140</v>
      </c>
      <c r="AA146" s="420">
        <f t="shared" si="59"/>
        <v>40787</v>
      </c>
      <c r="AB146" s="430">
        <f t="shared" si="60"/>
        <v>-7.4210261929064214E-2</v>
      </c>
      <c r="AC146" s="434">
        <f t="shared" si="61"/>
        <v>-0.20191559884086141</v>
      </c>
      <c r="AD146" s="438">
        <f t="shared" si="62"/>
        <v>-0.12667310074418969</v>
      </c>
      <c r="AE146" s="442">
        <f t="shared" si="63"/>
        <v>-0.18810197061529221</v>
      </c>
      <c r="AF146" s="446">
        <f t="shared" si="64"/>
        <v>-3.9594341269651334E-2</v>
      </c>
      <c r="AG146" s="449">
        <f t="shared" si="65"/>
        <v>-0.1551459184061279</v>
      </c>
      <c r="AH146" s="472">
        <f t="shared" si="67"/>
        <v>-0.1172566327384905</v>
      </c>
      <c r="AI146" s="424">
        <f t="shared" si="66"/>
        <v>-7.4210261929064214E-2</v>
      </c>
      <c r="AJ146" s="372">
        <f t="shared" si="68"/>
        <v>128.14433950157905</v>
      </c>
    </row>
    <row r="147" spans="2:36">
      <c r="B147" s="390">
        <f>'Step #4'!B147</f>
        <v>142</v>
      </c>
      <c r="C147" s="406">
        <f>'Step #4'!C147</f>
        <v>40848</v>
      </c>
      <c r="D147" s="398">
        <f>'IdxETF data'!D157</f>
        <v>97.852562000000006</v>
      </c>
      <c r="E147" s="422">
        <f t="shared" si="49"/>
        <v>-4.064045117027848E-3</v>
      </c>
      <c r="F147" s="409">
        <f>'IdxETF data'!AB157</f>
        <v>26.028721000000001</v>
      </c>
      <c r="G147" s="410">
        <f t="shared" si="50"/>
        <v>4.4371444984123709E-3</v>
      </c>
      <c r="H147" s="392">
        <f>'IdxETF data'!AF157</f>
        <v>15.131632</v>
      </c>
      <c r="I147" s="411">
        <f t="shared" si="51"/>
        <v>-2.6886671598805201E-2</v>
      </c>
      <c r="J147" s="412">
        <f>'IdxETF data'!AH157</f>
        <v>10.441776000000001</v>
      </c>
      <c r="K147" s="413">
        <f t="shared" si="52"/>
        <v>-1.2353600886384819E-2</v>
      </c>
      <c r="L147" s="464">
        <f>'IdxETF data'!AP157</f>
        <v>30.094522000000001</v>
      </c>
      <c r="M147" s="414">
        <f t="shared" si="53"/>
        <v>3.1920648464049961E-3</v>
      </c>
      <c r="N147" s="415">
        <f>'IdxETF data'!AZ157</f>
        <v>13.462853000000001</v>
      </c>
      <c r="O147" s="417">
        <f t="shared" si="54"/>
        <v>-3.9183856171325249E-2</v>
      </c>
      <c r="Q147" s="408">
        <f>'IdxETF data'!K157</f>
        <v>7.566751</v>
      </c>
      <c r="R147" s="467">
        <f t="shared" si="55"/>
        <v>-2.8925895363923759E-3</v>
      </c>
      <c r="S147" s="463">
        <f>'IdxETF data'!Q157</f>
        <v>24.921347000000001</v>
      </c>
      <c r="T147" s="467">
        <f t="shared" si="56"/>
        <v>-2.8755802024205135E-3</v>
      </c>
      <c r="U147" s="408">
        <f>'IdxETF data'!S157</f>
        <v>9.5126299999999997</v>
      </c>
      <c r="V147" s="467">
        <f t="shared" si="57"/>
        <v>-1.7867697823521378E-2</v>
      </c>
      <c r="W147" s="466">
        <f>'IdxETF data'!R157</f>
        <v>9.1600760000000001</v>
      </c>
      <c r="X147" s="467">
        <f t="shared" si="58"/>
        <v>-2.8792150839626607E-2</v>
      </c>
      <c r="Z147">
        <f t="shared" si="48"/>
        <v>141</v>
      </c>
      <c r="AA147" s="420">
        <f t="shared" si="59"/>
        <v>40817</v>
      </c>
      <c r="AB147" s="430">
        <f t="shared" si="60"/>
        <v>0.114885496564334</v>
      </c>
      <c r="AC147" s="434">
        <f t="shared" si="61"/>
        <v>0.16963989630839338</v>
      </c>
      <c r="AD147" s="438">
        <f t="shared" si="62"/>
        <v>0.16037223341241424</v>
      </c>
      <c r="AE147" s="442">
        <f t="shared" si="63"/>
        <v>0.12979763227701646</v>
      </c>
      <c r="AF147" s="446">
        <f t="shared" si="64"/>
        <v>-6.3427095606886086E-3</v>
      </c>
      <c r="AG147" s="449">
        <f t="shared" si="65"/>
        <v>0.1136365406554356</v>
      </c>
      <c r="AH147" s="472">
        <f t="shared" si="67"/>
        <v>0.1191651644210311</v>
      </c>
      <c r="AI147" s="424">
        <f t="shared" si="66"/>
        <v>0.114885496564334</v>
      </c>
      <c r="AJ147" s="372">
        <f t="shared" si="68"/>
        <v>143.41468078790916</v>
      </c>
    </row>
    <row r="148" spans="2:36">
      <c r="B148" s="390">
        <f>'Step #4'!B148</f>
        <v>143</v>
      </c>
      <c r="C148" s="406">
        <f>'Step #4'!C148</f>
        <v>40878</v>
      </c>
      <c r="D148" s="398">
        <f>'IdxETF data'!D158</f>
        <v>98.251862000000003</v>
      </c>
      <c r="E148" s="422">
        <f t="shared" si="49"/>
        <v>4.0806289772974402E-3</v>
      </c>
      <c r="F148" s="409">
        <f>'IdxETF data'!AB158</f>
        <v>25.058567</v>
      </c>
      <c r="G148" s="410">
        <f t="shared" si="50"/>
        <v>-3.7272442237941683E-2</v>
      </c>
      <c r="H148" s="392">
        <f>'IdxETF data'!AF158</f>
        <v>14.097429</v>
      </c>
      <c r="I148" s="411">
        <f t="shared" si="51"/>
        <v>-6.8347089064814681E-2</v>
      </c>
      <c r="J148" s="412">
        <f>'IdxETF data'!AH158</f>
        <v>10.102209</v>
      </c>
      <c r="K148" s="413">
        <f t="shared" si="52"/>
        <v>-3.2520042567471319E-2</v>
      </c>
      <c r="L148" s="464">
        <f>'IdxETF data'!AP158</f>
        <v>29.073277999999998</v>
      </c>
      <c r="M148" s="414">
        <f t="shared" si="53"/>
        <v>-3.3934547955272509E-2</v>
      </c>
      <c r="N148" s="415">
        <f>'IdxETF data'!AZ158</f>
        <v>12.387653</v>
      </c>
      <c r="O148" s="417">
        <f t="shared" si="54"/>
        <v>-7.9864201146666369E-2</v>
      </c>
      <c r="Q148" s="408">
        <f>'IdxETF data'!K158</f>
        <v>7.613092</v>
      </c>
      <c r="R148" s="467">
        <f t="shared" si="55"/>
        <v>6.1242929759417475E-3</v>
      </c>
      <c r="S148" s="463">
        <f>'IdxETF data'!Q158</f>
        <v>24.985230999999999</v>
      </c>
      <c r="T148" s="467">
        <f t="shared" si="56"/>
        <v>2.5634248421644301E-3</v>
      </c>
      <c r="U148" s="408">
        <f>'IdxETF data'!S158</f>
        <v>9.1780410000000003</v>
      </c>
      <c r="V148" s="467">
        <f t="shared" si="57"/>
        <v>-3.5173132982151079E-2</v>
      </c>
      <c r="W148" s="466">
        <f>'IdxETF data'!R158</f>
        <v>8.6500780000000006</v>
      </c>
      <c r="X148" s="467">
        <f t="shared" si="58"/>
        <v>-5.5676175612516698E-2</v>
      </c>
      <c r="Z148">
        <f t="shared" si="48"/>
        <v>142</v>
      </c>
      <c r="AA148" s="420">
        <f t="shared" si="59"/>
        <v>40848</v>
      </c>
      <c r="AB148" s="430">
        <f t="shared" si="60"/>
        <v>-4.064045117027848E-3</v>
      </c>
      <c r="AC148" s="434">
        <f t="shared" si="61"/>
        <v>4.4371444984123709E-3</v>
      </c>
      <c r="AD148" s="438">
        <f t="shared" si="62"/>
        <v>-2.6886671598805201E-2</v>
      </c>
      <c r="AE148" s="442">
        <f t="shared" si="63"/>
        <v>-1.2353600886384819E-2</v>
      </c>
      <c r="AF148" s="446">
        <f t="shared" si="64"/>
        <v>3.1920648464049961E-3</v>
      </c>
      <c r="AG148" s="449">
        <f t="shared" si="65"/>
        <v>-3.9183856171325249E-2</v>
      </c>
      <c r="AH148" s="472">
        <f t="shared" si="67"/>
        <v>-9.8275863330005708E-3</v>
      </c>
      <c r="AI148" s="424">
        <f t="shared" si="66"/>
        <v>-4.064045117027848E-3</v>
      </c>
      <c r="AJ148" s="372">
        <f t="shared" si="68"/>
        <v>142.00526063104627</v>
      </c>
    </row>
    <row r="149" spans="2:36">
      <c r="B149" s="390">
        <f>'Step #4'!B149</f>
        <v>144</v>
      </c>
      <c r="C149" s="406">
        <f>'Step #4'!C149</f>
        <v>40909</v>
      </c>
      <c r="D149" s="398">
        <f>'IdxETF data'!D159</f>
        <v>103.460251</v>
      </c>
      <c r="E149" s="422">
        <f t="shared" si="49"/>
        <v>5.3010588236994449E-2</v>
      </c>
      <c r="F149" s="409">
        <f>'IdxETF data'!AB159</f>
        <v>27.968336000000001</v>
      </c>
      <c r="G149" s="410">
        <f t="shared" si="50"/>
        <v>0.11611873097132808</v>
      </c>
      <c r="H149" s="392">
        <f>'IdxETF data'!AF159</f>
        <v>15.645064</v>
      </c>
      <c r="I149" s="411">
        <f t="shared" si="51"/>
        <v>0.10978136509855796</v>
      </c>
      <c r="J149" s="412">
        <f>'IdxETF data'!AH159</f>
        <v>11.165462</v>
      </c>
      <c r="K149" s="413">
        <f t="shared" si="52"/>
        <v>0.10524955482508824</v>
      </c>
      <c r="L149" s="464">
        <f>'IdxETF data'!AP159</f>
        <v>30.844006</v>
      </c>
      <c r="M149" s="414">
        <f t="shared" si="53"/>
        <v>6.0905688034214922E-2</v>
      </c>
      <c r="N149" s="415">
        <f>'IdxETF data'!AZ159</f>
        <v>14.532631</v>
      </c>
      <c r="O149" s="417">
        <f t="shared" si="54"/>
        <v>0.17315451118948855</v>
      </c>
      <c r="Q149" s="408">
        <f>'IdxETF data'!K159</f>
        <v>7.7161790000000003</v>
      </c>
      <c r="R149" s="467">
        <f t="shared" si="55"/>
        <v>1.3540753218271862E-2</v>
      </c>
      <c r="S149" s="463">
        <f>'IdxETF data'!Q159</f>
        <v>26.401240999999999</v>
      </c>
      <c r="T149" s="467">
        <f t="shared" si="56"/>
        <v>5.6673880661739728E-2</v>
      </c>
      <c r="U149" s="408">
        <f>'IdxETF data'!S159</f>
        <v>10.04644</v>
      </c>
      <c r="V149" s="467">
        <f t="shared" si="57"/>
        <v>9.4617032109575394E-2</v>
      </c>
      <c r="W149" s="466">
        <f>'IdxETF data'!R159</f>
        <v>9.5755219999999994</v>
      </c>
      <c r="X149" s="467">
        <f t="shared" si="58"/>
        <v>0.10698678092844927</v>
      </c>
      <c r="Z149">
        <f t="shared" si="48"/>
        <v>143</v>
      </c>
      <c r="AA149" s="420">
        <f t="shared" si="59"/>
        <v>40878</v>
      </c>
      <c r="AB149" s="430">
        <f t="shared" si="60"/>
        <v>4.0806289772974402E-3</v>
      </c>
      <c r="AC149" s="434">
        <f t="shared" si="61"/>
        <v>-3.7272442237941683E-2</v>
      </c>
      <c r="AD149" s="438">
        <f t="shared" si="62"/>
        <v>-6.8347089064814681E-2</v>
      </c>
      <c r="AE149" s="442">
        <f t="shared" si="63"/>
        <v>-3.2520042567471319E-2</v>
      </c>
      <c r="AF149" s="446">
        <f t="shared" si="64"/>
        <v>-3.3934547955272509E-2</v>
      </c>
      <c r="AG149" s="449">
        <f t="shared" si="65"/>
        <v>-7.9864201146666369E-2</v>
      </c>
      <c r="AH149" s="472">
        <f t="shared" si="67"/>
        <v>-2.8842557271435497E-2</v>
      </c>
      <c r="AI149" s="424">
        <f t="shared" si="66"/>
        <v>4.0806289772974402E-3</v>
      </c>
      <c r="AJ149" s="372">
        <f t="shared" si="68"/>
        <v>137.90946576845019</v>
      </c>
    </row>
    <row r="150" spans="2:36">
      <c r="B150" s="390">
        <f>'Step #4'!B150</f>
        <v>145</v>
      </c>
      <c r="C150" s="406">
        <f>'Step #4'!C150</f>
        <v>40940</v>
      </c>
      <c r="D150" s="398">
        <f>'IdxETF data'!D160</f>
        <v>107.951004</v>
      </c>
      <c r="E150" s="422">
        <f t="shared" si="49"/>
        <v>4.3405587716967675E-2</v>
      </c>
      <c r="F150" s="409">
        <f>'IdxETF data'!AB160</f>
        <v>29.019933999999999</v>
      </c>
      <c r="G150" s="410">
        <f t="shared" si="50"/>
        <v>3.7599591194842574E-2</v>
      </c>
      <c r="H150" s="392">
        <f>'IdxETF data'!AF160</f>
        <v>16.833297999999999</v>
      </c>
      <c r="I150" s="411">
        <f t="shared" si="51"/>
        <v>7.5949449615546394E-2</v>
      </c>
      <c r="J150" s="412">
        <f>'IdxETF data'!AH160</f>
        <v>12.057376</v>
      </c>
      <c r="K150" s="413">
        <f t="shared" si="52"/>
        <v>7.9881513187721298E-2</v>
      </c>
      <c r="L150" s="464">
        <f>'IdxETF data'!AP160</f>
        <v>32.265082999999997</v>
      </c>
      <c r="M150" s="414">
        <f t="shared" si="53"/>
        <v>4.6073036038185133E-2</v>
      </c>
      <c r="N150" s="415">
        <f>'IdxETF data'!AZ160</f>
        <v>15.131309999999999</v>
      </c>
      <c r="O150" s="417">
        <f t="shared" si="54"/>
        <v>4.1195499975193783E-2</v>
      </c>
      <c r="Q150" s="408">
        <f>'IdxETF data'!K160</f>
        <v>7.7134179999999999</v>
      </c>
      <c r="R150" s="467">
        <f t="shared" si="55"/>
        <v>-3.5781958920344525E-4</v>
      </c>
      <c r="S150" s="463">
        <f>'IdxETF data'!Q160</f>
        <v>27.525379000000001</v>
      </c>
      <c r="T150" s="467">
        <f t="shared" si="56"/>
        <v>4.2578983313701135E-2</v>
      </c>
      <c r="U150" s="408">
        <f>'IdxETF data'!S160</f>
        <v>10.524279999999999</v>
      </c>
      <c r="V150" s="467">
        <f t="shared" si="57"/>
        <v>4.7563116885185108E-2</v>
      </c>
      <c r="W150" s="466">
        <f>'IdxETF data'!R160</f>
        <v>10.067625</v>
      </c>
      <c r="X150" s="467">
        <f t="shared" si="58"/>
        <v>5.1391767467089622E-2</v>
      </c>
      <c r="Z150">
        <f t="shared" si="48"/>
        <v>144</v>
      </c>
      <c r="AA150" s="420">
        <f t="shared" si="59"/>
        <v>40909</v>
      </c>
      <c r="AB150" s="430">
        <f t="shared" si="60"/>
        <v>5.3010588236994449E-2</v>
      </c>
      <c r="AC150" s="434">
        <f t="shared" si="61"/>
        <v>0.11611873097132808</v>
      </c>
      <c r="AD150" s="438">
        <f t="shared" si="62"/>
        <v>0.10978136509855796</v>
      </c>
      <c r="AE150" s="442">
        <f t="shared" si="63"/>
        <v>0.10524955482508824</v>
      </c>
      <c r="AF150" s="446">
        <f t="shared" si="64"/>
        <v>6.0905688034214922E-2</v>
      </c>
      <c r="AG150" s="449">
        <f t="shared" si="65"/>
        <v>0.17315451118948855</v>
      </c>
      <c r="AH150" s="472">
        <f t="shared" si="67"/>
        <v>8.9020225110159862E-2</v>
      </c>
      <c r="AI150" s="424">
        <f t="shared" si="66"/>
        <v>5.3010588236994449E-2</v>
      </c>
      <c r="AJ150" s="372">
        <f t="shared" si="68"/>
        <v>150.18619745597951</v>
      </c>
    </row>
    <row r="151" spans="2:36">
      <c r="B151" s="390">
        <f>'Step #4'!B151</f>
        <v>146</v>
      </c>
      <c r="C151" s="406">
        <f>'Step #4'!C151</f>
        <v>40969</v>
      </c>
      <c r="D151" s="398">
        <f>'IdxETF data'!D161</f>
        <v>110.93699599999999</v>
      </c>
      <c r="E151" s="422">
        <f t="shared" si="49"/>
        <v>2.7660622776606969E-2</v>
      </c>
      <c r="F151" s="409">
        <f>'IdxETF data'!AB161</f>
        <v>26.412528999999999</v>
      </c>
      <c r="G151" s="410">
        <f t="shared" si="50"/>
        <v>-8.9848757064712848E-2</v>
      </c>
      <c r="H151" s="392">
        <f>'IdxETF data'!AF161</f>
        <v>17.075344000000001</v>
      </c>
      <c r="I151" s="411">
        <f t="shared" si="51"/>
        <v>1.4379000478694115E-2</v>
      </c>
      <c r="J151" s="412">
        <f>'IdxETF data'!AH161</f>
        <v>11.528831</v>
      </c>
      <c r="K151" s="413">
        <f t="shared" si="52"/>
        <v>-4.383582298503419E-2</v>
      </c>
      <c r="L151" s="464">
        <f>'IdxETF data'!AP161</f>
        <v>32.878749999999997</v>
      </c>
      <c r="M151" s="414">
        <f t="shared" si="53"/>
        <v>1.9019538861871244E-2</v>
      </c>
      <c r="N151" s="415">
        <f>'IdxETF data'!AZ161</f>
        <v>15.131309999999999</v>
      </c>
      <c r="O151" s="417">
        <f t="shared" si="54"/>
        <v>0</v>
      </c>
      <c r="Q151" s="408">
        <f>'IdxETF data'!K161</f>
        <v>7.6608859999999996</v>
      </c>
      <c r="R151" s="467">
        <f t="shared" si="55"/>
        <v>-6.8104697554314253E-3</v>
      </c>
      <c r="S151" s="463">
        <f>'IdxETF data'!Q161</f>
        <v>28.256065</v>
      </c>
      <c r="T151" s="467">
        <f t="shared" si="56"/>
        <v>2.6545901511474179E-2</v>
      </c>
      <c r="U151" s="408">
        <f>'IdxETF data'!S161</f>
        <v>10.659962</v>
      </c>
      <c r="V151" s="467">
        <f t="shared" si="57"/>
        <v>1.2892283367603286E-2</v>
      </c>
      <c r="W151" s="466">
        <f>'IdxETF data'!R161</f>
        <v>9.9924429999999997</v>
      </c>
      <c r="X151" s="467">
        <f t="shared" si="58"/>
        <v>-7.4676996809078799E-3</v>
      </c>
      <c r="Z151">
        <f t="shared" si="48"/>
        <v>145</v>
      </c>
      <c r="AA151" s="420">
        <f t="shared" si="59"/>
        <v>40940</v>
      </c>
      <c r="AB151" s="430">
        <f t="shared" si="60"/>
        <v>4.3405587716967675E-2</v>
      </c>
      <c r="AC151" s="434">
        <f t="shared" si="61"/>
        <v>3.7599591194842574E-2</v>
      </c>
      <c r="AD151" s="438">
        <f t="shared" si="62"/>
        <v>7.5949449615546394E-2</v>
      </c>
      <c r="AE151" s="442">
        <f t="shared" si="63"/>
        <v>7.9881513187721298E-2</v>
      </c>
      <c r="AF151" s="446">
        <f t="shared" si="64"/>
        <v>4.6073036038185133E-2</v>
      </c>
      <c r="AG151" s="449">
        <f t="shared" si="65"/>
        <v>4.1195499975193783E-2</v>
      </c>
      <c r="AH151" s="472">
        <f t="shared" si="67"/>
        <v>5.1109596128455441E-2</v>
      </c>
      <c r="AI151" s="424">
        <f t="shared" si="66"/>
        <v>4.3405587716967675E-2</v>
      </c>
      <c r="AJ151" s="372">
        <f t="shared" si="68"/>
        <v>157.86215335202309</v>
      </c>
    </row>
    <row r="152" spans="2:36">
      <c r="B152" s="390">
        <f>'Step #4'!B152</f>
        <v>147</v>
      </c>
      <c r="C152" s="406">
        <f>'Step #4'!C152</f>
        <v>41000</v>
      </c>
      <c r="D152" s="398">
        <f>'IdxETF data'!D162</f>
        <v>110.679306</v>
      </c>
      <c r="E152" s="422">
        <f t="shared" si="49"/>
        <v>-2.3228499895562305E-3</v>
      </c>
      <c r="F152" s="409">
        <f>'IdxETF data'!AB162</f>
        <v>27.320080000000001</v>
      </c>
      <c r="G152" s="410">
        <f t="shared" si="50"/>
        <v>3.4360624838310594E-2</v>
      </c>
      <c r="H152" s="392">
        <f>'IdxETF data'!AF162</f>
        <v>16.532568000000001</v>
      </c>
      <c r="I152" s="411">
        <f t="shared" si="51"/>
        <v>-3.1787119486436088E-2</v>
      </c>
      <c r="J152" s="412">
        <f>'IdxETF data'!AH162</f>
        <v>11.594897</v>
      </c>
      <c r="K152" s="413">
        <f t="shared" si="52"/>
        <v>5.7305029451815148E-3</v>
      </c>
      <c r="L152" s="464">
        <f>'IdxETF data'!AP162</f>
        <v>31.457666</v>
      </c>
      <c r="M152" s="414">
        <f t="shared" si="53"/>
        <v>-4.3221959472303451E-2</v>
      </c>
      <c r="N152" s="415">
        <f>'IdxETF data'!AZ162</f>
        <v>15.260439999999999</v>
      </c>
      <c r="O152" s="417">
        <f t="shared" si="54"/>
        <v>8.5339603775218542E-3</v>
      </c>
      <c r="Q152" s="408">
        <f>'IdxETF data'!K162</f>
        <v>7.7563420000000001</v>
      </c>
      <c r="R152" s="467">
        <f t="shared" si="55"/>
        <v>1.2460177582592991E-2</v>
      </c>
      <c r="S152" s="463">
        <f>'IdxETF data'!Q162</f>
        <v>28.184349000000001</v>
      </c>
      <c r="T152" s="467">
        <f t="shared" si="56"/>
        <v>-2.5380745691234718E-3</v>
      </c>
      <c r="U152" s="408">
        <f>'IdxETF data'!S162</f>
        <v>10.553774000000001</v>
      </c>
      <c r="V152" s="467">
        <f t="shared" si="57"/>
        <v>-9.9613863539100844E-3</v>
      </c>
      <c r="W152" s="466">
        <f>'IdxETF data'!R162</f>
        <v>9.8147380000000002</v>
      </c>
      <c r="X152" s="467">
        <f t="shared" si="58"/>
        <v>-1.7783939322946307E-2</v>
      </c>
      <c r="Z152">
        <f t="shared" si="48"/>
        <v>146</v>
      </c>
      <c r="AA152" s="420">
        <f t="shared" si="59"/>
        <v>40969</v>
      </c>
      <c r="AB152" s="430">
        <f t="shared" si="60"/>
        <v>2.7660622776606969E-2</v>
      </c>
      <c r="AC152" s="434">
        <f t="shared" si="61"/>
        <v>-8.9848757064712848E-2</v>
      </c>
      <c r="AD152" s="438">
        <f t="shared" si="62"/>
        <v>1.4379000478694115E-2</v>
      </c>
      <c r="AE152" s="442">
        <f t="shared" si="63"/>
        <v>-4.383582298503419E-2</v>
      </c>
      <c r="AF152" s="446">
        <f t="shared" si="64"/>
        <v>1.9019538861871244E-2</v>
      </c>
      <c r="AG152" s="449">
        <f t="shared" si="65"/>
        <v>0</v>
      </c>
      <c r="AH152" s="472">
        <f t="shared" si="67"/>
        <v>-2.7378427895763157E-3</v>
      </c>
      <c r="AI152" s="424">
        <f t="shared" si="66"/>
        <v>2.7660622776606969E-2</v>
      </c>
      <c r="AJ152" s="372">
        <f t="shared" si="68"/>
        <v>157.42995159372126</v>
      </c>
    </row>
    <row r="153" spans="2:36">
      <c r="B153" s="390">
        <f>'Step #4'!B153</f>
        <v>148</v>
      </c>
      <c r="C153" s="406">
        <f>'Step #4'!C153</f>
        <v>41030</v>
      </c>
      <c r="D153" s="398">
        <f>'IdxETF data'!D163</f>
        <v>104.03233299999999</v>
      </c>
      <c r="E153" s="422">
        <f t="shared" si="49"/>
        <v>-6.0056149972606443E-2</v>
      </c>
      <c r="F153" s="409">
        <f>'IdxETF data'!AB163</f>
        <v>24.122053000000001</v>
      </c>
      <c r="G153" s="410">
        <f t="shared" si="50"/>
        <v>-0.11705774653661338</v>
      </c>
      <c r="H153" s="392">
        <f>'IdxETF data'!AF163</f>
        <v>14.295465</v>
      </c>
      <c r="I153" s="411">
        <f t="shared" si="51"/>
        <v>-0.13531491296451958</v>
      </c>
      <c r="J153" s="412">
        <f>'IdxETF data'!AH163</f>
        <v>10.517993000000001</v>
      </c>
      <c r="K153" s="413">
        <f t="shared" si="52"/>
        <v>-9.2877409777766817E-2</v>
      </c>
      <c r="L153" s="464">
        <f>'IdxETF data'!AP163</f>
        <v>28.712381000000001</v>
      </c>
      <c r="M153" s="414">
        <f t="shared" si="53"/>
        <v>-8.7269189011034642E-2</v>
      </c>
      <c r="N153" s="415">
        <f>'IdxETF data'!AZ163</f>
        <v>13.675701</v>
      </c>
      <c r="O153" s="417">
        <f t="shared" si="54"/>
        <v>-0.10384621937506389</v>
      </c>
      <c r="Q153" s="408">
        <f>'IdxETF data'!K163</f>
        <v>7.8302899999999998</v>
      </c>
      <c r="R153" s="467">
        <f t="shared" si="55"/>
        <v>9.5338756336427188E-3</v>
      </c>
      <c r="S153" s="463">
        <f>'IdxETF data'!Q163</f>
        <v>26.426860999999999</v>
      </c>
      <c r="T153" s="467">
        <f t="shared" si="56"/>
        <v>-6.2356877570597824E-2</v>
      </c>
      <c r="U153" s="408">
        <f>'IdxETF data'!S163</f>
        <v>9.6275910000000007</v>
      </c>
      <c r="V153" s="467">
        <f t="shared" si="57"/>
        <v>-8.7758464412825199E-2</v>
      </c>
      <c r="W153" s="466">
        <f>'IdxETF data'!R163</f>
        <v>8.7280099999999994</v>
      </c>
      <c r="X153" s="467">
        <f t="shared" si="58"/>
        <v>-0.11072409676142148</v>
      </c>
      <c r="Z153">
        <f t="shared" si="48"/>
        <v>147</v>
      </c>
      <c r="AA153" s="420">
        <f t="shared" si="59"/>
        <v>41000</v>
      </c>
      <c r="AB153" s="430">
        <f t="shared" si="60"/>
        <v>-2.3228499895562305E-3</v>
      </c>
      <c r="AC153" s="434">
        <f t="shared" si="61"/>
        <v>3.4360624838310594E-2</v>
      </c>
      <c r="AD153" s="438">
        <f t="shared" si="62"/>
        <v>-3.1787119486436088E-2</v>
      </c>
      <c r="AE153" s="442">
        <f t="shared" si="63"/>
        <v>5.7305029451815148E-3</v>
      </c>
      <c r="AF153" s="446">
        <f t="shared" si="64"/>
        <v>-4.3221959472303451E-2</v>
      </c>
      <c r="AG153" s="449">
        <f t="shared" si="65"/>
        <v>8.5339603775218542E-3</v>
      </c>
      <c r="AH153" s="472">
        <f t="shared" si="67"/>
        <v>-3.438863808001325E-3</v>
      </c>
      <c r="AI153" s="424">
        <f t="shared" si="66"/>
        <v>-2.3228499895562305E-3</v>
      </c>
      <c r="AJ153" s="372">
        <f t="shared" si="68"/>
        <v>156.88857143089021</v>
      </c>
    </row>
    <row r="154" spans="2:36">
      <c r="B154" s="390">
        <f>'Step #4'!B154</f>
        <v>149</v>
      </c>
      <c r="C154" s="406">
        <f>'Step #4'!C154</f>
        <v>41061</v>
      </c>
      <c r="D154" s="398">
        <f>'IdxETF data'!D164</f>
        <v>107.696083</v>
      </c>
      <c r="E154" s="422">
        <f t="shared" si="49"/>
        <v>3.5217416493005249E-2</v>
      </c>
      <c r="F154" s="409">
        <f>'IdxETF data'!AB164</f>
        <v>24.251698000000001</v>
      </c>
      <c r="G154" s="410">
        <f t="shared" si="50"/>
        <v>5.3745425399736035E-3</v>
      </c>
      <c r="H154" s="392">
        <f>'IdxETF data'!AF164</f>
        <v>14.522842000000001</v>
      </c>
      <c r="I154" s="411">
        <f t="shared" si="51"/>
        <v>1.5905533677988082E-2</v>
      </c>
      <c r="J154" s="412">
        <f>'IdxETF data'!AH164</f>
        <v>10.835117</v>
      </c>
      <c r="K154" s="413">
        <f t="shared" si="52"/>
        <v>3.0150619039202686E-2</v>
      </c>
      <c r="L154" s="464">
        <f>'IdxETF data'!AP164</f>
        <v>30.391846000000001</v>
      </c>
      <c r="M154" s="414">
        <f t="shared" si="53"/>
        <v>5.8492710862258379E-2</v>
      </c>
      <c r="N154" s="415">
        <f>'IdxETF data'!AZ164</f>
        <v>14.462196</v>
      </c>
      <c r="O154" s="417">
        <f t="shared" si="54"/>
        <v>5.7510397456042694E-2</v>
      </c>
      <c r="Q154" s="408">
        <f>'IdxETF data'!K164</f>
        <v>7.8338539999999997</v>
      </c>
      <c r="R154" s="467">
        <f t="shared" si="55"/>
        <v>4.551555561798093E-4</v>
      </c>
      <c r="S154" s="463">
        <f>'IdxETF data'!Q164</f>
        <v>27.329796000000002</v>
      </c>
      <c r="T154" s="467">
        <f t="shared" si="56"/>
        <v>3.4167319380080885E-2</v>
      </c>
      <c r="U154" s="408">
        <f>'IdxETF data'!S164</f>
        <v>10.105430999999999</v>
      </c>
      <c r="V154" s="467">
        <f t="shared" si="57"/>
        <v>4.9632353513978655E-2</v>
      </c>
      <c r="W154" s="466">
        <f>'IdxETF data'!R164</f>
        <v>9.2474539999999994</v>
      </c>
      <c r="X154" s="467">
        <f t="shared" si="58"/>
        <v>5.9514597256419277E-2</v>
      </c>
      <c r="Z154">
        <f t="shared" si="48"/>
        <v>148</v>
      </c>
      <c r="AA154" s="420">
        <f t="shared" si="59"/>
        <v>41030</v>
      </c>
      <c r="AB154" s="430">
        <f t="shared" si="60"/>
        <v>-6.0056149972606443E-2</v>
      </c>
      <c r="AC154" s="434">
        <f t="shared" si="61"/>
        <v>-0.11705774653661338</v>
      </c>
      <c r="AD154" s="438">
        <f t="shared" si="62"/>
        <v>-0.13531491296451958</v>
      </c>
      <c r="AE154" s="442">
        <f t="shared" si="63"/>
        <v>-9.2877409777766817E-2</v>
      </c>
      <c r="AF154" s="446">
        <f t="shared" si="64"/>
        <v>-8.7269189011034642E-2</v>
      </c>
      <c r="AG154" s="449">
        <f t="shared" si="65"/>
        <v>-0.10384621937506389</v>
      </c>
      <c r="AH154" s="472">
        <f t="shared" si="67"/>
        <v>-9.0277640730599074E-2</v>
      </c>
      <c r="AI154" s="424">
        <f t="shared" si="66"/>
        <v>-6.0056149972606443E-2</v>
      </c>
      <c r="AJ154" s="372">
        <f t="shared" si="68"/>
        <v>142.72504134451538</v>
      </c>
    </row>
    <row r="155" spans="2:36">
      <c r="B155" s="390">
        <f>'Step #4'!B155</f>
        <v>150</v>
      </c>
      <c r="C155" s="406">
        <f>'Step #4'!C155</f>
        <v>41091</v>
      </c>
      <c r="D155" s="398">
        <f>'IdxETF data'!D165</f>
        <v>109.53466</v>
      </c>
      <c r="E155" s="422">
        <f t="shared" si="49"/>
        <v>1.7071902234364389E-2</v>
      </c>
      <c r="F155" s="409">
        <f>'IdxETF data'!AB165</f>
        <v>25.256499999999999</v>
      </c>
      <c r="G155" s="410">
        <f t="shared" si="50"/>
        <v>4.1432232910041833E-2</v>
      </c>
      <c r="H155" s="392">
        <f>'IdxETF data'!AF165</f>
        <v>15.259665</v>
      </c>
      <c r="I155" s="411">
        <f t="shared" si="51"/>
        <v>5.0735455222882697E-2</v>
      </c>
      <c r="J155" s="412">
        <f>'IdxETF data'!AH165</f>
        <v>11.319183000000001</v>
      </c>
      <c r="K155" s="413">
        <f t="shared" si="52"/>
        <v>4.4675659709073834E-2</v>
      </c>
      <c r="L155" s="464">
        <f>'IdxETF data'!AP165</f>
        <v>29.315151</v>
      </c>
      <c r="M155" s="414">
        <f t="shared" si="53"/>
        <v>-3.5427101071780931E-2</v>
      </c>
      <c r="N155" s="415">
        <f>'IdxETF data'!AZ165</f>
        <v>15.674970999999999</v>
      </c>
      <c r="O155" s="417">
        <f t="shared" si="54"/>
        <v>8.3858288188045416E-2</v>
      </c>
      <c r="Q155" s="408">
        <f>'IdxETF data'!K165</f>
        <v>7.9427440000000002</v>
      </c>
      <c r="R155" s="467">
        <f t="shared" si="55"/>
        <v>1.3899927162288161E-2</v>
      </c>
      <c r="S155" s="463">
        <f>'IdxETF data'!Q165</f>
        <v>27.744463</v>
      </c>
      <c r="T155" s="467">
        <f t="shared" si="56"/>
        <v>1.5172707472825619E-2</v>
      </c>
      <c r="U155" s="408">
        <f>'IdxETF data'!S165</f>
        <v>10.099531000000001</v>
      </c>
      <c r="V155" s="467">
        <f t="shared" si="57"/>
        <v>-5.8384446937476131E-4</v>
      </c>
      <c r="W155" s="466">
        <f>'IdxETF data'!R165</f>
        <v>9.2884609999999999</v>
      </c>
      <c r="X155" s="467">
        <f t="shared" si="58"/>
        <v>4.4344097305053509E-3</v>
      </c>
      <c r="Z155">
        <f t="shared" si="48"/>
        <v>149</v>
      </c>
      <c r="AA155" s="420">
        <f t="shared" si="59"/>
        <v>41061</v>
      </c>
      <c r="AB155" s="430">
        <f t="shared" si="60"/>
        <v>3.5217416493005249E-2</v>
      </c>
      <c r="AC155" s="434">
        <f t="shared" si="61"/>
        <v>5.3745425399736035E-3</v>
      </c>
      <c r="AD155" s="438">
        <f t="shared" si="62"/>
        <v>1.5905533677988082E-2</v>
      </c>
      <c r="AE155" s="442">
        <f t="shared" si="63"/>
        <v>3.0150619039202686E-2</v>
      </c>
      <c r="AF155" s="446">
        <f t="shared" si="64"/>
        <v>5.8492710862258379E-2</v>
      </c>
      <c r="AG155" s="449">
        <f t="shared" si="65"/>
        <v>5.7510397456042694E-2</v>
      </c>
      <c r="AH155" s="472">
        <f t="shared" si="67"/>
        <v>3.1894350765646728E-2</v>
      </c>
      <c r="AI155" s="424">
        <f t="shared" si="66"/>
        <v>3.5217416493005249E-2</v>
      </c>
      <c r="AJ155" s="372">
        <f t="shared" si="68"/>
        <v>147.27716387619878</v>
      </c>
    </row>
    <row r="156" spans="2:36">
      <c r="B156" s="390">
        <f>'Step #4'!B156</f>
        <v>151</v>
      </c>
      <c r="C156" s="406">
        <f>'Step #4'!C156</f>
        <v>41122</v>
      </c>
      <c r="D156" s="398">
        <f>'IdxETF data'!D166</f>
        <v>112.27881600000001</v>
      </c>
      <c r="E156" s="422">
        <f t="shared" si="49"/>
        <v>2.5052855415810926E-2</v>
      </c>
      <c r="F156" s="409">
        <f>'IdxETF data'!AB166</f>
        <v>24.414871000000002</v>
      </c>
      <c r="G156" s="410">
        <f t="shared" si="50"/>
        <v>-3.3323263318353558E-2</v>
      </c>
      <c r="H156" s="392">
        <f>'IdxETF data'!AF166</f>
        <v>16.022272000000001</v>
      </c>
      <c r="I156" s="411">
        <f t="shared" si="51"/>
        <v>4.9975343495417546E-2</v>
      </c>
      <c r="J156" s="412">
        <f>'IdxETF data'!AH166</f>
        <v>11.481369000000001</v>
      </c>
      <c r="K156" s="413">
        <f t="shared" si="52"/>
        <v>1.432841928609152E-2</v>
      </c>
      <c r="L156" s="464">
        <f>'IdxETF data'!AP166</f>
        <v>29.543409</v>
      </c>
      <c r="M156" s="414">
        <f t="shared" si="53"/>
        <v>7.7863491134668728E-3</v>
      </c>
      <c r="N156" s="415">
        <f>'IdxETF data'!AZ166</f>
        <v>15.663040000000001</v>
      </c>
      <c r="O156" s="417">
        <f t="shared" si="54"/>
        <v>-7.6114973354646231E-4</v>
      </c>
      <c r="Q156" s="408">
        <f>'IdxETF data'!K166</f>
        <v>7.9456119999999997</v>
      </c>
      <c r="R156" s="467">
        <f t="shared" si="55"/>
        <v>3.610842801933245E-4</v>
      </c>
      <c r="S156" s="463">
        <f>'IdxETF data'!Q166</f>
        <v>28.433015999999999</v>
      </c>
      <c r="T156" s="467">
        <f t="shared" si="56"/>
        <v>2.4817672628949294E-2</v>
      </c>
      <c r="U156" s="408">
        <f>'IdxETF data'!S166</f>
        <v>10.406294000000001</v>
      </c>
      <c r="V156" s="467">
        <f t="shared" si="57"/>
        <v>3.0373984692952494E-2</v>
      </c>
      <c r="W156" s="466">
        <f>'IdxETF data'!R166</f>
        <v>9.5413510000000006</v>
      </c>
      <c r="X156" s="467">
        <f t="shared" si="58"/>
        <v>2.7226254166325292E-2</v>
      </c>
      <c r="Z156">
        <f t="shared" si="48"/>
        <v>150</v>
      </c>
      <c r="AA156" s="420">
        <f t="shared" si="59"/>
        <v>41091</v>
      </c>
      <c r="AB156" s="430">
        <f t="shared" si="60"/>
        <v>1.7071902234364389E-2</v>
      </c>
      <c r="AC156" s="434">
        <f t="shared" si="61"/>
        <v>4.1432232910041833E-2</v>
      </c>
      <c r="AD156" s="438">
        <f t="shared" si="62"/>
        <v>5.0735455222882697E-2</v>
      </c>
      <c r="AE156" s="442">
        <f t="shared" si="63"/>
        <v>4.4675659709073834E-2</v>
      </c>
      <c r="AF156" s="446">
        <f t="shared" si="64"/>
        <v>-3.5427101071780931E-2</v>
      </c>
      <c r="AG156" s="449">
        <f t="shared" si="65"/>
        <v>8.3858288188045416E-2</v>
      </c>
      <c r="AH156" s="472">
        <f t="shared" si="67"/>
        <v>2.9964598796218267E-2</v>
      </c>
      <c r="AI156" s="424">
        <f t="shared" si="66"/>
        <v>1.7071902234364389E-2</v>
      </c>
      <c r="AJ156" s="372">
        <f t="shared" si="68"/>
        <v>151.69026500359396</v>
      </c>
    </row>
    <row r="157" spans="2:36">
      <c r="B157" s="390">
        <f>'Step #4'!B157</f>
        <v>152</v>
      </c>
      <c r="C157" s="406">
        <f>'Step #4'!C157</f>
        <v>41153</v>
      </c>
      <c r="D157" s="398">
        <f>'IdxETF data'!D167</f>
        <v>114.513947</v>
      </c>
      <c r="E157" s="422">
        <f t="shared" si="49"/>
        <v>1.9906969806307906E-2</v>
      </c>
      <c r="F157" s="409">
        <f>'IdxETF data'!AB167</f>
        <v>25.544428</v>
      </c>
      <c r="G157" s="410">
        <f t="shared" si="50"/>
        <v>4.6265122596797603E-2</v>
      </c>
      <c r="H157" s="392">
        <f>'IdxETF data'!AF167</f>
        <v>17.041596999999999</v>
      </c>
      <c r="I157" s="411">
        <f t="shared" si="51"/>
        <v>6.3619254497738975E-2</v>
      </c>
      <c r="J157" s="412">
        <f>'IdxETF data'!AH167</f>
        <v>12.299049999999999</v>
      </c>
      <c r="K157" s="413">
        <f t="shared" si="52"/>
        <v>7.1218075126755265E-2</v>
      </c>
      <c r="L157" s="464">
        <f>'IdxETF data'!AP167</f>
        <v>29.902108999999999</v>
      </c>
      <c r="M157" s="414">
        <f t="shared" si="53"/>
        <v>1.2141455984311156E-2</v>
      </c>
      <c r="N157" s="415">
        <f>'IdxETF data'!AZ167</f>
        <v>15.997057</v>
      </c>
      <c r="O157" s="417">
        <f t="shared" si="54"/>
        <v>2.1325170592681797E-2</v>
      </c>
      <c r="Q157" s="408">
        <f>'IdxETF data'!K167</f>
        <v>7.9548819999999996</v>
      </c>
      <c r="R157" s="467">
        <f t="shared" si="55"/>
        <v>1.166681685438542E-3</v>
      </c>
      <c r="S157" s="463">
        <f>'IdxETF data'!Q167</f>
        <v>29.032463</v>
      </c>
      <c r="T157" s="467">
        <f t="shared" si="56"/>
        <v>2.1082779259154361E-2</v>
      </c>
      <c r="U157" s="408">
        <f>'IdxETF data'!S167</f>
        <v>10.742551000000001</v>
      </c>
      <c r="V157" s="467">
        <f t="shared" si="57"/>
        <v>3.231284835888748E-2</v>
      </c>
      <c r="W157" s="466">
        <f>'IdxETF data'!R167</f>
        <v>9.7258879999999994</v>
      </c>
      <c r="X157" s="467">
        <f t="shared" si="58"/>
        <v>1.9340762120584332E-2</v>
      </c>
      <c r="Z157">
        <f t="shared" si="48"/>
        <v>151</v>
      </c>
      <c r="AA157" s="420">
        <f t="shared" si="59"/>
        <v>41122</v>
      </c>
      <c r="AB157" s="430">
        <f t="shared" si="60"/>
        <v>2.5052855415810926E-2</v>
      </c>
      <c r="AC157" s="434">
        <f t="shared" si="61"/>
        <v>-3.3323263318353558E-2</v>
      </c>
      <c r="AD157" s="438">
        <f t="shared" si="62"/>
        <v>4.9975343495417546E-2</v>
      </c>
      <c r="AE157" s="442">
        <f t="shared" si="63"/>
        <v>1.432841928609152E-2</v>
      </c>
      <c r="AF157" s="446">
        <f t="shared" si="64"/>
        <v>7.7863491134668728E-3</v>
      </c>
      <c r="AG157" s="449">
        <f t="shared" si="65"/>
        <v>-7.6114973354646231E-4</v>
      </c>
      <c r="AH157" s="472">
        <f t="shared" si="67"/>
        <v>1.4654316059485164E-2</v>
      </c>
      <c r="AI157" s="424">
        <f t="shared" si="66"/>
        <v>2.5052855415810926E-2</v>
      </c>
      <c r="AJ157" s="372">
        <f t="shared" si="68"/>
        <v>153.9131820901037</v>
      </c>
    </row>
    <row r="158" spans="2:36">
      <c r="B158" s="390">
        <f>'Step #4'!B158</f>
        <v>153</v>
      </c>
      <c r="C158" s="406">
        <f>'Step #4'!C158</f>
        <v>41183</v>
      </c>
      <c r="D158" s="398">
        <f>'IdxETF data'!D168</f>
        <v>113.030151</v>
      </c>
      <c r="E158" s="422">
        <f t="shared" si="49"/>
        <v>-1.2957338724862932E-2</v>
      </c>
      <c r="F158" s="409">
        <f>'IdxETF data'!AB168</f>
        <v>27.161263000000002</v>
      </c>
      <c r="G158" s="410">
        <f t="shared" si="50"/>
        <v>6.3295016823238459E-2</v>
      </c>
      <c r="H158" s="392">
        <f>'IdxETF data'!AF168</f>
        <v>17.320965000000001</v>
      </c>
      <c r="I158" s="411">
        <f t="shared" si="51"/>
        <v>1.6393299289966912E-2</v>
      </c>
      <c r="J158" s="412">
        <f>'IdxETF data'!AH168</f>
        <v>12.501782</v>
      </c>
      <c r="K158" s="413">
        <f t="shared" si="52"/>
        <v>1.6483549542444464E-2</v>
      </c>
      <c r="L158" s="464">
        <f>'IdxETF data'!AP168</f>
        <v>29.543409</v>
      </c>
      <c r="M158" s="414">
        <f t="shared" si="53"/>
        <v>-1.1995809392574941E-2</v>
      </c>
      <c r="N158" s="415">
        <f>'IdxETF data'!AZ168</f>
        <v>15.913551999999999</v>
      </c>
      <c r="O158" s="417">
        <f t="shared" si="54"/>
        <v>-5.2200226579176556E-3</v>
      </c>
      <c r="Q158" s="408">
        <f>'IdxETF data'!K168</f>
        <v>7.9634280000000004</v>
      </c>
      <c r="R158" s="467">
        <f t="shared" si="55"/>
        <v>1.0743088332423323E-3</v>
      </c>
      <c r="S158" s="463">
        <f>'IdxETF data'!Q168</f>
        <v>28.653265000000001</v>
      </c>
      <c r="T158" s="467">
        <f t="shared" si="56"/>
        <v>-1.3061172247080699E-2</v>
      </c>
      <c r="U158" s="408">
        <f>'IdxETF data'!S168</f>
        <v>10.760249</v>
      </c>
      <c r="V158" s="467">
        <f t="shared" si="57"/>
        <v>1.647467161198346E-3</v>
      </c>
      <c r="W158" s="466">
        <f>'IdxETF data'!R168</f>
        <v>9.9427869999999992</v>
      </c>
      <c r="X158" s="467">
        <f t="shared" si="58"/>
        <v>2.230120272822389E-2</v>
      </c>
      <c r="Z158">
        <f t="shared" si="48"/>
        <v>152</v>
      </c>
      <c r="AA158" s="420">
        <f t="shared" si="59"/>
        <v>41153</v>
      </c>
      <c r="AB158" s="430">
        <f t="shared" si="60"/>
        <v>1.9906969806307906E-2</v>
      </c>
      <c r="AC158" s="434">
        <f t="shared" si="61"/>
        <v>4.6265122596797603E-2</v>
      </c>
      <c r="AD158" s="438">
        <f t="shared" si="62"/>
        <v>6.3619254497738975E-2</v>
      </c>
      <c r="AE158" s="442">
        <f t="shared" si="63"/>
        <v>7.1218075126755265E-2</v>
      </c>
      <c r="AF158" s="446">
        <f t="shared" si="64"/>
        <v>1.2141455984311156E-2</v>
      </c>
      <c r="AG158" s="449">
        <f t="shared" si="65"/>
        <v>2.1325170592681797E-2</v>
      </c>
      <c r="AH158" s="472">
        <f t="shared" si="67"/>
        <v>3.4913914657078472E-2</v>
      </c>
      <c r="AI158" s="424">
        <f t="shared" si="66"/>
        <v>1.9906969806307906E-2</v>
      </c>
      <c r="AJ158" s="372">
        <f t="shared" si="68"/>
        <v>159.28689379419697</v>
      </c>
    </row>
    <row r="159" spans="2:36">
      <c r="B159" s="390">
        <f>'Step #4'!B159</f>
        <v>154</v>
      </c>
      <c r="C159" s="406">
        <f>'Step #4'!C159</f>
        <v>41214</v>
      </c>
      <c r="D159" s="398">
        <f>'IdxETF data'!D169</f>
        <v>113.669815</v>
      </c>
      <c r="E159" s="422">
        <f t="shared" si="49"/>
        <v>5.6592333491618518E-3</v>
      </c>
      <c r="F159" s="409">
        <f>'IdxETF data'!AB169</f>
        <v>27.427040000000002</v>
      </c>
      <c r="G159" s="410">
        <f t="shared" si="50"/>
        <v>9.7851487981246432E-3</v>
      </c>
      <c r="H159" s="392">
        <f>'IdxETF data'!AF169</f>
        <v>17.758897999999999</v>
      </c>
      <c r="I159" s="411">
        <f t="shared" si="51"/>
        <v>2.5283406553849419E-2</v>
      </c>
      <c r="J159" s="412">
        <f>'IdxETF data'!AH169</f>
        <v>12.914008000000001</v>
      </c>
      <c r="K159" s="413">
        <f t="shared" si="52"/>
        <v>3.2973379315044848E-2</v>
      </c>
      <c r="L159" s="464">
        <f>'IdxETF data'!AP169</f>
        <v>30.423839999999998</v>
      </c>
      <c r="M159" s="414">
        <f t="shared" si="53"/>
        <v>2.9801266333211451E-2</v>
      </c>
      <c r="N159" s="415">
        <f>'IdxETF data'!AZ169</f>
        <v>16.140207</v>
      </c>
      <c r="O159" s="417">
        <f t="shared" si="54"/>
        <v>1.4242891844636674E-2</v>
      </c>
      <c r="Q159" s="408">
        <f>'IdxETF data'!K169</f>
        <v>7.979857</v>
      </c>
      <c r="R159" s="467">
        <f t="shared" si="55"/>
        <v>2.0630562617003356E-3</v>
      </c>
      <c r="S159" s="463">
        <f>'IdxETF data'!Q169</f>
        <v>28.864858999999999</v>
      </c>
      <c r="T159" s="467">
        <f t="shared" si="56"/>
        <v>7.3846383649471825E-3</v>
      </c>
      <c r="U159" s="408">
        <f>'IdxETF data'!S169</f>
        <v>10.901831</v>
      </c>
      <c r="V159" s="467">
        <f t="shared" si="57"/>
        <v>1.3157873948827836E-2</v>
      </c>
      <c r="W159" s="466">
        <f>'IdxETF data'!R169</f>
        <v>10.123438999999999</v>
      </c>
      <c r="X159" s="467">
        <f t="shared" si="58"/>
        <v>1.8169151164557862E-2</v>
      </c>
      <c r="Z159">
        <f t="shared" si="48"/>
        <v>153</v>
      </c>
      <c r="AA159" s="420">
        <f t="shared" si="59"/>
        <v>41183</v>
      </c>
      <c r="AB159" s="430">
        <f t="shared" si="60"/>
        <v>-1.2957338724862932E-2</v>
      </c>
      <c r="AC159" s="434">
        <f t="shared" si="61"/>
        <v>6.3295016823238459E-2</v>
      </c>
      <c r="AD159" s="438">
        <f t="shared" si="62"/>
        <v>1.6393299289966912E-2</v>
      </c>
      <c r="AE159" s="442">
        <f t="shared" si="63"/>
        <v>1.6483549542444464E-2</v>
      </c>
      <c r="AF159" s="446">
        <f t="shared" si="64"/>
        <v>-1.1995809392574941E-2</v>
      </c>
      <c r="AG159" s="449">
        <f t="shared" si="65"/>
        <v>-5.2200226579176556E-3</v>
      </c>
      <c r="AH159" s="472">
        <f t="shared" si="67"/>
        <v>6.6970836762308182E-3</v>
      </c>
      <c r="AI159" s="424">
        <f t="shared" si="66"/>
        <v>-1.2957338724862932E-2</v>
      </c>
      <c r="AJ159" s="372">
        <f t="shared" si="68"/>
        <v>160.35365145046359</v>
      </c>
    </row>
    <row r="160" spans="2:36">
      <c r="B160" s="390">
        <f>'Step #4'!B160</f>
        <v>155</v>
      </c>
      <c r="C160" s="406">
        <f>'Step #4'!C160</f>
        <v>41244</v>
      </c>
      <c r="D160" s="398">
        <f>'IdxETF data'!D170</f>
        <v>113.87777699999999</v>
      </c>
      <c r="E160" s="422">
        <f t="shared" si="49"/>
        <v>1.8295270384665052E-3</v>
      </c>
      <c r="F160" s="409">
        <f>'IdxETF data'!AB170</f>
        <v>29.863367</v>
      </c>
      <c r="G160" s="410">
        <f t="shared" si="50"/>
        <v>8.8829381515467931E-2</v>
      </c>
      <c r="H160" s="392">
        <f>'IdxETF data'!AF170</f>
        <v>18.649861999999999</v>
      </c>
      <c r="I160" s="411">
        <f t="shared" si="51"/>
        <v>5.0170004918097977E-2</v>
      </c>
      <c r="J160" s="412">
        <f>'IdxETF data'!AH170</f>
        <v>13.123498</v>
      </c>
      <c r="K160" s="413">
        <f t="shared" si="52"/>
        <v>1.6221919639510807E-2</v>
      </c>
      <c r="L160" s="464">
        <f>'IdxETF data'!AP170</f>
        <v>31.793406000000001</v>
      </c>
      <c r="M160" s="414">
        <f t="shared" si="53"/>
        <v>4.5016210971396298E-2</v>
      </c>
      <c r="N160" s="415">
        <f>'IdxETF data'!AZ170</f>
        <v>16.331075999999999</v>
      </c>
      <c r="O160" s="417">
        <f t="shared" si="54"/>
        <v>1.1825684763522526E-2</v>
      </c>
      <c r="Q160" s="408">
        <f>'IdxETF data'!K170</f>
        <v>7.9241250000000001</v>
      </c>
      <c r="R160" s="467">
        <f t="shared" si="55"/>
        <v>-6.9840850531531773E-3</v>
      </c>
      <c r="S160" s="463">
        <f>'IdxETF data'!Q170</f>
        <v>29.003184999999998</v>
      </c>
      <c r="T160" s="467">
        <f t="shared" si="56"/>
        <v>4.7921938575898881E-3</v>
      </c>
      <c r="U160" s="408">
        <f>'IdxETF data'!S170</f>
        <v>11.013916999999999</v>
      </c>
      <c r="V160" s="467">
        <f t="shared" si="57"/>
        <v>1.0281392180818028E-2</v>
      </c>
      <c r="W160" s="466">
        <f>'IdxETF data'!R170</f>
        <v>10.408315</v>
      </c>
      <c r="X160" s="467">
        <f t="shared" si="58"/>
        <v>2.8140239695226166E-2</v>
      </c>
      <c r="Z160">
        <f t="shared" si="48"/>
        <v>154</v>
      </c>
      <c r="AA160" s="420">
        <f t="shared" si="59"/>
        <v>41214</v>
      </c>
      <c r="AB160" s="430">
        <f t="shared" si="60"/>
        <v>5.6592333491618518E-3</v>
      </c>
      <c r="AC160" s="434">
        <f t="shared" si="61"/>
        <v>9.7851487981246432E-3</v>
      </c>
      <c r="AD160" s="438">
        <f t="shared" si="62"/>
        <v>2.5283406553849419E-2</v>
      </c>
      <c r="AE160" s="442">
        <f t="shared" si="63"/>
        <v>3.2973379315044848E-2</v>
      </c>
      <c r="AF160" s="446">
        <f t="shared" si="64"/>
        <v>2.9801266333211451E-2</v>
      </c>
      <c r="AG160" s="449">
        <f t="shared" si="65"/>
        <v>1.4242891844636674E-2</v>
      </c>
      <c r="AH160" s="472">
        <f t="shared" si="67"/>
        <v>1.5225730391750148E-2</v>
      </c>
      <c r="AI160" s="424">
        <f t="shared" si="66"/>
        <v>5.6592333491618518E-3</v>
      </c>
      <c r="AJ160" s="372">
        <f t="shared" si="68"/>
        <v>162.79515291478103</v>
      </c>
    </row>
    <row r="161" spans="2:36">
      <c r="B161" s="390">
        <f>'Step #4'!B161</f>
        <v>156</v>
      </c>
      <c r="C161" s="406">
        <f>'Step #4'!C161</f>
        <v>41275</v>
      </c>
      <c r="D161" s="398">
        <f>'IdxETF data'!D171</f>
        <v>120.556175</v>
      </c>
      <c r="E161" s="422">
        <f t="shared" si="49"/>
        <v>5.8645314089684097E-2</v>
      </c>
      <c r="F161" s="409">
        <f>'IdxETF data'!AB171</f>
        <v>30.683475000000001</v>
      </c>
      <c r="G161" s="410">
        <f t="shared" si="50"/>
        <v>2.7462007214390738E-2</v>
      </c>
      <c r="H161" s="392">
        <f>'IdxETF data'!AF171</f>
        <v>19.412472000000001</v>
      </c>
      <c r="I161" s="411">
        <f t="shared" si="51"/>
        <v>4.0890919192860586E-2</v>
      </c>
      <c r="J161" s="412">
        <f>'IdxETF data'!AH171</f>
        <v>13.805643999999999</v>
      </c>
      <c r="K161" s="413">
        <f t="shared" si="52"/>
        <v>5.1978976946542632E-2</v>
      </c>
      <c r="L161" s="464">
        <f>'IdxETF data'!AP171</f>
        <v>32.860905000000002</v>
      </c>
      <c r="M161" s="414">
        <f t="shared" si="53"/>
        <v>3.3576113235555871E-2</v>
      </c>
      <c r="N161" s="415">
        <f>'IdxETF data'!AZ171</f>
        <v>16.845839000000002</v>
      </c>
      <c r="O161" s="417">
        <f t="shared" si="54"/>
        <v>3.1520458296808052E-2</v>
      </c>
      <c r="Q161" s="408">
        <f>'IdxETF data'!K171</f>
        <v>7.9073650000000004</v>
      </c>
      <c r="R161" s="467">
        <f t="shared" si="55"/>
        <v>-2.1150600223999172E-3</v>
      </c>
      <c r="S161" s="463">
        <f>'IdxETF data'!Q171</f>
        <v>30.814603999999999</v>
      </c>
      <c r="T161" s="467">
        <f t="shared" si="56"/>
        <v>6.2455864761059798E-2</v>
      </c>
      <c r="U161" s="408">
        <f>'IdxETF data'!S171</f>
        <v>11.769394</v>
      </c>
      <c r="V161" s="467">
        <f t="shared" si="57"/>
        <v>6.8592944726204141E-2</v>
      </c>
      <c r="W161" s="466">
        <f>'IdxETF data'!R171</f>
        <v>10.89828</v>
      </c>
      <c r="X161" s="467">
        <f t="shared" si="58"/>
        <v>4.7074382356798283E-2</v>
      </c>
      <c r="Z161">
        <f t="shared" si="48"/>
        <v>155</v>
      </c>
      <c r="AA161" s="420">
        <f t="shared" si="59"/>
        <v>41244</v>
      </c>
      <c r="AB161" s="430">
        <f t="shared" si="60"/>
        <v>1.8295270384665052E-3</v>
      </c>
      <c r="AC161" s="434">
        <f t="shared" si="61"/>
        <v>8.8829381515467931E-2</v>
      </c>
      <c r="AD161" s="438">
        <f t="shared" si="62"/>
        <v>5.0170004918097977E-2</v>
      </c>
      <c r="AE161" s="442">
        <f t="shared" si="63"/>
        <v>1.6221919639510807E-2</v>
      </c>
      <c r="AF161" s="446">
        <f t="shared" si="64"/>
        <v>4.5016210971396298E-2</v>
      </c>
      <c r="AG161" s="449">
        <f t="shared" si="65"/>
        <v>1.1825684763522526E-2</v>
      </c>
      <c r="AH161" s="472">
        <f t="shared" si="67"/>
        <v>2.8888100317864446E-2</v>
      </c>
      <c r="AI161" s="424">
        <f t="shared" si="66"/>
        <v>1.8295270384665052E-3</v>
      </c>
      <c r="AJ161" s="372">
        <f t="shared" si="68"/>
        <v>167.49799562344532</v>
      </c>
    </row>
    <row r="162" spans="2:36">
      <c r="B162" s="390">
        <f>'Step #4'!B162</f>
        <v>157</v>
      </c>
      <c r="C162" s="406">
        <f>'Step #4'!C162</f>
        <v>41306</v>
      </c>
      <c r="D162" s="398">
        <f>'IdxETF data'!D172</f>
        <v>122.094337</v>
      </c>
      <c r="E162" s="422">
        <f t="shared" si="49"/>
        <v>1.2758881907127595E-2</v>
      </c>
      <c r="F162" s="409">
        <f>'IdxETF data'!AB172</f>
        <v>28.818950999999998</v>
      </c>
      <c r="G162" s="410">
        <f t="shared" si="50"/>
        <v>-6.0766389726065961E-2</v>
      </c>
      <c r="H162" s="392">
        <f>'IdxETF data'!AF172</f>
        <v>18.627213000000001</v>
      </c>
      <c r="I162" s="411">
        <f t="shared" si="51"/>
        <v>-4.0451262466727589E-2</v>
      </c>
      <c r="J162" s="412">
        <f>'IdxETF data'!AH172</f>
        <v>13.689973</v>
      </c>
      <c r="K162" s="413">
        <f t="shared" si="52"/>
        <v>-8.37852982446885E-3</v>
      </c>
      <c r="L162" s="464">
        <f>'IdxETF data'!AP172</f>
        <v>33.651935999999999</v>
      </c>
      <c r="M162" s="414">
        <f t="shared" si="53"/>
        <v>2.40721002662585E-2</v>
      </c>
      <c r="N162" s="415">
        <f>'IdxETF data'!AZ172</f>
        <v>16.711262000000001</v>
      </c>
      <c r="O162" s="417">
        <f t="shared" si="54"/>
        <v>-7.9887383466029638E-3</v>
      </c>
      <c r="Q162" s="408">
        <f>'IdxETF data'!K172</f>
        <v>7.9513340000000001</v>
      </c>
      <c r="R162" s="467">
        <f t="shared" si="55"/>
        <v>5.5605122566113607E-3</v>
      </c>
      <c r="S162" s="463">
        <f>'IdxETF data'!Q172</f>
        <v>31.207992999999998</v>
      </c>
      <c r="T162" s="467">
        <f t="shared" si="56"/>
        <v>1.276631690610075E-2</v>
      </c>
      <c r="U162" s="408">
        <f>'IdxETF data'!S172</f>
        <v>11.811448</v>
      </c>
      <c r="V162" s="467">
        <f t="shared" si="57"/>
        <v>3.5731661290292482E-3</v>
      </c>
      <c r="W162" s="466">
        <f>'IdxETF data'!R172</f>
        <v>10.764516</v>
      </c>
      <c r="X162" s="467">
        <f t="shared" si="58"/>
        <v>-1.2273863398628015E-2</v>
      </c>
      <c r="Z162">
        <f t="shared" si="48"/>
        <v>156</v>
      </c>
      <c r="AA162" s="420">
        <f t="shared" si="59"/>
        <v>41275</v>
      </c>
      <c r="AB162" s="430">
        <f t="shared" si="60"/>
        <v>5.8645314089684097E-2</v>
      </c>
      <c r="AC162" s="434">
        <f t="shared" si="61"/>
        <v>2.7462007214390738E-2</v>
      </c>
      <c r="AD162" s="438">
        <f t="shared" si="62"/>
        <v>4.0890919192860586E-2</v>
      </c>
      <c r="AE162" s="442">
        <f t="shared" si="63"/>
        <v>5.1978976946542632E-2</v>
      </c>
      <c r="AF162" s="446">
        <f t="shared" si="64"/>
        <v>3.3576113235555871E-2</v>
      </c>
      <c r="AG162" s="449">
        <f t="shared" si="65"/>
        <v>3.1520458296808052E-2</v>
      </c>
      <c r="AH162" s="472">
        <f t="shared" si="67"/>
        <v>4.5418619444851996E-2</v>
      </c>
      <c r="AI162" s="424">
        <f t="shared" si="66"/>
        <v>5.8645314089684097E-2</v>
      </c>
      <c r="AJ162" s="372">
        <f t="shared" si="68"/>
        <v>175.10552334444208</v>
      </c>
    </row>
    <row r="163" spans="2:36">
      <c r="B163" s="390">
        <f>'Step #4'!B163</f>
        <v>158</v>
      </c>
      <c r="C163" s="406">
        <f>'Step #4'!C163</f>
        <v>41334</v>
      </c>
      <c r="D163" s="398">
        <f>'IdxETF data'!D173</f>
        <v>126.169235</v>
      </c>
      <c r="E163" s="422">
        <f t="shared" si="49"/>
        <v>3.3374995926305884E-2</v>
      </c>
      <c r="F163" s="409">
        <f>'IdxETF data'!AB173</f>
        <v>27.324356000000002</v>
      </c>
      <c r="G163" s="410">
        <f t="shared" si="50"/>
        <v>-5.1861533752564304E-2</v>
      </c>
      <c r="H163" s="392">
        <f>'IdxETF data'!AF173</f>
        <v>18.476203999999999</v>
      </c>
      <c r="I163" s="411">
        <f t="shared" si="51"/>
        <v>-8.1069025194483446E-3</v>
      </c>
      <c r="J163" s="412">
        <f>'IdxETF data'!AH173</f>
        <v>13.499454</v>
      </c>
      <c r="K163" s="413">
        <f t="shared" si="52"/>
        <v>-1.3916681939401987E-2</v>
      </c>
      <c r="L163" s="464">
        <f>'IdxETF data'!AP173</f>
        <v>35.596558000000002</v>
      </c>
      <c r="M163" s="414">
        <f t="shared" si="53"/>
        <v>5.778633360053953E-2</v>
      </c>
      <c r="N163" s="415">
        <f>'IdxETF data'!AZ173</f>
        <v>17.078278000000001</v>
      </c>
      <c r="O163" s="417">
        <f t="shared" si="54"/>
        <v>2.1962195314752408E-2</v>
      </c>
      <c r="Q163" s="408">
        <f>'IdxETF data'!K173</f>
        <v>7.9441290000000002</v>
      </c>
      <c r="R163" s="467">
        <f t="shared" si="55"/>
        <v>-9.0613725948374135E-4</v>
      </c>
      <c r="S163" s="463">
        <f>'IdxETF data'!Q173</f>
        <v>32.281578000000003</v>
      </c>
      <c r="T163" s="467">
        <f t="shared" si="56"/>
        <v>3.4400962599549612E-2</v>
      </c>
      <c r="U163" s="408">
        <f>'IdxETF data'!S173</f>
        <v>12.147888999999999</v>
      </c>
      <c r="V163" s="467">
        <f t="shared" si="57"/>
        <v>2.8484314539588995E-2</v>
      </c>
      <c r="W163" s="466">
        <f>'IdxETF data'!R173</f>
        <v>10.834918999999999</v>
      </c>
      <c r="X163" s="467">
        <f t="shared" si="58"/>
        <v>6.5402847652415996E-3</v>
      </c>
      <c r="Z163">
        <f t="shared" si="48"/>
        <v>157</v>
      </c>
      <c r="AA163" s="420">
        <f t="shared" si="59"/>
        <v>41306</v>
      </c>
      <c r="AB163" s="430">
        <f t="shared" si="60"/>
        <v>1.2758881907127595E-2</v>
      </c>
      <c r="AC163" s="434">
        <f t="shared" si="61"/>
        <v>-6.0766389726065961E-2</v>
      </c>
      <c r="AD163" s="438">
        <f t="shared" si="62"/>
        <v>-4.0451262466727589E-2</v>
      </c>
      <c r="AE163" s="442">
        <f t="shared" si="63"/>
        <v>-8.37852982446885E-3</v>
      </c>
      <c r="AF163" s="446">
        <f t="shared" si="64"/>
        <v>2.40721002662585E-2</v>
      </c>
      <c r="AG163" s="449">
        <f t="shared" si="65"/>
        <v>-7.9887383466029638E-3</v>
      </c>
      <c r="AH163" s="472">
        <f t="shared" si="67"/>
        <v>-9.3086118565493241E-3</v>
      </c>
      <c r="AI163" s="424">
        <f t="shared" si="66"/>
        <v>1.2758881907127595E-2</v>
      </c>
      <c r="AJ163" s="372">
        <f t="shared" si="68"/>
        <v>173.47553399369073</v>
      </c>
    </row>
    <row r="164" spans="2:36">
      <c r="B164" s="390">
        <f>'Step #4'!B164</f>
        <v>159</v>
      </c>
      <c r="C164" s="406">
        <f>'Step #4'!C164</f>
        <v>41365</v>
      </c>
      <c r="D164" s="398">
        <f>'IdxETF data'!D174</f>
        <v>129.16516100000001</v>
      </c>
      <c r="E164" s="422">
        <f t="shared" si="49"/>
        <v>2.3745297338134908E-2</v>
      </c>
      <c r="F164" s="409">
        <f>'IdxETF data'!AB174</f>
        <v>27.923663999999999</v>
      </c>
      <c r="G164" s="410">
        <f t="shared" si="50"/>
        <v>2.19331061270025E-2</v>
      </c>
      <c r="H164" s="392">
        <f>'IdxETF data'!AF174</f>
        <v>19.231255999999998</v>
      </c>
      <c r="I164" s="411">
        <f t="shared" si="51"/>
        <v>4.0866186582481978E-2</v>
      </c>
      <c r="J164" s="412">
        <f>'IdxETF data'!AH174</f>
        <v>13.921309000000001</v>
      </c>
      <c r="K164" s="413">
        <f t="shared" si="52"/>
        <v>3.1249782398606651E-2</v>
      </c>
      <c r="L164" s="464">
        <f>'IdxETF data'!AP174</f>
        <v>38.562939</v>
      </c>
      <c r="M164" s="414">
        <f t="shared" si="53"/>
        <v>8.3333366108037765E-2</v>
      </c>
      <c r="N164" s="415">
        <f>'IdxETF data'!AZ174</f>
        <v>17.665496999999998</v>
      </c>
      <c r="O164" s="417">
        <f t="shared" si="54"/>
        <v>3.4383970093471827E-2</v>
      </c>
      <c r="Q164" s="408">
        <f>'IdxETF data'!K174</f>
        <v>8.0303190000000004</v>
      </c>
      <c r="R164" s="467">
        <f t="shared" si="55"/>
        <v>1.0849521703386156E-2</v>
      </c>
      <c r="S164" s="463">
        <f>'IdxETF data'!Q174</f>
        <v>32.969932999999997</v>
      </c>
      <c r="T164" s="467">
        <f t="shared" si="56"/>
        <v>2.1323461944765976E-2</v>
      </c>
      <c r="U164" s="408">
        <f>'IdxETF data'!S174</f>
        <v>12.442271</v>
      </c>
      <c r="V164" s="467">
        <f t="shared" si="57"/>
        <v>2.4233181584059738E-2</v>
      </c>
      <c r="W164" s="466">
        <f>'IdxETF data'!R174</f>
        <v>11.234957</v>
      </c>
      <c r="X164" s="467">
        <f t="shared" si="58"/>
        <v>3.6921180490597116E-2</v>
      </c>
      <c r="Z164">
        <f t="shared" si="48"/>
        <v>158</v>
      </c>
      <c r="AA164" s="420">
        <f t="shared" si="59"/>
        <v>41334</v>
      </c>
      <c r="AB164" s="430">
        <f t="shared" si="60"/>
        <v>3.3374995926305884E-2</v>
      </c>
      <c r="AC164" s="434">
        <f t="shared" si="61"/>
        <v>-5.1861533752564304E-2</v>
      </c>
      <c r="AD164" s="438">
        <f t="shared" si="62"/>
        <v>-8.1069025194483446E-3</v>
      </c>
      <c r="AE164" s="442">
        <f t="shared" si="63"/>
        <v>-1.3916681939401987E-2</v>
      </c>
      <c r="AF164" s="446">
        <f t="shared" si="64"/>
        <v>5.778633360053953E-2</v>
      </c>
      <c r="AG164" s="449">
        <f t="shared" si="65"/>
        <v>2.1962195314752408E-2</v>
      </c>
      <c r="AH164" s="472">
        <f t="shared" si="67"/>
        <v>1.0937917627309453E-2</v>
      </c>
      <c r="AI164" s="424">
        <f t="shared" si="66"/>
        <v>3.3374995926305884E-2</v>
      </c>
      <c r="AJ164" s="372">
        <f t="shared" si="68"/>
        <v>175.37299509486724</v>
      </c>
    </row>
    <row r="165" spans="2:36">
      <c r="B165" s="390">
        <f>'Step #4'!B165</f>
        <v>160</v>
      </c>
      <c r="C165" s="406">
        <f>'Step #4'!C165</f>
        <v>41395</v>
      </c>
      <c r="D165" s="398">
        <f>'IdxETF data'!D175</f>
        <v>132.21478300000001</v>
      </c>
      <c r="E165" s="422">
        <f t="shared" si="49"/>
        <v>2.3610251993569698E-2</v>
      </c>
      <c r="F165" s="409">
        <f>'IdxETF data'!AB175</f>
        <v>26.643646</v>
      </c>
      <c r="G165" s="410">
        <f t="shared" si="50"/>
        <v>-4.5839901239321579E-2</v>
      </c>
      <c r="H165" s="392">
        <f>'IdxETF data'!AF175</f>
        <v>19.744693999999999</v>
      </c>
      <c r="I165" s="411">
        <f t="shared" si="51"/>
        <v>2.6698100217687371E-2</v>
      </c>
      <c r="J165" s="412">
        <f>'IdxETF data'!AH175</f>
        <v>13.404197999999999</v>
      </c>
      <c r="K165" s="413">
        <f t="shared" si="52"/>
        <v>-3.7145285691166041E-2</v>
      </c>
      <c r="L165" s="464">
        <f>'IdxETF data'!AP175</f>
        <v>35.728400999999998</v>
      </c>
      <c r="M165" s="414">
        <f t="shared" si="53"/>
        <v>-7.3504200496751659E-2</v>
      </c>
      <c r="N165" s="415">
        <f>'IdxETF data'!AZ175</f>
        <v>16.552225</v>
      </c>
      <c r="O165" s="417">
        <f t="shared" si="54"/>
        <v>-6.3019568597475595E-2</v>
      </c>
      <c r="Q165" s="408">
        <f>'IdxETF data'!K175</f>
        <v>7.8923540000000001</v>
      </c>
      <c r="R165" s="467">
        <f t="shared" si="55"/>
        <v>-1.7180513003281717E-2</v>
      </c>
      <c r="S165" s="463">
        <f>'IdxETF data'!Q175</f>
        <v>33.735332</v>
      </c>
      <c r="T165" s="467">
        <f t="shared" si="56"/>
        <v>2.3215060825267697E-2</v>
      </c>
      <c r="U165" s="408">
        <f>'IdxETF data'!S175</f>
        <v>12.526384</v>
      </c>
      <c r="V165" s="467">
        <f t="shared" si="57"/>
        <v>6.7602610488068926E-3</v>
      </c>
      <c r="W165" s="466">
        <f>'IdxETF data'!R175</f>
        <v>10.903271</v>
      </c>
      <c r="X165" s="467">
        <f t="shared" si="58"/>
        <v>-2.9522676410777549E-2</v>
      </c>
      <c r="Z165">
        <f t="shared" si="48"/>
        <v>159</v>
      </c>
      <c r="AA165" s="420">
        <f t="shared" si="59"/>
        <v>41365</v>
      </c>
      <c r="AB165" s="430">
        <f t="shared" si="60"/>
        <v>2.3745297338134908E-2</v>
      </c>
      <c r="AC165" s="434">
        <f t="shared" si="61"/>
        <v>2.19331061270025E-2</v>
      </c>
      <c r="AD165" s="438">
        <f t="shared" si="62"/>
        <v>4.0866186582481978E-2</v>
      </c>
      <c r="AE165" s="442">
        <f t="shared" si="63"/>
        <v>3.1249782398606651E-2</v>
      </c>
      <c r="AF165" s="446">
        <f t="shared" si="64"/>
        <v>8.3333366108037765E-2</v>
      </c>
      <c r="AG165" s="449">
        <f t="shared" si="65"/>
        <v>3.4383970093471827E-2</v>
      </c>
      <c r="AH165" s="472">
        <f t="shared" si="67"/>
        <v>3.3814724701688267E-2</v>
      </c>
      <c r="AI165" s="424">
        <f t="shared" si="66"/>
        <v>2.3745297338134908E-2</v>
      </c>
      <c r="AJ165" s="372">
        <f t="shared" si="68"/>
        <v>181.30318464411067</v>
      </c>
    </row>
    <row r="166" spans="2:36">
      <c r="B166" s="390">
        <f>'Step #4'!B166</f>
        <v>161</v>
      </c>
      <c r="C166" s="406">
        <f>'Step #4'!C166</f>
        <v>41426</v>
      </c>
      <c r="D166" s="398">
        <f>'IdxETF data'!D176</f>
        <v>129.763824</v>
      </c>
      <c r="E166" s="422">
        <f t="shared" si="49"/>
        <v>-1.8537707693397687E-2</v>
      </c>
      <c r="F166" s="409">
        <f>'IdxETF data'!AB176</f>
        <v>24.061413000000002</v>
      </c>
      <c r="G166" s="410">
        <f t="shared" si="50"/>
        <v>-9.6917403871827346E-2</v>
      </c>
      <c r="H166" s="392">
        <f>'IdxETF data'!AF176</f>
        <v>18.649861999999999</v>
      </c>
      <c r="I166" s="411">
        <f t="shared" si="51"/>
        <v>-5.5449428590790051E-2</v>
      </c>
      <c r="J166" s="412">
        <f>'IdxETF data'!AH176</f>
        <v>12.472025</v>
      </c>
      <c r="K166" s="413">
        <f t="shared" si="52"/>
        <v>-6.9543362460029234E-2</v>
      </c>
      <c r="L166" s="464">
        <f>'IdxETF data'!AP176</f>
        <v>36.980877</v>
      </c>
      <c r="M166" s="414">
        <f t="shared" si="53"/>
        <v>3.5055473095479517E-2</v>
      </c>
      <c r="N166" s="415">
        <f>'IdxETF data'!AZ176</f>
        <v>15.646933000000001</v>
      </c>
      <c r="O166" s="417">
        <f t="shared" si="54"/>
        <v>-5.4693069964914076E-2</v>
      </c>
      <c r="Q166" s="408">
        <f>'IdxETF data'!K176</f>
        <v>7.7621229999999999</v>
      </c>
      <c r="R166" s="467">
        <f t="shared" si="55"/>
        <v>-1.6500907080447713E-2</v>
      </c>
      <c r="S166" s="463">
        <f>'IdxETF data'!Q176</f>
        <v>33.159222</v>
      </c>
      <c r="T166" s="467">
        <f t="shared" si="56"/>
        <v>-1.7077347867808124E-2</v>
      </c>
      <c r="U166" s="408">
        <f>'IdxETF data'!S176</f>
        <v>12.225992</v>
      </c>
      <c r="V166" s="467">
        <f t="shared" si="57"/>
        <v>-2.3980743365363932E-2</v>
      </c>
      <c r="W166" s="466">
        <f>'IdxETF data'!R176</f>
        <v>10.359869</v>
      </c>
      <c r="X166" s="467">
        <f t="shared" si="58"/>
        <v>-4.9838438391561657E-2</v>
      </c>
      <c r="Z166">
        <f t="shared" si="48"/>
        <v>160</v>
      </c>
      <c r="AA166" s="420">
        <f t="shared" si="59"/>
        <v>41395</v>
      </c>
      <c r="AB166" s="430">
        <f t="shared" si="60"/>
        <v>2.3610251993569698E-2</v>
      </c>
      <c r="AC166" s="434">
        <f t="shared" si="61"/>
        <v>-4.5839901239321579E-2</v>
      </c>
      <c r="AD166" s="438">
        <f t="shared" si="62"/>
        <v>2.6698100217687371E-2</v>
      </c>
      <c r="AE166" s="442">
        <f t="shared" si="63"/>
        <v>-3.7145285691166041E-2</v>
      </c>
      <c r="AF166" s="446">
        <f t="shared" si="64"/>
        <v>-7.3504200496751659E-2</v>
      </c>
      <c r="AG166" s="449">
        <f t="shared" si="65"/>
        <v>-6.3019568597475595E-2</v>
      </c>
      <c r="AH166" s="472">
        <f t="shared" si="67"/>
        <v>-1.0794074834356581E-2</v>
      </c>
      <c r="AI166" s="424">
        <f t="shared" si="66"/>
        <v>2.3610251993569698E-2</v>
      </c>
      <c r="AJ166" s="372">
        <f t="shared" si="68"/>
        <v>179.34618450135497</v>
      </c>
    </row>
    <row r="167" spans="2:36">
      <c r="B167" s="390">
        <f>'Step #4'!B167</f>
        <v>162</v>
      </c>
      <c r="C167" s="406">
        <f>'Step #4'!C167</f>
        <v>41456</v>
      </c>
      <c r="D167" s="398">
        <f>'IdxETF data'!D177</f>
        <v>137.191666</v>
      </c>
      <c r="E167" s="422">
        <f t="shared" si="49"/>
        <v>5.7241238513439541E-2</v>
      </c>
      <c r="F167" s="409">
        <f>'IdxETF data'!AB177</f>
        <v>26.032655999999999</v>
      </c>
      <c r="G167" s="410">
        <f t="shared" si="50"/>
        <v>8.1925487917106077E-2</v>
      </c>
      <c r="H167" s="392">
        <f>'IdxETF data'!AF177</f>
        <v>20.222977</v>
      </c>
      <c r="I167" s="411">
        <f t="shared" si="51"/>
        <v>8.4349953903144259E-2</v>
      </c>
      <c r="J167" s="412">
        <f>'IdxETF data'!AH177</f>
        <v>13.328321000000001</v>
      </c>
      <c r="K167" s="413">
        <f t="shared" si="52"/>
        <v>6.8657335115989593E-2</v>
      </c>
      <c r="L167" s="464">
        <f>'IdxETF data'!AP177</f>
        <v>37.140881</v>
      </c>
      <c r="M167" s="414">
        <f t="shared" si="53"/>
        <v>4.3266686184861847E-3</v>
      </c>
      <c r="N167" s="415">
        <f>'IdxETF data'!AZ177</f>
        <v>16.601509</v>
      </c>
      <c r="O167" s="417">
        <f t="shared" si="54"/>
        <v>6.1007227422779975E-2</v>
      </c>
      <c r="Q167" s="408">
        <f>'IdxETF data'!K177</f>
        <v>7.7767160000000004</v>
      </c>
      <c r="R167" s="467">
        <f t="shared" si="55"/>
        <v>1.8800268947039012E-3</v>
      </c>
      <c r="S167" s="463">
        <f>'IdxETF data'!Q177</f>
        <v>35.132904000000003</v>
      </c>
      <c r="T167" s="467">
        <f t="shared" si="56"/>
        <v>5.9521360302120518E-2</v>
      </c>
      <c r="U167" s="408">
        <f>'IdxETF data'!S177</f>
        <v>12.81476</v>
      </c>
      <c r="V167" s="467">
        <f t="shared" si="57"/>
        <v>4.8157073879976364E-2</v>
      </c>
      <c r="W167" s="466">
        <f>'IdxETF data'!R177</f>
        <v>10.973985000000001</v>
      </c>
      <c r="X167" s="467">
        <f t="shared" si="58"/>
        <v>5.9278355739826427E-2</v>
      </c>
      <c r="Z167">
        <f t="shared" si="48"/>
        <v>161</v>
      </c>
      <c r="AA167" s="420">
        <f t="shared" si="59"/>
        <v>41426</v>
      </c>
      <c r="AB167" s="430">
        <f t="shared" si="60"/>
        <v>-1.8537707693397687E-2</v>
      </c>
      <c r="AC167" s="434">
        <f t="shared" si="61"/>
        <v>-9.6917403871827346E-2</v>
      </c>
      <c r="AD167" s="438">
        <f t="shared" si="62"/>
        <v>-5.5449428590790051E-2</v>
      </c>
      <c r="AE167" s="442">
        <f t="shared" si="63"/>
        <v>-6.9543362460029234E-2</v>
      </c>
      <c r="AF167" s="446">
        <f t="shared" si="64"/>
        <v>3.5055473095479517E-2</v>
      </c>
      <c r="AG167" s="449">
        <f t="shared" si="65"/>
        <v>-5.4693069964914076E-2</v>
      </c>
      <c r="AH167" s="472">
        <f t="shared" si="67"/>
        <v>-3.9188203879698062E-2</v>
      </c>
      <c r="AI167" s="424">
        <f t="shared" si="66"/>
        <v>-1.8537707693397687E-2</v>
      </c>
      <c r="AJ167" s="372">
        <f t="shared" si="68"/>
        <v>172.31792965806994</v>
      </c>
    </row>
    <row r="168" spans="2:36">
      <c r="B168" s="390">
        <f>'Step #4'!B168</f>
        <v>163</v>
      </c>
      <c r="C168" s="406">
        <f>'Step #4'!C168</f>
        <v>41487</v>
      </c>
      <c r="D168" s="398">
        <f>'IdxETF data'!D178</f>
        <v>133.07698099999999</v>
      </c>
      <c r="E168" s="422">
        <f t="shared" si="49"/>
        <v>-2.9992237283568035E-2</v>
      </c>
      <c r="F168" s="409">
        <f>'IdxETF data'!AB178</f>
        <v>26.693735</v>
      </c>
      <c r="G168" s="410">
        <f t="shared" si="50"/>
        <v>2.5394220243988963E-2</v>
      </c>
      <c r="H168" s="392">
        <f>'IdxETF data'!AF178</f>
        <v>19.715859999999999</v>
      </c>
      <c r="I168" s="411">
        <f t="shared" si="51"/>
        <v>-2.5076278334292712E-2</v>
      </c>
      <c r="J168" s="412">
        <f>'IdxETF data'!AH178</f>
        <v>13.098521</v>
      </c>
      <c r="K168" s="413">
        <f t="shared" si="52"/>
        <v>-1.7241481503934453E-2</v>
      </c>
      <c r="L168" s="464">
        <f>'IdxETF data'!AP178</f>
        <v>35.982287999999997</v>
      </c>
      <c r="M168" s="414">
        <f t="shared" si="53"/>
        <v>-3.119454813147815E-2</v>
      </c>
      <c r="N168" s="415">
        <f>'IdxETF data'!AZ178</f>
        <v>15.454859000000001</v>
      </c>
      <c r="O168" s="417">
        <f t="shared" si="54"/>
        <v>-6.9069022581019546E-2</v>
      </c>
      <c r="Q168" s="408">
        <f>'IdxETF data'!K178</f>
        <v>7.7263390000000003</v>
      </c>
      <c r="R168" s="467">
        <f t="shared" si="55"/>
        <v>-6.4779271867456689E-3</v>
      </c>
      <c r="S168" s="463">
        <f>'IdxETF data'!Q178</f>
        <v>34.140906999999999</v>
      </c>
      <c r="T168" s="467">
        <f t="shared" si="56"/>
        <v>-2.8235553770334598E-2</v>
      </c>
      <c r="U168" s="408">
        <f>'IdxETF data'!S178</f>
        <v>12.472312000000001</v>
      </c>
      <c r="V168" s="467">
        <f t="shared" si="57"/>
        <v>-2.672293511544499E-2</v>
      </c>
      <c r="W168" s="466">
        <f>'IdxETF data'!R178</f>
        <v>10.795256999999999</v>
      </c>
      <c r="X168" s="467">
        <f t="shared" si="58"/>
        <v>-1.6286517614157558E-2</v>
      </c>
      <c r="Z168">
        <f t="shared" si="48"/>
        <v>162</v>
      </c>
      <c r="AA168" s="420">
        <f t="shared" si="59"/>
        <v>41456</v>
      </c>
      <c r="AB168" s="430">
        <f t="shared" si="60"/>
        <v>5.7241238513439541E-2</v>
      </c>
      <c r="AC168" s="434">
        <f t="shared" si="61"/>
        <v>8.1925487917106077E-2</v>
      </c>
      <c r="AD168" s="438">
        <f t="shared" si="62"/>
        <v>8.4349953903144259E-2</v>
      </c>
      <c r="AE168" s="442">
        <f t="shared" si="63"/>
        <v>6.8657335115989593E-2</v>
      </c>
      <c r="AF168" s="446">
        <f t="shared" si="64"/>
        <v>4.3266686184861847E-3</v>
      </c>
      <c r="AG168" s="449">
        <f t="shared" si="65"/>
        <v>6.1007227422779975E-2</v>
      </c>
      <c r="AH168" s="472">
        <f t="shared" si="67"/>
        <v>6.1236934794138949E-2</v>
      </c>
      <c r="AI168" s="424">
        <f t="shared" si="66"/>
        <v>5.7241238513439541E-2</v>
      </c>
      <c r="AJ168" s="372">
        <f t="shared" si="68"/>
        <v>182.8701514804022</v>
      </c>
    </row>
    <row r="169" spans="2:36">
      <c r="B169" s="390">
        <f>'Step #4'!B169</f>
        <v>164</v>
      </c>
      <c r="C169" s="406">
        <f>'Step #4'!C169</f>
        <v>41518</v>
      </c>
      <c r="D169" s="398">
        <f>'IdxETF data'!D179</f>
        <v>136.622421</v>
      </c>
      <c r="E169" s="422">
        <f t="shared" si="49"/>
        <v>2.6642023085871047E-2</v>
      </c>
      <c r="F169" s="409">
        <f>'IdxETF data'!AB179</f>
        <v>28.175453000000001</v>
      </c>
      <c r="G169" s="410">
        <f t="shared" si="50"/>
        <v>5.5508080828703843E-2</v>
      </c>
      <c r="H169" s="392">
        <f>'IdxETF data'!AF179</f>
        <v>21.367813000000002</v>
      </c>
      <c r="I169" s="411">
        <f t="shared" si="51"/>
        <v>8.3788026492377377E-2</v>
      </c>
      <c r="J169" s="412">
        <f>'IdxETF data'!AH179</f>
        <v>13.948081999999999</v>
      </c>
      <c r="K169" s="413">
        <f t="shared" si="52"/>
        <v>6.4859307398140498E-2</v>
      </c>
      <c r="L169" s="464">
        <f>'IdxETF data'!AP179</f>
        <v>39.458041999999999</v>
      </c>
      <c r="M169" s="414">
        <f t="shared" si="53"/>
        <v>9.6596247576029803E-2</v>
      </c>
      <c r="N169" s="415">
        <f>'IdxETF data'!AZ179</f>
        <v>16.638898999999999</v>
      </c>
      <c r="O169" s="417">
        <f t="shared" si="54"/>
        <v>7.6612798602691656E-2</v>
      </c>
      <c r="Q169" s="408">
        <f>'IdxETF data'!K179</f>
        <v>7.8009690000000003</v>
      </c>
      <c r="R169" s="467">
        <f t="shared" si="55"/>
        <v>9.6591671683057267E-3</v>
      </c>
      <c r="S169" s="463">
        <f>'IdxETF data'!Q179</f>
        <v>35.232101</v>
      </c>
      <c r="T169" s="467">
        <f t="shared" si="56"/>
        <v>3.1961482452707024E-2</v>
      </c>
      <c r="U169" s="408">
        <f>'IdxETF data'!S179</f>
        <v>13.181241</v>
      </c>
      <c r="V169" s="467">
        <f t="shared" si="57"/>
        <v>5.6840223368369802E-2</v>
      </c>
      <c r="W169" s="466">
        <f>'IdxETF data'!R179</f>
        <v>11.524471</v>
      </c>
      <c r="X169" s="467">
        <f t="shared" si="58"/>
        <v>6.7549480294911035E-2</v>
      </c>
      <c r="Z169">
        <f t="shared" si="48"/>
        <v>163</v>
      </c>
      <c r="AA169" s="420">
        <f t="shared" si="59"/>
        <v>41487</v>
      </c>
      <c r="AB169" s="430">
        <f t="shared" si="60"/>
        <v>-2.9992237283568035E-2</v>
      </c>
      <c r="AC169" s="434">
        <f t="shared" si="61"/>
        <v>2.5394220243988963E-2</v>
      </c>
      <c r="AD169" s="438">
        <f t="shared" si="62"/>
        <v>-2.5076278334292712E-2</v>
      </c>
      <c r="AE169" s="442">
        <f t="shared" si="63"/>
        <v>-1.7241481503934453E-2</v>
      </c>
      <c r="AF169" s="446">
        <f t="shared" si="64"/>
        <v>-3.119454813147815E-2</v>
      </c>
      <c r="AG169" s="449">
        <f t="shared" si="65"/>
        <v>-6.9069022581019546E-2</v>
      </c>
      <c r="AH169" s="472">
        <f t="shared" si="67"/>
        <v>-2.3699708848615997E-2</v>
      </c>
      <c r="AI169" s="424">
        <f t="shared" si="66"/>
        <v>-2.9992237283568035E-2</v>
      </c>
      <c r="AJ169" s="372">
        <f t="shared" si="68"/>
        <v>178.5361821332144</v>
      </c>
    </row>
    <row r="170" spans="2:36">
      <c r="B170" s="390">
        <f>'Step #4'!B170</f>
        <v>165</v>
      </c>
      <c r="C170" s="406">
        <f>'Step #4'!C170</f>
        <v>41548</v>
      </c>
      <c r="D170" s="398">
        <f>'IdxETF data'!D180</f>
        <v>143.64579800000001</v>
      </c>
      <c r="E170" s="422">
        <f t="shared" si="49"/>
        <v>5.1407206435025943E-2</v>
      </c>
      <c r="F170" s="409">
        <f>'IdxETF data'!AB180</f>
        <v>28.547777</v>
      </c>
      <c r="G170" s="410">
        <f t="shared" si="50"/>
        <v>1.321448141401671E-2</v>
      </c>
      <c r="H170" s="392">
        <f>'IdxETF data'!AF180</f>
        <v>22.543393999999999</v>
      </c>
      <c r="I170" s="411">
        <f t="shared" si="51"/>
        <v>5.5016439913621262E-2</v>
      </c>
      <c r="J170" s="412">
        <f>'IdxETF data'!AH180</f>
        <v>14.177880999999999</v>
      </c>
      <c r="K170" s="413">
        <f t="shared" si="52"/>
        <v>1.6475311802726766E-2</v>
      </c>
      <c r="L170" s="464">
        <f>'IdxETF data'!AP180</f>
        <v>39.424937999999997</v>
      </c>
      <c r="M170" s="414">
        <f t="shared" si="53"/>
        <v>-8.3896712360942427E-4</v>
      </c>
      <c r="N170" s="415">
        <f>'IdxETF data'!AZ180</f>
        <v>17.212230999999999</v>
      </c>
      <c r="O170" s="417">
        <f t="shared" si="54"/>
        <v>3.4457327975847551E-2</v>
      </c>
      <c r="Q170" s="408">
        <f>'IdxETF data'!K180</f>
        <v>7.8611040000000001</v>
      </c>
      <c r="R170" s="467">
        <f t="shared" si="55"/>
        <v>7.708657732135471E-3</v>
      </c>
      <c r="S170" s="463">
        <f>'IdxETF data'!Q180</f>
        <v>36.885590000000001</v>
      </c>
      <c r="T170" s="467">
        <f t="shared" si="56"/>
        <v>4.6931319821091666E-2</v>
      </c>
      <c r="U170" s="408">
        <f>'IdxETF data'!S180</f>
        <v>13.661868999999999</v>
      </c>
      <c r="V170" s="467">
        <f t="shared" si="57"/>
        <v>3.6463031060580686E-2</v>
      </c>
      <c r="W170" s="466">
        <f>'IdxETF data'!R180</f>
        <v>11.968608</v>
      </c>
      <c r="X170" s="467">
        <f t="shared" si="58"/>
        <v>3.8538601901987546E-2</v>
      </c>
      <c r="Z170">
        <f t="shared" si="48"/>
        <v>164</v>
      </c>
      <c r="AA170" s="420">
        <f t="shared" si="59"/>
        <v>41518</v>
      </c>
      <c r="AB170" s="430">
        <f t="shared" si="60"/>
        <v>2.6642023085871047E-2</v>
      </c>
      <c r="AC170" s="434">
        <f t="shared" si="61"/>
        <v>5.5508080828703843E-2</v>
      </c>
      <c r="AD170" s="438">
        <f t="shared" si="62"/>
        <v>8.3788026492377377E-2</v>
      </c>
      <c r="AE170" s="442">
        <f t="shared" si="63"/>
        <v>6.4859307398140498E-2</v>
      </c>
      <c r="AF170" s="446">
        <f t="shared" si="64"/>
        <v>9.6596247576029803E-2</v>
      </c>
      <c r="AG170" s="449">
        <f t="shared" si="65"/>
        <v>7.6612798602691656E-2</v>
      </c>
      <c r="AH170" s="472">
        <f t="shared" si="67"/>
        <v>5.5358060690196803E-2</v>
      </c>
      <c r="AI170" s="424">
        <f t="shared" si="66"/>
        <v>2.6642023085871047E-2</v>
      </c>
      <c r="AJ170" s="372">
        <f t="shared" si="68"/>
        <v>188.41959893914094</v>
      </c>
    </row>
    <row r="171" spans="2:36">
      <c r="B171" s="390">
        <f>'Step #4'!B171</f>
        <v>166</v>
      </c>
      <c r="C171" s="406">
        <f>'Step #4'!C171</f>
        <v>41579</v>
      </c>
      <c r="D171" s="398">
        <f>'IdxETF data'!D181</f>
        <v>147.903122</v>
      </c>
      <c r="E171" s="422">
        <f t="shared" si="49"/>
        <v>2.9637650799920978E-2</v>
      </c>
      <c r="F171" s="409">
        <f>'IdxETF data'!AB181</f>
        <v>30.493019</v>
      </c>
      <c r="G171" s="410">
        <f t="shared" si="50"/>
        <v>6.813987653049125E-2</v>
      </c>
      <c r="H171" s="392">
        <f>'IdxETF data'!AF181</f>
        <v>23.488461999999998</v>
      </c>
      <c r="I171" s="411">
        <f t="shared" si="51"/>
        <v>4.1922170193183783E-2</v>
      </c>
      <c r="J171" s="412">
        <f>'IdxETF data'!AH181</f>
        <v>14.449462</v>
      </c>
      <c r="K171" s="413">
        <f t="shared" si="52"/>
        <v>1.915526022541747E-2</v>
      </c>
      <c r="L171" s="464">
        <f>'IdxETF data'!AP181</f>
        <v>39.921470999999997</v>
      </c>
      <c r="M171" s="414">
        <f t="shared" si="53"/>
        <v>1.2594388861182138E-2</v>
      </c>
      <c r="N171" s="415">
        <f>'IdxETF data'!AZ181</f>
        <v>16.925560000000001</v>
      </c>
      <c r="O171" s="417">
        <f t="shared" si="54"/>
        <v>-1.6655075103279682E-2</v>
      </c>
      <c r="Q171" s="408">
        <f>'IdxETF data'!K181</f>
        <v>7.8339090000000002</v>
      </c>
      <c r="R171" s="467">
        <f t="shared" si="55"/>
        <v>-3.4594377583606617E-3</v>
      </c>
      <c r="S171" s="463">
        <f>'IdxETF data'!Q181</f>
        <v>37.948475000000002</v>
      </c>
      <c r="T171" s="467">
        <f t="shared" si="56"/>
        <v>2.8815724514641206E-2</v>
      </c>
      <c r="U171" s="408">
        <f>'IdxETF data'!S181</f>
        <v>13.962262000000001</v>
      </c>
      <c r="V171" s="467">
        <f t="shared" si="57"/>
        <v>2.1987694363048149E-2</v>
      </c>
      <c r="W171" s="466">
        <f>'IdxETF data'!R181</f>
        <v>11.982963</v>
      </c>
      <c r="X171" s="467">
        <f t="shared" si="58"/>
        <v>1.1993875979563473E-3</v>
      </c>
      <c r="Z171">
        <f t="shared" si="48"/>
        <v>165</v>
      </c>
      <c r="AA171" s="420">
        <f t="shared" si="59"/>
        <v>41548</v>
      </c>
      <c r="AB171" s="430">
        <f t="shared" si="60"/>
        <v>5.1407206435025943E-2</v>
      </c>
      <c r="AC171" s="434">
        <f t="shared" si="61"/>
        <v>1.321448141401671E-2</v>
      </c>
      <c r="AD171" s="438">
        <f t="shared" si="62"/>
        <v>5.5016439913621262E-2</v>
      </c>
      <c r="AE171" s="442">
        <f t="shared" si="63"/>
        <v>1.6475311802726766E-2</v>
      </c>
      <c r="AF171" s="446">
        <f t="shared" si="64"/>
        <v>-8.3896712360942427E-4</v>
      </c>
      <c r="AG171" s="449">
        <f t="shared" si="65"/>
        <v>3.4457327975847551E-2</v>
      </c>
      <c r="AH171" s="472">
        <f t="shared" si="67"/>
        <v>3.5806888038652569E-2</v>
      </c>
      <c r="AI171" s="424">
        <f t="shared" si="66"/>
        <v>5.1407206435025943E-2</v>
      </c>
      <c r="AJ171" s="372">
        <f t="shared" si="68"/>
        <v>195.16631842264258</v>
      </c>
    </row>
    <row r="172" spans="2:36">
      <c r="B172" s="390">
        <f>'Step #4'!B172</f>
        <v>167</v>
      </c>
      <c r="C172" s="406">
        <f>'Step #4'!C172</f>
        <v>41609</v>
      </c>
      <c r="D172" s="398">
        <f>'IdxETF data'!D182</f>
        <v>150.91835</v>
      </c>
      <c r="E172" s="422">
        <f t="shared" si="49"/>
        <v>2.0386506783812264E-2</v>
      </c>
      <c r="F172" s="409">
        <f>'IdxETF data'!AB182</f>
        <v>29.155667999999999</v>
      </c>
      <c r="G172" s="410">
        <f t="shared" si="50"/>
        <v>-4.385761213082906E-2</v>
      </c>
      <c r="H172" s="392">
        <f>'IdxETF data'!AF182</f>
        <v>24.402802000000001</v>
      </c>
      <c r="I172" s="411">
        <f t="shared" si="51"/>
        <v>3.8927197532133029E-2</v>
      </c>
      <c r="J172" s="412">
        <f>'IdxETF data'!AH182</f>
        <v>14.345006</v>
      </c>
      <c r="K172" s="413">
        <f t="shared" si="52"/>
        <v>-7.2290580784254432E-3</v>
      </c>
      <c r="L172" s="464">
        <f>'IdxETF data'!AP182</f>
        <v>40.186295000000001</v>
      </c>
      <c r="M172" s="414">
        <f t="shared" si="53"/>
        <v>6.6336232950936491E-3</v>
      </c>
      <c r="N172" s="415">
        <f>'IdxETF data'!AZ182</f>
        <v>16.414558</v>
      </c>
      <c r="O172" s="417">
        <f t="shared" si="54"/>
        <v>-3.019114286322E-2</v>
      </c>
      <c r="Q172" s="408">
        <f>'IdxETF data'!K182</f>
        <v>7.7771999999999997</v>
      </c>
      <c r="R172" s="467">
        <f t="shared" si="55"/>
        <v>-7.2389148252808289E-3</v>
      </c>
      <c r="S172" s="463">
        <f>'IdxETF data'!Q182</f>
        <v>38.753967000000003</v>
      </c>
      <c r="T172" s="467">
        <f t="shared" si="56"/>
        <v>2.1225938591735272E-2</v>
      </c>
      <c r="U172" s="408">
        <f>'IdxETF data'!S182</f>
        <v>14.100443</v>
      </c>
      <c r="V172" s="467">
        <f t="shared" si="57"/>
        <v>9.8967488219314781E-3</v>
      </c>
      <c r="W172" s="466">
        <f>'IdxETF data'!R182</f>
        <v>12.026047999999999</v>
      </c>
      <c r="X172" s="467">
        <f t="shared" si="58"/>
        <v>3.5955214081859754E-3</v>
      </c>
      <c r="Z172">
        <f t="shared" si="48"/>
        <v>166</v>
      </c>
      <c r="AA172" s="420">
        <f t="shared" si="59"/>
        <v>41579</v>
      </c>
      <c r="AB172" s="430">
        <f t="shared" si="60"/>
        <v>2.9637650799920978E-2</v>
      </c>
      <c r="AC172" s="434">
        <f t="shared" si="61"/>
        <v>6.813987653049125E-2</v>
      </c>
      <c r="AD172" s="438">
        <f t="shared" si="62"/>
        <v>4.1922170193183783E-2</v>
      </c>
      <c r="AE172" s="442">
        <f t="shared" si="63"/>
        <v>1.915526022541747E-2</v>
      </c>
      <c r="AF172" s="446">
        <f t="shared" si="64"/>
        <v>1.2594388861182138E-2</v>
      </c>
      <c r="AG172" s="449">
        <f t="shared" si="65"/>
        <v>-1.6655075103279682E-2</v>
      </c>
      <c r="AH172" s="472">
        <f t="shared" si="67"/>
        <v>2.9873824726851638E-2</v>
      </c>
      <c r="AI172" s="424">
        <f t="shared" si="66"/>
        <v>2.9637650799920978E-2</v>
      </c>
      <c r="AJ172" s="372">
        <f t="shared" si="68"/>
        <v>200.99668281178555</v>
      </c>
    </row>
    <row r="173" spans="2:36">
      <c r="B173" s="390">
        <f>'Step #4'!B173</f>
        <v>168</v>
      </c>
      <c r="C173" s="406">
        <f>'Step #4'!C173</f>
        <v>41640</v>
      </c>
      <c r="D173" s="398">
        <f>'IdxETF data'!D183</f>
        <v>146.38922099999999</v>
      </c>
      <c r="E173" s="422">
        <f t="shared" si="49"/>
        <v>-3.0010459298024483E-2</v>
      </c>
      <c r="F173" s="409">
        <f>'IdxETF data'!AB183</f>
        <v>26.395512</v>
      </c>
      <c r="G173" s="410">
        <f t="shared" si="50"/>
        <v>-9.4669619643082736E-2</v>
      </c>
      <c r="H173" s="392">
        <f>'IdxETF data'!AF183</f>
        <v>22.919886000000002</v>
      </c>
      <c r="I173" s="411">
        <f t="shared" si="51"/>
        <v>-6.0768267512886442E-2</v>
      </c>
      <c r="J173" s="412">
        <f>'IdxETF data'!AH183</f>
        <v>13.434324999999999</v>
      </c>
      <c r="K173" s="413">
        <f t="shared" si="52"/>
        <v>-6.348418397315414E-2</v>
      </c>
      <c r="L173" s="464">
        <f>'IdxETF data'!AP183</f>
        <v>37.788494</v>
      </c>
      <c r="M173" s="414">
        <f t="shared" si="53"/>
        <v>-5.9667132787434185E-2</v>
      </c>
      <c r="N173" s="415">
        <f>'IdxETF data'!AZ183</f>
        <v>15.541342999999999</v>
      </c>
      <c r="O173" s="417">
        <f t="shared" si="54"/>
        <v>-5.3197594476805277E-2</v>
      </c>
      <c r="Q173" s="408">
        <f>'IdxETF data'!K183</f>
        <v>7.9034240000000002</v>
      </c>
      <c r="R173" s="467">
        <f t="shared" si="55"/>
        <v>1.6230005657563273E-2</v>
      </c>
      <c r="S173" s="463">
        <f>'IdxETF data'!Q183</f>
        <v>37.736609999999999</v>
      </c>
      <c r="T173" s="467">
        <f t="shared" si="56"/>
        <v>-2.6251686698293475E-2</v>
      </c>
      <c r="U173" s="408">
        <f>'IdxETF data'!S183</f>
        <v>13.805923999999999</v>
      </c>
      <c r="V173" s="467">
        <f t="shared" si="57"/>
        <v>-2.0887216096685868E-2</v>
      </c>
      <c r="W173" s="466">
        <f>'IdxETF data'!R183</f>
        <v>11.553046999999999</v>
      </c>
      <c r="X173" s="467">
        <f t="shared" si="58"/>
        <v>-3.9331374695993238E-2</v>
      </c>
      <c r="Z173">
        <f t="shared" si="48"/>
        <v>167</v>
      </c>
      <c r="AA173" s="420">
        <f t="shared" si="59"/>
        <v>41609</v>
      </c>
      <c r="AB173" s="430">
        <f t="shared" si="60"/>
        <v>2.0386506783812264E-2</v>
      </c>
      <c r="AC173" s="434">
        <f t="shared" si="61"/>
        <v>-4.385761213082906E-2</v>
      </c>
      <c r="AD173" s="438">
        <f t="shared" si="62"/>
        <v>3.8927197532133029E-2</v>
      </c>
      <c r="AE173" s="442">
        <f t="shared" si="63"/>
        <v>-7.2290580784254432E-3</v>
      </c>
      <c r="AF173" s="446">
        <f t="shared" si="64"/>
        <v>6.6336232950936491E-3</v>
      </c>
      <c r="AG173" s="449">
        <f t="shared" si="65"/>
        <v>-3.019114286322E-2</v>
      </c>
      <c r="AH173" s="472">
        <f t="shared" si="67"/>
        <v>4.3363827590653225E-3</v>
      </c>
      <c r="AI173" s="424">
        <f t="shared" si="66"/>
        <v>2.0386506783812264E-2</v>
      </c>
      <c r="AJ173" s="372">
        <f t="shared" si="68"/>
        <v>201.86828136175987</v>
      </c>
    </row>
    <row r="174" spans="2:36">
      <c r="B174" s="390">
        <f>'Step #4'!B174</f>
        <v>169</v>
      </c>
      <c r="C174" s="406">
        <f>'Step #4'!C174</f>
        <v>41671</v>
      </c>
      <c r="D174" s="398">
        <f>'IdxETF data'!D184</f>
        <v>153.052322</v>
      </c>
      <c r="E174" s="422">
        <f t="shared" si="49"/>
        <v>4.5516336206202102E-2</v>
      </c>
      <c r="F174" s="409">
        <f>'IdxETF data'!AB184</f>
        <v>27.013795999999999</v>
      </c>
      <c r="G174" s="410">
        <f t="shared" si="50"/>
        <v>2.3423830536039469E-2</v>
      </c>
      <c r="H174" s="392">
        <f>'IdxETF data'!AF184</f>
        <v>24.364381999999999</v>
      </c>
      <c r="I174" s="411">
        <f t="shared" si="51"/>
        <v>6.3023699158014868E-2</v>
      </c>
      <c r="J174" s="412">
        <f>'IdxETF data'!AH184</f>
        <v>14.179116</v>
      </c>
      <c r="K174" s="413">
        <f t="shared" si="52"/>
        <v>5.5439406148057424E-2</v>
      </c>
      <c r="L174" s="464">
        <f>'IdxETF data'!AP184</f>
        <v>38.722363000000001</v>
      </c>
      <c r="M174" s="414">
        <f t="shared" si="53"/>
        <v>2.471305154420822E-2</v>
      </c>
      <c r="N174" s="415">
        <f>'IdxETF data'!AZ184</f>
        <v>16.113648999999999</v>
      </c>
      <c r="O174" s="417">
        <f t="shared" si="54"/>
        <v>3.6824745454752561E-2</v>
      </c>
      <c r="Q174" s="408">
        <f>'IdxETF data'!K184</f>
        <v>7.9426769999999998</v>
      </c>
      <c r="R174" s="467">
        <f t="shared" si="55"/>
        <v>4.9665815727462093E-3</v>
      </c>
      <c r="S174" s="463">
        <f>'IdxETF data'!Q184</f>
        <v>39.522475999999997</v>
      </c>
      <c r="T174" s="467">
        <f t="shared" si="56"/>
        <v>4.7324494701564301E-2</v>
      </c>
      <c r="U174" s="408">
        <f>'IdxETF data'!S184</f>
        <v>14.519705999999999</v>
      </c>
      <c r="V174" s="467">
        <f t="shared" si="57"/>
        <v>5.1701139308024668E-2</v>
      </c>
      <c r="W174" s="466">
        <f>'IdxETF data'!R184</f>
        <v>12.175972</v>
      </c>
      <c r="X174" s="467">
        <f t="shared" si="58"/>
        <v>5.3918676172614921E-2</v>
      </c>
      <c r="Z174">
        <f t="shared" si="48"/>
        <v>168</v>
      </c>
      <c r="AA174" s="420">
        <f t="shared" si="59"/>
        <v>41640</v>
      </c>
      <c r="AB174" s="430">
        <f t="shared" si="60"/>
        <v>-3.0010459298024483E-2</v>
      </c>
      <c r="AC174" s="434">
        <f t="shared" si="61"/>
        <v>-9.4669619643082736E-2</v>
      </c>
      <c r="AD174" s="438">
        <f t="shared" si="62"/>
        <v>-6.0768267512886442E-2</v>
      </c>
      <c r="AE174" s="442">
        <f t="shared" si="63"/>
        <v>-6.348418397315414E-2</v>
      </c>
      <c r="AF174" s="446">
        <f t="shared" si="64"/>
        <v>-5.9667132787434185E-2</v>
      </c>
      <c r="AG174" s="449">
        <f t="shared" si="65"/>
        <v>-5.3197594476805277E-2</v>
      </c>
      <c r="AH174" s="472">
        <f t="shared" si="67"/>
        <v>-5.2954757916344519E-2</v>
      </c>
      <c r="AI174" s="424">
        <f t="shared" si="66"/>
        <v>-3.0010459298024483E-2</v>
      </c>
      <c r="AJ174" s="372">
        <f t="shared" si="68"/>
        <v>191.17839539125936</v>
      </c>
    </row>
    <row r="175" spans="2:36">
      <c r="B175" s="390">
        <f>'Step #4'!B175</f>
        <v>170</v>
      </c>
      <c r="C175" s="406">
        <f>'Step #4'!C175</f>
        <v>41699</v>
      </c>
      <c r="D175" s="398">
        <f>'IdxETF data'!D185</f>
        <v>153.64376799999999</v>
      </c>
      <c r="E175" s="422">
        <f t="shared" si="49"/>
        <v>3.8643386279366698E-3</v>
      </c>
      <c r="F175" s="409">
        <f>'IdxETF data'!AB185</f>
        <v>27.311487</v>
      </c>
      <c r="G175" s="410">
        <f t="shared" si="50"/>
        <v>1.1019961800259326E-2</v>
      </c>
      <c r="H175" s="392">
        <f>'IdxETF data'!AF185</f>
        <v>24.087776000000002</v>
      </c>
      <c r="I175" s="411">
        <f t="shared" si="51"/>
        <v>-1.1352883894202526E-2</v>
      </c>
      <c r="J175" s="412">
        <f>'IdxETF data'!AH185</f>
        <v>13.898059999999999</v>
      </c>
      <c r="K175" s="413">
        <f t="shared" si="52"/>
        <v>-1.9821828102682959E-2</v>
      </c>
      <c r="L175" s="464">
        <f>'IdxETF data'!AP185</f>
        <v>37.788494</v>
      </c>
      <c r="M175" s="414">
        <f t="shared" si="53"/>
        <v>-2.4117045749506572E-2</v>
      </c>
      <c r="N175" s="415">
        <f>'IdxETF data'!AZ185</f>
        <v>16.609653000000002</v>
      </c>
      <c r="O175" s="417">
        <f t="shared" si="54"/>
        <v>3.0781606326413247E-2</v>
      </c>
      <c r="Q175" s="408">
        <f>'IdxETF data'!K185</f>
        <v>7.9285730000000001</v>
      </c>
      <c r="R175" s="467">
        <f t="shared" si="55"/>
        <v>-1.7757237263960057E-3</v>
      </c>
      <c r="S175" s="463">
        <f>'IdxETF data'!Q185</f>
        <v>39.564194000000001</v>
      </c>
      <c r="T175" s="467">
        <f t="shared" si="56"/>
        <v>1.0555512766963204E-3</v>
      </c>
      <c r="U175" s="408">
        <f>'IdxETF data'!S185</f>
        <v>14.611219999999999</v>
      </c>
      <c r="V175" s="467">
        <f t="shared" si="57"/>
        <v>6.3027446974477375E-3</v>
      </c>
      <c r="W175" s="466">
        <f>'IdxETF data'!R185</f>
        <v>12.139749999999999</v>
      </c>
      <c r="X175" s="467">
        <f t="shared" si="58"/>
        <v>-2.9748754349960826E-3</v>
      </c>
      <c r="Z175">
        <f t="shared" si="48"/>
        <v>169</v>
      </c>
      <c r="AA175" s="420">
        <f t="shared" si="59"/>
        <v>41671</v>
      </c>
      <c r="AB175" s="430">
        <f t="shared" si="60"/>
        <v>4.5516336206202102E-2</v>
      </c>
      <c r="AC175" s="434">
        <f t="shared" si="61"/>
        <v>2.3423830536039469E-2</v>
      </c>
      <c r="AD175" s="438">
        <f t="shared" si="62"/>
        <v>6.3023699158014868E-2</v>
      </c>
      <c r="AE175" s="442">
        <f t="shared" si="63"/>
        <v>5.5439406148057424E-2</v>
      </c>
      <c r="AF175" s="446">
        <f t="shared" si="64"/>
        <v>2.471305154420822E-2</v>
      </c>
      <c r="AG175" s="449">
        <f t="shared" si="65"/>
        <v>3.6824745454752561E-2</v>
      </c>
      <c r="AH175" s="472">
        <f t="shared" si="67"/>
        <v>4.2871384251290813E-2</v>
      </c>
      <c r="AI175" s="424">
        <f t="shared" si="66"/>
        <v>4.5516336206202102E-2</v>
      </c>
      <c r="AJ175" s="372">
        <f t="shared" si="68"/>
        <v>199.37447784062326</v>
      </c>
    </row>
    <row r="176" spans="2:36">
      <c r="B176" s="390">
        <f>'Step #4'!B176</f>
        <v>171</v>
      </c>
      <c r="C176" s="406">
        <f>'Step #4'!C176</f>
        <v>41730</v>
      </c>
      <c r="D176" s="398">
        <f>'IdxETF data'!D186</f>
        <v>155.39465300000001</v>
      </c>
      <c r="E176" s="422">
        <f t="shared" si="49"/>
        <v>1.1395743691992921E-2</v>
      </c>
      <c r="F176" s="409">
        <f>'IdxETF data'!AB186</f>
        <v>26.662669999999999</v>
      </c>
      <c r="G176" s="410">
        <f t="shared" si="50"/>
        <v>-2.3756194600462521E-2</v>
      </c>
      <c r="H176" s="392">
        <f>'IdxETF data'!AF186</f>
        <v>24.341331</v>
      </c>
      <c r="I176" s="411">
        <f t="shared" si="51"/>
        <v>1.0526293502563178E-2</v>
      </c>
      <c r="J176" s="412">
        <f>'IdxETF data'!AH186</f>
        <v>14.249378</v>
      </c>
      <c r="K176" s="413">
        <f t="shared" si="52"/>
        <v>2.5278204296139251E-2</v>
      </c>
      <c r="L176" s="464">
        <f>'IdxETF data'!AP186</f>
        <v>36.954684999999998</v>
      </c>
      <c r="M176" s="414">
        <f t="shared" si="53"/>
        <v>-2.2065155600008879E-2</v>
      </c>
      <c r="N176" s="415">
        <f>'IdxETF data'!AZ186</f>
        <v>17.309137</v>
      </c>
      <c r="O176" s="417">
        <f t="shared" si="54"/>
        <v>4.2113101339323444E-2</v>
      </c>
      <c r="Q176" s="408">
        <f>'IdxETF data'!K186</f>
        <v>7.9910139999999998</v>
      </c>
      <c r="R176" s="467">
        <f t="shared" si="55"/>
        <v>7.8754398805434001E-3</v>
      </c>
      <c r="S176" s="463">
        <f>'IdxETF data'!Q186</f>
        <v>39.749653000000002</v>
      </c>
      <c r="T176" s="467">
        <f t="shared" si="56"/>
        <v>4.6875465224947011E-3</v>
      </c>
      <c r="U176" s="408">
        <f>'IdxETF data'!S186</f>
        <v>14.641722</v>
      </c>
      <c r="V176" s="467">
        <f t="shared" si="57"/>
        <v>2.087573796027975E-3</v>
      </c>
      <c r="W176" s="466">
        <f>'IdxETF data'!R186</f>
        <v>12.386328000000001</v>
      </c>
      <c r="X176" s="467">
        <f t="shared" si="58"/>
        <v>2.0311620914763573E-2</v>
      </c>
      <c r="Z176">
        <f t="shared" si="48"/>
        <v>170</v>
      </c>
      <c r="AA176" s="420">
        <f t="shared" si="59"/>
        <v>41699</v>
      </c>
      <c r="AB176" s="430">
        <f t="shared" si="60"/>
        <v>3.8643386279366698E-3</v>
      </c>
      <c r="AC176" s="434">
        <f t="shared" si="61"/>
        <v>1.1019961800259326E-2</v>
      </c>
      <c r="AD176" s="438">
        <f t="shared" si="62"/>
        <v>-1.1352883894202526E-2</v>
      </c>
      <c r="AE176" s="442">
        <f t="shared" si="63"/>
        <v>-1.9821828102682959E-2</v>
      </c>
      <c r="AF176" s="446">
        <f t="shared" si="64"/>
        <v>-2.4117045749506572E-2</v>
      </c>
      <c r="AG176" s="449">
        <f t="shared" si="65"/>
        <v>3.0781606326413247E-2</v>
      </c>
      <c r="AH176" s="472">
        <f t="shared" si="67"/>
        <v>1.8007038450556026E-4</v>
      </c>
      <c r="AI176" s="424">
        <f t="shared" si="66"/>
        <v>3.8643386279366698E-3</v>
      </c>
      <c r="AJ176" s="372">
        <f t="shared" si="68"/>
        <v>199.41037927950862</v>
      </c>
    </row>
    <row r="177" spans="2:36">
      <c r="B177" s="390">
        <f>'Step #4'!B177</f>
        <v>172</v>
      </c>
      <c r="C177" s="406">
        <f>'Step #4'!C177</f>
        <v>41760</v>
      </c>
      <c r="D177" s="398">
        <f>'IdxETF data'!D187</f>
        <v>159.000809</v>
      </c>
      <c r="E177" s="422">
        <f t="shared" si="49"/>
        <v>2.3206435552193705E-2</v>
      </c>
      <c r="F177" s="409">
        <f>'IdxETF data'!AB187</f>
        <v>28.128243999999999</v>
      </c>
      <c r="G177" s="410">
        <f t="shared" si="50"/>
        <v>5.4967263218574924E-2</v>
      </c>
      <c r="H177" s="392">
        <f>'IdxETF data'!AF187</f>
        <v>24.694769000000001</v>
      </c>
      <c r="I177" s="411">
        <f t="shared" si="51"/>
        <v>1.4520076983464802E-2</v>
      </c>
      <c r="J177" s="412">
        <f>'IdxETF data'!AH187</f>
        <v>14.916879</v>
      </c>
      <c r="K177" s="413">
        <f t="shared" si="52"/>
        <v>4.6844220147714388E-2</v>
      </c>
      <c r="L177" s="464">
        <f>'IdxETF data'!AP187</f>
        <v>38.622311000000003</v>
      </c>
      <c r="M177" s="414">
        <f t="shared" si="53"/>
        <v>4.5126240421207831E-2</v>
      </c>
      <c r="N177" s="415">
        <f>'IdxETF data'!AZ187</f>
        <v>17.627087</v>
      </c>
      <c r="O177" s="417">
        <f t="shared" si="54"/>
        <v>1.836891117101902E-2</v>
      </c>
      <c r="Q177" s="408">
        <f>'IdxETF data'!K187</f>
        <v>8.0752269999999999</v>
      </c>
      <c r="R177" s="467">
        <f t="shared" si="55"/>
        <v>1.053846232780975E-2</v>
      </c>
      <c r="S177" s="463">
        <f>'IdxETF data'!Q187</f>
        <v>40.612698000000002</v>
      </c>
      <c r="T177" s="467">
        <f t="shared" si="56"/>
        <v>2.1712013435689625E-2</v>
      </c>
      <c r="U177" s="408">
        <f>'IdxETF data'!S187</f>
        <v>14.977262</v>
      </c>
      <c r="V177" s="467">
        <f t="shared" si="57"/>
        <v>2.2916703376829606E-2</v>
      </c>
      <c r="W177" s="466">
        <f>'IdxETF data'!R187</f>
        <v>12.619761</v>
      </c>
      <c r="X177" s="467">
        <f t="shared" si="58"/>
        <v>1.8846021193690277E-2</v>
      </c>
      <c r="Z177">
        <f t="shared" si="48"/>
        <v>171</v>
      </c>
      <c r="AA177" s="420">
        <f t="shared" si="59"/>
        <v>41730</v>
      </c>
      <c r="AB177" s="430">
        <f t="shared" si="60"/>
        <v>1.1395743691992921E-2</v>
      </c>
      <c r="AC177" s="434">
        <f t="shared" si="61"/>
        <v>-2.3756194600462521E-2</v>
      </c>
      <c r="AD177" s="438">
        <f t="shared" si="62"/>
        <v>1.0526293502563178E-2</v>
      </c>
      <c r="AE177" s="442">
        <f t="shared" si="63"/>
        <v>2.5278204296139251E-2</v>
      </c>
      <c r="AF177" s="446">
        <f t="shared" si="64"/>
        <v>-2.2065155600008879E-2</v>
      </c>
      <c r="AG177" s="449">
        <f t="shared" si="65"/>
        <v>4.2113101339323444E-2</v>
      </c>
      <c r="AH177" s="472">
        <f t="shared" si="67"/>
        <v>7.1064273156576496E-3</v>
      </c>
      <c r="AI177" s="424">
        <f t="shared" si="66"/>
        <v>1.1395743691992921E-2</v>
      </c>
      <c r="AJ177" s="372">
        <f t="shared" si="68"/>
        <v>200.82747464584614</v>
      </c>
    </row>
    <row r="178" spans="2:36">
      <c r="B178" s="390">
        <f>'Step #4'!B178</f>
        <v>173</v>
      </c>
      <c r="C178" s="406">
        <f>'Step #4'!C178</f>
        <v>41791</v>
      </c>
      <c r="D178" s="398">
        <f>'IdxETF data'!D188</f>
        <v>161.50945999999999</v>
      </c>
      <c r="E178" s="422">
        <f t="shared" si="49"/>
        <v>1.577759896806552E-2</v>
      </c>
      <c r="F178" s="409">
        <f>'IdxETF data'!AB188</f>
        <v>28.273266</v>
      </c>
      <c r="G178" s="410">
        <f t="shared" si="50"/>
        <v>5.1557431029110035E-3</v>
      </c>
      <c r="H178" s="392">
        <f>'IdxETF data'!AF188</f>
        <v>24.033991</v>
      </c>
      <c r="I178" s="411">
        <f t="shared" si="51"/>
        <v>-2.6757812555363469E-2</v>
      </c>
      <c r="J178" s="412">
        <f>'IdxETF data'!AH188</f>
        <v>14.670959</v>
      </c>
      <c r="K178" s="413">
        <f t="shared" si="52"/>
        <v>-1.6486022310699178E-2</v>
      </c>
      <c r="L178" s="464">
        <f>'IdxETF data'!AP188</f>
        <v>40.156536000000003</v>
      </c>
      <c r="M178" s="414">
        <f t="shared" si="53"/>
        <v>3.972380109517526E-2</v>
      </c>
      <c r="N178" s="415">
        <f>'IdxETF data'!AZ188</f>
        <v>17.194676999999999</v>
      </c>
      <c r="O178" s="417">
        <f t="shared" si="54"/>
        <v>-2.4530995960932223E-2</v>
      </c>
      <c r="Q178" s="408">
        <f>'IdxETF data'!K188</f>
        <v>8.0849089999999997</v>
      </c>
      <c r="R178" s="467">
        <f t="shared" si="55"/>
        <v>1.1989755829773241E-3</v>
      </c>
      <c r="S178" s="463">
        <f>'IdxETF data'!Q188</f>
        <v>41.484093000000001</v>
      </c>
      <c r="T178" s="467">
        <f t="shared" si="56"/>
        <v>2.1456220416580019E-2</v>
      </c>
      <c r="U178" s="408">
        <f>'IdxETF data'!S188</f>
        <v>15.245692</v>
      </c>
      <c r="V178" s="467">
        <f t="shared" si="57"/>
        <v>1.7922501455873707E-2</v>
      </c>
      <c r="W178" s="466">
        <f>'IdxETF data'!R188</f>
        <v>12.700001</v>
      </c>
      <c r="X178" s="467">
        <f t="shared" si="58"/>
        <v>6.3582820625525116E-3</v>
      </c>
      <c r="Z178">
        <f t="shared" si="48"/>
        <v>172</v>
      </c>
      <c r="AA178" s="420">
        <f t="shared" si="59"/>
        <v>41760</v>
      </c>
      <c r="AB178" s="430">
        <f t="shared" si="60"/>
        <v>2.3206435552193705E-2</v>
      </c>
      <c r="AC178" s="434">
        <f t="shared" si="61"/>
        <v>5.4967263218574924E-2</v>
      </c>
      <c r="AD178" s="438">
        <f t="shared" si="62"/>
        <v>1.4520076983464802E-2</v>
      </c>
      <c r="AE178" s="442">
        <f t="shared" si="63"/>
        <v>4.6844220147714388E-2</v>
      </c>
      <c r="AF178" s="446">
        <f t="shared" si="64"/>
        <v>4.5126240421207831E-2</v>
      </c>
      <c r="AG178" s="449">
        <f t="shared" si="65"/>
        <v>1.836891117101902E-2</v>
      </c>
      <c r="AH178" s="472">
        <f t="shared" si="67"/>
        <v>3.0739612425177566E-2</v>
      </c>
      <c r="AI178" s="424">
        <f t="shared" si="66"/>
        <v>2.3206435552193705E-2</v>
      </c>
      <c r="AJ178" s="372">
        <f t="shared" si="68"/>
        <v>207.00083338078662</v>
      </c>
    </row>
    <row r="179" spans="2:36">
      <c r="B179" s="390">
        <f>'Step #4'!B179</f>
        <v>174</v>
      </c>
      <c r="C179" s="406">
        <f>'Step #4'!C179</f>
        <v>41821</v>
      </c>
      <c r="D179" s="398">
        <f>'IdxETF data'!D189</f>
        <v>160.102676</v>
      </c>
      <c r="E179" s="422">
        <f t="shared" si="49"/>
        <v>-8.7102266331643419E-3</v>
      </c>
      <c r="F179" s="409">
        <f>'IdxETF data'!AB189</f>
        <v>31.344501000000001</v>
      </c>
      <c r="G179" s="410">
        <f t="shared" si="50"/>
        <v>0.10862682082784492</v>
      </c>
      <c r="H179" s="392">
        <f>'IdxETF data'!AF189</f>
        <v>22.848942000000001</v>
      </c>
      <c r="I179" s="411">
        <f t="shared" si="51"/>
        <v>-4.9307208278475234E-2</v>
      </c>
      <c r="J179" s="412">
        <f>'IdxETF data'!AH189</f>
        <v>15.866130999999999</v>
      </c>
      <c r="K179" s="413">
        <f t="shared" si="52"/>
        <v>8.1465158480778177E-2</v>
      </c>
      <c r="L179" s="464">
        <f>'IdxETF data'!AP189</f>
        <v>40.296429000000003</v>
      </c>
      <c r="M179" s="414">
        <f t="shared" si="53"/>
        <v>3.4836919200400551E-3</v>
      </c>
      <c r="N179" s="415">
        <f>'IdxETF data'!AZ189</f>
        <v>18.134453000000001</v>
      </c>
      <c r="O179" s="417">
        <f t="shared" si="54"/>
        <v>5.465505400304993E-2</v>
      </c>
      <c r="Q179" s="408">
        <f>'IdxETF data'!K189</f>
        <v>8.0639830000000003</v>
      </c>
      <c r="R179" s="467">
        <f t="shared" si="55"/>
        <v>-2.5882789775369952E-3</v>
      </c>
      <c r="S179" s="463">
        <f>'IdxETF data'!Q189</f>
        <v>40.819042000000003</v>
      </c>
      <c r="T179" s="467">
        <f t="shared" si="56"/>
        <v>-1.6031470183040963E-2</v>
      </c>
      <c r="U179" s="408">
        <f>'IdxETF data'!S189</f>
        <v>14.952856000000001</v>
      </c>
      <c r="V179" s="467">
        <f t="shared" si="57"/>
        <v>-1.920778669803902E-2</v>
      </c>
      <c r="W179" s="466">
        <f>'IdxETF data'!R189</f>
        <v>12.632607</v>
      </c>
      <c r="X179" s="467">
        <f t="shared" si="58"/>
        <v>-5.3066137553847703E-3</v>
      </c>
      <c r="Z179">
        <f t="shared" si="48"/>
        <v>173</v>
      </c>
      <c r="AA179" s="420">
        <f t="shared" si="59"/>
        <v>41791</v>
      </c>
      <c r="AB179" s="430">
        <f t="shared" si="60"/>
        <v>1.577759896806552E-2</v>
      </c>
      <c r="AC179" s="434">
        <f t="shared" si="61"/>
        <v>5.1557431029110035E-3</v>
      </c>
      <c r="AD179" s="438">
        <f t="shared" si="62"/>
        <v>-2.6757812555363469E-2</v>
      </c>
      <c r="AE179" s="442">
        <f t="shared" si="63"/>
        <v>-1.6486022310699178E-2</v>
      </c>
      <c r="AF179" s="446">
        <f t="shared" si="64"/>
        <v>3.972380109517526E-2</v>
      </c>
      <c r="AG179" s="449">
        <f t="shared" si="65"/>
        <v>-2.4530995960932223E-2</v>
      </c>
      <c r="AH179" s="472">
        <f t="shared" si="67"/>
        <v>2.9414074517127241E-3</v>
      </c>
      <c r="AI179" s="424">
        <f t="shared" si="66"/>
        <v>1.577759896806552E-2</v>
      </c>
      <c r="AJ179" s="372">
        <f t="shared" si="68"/>
        <v>207.60970717460361</v>
      </c>
    </row>
    <row r="180" spans="2:36">
      <c r="B180" s="390">
        <f>'Step #4'!B180</f>
        <v>175</v>
      </c>
      <c r="C180" s="406">
        <f>'Step #4'!C180</f>
        <v>41852</v>
      </c>
      <c r="D180" s="398">
        <f>'IdxETF data'!D190</f>
        <v>166.42083700000001</v>
      </c>
      <c r="E180" s="422">
        <f t="shared" si="49"/>
        <v>3.9463181739698205E-2</v>
      </c>
      <c r="F180" s="409">
        <f>'IdxETF data'!AB190</f>
        <v>31.344501000000001</v>
      </c>
      <c r="G180" s="410">
        <f t="shared" si="50"/>
        <v>0</v>
      </c>
      <c r="H180" s="392">
        <f>'IdxETF data'!AF190</f>
        <v>22.668662999999999</v>
      </c>
      <c r="I180" s="411">
        <f t="shared" si="51"/>
        <v>-7.8900370966848987E-3</v>
      </c>
      <c r="J180" s="412">
        <f>'IdxETF data'!AH190</f>
        <v>15.750741</v>
      </c>
      <c r="K180" s="413">
        <f t="shared" si="52"/>
        <v>-7.27272452244343E-3</v>
      </c>
      <c r="L180" s="464">
        <f>'IdxETF data'!AP190</f>
        <v>39.624817</v>
      </c>
      <c r="M180" s="414">
        <f t="shared" si="53"/>
        <v>-1.6666787024726237E-2</v>
      </c>
      <c r="N180" s="415">
        <f>'IdxETF data'!AZ190</f>
        <v>18.005472000000001</v>
      </c>
      <c r="O180" s="417">
        <f t="shared" si="54"/>
        <v>-7.1124836244026435E-3</v>
      </c>
      <c r="Q180" s="408">
        <f>'IdxETF data'!K190</f>
        <v>8.1554140000000004</v>
      </c>
      <c r="R180" s="467">
        <f t="shared" si="55"/>
        <v>1.1338193545298969E-2</v>
      </c>
      <c r="S180" s="463">
        <f>'IdxETF data'!Q190</f>
        <v>42.526496999999999</v>
      </c>
      <c r="T180" s="467">
        <f t="shared" si="56"/>
        <v>4.1829864600937849E-2</v>
      </c>
      <c r="U180" s="408">
        <f>'IdxETF data'!S190</f>
        <v>15.355506999999999</v>
      </c>
      <c r="V180" s="467">
        <f t="shared" si="57"/>
        <v>2.6928033012556085E-2</v>
      </c>
      <c r="W180" s="466">
        <f>'IdxETF data'!R190</f>
        <v>12.765347999999999</v>
      </c>
      <c r="X180" s="467">
        <f t="shared" si="58"/>
        <v>1.050780729583356E-2</v>
      </c>
      <c r="Z180">
        <f t="shared" si="48"/>
        <v>174</v>
      </c>
      <c r="AA180" s="420">
        <f t="shared" si="59"/>
        <v>41821</v>
      </c>
      <c r="AB180" s="430">
        <f t="shared" si="60"/>
        <v>-8.7102266331643419E-3</v>
      </c>
      <c r="AC180" s="434">
        <f t="shared" si="61"/>
        <v>0.10862682082784492</v>
      </c>
      <c r="AD180" s="438">
        <f t="shared" si="62"/>
        <v>-4.9307208278475234E-2</v>
      </c>
      <c r="AE180" s="442">
        <f t="shared" si="63"/>
        <v>8.1465158480778177E-2</v>
      </c>
      <c r="AF180" s="446">
        <f t="shared" si="64"/>
        <v>3.4836919200400551E-3</v>
      </c>
      <c r="AG180" s="449">
        <f t="shared" si="65"/>
        <v>5.465505400304993E-2</v>
      </c>
      <c r="AH180" s="472">
        <f t="shared" si="67"/>
        <v>1.9374241669526532E-2</v>
      </c>
      <c r="AI180" s="424">
        <f t="shared" si="66"/>
        <v>-8.7102266331643419E-3</v>
      </c>
      <c r="AJ180" s="372">
        <f t="shared" si="68"/>
        <v>211.63198781434406</v>
      </c>
    </row>
    <row r="181" spans="2:36">
      <c r="B181" s="390">
        <f>'Step #4'!B181</f>
        <v>176</v>
      </c>
      <c r="C181" s="406">
        <f>'Step #4'!C181</f>
        <v>41883</v>
      </c>
      <c r="D181" s="398">
        <f>'IdxETF data'!D191</f>
        <v>163.36128199999999</v>
      </c>
      <c r="E181" s="422">
        <f t="shared" si="49"/>
        <v>-1.8384446654357456E-2</v>
      </c>
      <c r="F181" s="409">
        <f>'IdxETF data'!AB191</f>
        <v>29.648319000000001</v>
      </c>
      <c r="G181" s="410">
        <f t="shared" si="50"/>
        <v>-5.4114180985047389E-2</v>
      </c>
      <c r="H181" s="392">
        <f>'IdxETF data'!AF191</f>
        <v>21.712378000000001</v>
      </c>
      <c r="I181" s="411">
        <f t="shared" si="51"/>
        <v>-4.2185328706858316E-2</v>
      </c>
      <c r="J181" s="412">
        <f>'IdxETF data'!AH191</f>
        <v>14.661749</v>
      </c>
      <c r="K181" s="413">
        <f t="shared" si="52"/>
        <v>-6.9139096376481524E-2</v>
      </c>
      <c r="L181" s="464">
        <f>'IdxETF data'!AP191</f>
        <v>39.524078000000003</v>
      </c>
      <c r="M181" s="414">
        <f t="shared" si="53"/>
        <v>-2.5423208894566063E-3</v>
      </c>
      <c r="N181" s="415">
        <f>'IdxETF data'!AZ191</f>
        <v>17.205798999999999</v>
      </c>
      <c r="O181" s="417">
        <f t="shared" si="54"/>
        <v>-4.4412776293784595E-2</v>
      </c>
      <c r="Q181" s="408">
        <f>'IdxETF data'!K191</f>
        <v>8.0968300000000006</v>
      </c>
      <c r="R181" s="467">
        <f t="shared" si="55"/>
        <v>-7.1834489334323681E-3</v>
      </c>
      <c r="S181" s="463">
        <f>'IdxETF data'!Q191</f>
        <v>41.441467000000003</v>
      </c>
      <c r="T181" s="467">
        <f t="shared" si="56"/>
        <v>-2.5514210587342712E-2</v>
      </c>
      <c r="U181" s="408">
        <f>'IdxETF data'!S191</f>
        <v>14.757633</v>
      </c>
      <c r="V181" s="467">
        <f t="shared" si="57"/>
        <v>-3.8935477675859143E-2</v>
      </c>
      <c r="W181" s="466">
        <f>'IdxETF data'!R191</f>
        <v>12.064773000000001</v>
      </c>
      <c r="X181" s="467">
        <f t="shared" si="58"/>
        <v>-5.4880995018702139E-2</v>
      </c>
      <c r="Z181">
        <f t="shared" si="48"/>
        <v>175</v>
      </c>
      <c r="AA181" s="420">
        <f t="shared" si="59"/>
        <v>41852</v>
      </c>
      <c r="AB181" s="430">
        <f t="shared" si="60"/>
        <v>3.9463181739698205E-2</v>
      </c>
      <c r="AC181" s="434">
        <f t="shared" si="61"/>
        <v>0</v>
      </c>
      <c r="AD181" s="438">
        <f t="shared" si="62"/>
        <v>-7.8900370966848987E-3</v>
      </c>
      <c r="AE181" s="442">
        <f t="shared" si="63"/>
        <v>-7.27272452244343E-3</v>
      </c>
      <c r="AF181" s="446">
        <f t="shared" si="64"/>
        <v>-1.6666787024726237E-2</v>
      </c>
      <c r="AG181" s="449">
        <f t="shared" si="65"/>
        <v>-7.1124836244026435E-3</v>
      </c>
      <c r="AH181" s="472">
        <f t="shared" si="67"/>
        <v>1.1496567614219319E-2</v>
      </c>
      <c r="AI181" s="424">
        <f t="shared" si="66"/>
        <v>3.9463181739698205E-2</v>
      </c>
      <c r="AJ181" s="372">
        <f t="shared" si="68"/>
        <v>214.06502927158328</v>
      </c>
    </row>
    <row r="182" spans="2:36">
      <c r="B182" s="390">
        <f>'Step #4'!B182</f>
        <v>177</v>
      </c>
      <c r="C182" s="406">
        <f>'Step #4'!C182</f>
        <v>41913</v>
      </c>
      <c r="D182" s="398">
        <f>'IdxETF data'!D192</f>
        <v>167.990173</v>
      </c>
      <c r="E182" s="422">
        <f t="shared" si="49"/>
        <v>2.8335300404902508E-2</v>
      </c>
      <c r="F182" s="409">
        <f>'IdxETF data'!AB192</f>
        <v>30.926269999999999</v>
      </c>
      <c r="G182" s="410">
        <f t="shared" si="50"/>
        <v>4.3103657917334059E-2</v>
      </c>
      <c r="H182" s="392">
        <f>'IdxETF data'!AF192</f>
        <v>21.343971</v>
      </c>
      <c r="I182" s="411">
        <f t="shared" si="51"/>
        <v>-1.6967602535291171E-2</v>
      </c>
      <c r="J182" s="412">
        <f>'IdxETF data'!AH192</f>
        <v>15.58487</v>
      </c>
      <c r="K182" s="413">
        <f t="shared" si="52"/>
        <v>6.2961178778875526E-2</v>
      </c>
      <c r="L182" s="464">
        <f>'IdxETF data'!AP192</f>
        <v>40.497912999999997</v>
      </c>
      <c r="M182" s="414">
        <f t="shared" si="53"/>
        <v>2.4639031427880376E-2</v>
      </c>
      <c r="N182" s="415">
        <f>'IdxETF data'!AZ192</f>
        <v>17.115514999999998</v>
      </c>
      <c r="O182" s="417">
        <f t="shared" si="54"/>
        <v>-5.2473006339316397E-3</v>
      </c>
      <c r="Q182" s="408">
        <f>'IdxETF data'!K192</f>
        <v>8.1728229999999993</v>
      </c>
      <c r="R182" s="467">
        <f t="shared" si="55"/>
        <v>9.3855249523577822E-3</v>
      </c>
      <c r="S182" s="463">
        <f>'IdxETF data'!Q192</f>
        <v>42.757022999999997</v>
      </c>
      <c r="T182" s="467">
        <f t="shared" si="56"/>
        <v>3.1744918682535817E-2</v>
      </c>
      <c r="U182" s="408">
        <f>'IdxETF data'!S192</f>
        <v>14.946755</v>
      </c>
      <c r="V182" s="467">
        <f t="shared" si="57"/>
        <v>1.2815198751723988E-2</v>
      </c>
      <c r="W182" s="466">
        <f>'IdxETF data'!R192</f>
        <v>12.088086000000001</v>
      </c>
      <c r="X182" s="467">
        <f t="shared" si="58"/>
        <v>1.9323198206879777E-3</v>
      </c>
      <c r="Z182">
        <f t="shared" si="48"/>
        <v>176</v>
      </c>
      <c r="AA182" s="420">
        <f t="shared" si="59"/>
        <v>41883</v>
      </c>
      <c r="AB182" s="430">
        <f t="shared" si="60"/>
        <v>-1.8384446654357456E-2</v>
      </c>
      <c r="AC182" s="434">
        <f t="shared" si="61"/>
        <v>-5.4114180985047389E-2</v>
      </c>
      <c r="AD182" s="438">
        <f t="shared" si="62"/>
        <v>-4.2185328706858316E-2</v>
      </c>
      <c r="AE182" s="442">
        <f t="shared" si="63"/>
        <v>-6.9139096376481524E-2</v>
      </c>
      <c r="AF182" s="446">
        <f t="shared" si="64"/>
        <v>-2.5423208894566063E-3</v>
      </c>
      <c r="AG182" s="449">
        <f t="shared" si="65"/>
        <v>-4.4412776293784595E-2</v>
      </c>
      <c r="AH182" s="472">
        <f t="shared" si="67"/>
        <v>-3.3408124471501113E-2</v>
      </c>
      <c r="AI182" s="424">
        <f t="shared" si="66"/>
        <v>-1.8384446654357456E-2</v>
      </c>
      <c r="AJ182" s="372">
        <f t="shared" si="68"/>
        <v>206.91351812868271</v>
      </c>
    </row>
    <row r="183" spans="2:36">
      <c r="B183" s="390">
        <f>'Step #4'!B183</f>
        <v>178</v>
      </c>
      <c r="C183" s="406">
        <f>'Step #4'!C183</f>
        <v>41944</v>
      </c>
      <c r="D183" s="398">
        <f>'IdxETF data'!D193</f>
        <v>172.605255</v>
      </c>
      <c r="E183" s="422">
        <f t="shared" si="49"/>
        <v>2.747233315844011E-2</v>
      </c>
      <c r="F183" s="409">
        <f>'IdxETF data'!AB193</f>
        <v>31.445188999999999</v>
      </c>
      <c r="G183" s="410">
        <f t="shared" si="50"/>
        <v>1.6779230084973173E-2</v>
      </c>
      <c r="H183" s="392">
        <f>'IdxETF data'!AF193</f>
        <v>22.566763000000002</v>
      </c>
      <c r="I183" s="411">
        <f t="shared" si="51"/>
        <v>5.7289807974345575E-2</v>
      </c>
      <c r="J183" s="412">
        <f>'IdxETF data'!AH193</f>
        <v>15.635349</v>
      </c>
      <c r="K183" s="413">
        <f t="shared" si="52"/>
        <v>3.2389747235619382E-3</v>
      </c>
      <c r="L183" s="464">
        <f>'IdxETF data'!AP193</f>
        <v>39.020381999999998</v>
      </c>
      <c r="M183" s="414">
        <f t="shared" si="53"/>
        <v>-3.6484126972172626E-2</v>
      </c>
      <c r="N183" s="415">
        <f>'IdxETF data'!AZ193</f>
        <v>17.296091000000001</v>
      </c>
      <c r="O183" s="417">
        <f t="shared" si="54"/>
        <v>1.0550427492249215E-2</v>
      </c>
      <c r="Q183" s="408">
        <f>'IdxETF data'!K193</f>
        <v>8.2263470000000005</v>
      </c>
      <c r="R183" s="467">
        <f t="shared" si="55"/>
        <v>6.549022290095019E-3</v>
      </c>
      <c r="S183" s="463">
        <f>'IdxETF data'!Q193</f>
        <v>43.787520999999998</v>
      </c>
      <c r="T183" s="467">
        <f t="shared" si="56"/>
        <v>2.410125700285537E-2</v>
      </c>
      <c r="U183" s="408">
        <f>'IdxETF data'!S193</f>
        <v>15.172485</v>
      </c>
      <c r="V183" s="467">
        <f t="shared" si="57"/>
        <v>1.5102274707787799E-2</v>
      </c>
      <c r="W183" s="466">
        <f>'IdxETF data'!R193</f>
        <v>12.058441</v>
      </c>
      <c r="X183" s="467">
        <f t="shared" si="58"/>
        <v>-2.4524147164406429E-3</v>
      </c>
      <c r="Z183">
        <f t="shared" si="48"/>
        <v>177</v>
      </c>
      <c r="AA183" s="420">
        <f t="shared" si="59"/>
        <v>41913</v>
      </c>
      <c r="AB183" s="430">
        <f t="shared" si="60"/>
        <v>2.8335300404902508E-2</v>
      </c>
      <c r="AC183" s="434">
        <f t="shared" si="61"/>
        <v>4.3103657917334059E-2</v>
      </c>
      <c r="AD183" s="438">
        <f t="shared" si="62"/>
        <v>-1.6967602535291171E-2</v>
      </c>
      <c r="AE183" s="442">
        <f t="shared" si="63"/>
        <v>6.2961178778875526E-2</v>
      </c>
      <c r="AF183" s="446">
        <f t="shared" si="64"/>
        <v>2.4639031427880376E-2</v>
      </c>
      <c r="AG183" s="449">
        <f t="shared" si="65"/>
        <v>-5.2473006339316397E-3</v>
      </c>
      <c r="AH183" s="472">
        <f t="shared" si="67"/>
        <v>2.3489819426549867E-2</v>
      </c>
      <c r="AI183" s="424">
        <f t="shared" si="66"/>
        <v>2.8335300404902508E-2</v>
      </c>
      <c r="AJ183" s="372">
        <f t="shared" si="68"/>
        <v>211.77387930643761</v>
      </c>
    </row>
    <row r="184" spans="2:36">
      <c r="B184" s="390">
        <f>'Step #4'!B184</f>
        <v>179</v>
      </c>
      <c r="C184" s="406">
        <f>'Step #4'!C184</f>
        <v>41974</v>
      </c>
      <c r="D184" s="398">
        <f>'IdxETF data'!D194</f>
        <v>171.22238200000001</v>
      </c>
      <c r="E184" s="422">
        <f t="shared" si="49"/>
        <v>-8.0117665015471129E-3</v>
      </c>
      <c r="F184" s="409">
        <f>'IdxETF data'!AB194</f>
        <v>32.235188000000001</v>
      </c>
      <c r="G184" s="410">
        <f t="shared" si="50"/>
        <v>2.5123048234819034E-2</v>
      </c>
      <c r="H184" s="392">
        <f>'IdxETF data'!AF194</f>
        <v>21.485061999999999</v>
      </c>
      <c r="I184" s="411">
        <f t="shared" si="51"/>
        <v>-4.7933369974240581E-2</v>
      </c>
      <c r="J184" s="412">
        <f>'IdxETF data'!AH194</f>
        <v>14.813198999999999</v>
      </c>
      <c r="K184" s="413">
        <f t="shared" si="52"/>
        <v>-5.2582772536769129E-2</v>
      </c>
      <c r="L184" s="464">
        <f>'IdxETF data'!AP194</f>
        <v>37.744315999999998</v>
      </c>
      <c r="M184" s="414">
        <f t="shared" si="53"/>
        <v>-3.2702550169806166E-2</v>
      </c>
      <c r="N184" s="415">
        <f>'IdxETF data'!AZ194</f>
        <v>16.870456999999998</v>
      </c>
      <c r="O184" s="417">
        <f t="shared" si="54"/>
        <v>-2.4608681811398969E-2</v>
      </c>
      <c r="Q184" s="408">
        <f>'IdxETF data'!K194</f>
        <v>8.2120189999999997</v>
      </c>
      <c r="R184" s="467">
        <f t="shared" si="55"/>
        <v>-1.7417208391525829E-3</v>
      </c>
      <c r="S184" s="463">
        <f>'IdxETF data'!Q194</f>
        <v>43.567917000000001</v>
      </c>
      <c r="T184" s="467">
        <f t="shared" si="56"/>
        <v>-5.0152188336946013E-3</v>
      </c>
      <c r="U184" s="408">
        <f>'IdxETF data'!S194</f>
        <v>14.708831999999999</v>
      </c>
      <c r="V184" s="467">
        <f t="shared" si="57"/>
        <v>-3.0558804309247956E-2</v>
      </c>
      <c r="W184" s="466">
        <f>'IdxETF data'!R194</f>
        <v>11.524816</v>
      </c>
      <c r="X184" s="467">
        <f t="shared" si="58"/>
        <v>-4.425323306719342E-2</v>
      </c>
      <c r="Z184">
        <f t="shared" si="48"/>
        <v>178</v>
      </c>
      <c r="AA184" s="420">
        <f t="shared" si="59"/>
        <v>41944</v>
      </c>
      <c r="AB184" s="430">
        <f t="shared" si="60"/>
        <v>2.747233315844011E-2</v>
      </c>
      <c r="AC184" s="434">
        <f t="shared" si="61"/>
        <v>1.6779230084973173E-2</v>
      </c>
      <c r="AD184" s="438">
        <f t="shared" si="62"/>
        <v>5.7289807974345575E-2</v>
      </c>
      <c r="AE184" s="442">
        <f t="shared" si="63"/>
        <v>3.2389747235619382E-3</v>
      </c>
      <c r="AF184" s="446">
        <f t="shared" si="64"/>
        <v>-3.6484126972172626E-2</v>
      </c>
      <c r="AG184" s="449">
        <f t="shared" si="65"/>
        <v>1.0550427492249215E-2</v>
      </c>
      <c r="AH184" s="472">
        <f t="shared" si="67"/>
        <v>1.9829816496637707E-2</v>
      </c>
      <c r="AI184" s="424">
        <f t="shared" si="66"/>
        <v>2.747233315844011E-2</v>
      </c>
      <c r="AJ184" s="372">
        <f t="shared" si="68"/>
        <v>215.97331647186536</v>
      </c>
    </row>
    <row r="185" spans="2:36">
      <c r="B185" s="390">
        <f>'Step #4'!B185</f>
        <v>180</v>
      </c>
      <c r="C185" s="406">
        <f>'Step #4'!C185</f>
        <v>42005</v>
      </c>
      <c r="D185" s="398">
        <f>'IdxETF data'!D195</f>
        <v>167.06620799999999</v>
      </c>
      <c r="E185" s="422">
        <f t="shared" si="49"/>
        <v>-2.4273543864142821E-2</v>
      </c>
      <c r="F185" s="409">
        <f>'IdxETF data'!AB195</f>
        <v>32.344676999999997</v>
      </c>
      <c r="G185" s="410">
        <f t="shared" si="50"/>
        <v>3.3965677507448166E-3</v>
      </c>
      <c r="H185" s="392">
        <f>'IdxETF data'!AF195</f>
        <v>21.986720999999999</v>
      </c>
      <c r="I185" s="411">
        <f t="shared" si="51"/>
        <v>2.3349199550832145E-2</v>
      </c>
      <c r="J185" s="412">
        <f>'IdxETF data'!AH195</f>
        <v>15.772017</v>
      </c>
      <c r="K185" s="413">
        <f t="shared" si="52"/>
        <v>6.4727274642027099E-2</v>
      </c>
      <c r="L185" s="464">
        <f>'IdxETF data'!AP195</f>
        <v>38.813575999999998</v>
      </c>
      <c r="M185" s="414">
        <f t="shared" si="53"/>
        <v>2.8329033701392392E-2</v>
      </c>
      <c r="N185" s="415">
        <f>'IdxETF data'!AZ195</f>
        <v>16.792653999999999</v>
      </c>
      <c r="O185" s="417">
        <f t="shared" si="54"/>
        <v>-4.6117897102608829E-3</v>
      </c>
      <c r="Q185" s="408">
        <f>'IdxETF data'!K195</f>
        <v>8.4244640000000004</v>
      </c>
      <c r="R185" s="467">
        <f t="shared" si="55"/>
        <v>2.5870008337779193E-2</v>
      </c>
      <c r="S185" s="463">
        <f>'IdxETF data'!Q195</f>
        <v>42.572291999999997</v>
      </c>
      <c r="T185" s="467">
        <f t="shared" si="56"/>
        <v>-2.2852251577691995E-2</v>
      </c>
      <c r="U185" s="408">
        <f>'IdxETF data'!S195</f>
        <v>14.724964</v>
      </c>
      <c r="V185" s="467">
        <f t="shared" si="57"/>
        <v>1.0967560170651591E-3</v>
      </c>
      <c r="W185" s="466">
        <f>'IdxETF data'!R195</f>
        <v>11.633540999999999</v>
      </c>
      <c r="X185" s="467">
        <f t="shared" si="58"/>
        <v>9.4339900958071432E-3</v>
      </c>
      <c r="Z185">
        <f t="shared" si="48"/>
        <v>179</v>
      </c>
      <c r="AA185" s="420">
        <f t="shared" si="59"/>
        <v>41974</v>
      </c>
      <c r="AB185" s="430">
        <f t="shared" si="60"/>
        <v>-8.0117665015471129E-3</v>
      </c>
      <c r="AC185" s="434">
        <f t="shared" si="61"/>
        <v>2.5123048234819034E-2</v>
      </c>
      <c r="AD185" s="438">
        <f t="shared" si="62"/>
        <v>-4.7933369974240581E-2</v>
      </c>
      <c r="AE185" s="442">
        <f t="shared" si="63"/>
        <v>-5.2582772536769129E-2</v>
      </c>
      <c r="AF185" s="446">
        <f t="shared" si="64"/>
        <v>-3.2702550169806166E-2</v>
      </c>
      <c r="AG185" s="449">
        <f t="shared" si="65"/>
        <v>-2.4608681811398969E-2</v>
      </c>
      <c r="AH185" s="472">
        <f t="shared" si="67"/>
        <v>-1.7615655313329502E-2</v>
      </c>
      <c r="AI185" s="424">
        <f t="shared" si="66"/>
        <v>-8.0117665015471129E-3</v>
      </c>
      <c r="AJ185" s="372">
        <f t="shared" si="68"/>
        <v>212.16880497202033</v>
      </c>
    </row>
    <row r="186" spans="2:36">
      <c r="B186" s="390">
        <f>'Step #4'!B186</f>
        <v>181</v>
      </c>
      <c r="C186" s="406">
        <f>'Step #4'!C186</f>
        <v>42036</v>
      </c>
      <c r="D186" s="398">
        <f>'IdxETF data'!D196</f>
        <v>176.456085</v>
      </c>
      <c r="E186" s="422">
        <f t="shared" si="49"/>
        <v>5.6204525812904249E-2</v>
      </c>
      <c r="F186" s="409">
        <f>'IdxETF data'!AB196</f>
        <v>34.321133000000003</v>
      </c>
      <c r="G186" s="410">
        <f t="shared" si="50"/>
        <v>6.1106067004472076E-2</v>
      </c>
      <c r="H186" s="392">
        <f>'IdxETF data'!AF196</f>
        <v>23.280059999999999</v>
      </c>
      <c r="I186" s="411">
        <f t="shared" si="51"/>
        <v>5.8823641779053748E-2</v>
      </c>
      <c r="J186" s="412">
        <f>'IdxETF data'!AH196</f>
        <v>15.801129</v>
      </c>
      <c r="K186" s="413">
        <f t="shared" si="52"/>
        <v>1.8458006987944753E-3</v>
      </c>
      <c r="L186" s="464">
        <f>'IdxETF data'!AP196</f>
        <v>41.718685000000001</v>
      </c>
      <c r="M186" s="414">
        <f t="shared" si="53"/>
        <v>7.4847754301227143E-2</v>
      </c>
      <c r="N186" s="415">
        <f>'IdxETF data'!AZ196</f>
        <v>16.858405999999999</v>
      </c>
      <c r="O186" s="417">
        <f t="shared" si="54"/>
        <v>3.9155216322566133E-3</v>
      </c>
      <c r="Q186" s="408">
        <f>'IdxETF data'!K196</f>
        <v>8.3340490000000003</v>
      </c>
      <c r="R186" s="467">
        <f t="shared" si="55"/>
        <v>-1.0732433541172481E-2</v>
      </c>
      <c r="S186" s="463">
        <f>'IdxETF data'!Q196</f>
        <v>45.025615999999999</v>
      </c>
      <c r="T186" s="467">
        <f t="shared" si="56"/>
        <v>5.7627247318514208E-2</v>
      </c>
      <c r="U186" s="408">
        <f>'IdxETF data'!S196</f>
        <v>15.542669999999999</v>
      </c>
      <c r="V186" s="467">
        <f t="shared" si="57"/>
        <v>5.5531952404094032E-2</v>
      </c>
      <c r="W186" s="466">
        <f>'IdxETF data'!R196</f>
        <v>12.276114</v>
      </c>
      <c r="X186" s="467">
        <f t="shared" si="58"/>
        <v>5.5234515441171306E-2</v>
      </c>
      <c r="Z186">
        <f t="shared" si="48"/>
        <v>180</v>
      </c>
      <c r="AA186" s="420">
        <f t="shared" si="59"/>
        <v>42005</v>
      </c>
      <c r="AB186" s="430">
        <f t="shared" si="60"/>
        <v>-2.4273543864142821E-2</v>
      </c>
      <c r="AC186" s="434">
        <f t="shared" si="61"/>
        <v>3.3965677507448166E-3</v>
      </c>
      <c r="AD186" s="438">
        <f t="shared" si="62"/>
        <v>2.3349199550832145E-2</v>
      </c>
      <c r="AE186" s="442">
        <f t="shared" si="63"/>
        <v>6.4727274642027099E-2</v>
      </c>
      <c r="AF186" s="446">
        <f t="shared" si="64"/>
        <v>2.8329033701392392E-2</v>
      </c>
      <c r="AG186" s="449">
        <f t="shared" si="65"/>
        <v>-4.6117897102608829E-3</v>
      </c>
      <c r="AH186" s="472">
        <f t="shared" si="67"/>
        <v>3.1468994128952769E-3</v>
      </c>
      <c r="AI186" s="424">
        <f t="shared" si="66"/>
        <v>-2.4273543864142821E-2</v>
      </c>
      <c r="AJ186" s="372">
        <f t="shared" si="68"/>
        <v>212.83647885982151</v>
      </c>
    </row>
    <row r="187" spans="2:36">
      <c r="B187" s="390">
        <f>'Step #4'!B187</f>
        <v>182</v>
      </c>
      <c r="C187" s="406">
        <f>'Step #4'!C187</f>
        <v>42064</v>
      </c>
      <c r="D187" s="398">
        <f>'IdxETF data'!D197</f>
        <v>172.91288800000001</v>
      </c>
      <c r="E187" s="422">
        <f t="shared" si="49"/>
        <v>-2.0079766588950387E-2</v>
      </c>
      <c r="F187" s="409">
        <f>'IdxETF data'!AB197</f>
        <v>34.823090000000001</v>
      </c>
      <c r="G187" s="410">
        <f t="shared" si="50"/>
        <v>1.4625303890754449E-2</v>
      </c>
      <c r="H187" s="392">
        <f>'IdxETF data'!AF197</f>
        <v>23.389793000000001</v>
      </c>
      <c r="I187" s="411">
        <f t="shared" si="51"/>
        <v>4.713604690022466E-3</v>
      </c>
      <c r="J187" s="412">
        <f>'IdxETF data'!AH197</f>
        <v>15.96125</v>
      </c>
      <c r="K187" s="413">
        <f t="shared" si="52"/>
        <v>1.0133516408859178E-2</v>
      </c>
      <c r="L187" s="464">
        <f>'IdxETF data'!AP197</f>
        <v>42.326725000000003</v>
      </c>
      <c r="M187" s="414">
        <f t="shared" si="53"/>
        <v>1.4574764281280794E-2</v>
      </c>
      <c r="N187" s="415">
        <f>'IdxETF data'!AZ197</f>
        <v>16.832104000000001</v>
      </c>
      <c r="O187" s="417">
        <f t="shared" si="54"/>
        <v>-1.5601712285252534E-3</v>
      </c>
      <c r="Q187" s="408">
        <f>'IdxETF data'!K197</f>
        <v>8.3645560000000003</v>
      </c>
      <c r="R187" s="467">
        <f t="shared" si="55"/>
        <v>3.660525634058498E-3</v>
      </c>
      <c r="S187" s="463">
        <f>'IdxETF data'!Q197</f>
        <v>44.363472000000002</v>
      </c>
      <c r="T187" s="467">
        <f t="shared" si="56"/>
        <v>-1.4705939836558768E-2</v>
      </c>
      <c r="U187" s="408">
        <f>'IdxETF data'!S197</f>
        <v>15.493112999999999</v>
      </c>
      <c r="V187" s="467">
        <f t="shared" si="57"/>
        <v>-3.1884483167949895E-3</v>
      </c>
      <c r="W187" s="466">
        <f>'IdxETF data'!R197</f>
        <v>12.051964999999999</v>
      </c>
      <c r="X187" s="467">
        <f t="shared" si="58"/>
        <v>-1.8258953932816291E-2</v>
      </c>
      <c r="Z187">
        <f t="shared" si="48"/>
        <v>181</v>
      </c>
      <c r="AA187" s="420">
        <f t="shared" si="59"/>
        <v>42036</v>
      </c>
      <c r="AB187" s="430">
        <f t="shared" si="60"/>
        <v>5.6204525812904249E-2</v>
      </c>
      <c r="AC187" s="434">
        <f t="shared" si="61"/>
        <v>6.1106067004472076E-2</v>
      </c>
      <c r="AD187" s="438">
        <f t="shared" si="62"/>
        <v>5.8823641779053748E-2</v>
      </c>
      <c r="AE187" s="442">
        <f t="shared" si="63"/>
        <v>1.8458006987944753E-3</v>
      </c>
      <c r="AF187" s="446">
        <f t="shared" si="64"/>
        <v>7.4847754301227143E-2</v>
      </c>
      <c r="AG187" s="449">
        <f t="shared" si="65"/>
        <v>3.9155216322566133E-3</v>
      </c>
      <c r="AH187" s="472">
        <f t="shared" si="67"/>
        <v>4.8532174305918392E-2</v>
      </c>
      <c r="AI187" s="424">
        <f t="shared" si="66"/>
        <v>5.6204525812904249E-2</v>
      </c>
      <c r="AJ187" s="372">
        <f t="shared" si="68"/>
        <v>223.16589595050428</v>
      </c>
    </row>
    <row r="188" spans="2:36">
      <c r="B188" s="390">
        <f>'Step #4'!B188</f>
        <v>183</v>
      </c>
      <c r="C188" s="406">
        <f>'Step #4'!C188</f>
        <v>42095</v>
      </c>
      <c r="D188" s="398">
        <f>'IdxETF data'!D198</f>
        <v>175.39269999999999</v>
      </c>
      <c r="E188" s="422">
        <f t="shared" si="49"/>
        <v>1.434139484154584E-2</v>
      </c>
      <c r="F188" s="409">
        <f>'IdxETF data'!AB198</f>
        <v>40.258308</v>
      </c>
      <c r="G188" s="410">
        <f t="shared" si="50"/>
        <v>0.156080864736587</v>
      </c>
      <c r="H188" s="392">
        <f>'IdxETF data'!AF198</f>
        <v>23.217354</v>
      </c>
      <c r="I188" s="411">
        <f t="shared" si="51"/>
        <v>-7.3724038515432522E-3</v>
      </c>
      <c r="J188" s="412">
        <f>'IdxETF data'!AH198</f>
        <v>17.315014000000001</v>
      </c>
      <c r="K188" s="413">
        <f t="shared" si="52"/>
        <v>8.4815662933667602E-2</v>
      </c>
      <c r="L188" s="464">
        <f>'IdxETF data'!AP198</f>
        <v>43.441471</v>
      </c>
      <c r="M188" s="414">
        <f t="shared" si="53"/>
        <v>2.6336693897295316E-2</v>
      </c>
      <c r="N188" s="415">
        <f>'IdxETF data'!AZ198</f>
        <v>17.989317</v>
      </c>
      <c r="O188" s="417">
        <f t="shared" si="54"/>
        <v>6.8750347550133872E-2</v>
      </c>
      <c r="Q188" s="408">
        <f>'IdxETF data'!K198</f>
        <v>8.3370929999999994</v>
      </c>
      <c r="R188" s="467">
        <f t="shared" si="55"/>
        <v>-3.2832585495273792E-3</v>
      </c>
      <c r="S188" s="463">
        <f>'IdxETF data'!Q198</f>
        <v>44.744995000000003</v>
      </c>
      <c r="T188" s="467">
        <f t="shared" si="56"/>
        <v>8.5999355505810282E-3</v>
      </c>
      <c r="U188" s="408">
        <f>'IdxETF data'!S198</f>
        <v>15.672760999999999</v>
      </c>
      <c r="V188" s="467">
        <f t="shared" si="57"/>
        <v>1.1595345622277486E-2</v>
      </c>
      <c r="W188" s="466">
        <f>'IdxETF data'!R198</f>
        <v>12.701575</v>
      </c>
      <c r="X188" s="467">
        <f t="shared" si="58"/>
        <v>5.390075394344418E-2</v>
      </c>
      <c r="Z188">
        <f t="shared" si="48"/>
        <v>182</v>
      </c>
      <c r="AA188" s="420">
        <f t="shared" si="59"/>
        <v>42064</v>
      </c>
      <c r="AB188" s="430">
        <f t="shared" si="60"/>
        <v>-2.0079766588950387E-2</v>
      </c>
      <c r="AC188" s="434">
        <f t="shared" si="61"/>
        <v>1.4625303890754449E-2</v>
      </c>
      <c r="AD188" s="438">
        <f t="shared" si="62"/>
        <v>4.713604690022466E-3</v>
      </c>
      <c r="AE188" s="442">
        <f t="shared" si="63"/>
        <v>1.0133516408859178E-2</v>
      </c>
      <c r="AF188" s="446">
        <f t="shared" si="64"/>
        <v>1.4574764281280794E-2</v>
      </c>
      <c r="AG188" s="449">
        <f t="shared" si="65"/>
        <v>-1.5601712285252534E-3</v>
      </c>
      <c r="AH188" s="472">
        <f t="shared" si="67"/>
        <v>-2.8162594023021458E-3</v>
      </c>
      <c r="AI188" s="424">
        <f t="shared" si="66"/>
        <v>-2.0079766588950387E-2</v>
      </c>
      <c r="AJ188" s="372">
        <f t="shared" si="68"/>
        <v>222.53740289776053</v>
      </c>
    </row>
    <row r="189" spans="2:36">
      <c r="B189" s="390">
        <f>'Step #4'!B189</f>
        <v>184</v>
      </c>
      <c r="C189" s="406">
        <f>'Step #4'!C189</f>
        <v>42125</v>
      </c>
      <c r="D189" s="398">
        <f>'IdxETF data'!D199</f>
        <v>177.647583</v>
      </c>
      <c r="E189" s="422">
        <f t="shared" si="49"/>
        <v>1.285619640954283E-2</v>
      </c>
      <c r="F189" s="409">
        <f>'IdxETF data'!AB199</f>
        <v>38.242637999999999</v>
      </c>
      <c r="G189" s="410">
        <f t="shared" si="50"/>
        <v>-5.0068423143863838E-2</v>
      </c>
      <c r="H189" s="392">
        <f>'IdxETF data'!AF199</f>
        <v>22.817592999999999</v>
      </c>
      <c r="I189" s="411">
        <f t="shared" si="51"/>
        <v>-1.7218198077179725E-2</v>
      </c>
      <c r="J189" s="412">
        <f>'IdxETF data'!AH199</f>
        <v>17.234946999999998</v>
      </c>
      <c r="K189" s="413">
        <f t="shared" si="52"/>
        <v>-4.6241371794445429E-3</v>
      </c>
      <c r="L189" s="464">
        <f>'IdxETF data'!AP199</f>
        <v>44.083309</v>
      </c>
      <c r="M189" s="414">
        <f t="shared" si="53"/>
        <v>1.4774775927822503E-2</v>
      </c>
      <c r="N189" s="415">
        <f>'IdxETF data'!AZ199</f>
        <v>16.937304999999999</v>
      </c>
      <c r="O189" s="417">
        <f t="shared" si="54"/>
        <v>-5.8479818883618639E-2</v>
      </c>
      <c r="Q189" s="408">
        <f>'IdxETF data'!K199</f>
        <v>8.2988490000000006</v>
      </c>
      <c r="R189" s="467">
        <f t="shared" si="55"/>
        <v>-4.587210434140343E-3</v>
      </c>
      <c r="S189" s="463">
        <f>'IdxETF data'!Q199</f>
        <v>45.367396999999997</v>
      </c>
      <c r="T189" s="467">
        <f t="shared" si="56"/>
        <v>1.3909980322938775E-2</v>
      </c>
      <c r="U189" s="408">
        <f>'IdxETF data'!S199</f>
        <v>15.802854</v>
      </c>
      <c r="V189" s="467">
        <f t="shared" si="57"/>
        <v>8.3005795851796016E-3</v>
      </c>
      <c r="W189" s="466">
        <f>'IdxETF data'!R199</f>
        <v>12.581677000000001</v>
      </c>
      <c r="X189" s="467">
        <f t="shared" si="58"/>
        <v>-9.4396167404435793E-3</v>
      </c>
      <c r="Z189">
        <f t="shared" si="48"/>
        <v>183</v>
      </c>
      <c r="AA189" s="420">
        <f t="shared" si="59"/>
        <v>42095</v>
      </c>
      <c r="AB189" s="430">
        <f t="shared" si="60"/>
        <v>1.434139484154584E-2</v>
      </c>
      <c r="AC189" s="434">
        <f t="shared" si="61"/>
        <v>0.156080864736587</v>
      </c>
      <c r="AD189" s="438">
        <f t="shared" si="62"/>
        <v>-7.3724038515432522E-3</v>
      </c>
      <c r="AE189" s="442">
        <f t="shared" si="63"/>
        <v>8.4815662933667602E-2</v>
      </c>
      <c r="AF189" s="446">
        <f t="shared" si="64"/>
        <v>2.6336693897295316E-2</v>
      </c>
      <c r="AG189" s="449">
        <f t="shared" si="65"/>
        <v>6.8750347550133872E-2</v>
      </c>
      <c r="AH189" s="472">
        <f t="shared" si="67"/>
        <v>4.6033097507484577E-2</v>
      </c>
      <c r="AI189" s="424">
        <f t="shared" si="66"/>
        <v>1.434139484154584E-2</v>
      </c>
      <c r="AJ189" s="372">
        <f t="shared" si="68"/>
        <v>232.78148886441548</v>
      </c>
    </row>
    <row r="190" spans="2:36">
      <c r="B190" s="390">
        <f>'Step #4'!B190</f>
        <v>185</v>
      </c>
      <c r="C190" s="406">
        <f>'Step #4'!C190</f>
        <v>42156</v>
      </c>
      <c r="D190" s="398">
        <f>'IdxETF data'!D200</f>
        <v>173.19667100000001</v>
      </c>
      <c r="E190" s="422">
        <f t="shared" si="49"/>
        <v>-2.5054728720964259E-2</v>
      </c>
      <c r="F190" s="409">
        <f>'IdxETF data'!AB200</f>
        <v>36.156399</v>
      </c>
      <c r="G190" s="410">
        <f t="shared" si="50"/>
        <v>-5.4552695867894907E-2</v>
      </c>
      <c r="H190" s="392">
        <f>'IdxETF data'!AF200</f>
        <v>21.853467999999999</v>
      </c>
      <c r="I190" s="411">
        <f t="shared" si="51"/>
        <v>-4.2253580384223666E-2</v>
      </c>
      <c r="J190" s="412">
        <f>'IdxETF data'!AH200</f>
        <v>16.419782999999999</v>
      </c>
      <c r="K190" s="413">
        <f t="shared" si="52"/>
        <v>-4.729715733967732E-2</v>
      </c>
      <c r="L190" s="464">
        <f>'IdxETF data'!AP200</f>
        <v>43.272579</v>
      </c>
      <c r="M190" s="414">
        <f t="shared" si="53"/>
        <v>-1.8390860813102705E-2</v>
      </c>
      <c r="N190" s="415">
        <f>'IdxETF data'!AZ200</f>
        <v>16.529654000000001</v>
      </c>
      <c r="O190" s="417">
        <f t="shared" si="54"/>
        <v>-2.4068232815078749E-2</v>
      </c>
      <c r="Q190" s="408">
        <f>'IdxETF data'!K200</f>
        <v>8.2153220000000005</v>
      </c>
      <c r="R190" s="467">
        <f t="shared" si="55"/>
        <v>-1.006488972145414E-2</v>
      </c>
      <c r="S190" s="463">
        <f>'IdxETF data'!Q200</f>
        <v>44.412472000000001</v>
      </c>
      <c r="T190" s="467">
        <f t="shared" si="56"/>
        <v>-2.1048705968296888E-2</v>
      </c>
      <c r="U190" s="408">
        <f>'IdxETF data'!S200</f>
        <v>15.474532</v>
      </c>
      <c r="V190" s="467">
        <f t="shared" si="57"/>
        <v>-2.0776120566576184E-2</v>
      </c>
      <c r="W190" s="466">
        <f>'IdxETF data'!R200</f>
        <v>12.117077999999999</v>
      </c>
      <c r="X190" s="467">
        <f t="shared" si="58"/>
        <v>-3.6926635455671097E-2</v>
      </c>
      <c r="Z190">
        <f t="shared" si="48"/>
        <v>184</v>
      </c>
      <c r="AA190" s="420">
        <f t="shared" si="59"/>
        <v>42125</v>
      </c>
      <c r="AB190" s="430">
        <f t="shared" si="60"/>
        <v>1.285619640954283E-2</v>
      </c>
      <c r="AC190" s="434">
        <f t="shared" si="61"/>
        <v>-5.0068423143863838E-2</v>
      </c>
      <c r="AD190" s="438">
        <f t="shared" si="62"/>
        <v>-1.7218198077179725E-2</v>
      </c>
      <c r="AE190" s="442">
        <f t="shared" si="63"/>
        <v>-4.6241371794445429E-3</v>
      </c>
      <c r="AF190" s="446">
        <f t="shared" si="64"/>
        <v>1.4774775927822503E-2</v>
      </c>
      <c r="AG190" s="449">
        <f t="shared" si="65"/>
        <v>-5.8479818883618639E-2</v>
      </c>
      <c r="AH190" s="472">
        <f t="shared" si="67"/>
        <v>-9.7834326328634681E-3</v>
      </c>
      <c r="AI190" s="424">
        <f t="shared" si="66"/>
        <v>1.285619640954283E-2</v>
      </c>
      <c r="AJ190" s="372">
        <f t="shared" si="68"/>
        <v>230.5040868499328</v>
      </c>
    </row>
    <row r="191" spans="2:36">
      <c r="B191" s="390">
        <f>'Step #4'!B191</f>
        <v>186</v>
      </c>
      <c r="C191" s="406">
        <f>'Step #4'!C191</f>
        <v>42186</v>
      </c>
      <c r="D191" s="398">
        <f>'IdxETF data'!D201</f>
        <v>177.97061199999999</v>
      </c>
      <c r="E191" s="422">
        <f t="shared" si="49"/>
        <v>2.7563699535541275E-2</v>
      </c>
      <c r="F191" s="409">
        <f>'IdxETF data'!AB201</f>
        <v>31.912455000000001</v>
      </c>
      <c r="G191" s="410">
        <f t="shared" si="50"/>
        <v>-0.11737739701345806</v>
      </c>
      <c r="H191" s="392">
        <f>'IdxETF data'!AF201</f>
        <v>22.592936999999999</v>
      </c>
      <c r="I191" s="411">
        <f t="shared" si="51"/>
        <v>3.3837604173396985E-2</v>
      </c>
      <c r="J191" s="412">
        <f>'IdxETF data'!AH201</f>
        <v>16.391684999999999</v>
      </c>
      <c r="K191" s="413">
        <f t="shared" si="52"/>
        <v>-1.7112284614236861E-3</v>
      </c>
      <c r="L191" s="464">
        <f>'IdxETF data'!AP201</f>
        <v>43.899796000000002</v>
      </c>
      <c r="M191" s="414">
        <f t="shared" si="53"/>
        <v>1.4494560169385773E-2</v>
      </c>
      <c r="N191" s="415">
        <f>'IdxETF data'!AZ201</f>
        <v>16.056218999999999</v>
      </c>
      <c r="O191" s="417">
        <f t="shared" si="54"/>
        <v>-2.8641555352580395E-2</v>
      </c>
      <c r="Q191" s="408">
        <f>'IdxETF data'!K201</f>
        <v>8.2774929999999998</v>
      </c>
      <c r="R191" s="467">
        <f t="shared" si="55"/>
        <v>7.5676887649684943E-3</v>
      </c>
      <c r="S191" s="463">
        <f>'IdxETF data'!Q201</f>
        <v>45.318691000000001</v>
      </c>
      <c r="T191" s="467">
        <f t="shared" si="56"/>
        <v>2.0404606165583372E-2</v>
      </c>
      <c r="U191" s="408">
        <f>'IdxETF data'!S201</f>
        <v>15.524087</v>
      </c>
      <c r="V191" s="467">
        <f t="shared" si="57"/>
        <v>3.2023585592120263E-3</v>
      </c>
      <c r="W191" s="466">
        <f>'IdxETF data'!R201</f>
        <v>12.144647000000001</v>
      </c>
      <c r="X191" s="467">
        <f t="shared" si="58"/>
        <v>2.2752184973968692E-3</v>
      </c>
      <c r="Z191">
        <f t="shared" si="48"/>
        <v>185</v>
      </c>
      <c r="AA191" s="420">
        <f t="shared" si="59"/>
        <v>42156</v>
      </c>
      <c r="AB191" s="430">
        <f t="shared" si="60"/>
        <v>-2.5054728720964259E-2</v>
      </c>
      <c r="AC191" s="434">
        <f t="shared" si="61"/>
        <v>-5.4552695867894907E-2</v>
      </c>
      <c r="AD191" s="438">
        <f t="shared" si="62"/>
        <v>-4.2253580384223666E-2</v>
      </c>
      <c r="AE191" s="442">
        <f t="shared" si="63"/>
        <v>-4.729715733967732E-2</v>
      </c>
      <c r="AF191" s="446">
        <f t="shared" si="64"/>
        <v>-1.8390860813102705E-2</v>
      </c>
      <c r="AG191" s="449">
        <f t="shared" si="65"/>
        <v>-2.4068232815078749E-2</v>
      </c>
      <c r="AH191" s="472">
        <f t="shared" si="67"/>
        <v>-3.3518458022989368E-2</v>
      </c>
      <c r="AI191" s="424">
        <f t="shared" si="66"/>
        <v>-2.5054728720964259E-2</v>
      </c>
      <c r="AJ191" s="372">
        <f t="shared" si="68"/>
        <v>222.77794529072582</v>
      </c>
    </row>
    <row r="192" spans="2:36">
      <c r="B192" s="390">
        <f>'Step #4'!B192</f>
        <v>187</v>
      </c>
      <c r="C192" s="406">
        <f>'Step #4'!C192</f>
        <v>42217</v>
      </c>
      <c r="D192" s="398">
        <f>'IdxETF data'!D202</f>
        <v>167.12323000000001</v>
      </c>
      <c r="E192" s="422">
        <f t="shared" si="49"/>
        <v>-6.095041129599521E-2</v>
      </c>
      <c r="F192" s="409">
        <f>'IdxETF data'!AB202</f>
        <v>28.309687</v>
      </c>
      <c r="G192" s="410">
        <f t="shared" si="50"/>
        <v>-0.11289535700089515</v>
      </c>
      <c r="H192" s="392">
        <f>'IdxETF data'!AF202</f>
        <v>21.005929999999999</v>
      </c>
      <c r="I192" s="411">
        <f t="shared" si="51"/>
        <v>-7.0243501320788826E-2</v>
      </c>
      <c r="J192" s="412">
        <f>'IdxETF data'!AH202</f>
        <v>14.216454000000001</v>
      </c>
      <c r="K192" s="413">
        <f t="shared" si="52"/>
        <v>-0.13270331878632358</v>
      </c>
      <c r="L192" s="464">
        <f>'IdxETF data'!AP202</f>
        <v>41.149692999999999</v>
      </c>
      <c r="M192" s="414">
        <f t="shared" si="53"/>
        <v>-6.2645006368594602E-2</v>
      </c>
      <c r="N192" s="415">
        <f>'IdxETF data'!AZ202</f>
        <v>14.109201000000001</v>
      </c>
      <c r="O192" s="417">
        <f t="shared" si="54"/>
        <v>-0.12126254630682343</v>
      </c>
      <c r="Q192" s="408">
        <f>'IdxETF data'!K202</f>
        <v>8.2483090000000008</v>
      </c>
      <c r="R192" s="467">
        <f t="shared" si="55"/>
        <v>-3.5257051863407662E-3</v>
      </c>
      <c r="S192" s="463">
        <f>'IdxETF data'!Q202</f>
        <v>42.596499999999999</v>
      </c>
      <c r="T192" s="467">
        <f t="shared" si="56"/>
        <v>-6.0067732318217271E-2</v>
      </c>
      <c r="U192" s="408">
        <f>'IdxETF data'!S202</f>
        <v>14.551508</v>
      </c>
      <c r="V192" s="467">
        <f t="shared" si="57"/>
        <v>-6.2649674663637245E-2</v>
      </c>
      <c r="W192" s="466">
        <f>'IdxETF data'!R202</f>
        <v>11.258782999999999</v>
      </c>
      <c r="X192" s="467">
        <f t="shared" si="58"/>
        <v>-7.2942754120395747E-2</v>
      </c>
      <c r="Z192">
        <f t="shared" si="48"/>
        <v>186</v>
      </c>
      <c r="AA192" s="420">
        <f t="shared" si="59"/>
        <v>42186</v>
      </c>
      <c r="AB192" s="430">
        <f t="shared" si="60"/>
        <v>2.7563699535541275E-2</v>
      </c>
      <c r="AC192" s="434">
        <f t="shared" si="61"/>
        <v>-0.11737739701345806</v>
      </c>
      <c r="AD192" s="438">
        <f t="shared" si="62"/>
        <v>3.3837604173396985E-2</v>
      </c>
      <c r="AE192" s="442">
        <f t="shared" si="63"/>
        <v>-1.7112284614236861E-3</v>
      </c>
      <c r="AF192" s="446">
        <f t="shared" si="64"/>
        <v>1.4494560169385773E-2</v>
      </c>
      <c r="AG192" s="449">
        <f t="shared" si="65"/>
        <v>-2.8641555352580395E-2</v>
      </c>
      <c r="AH192" s="472">
        <f t="shared" si="67"/>
        <v>-3.0913114762544792E-3</v>
      </c>
      <c r="AI192" s="424">
        <f t="shared" si="66"/>
        <v>2.7563699535541275E-2</v>
      </c>
      <c r="AJ192" s="372">
        <f t="shared" si="68"/>
        <v>222.08926927179223</v>
      </c>
    </row>
    <row r="193" spans="2:36">
      <c r="B193" s="390">
        <f>'Step #4'!B193</f>
        <v>188</v>
      </c>
      <c r="C193" s="406">
        <f>'Step #4'!C193</f>
        <v>42248</v>
      </c>
      <c r="D193" s="398">
        <f>'IdxETF data'!D203</f>
        <v>162.01667800000001</v>
      </c>
      <c r="E193" s="422">
        <f t="shared" si="49"/>
        <v>-3.0555608576976367E-2</v>
      </c>
      <c r="F193" s="409">
        <f>'IdxETF data'!AB203</f>
        <v>27.962816</v>
      </c>
      <c r="G193" s="410">
        <f t="shared" si="50"/>
        <v>-1.2252731723950139E-2</v>
      </c>
      <c r="H193" s="392">
        <f>'IdxETF data'!AF203</f>
        <v>19.729939999999999</v>
      </c>
      <c r="I193" s="411">
        <f t="shared" si="51"/>
        <v>-6.0744275545048465E-2</v>
      </c>
      <c r="J193" s="412">
        <f>'IdxETF data'!AH203</f>
        <v>14.098475000000001</v>
      </c>
      <c r="K193" s="413">
        <f t="shared" si="52"/>
        <v>-8.2987642347381874E-3</v>
      </c>
      <c r="L193" s="464">
        <f>'IdxETF data'!AP203</f>
        <v>38.807011000000003</v>
      </c>
      <c r="M193" s="414">
        <f t="shared" si="53"/>
        <v>-5.6930728498995053E-2</v>
      </c>
      <c r="N193" s="415">
        <f>'IdxETF data'!AZ203</f>
        <v>13.56244</v>
      </c>
      <c r="O193" s="417">
        <f t="shared" si="54"/>
        <v>-3.8752088087766312E-2</v>
      </c>
      <c r="Q193" s="408">
        <f>'IdxETF data'!K203</f>
        <v>8.3115020000000008</v>
      </c>
      <c r="R193" s="467">
        <f t="shared" si="55"/>
        <v>7.6613279158188607E-3</v>
      </c>
      <c r="S193" s="463">
        <f>'IdxETF data'!Q203</f>
        <v>41.141238999999999</v>
      </c>
      <c r="T193" s="467">
        <f t="shared" si="56"/>
        <v>-3.4163863228199531E-2</v>
      </c>
      <c r="U193" s="408">
        <f>'IdxETF data'!S203</f>
        <v>14.155046</v>
      </c>
      <c r="V193" s="467">
        <f t="shared" si="57"/>
        <v>-2.7245423635818389E-2</v>
      </c>
      <c r="W193" s="466">
        <f>'IdxETF data'!R203</f>
        <v>10.766639</v>
      </c>
      <c r="X193" s="467">
        <f t="shared" si="58"/>
        <v>-4.3712006883870114E-2</v>
      </c>
      <c r="Z193">
        <f t="shared" si="48"/>
        <v>187</v>
      </c>
      <c r="AA193" s="420">
        <f t="shared" si="59"/>
        <v>42217</v>
      </c>
      <c r="AB193" s="430">
        <f t="shared" si="60"/>
        <v>-6.095041129599521E-2</v>
      </c>
      <c r="AC193" s="434">
        <f t="shared" si="61"/>
        <v>-0.11289535700089515</v>
      </c>
      <c r="AD193" s="438">
        <f t="shared" si="62"/>
        <v>-7.0243501320788826E-2</v>
      </c>
      <c r="AE193" s="442">
        <f t="shared" si="63"/>
        <v>-0.13270331878632358</v>
      </c>
      <c r="AF193" s="446">
        <f t="shared" si="64"/>
        <v>-6.2645006368594602E-2</v>
      </c>
      <c r="AG193" s="449">
        <f t="shared" si="65"/>
        <v>-0.12126254630682343</v>
      </c>
      <c r="AH193" s="472">
        <f t="shared" si="67"/>
        <v>-8.3512080412824846E-2</v>
      </c>
      <c r="AI193" s="424">
        <f t="shared" si="66"/>
        <v>-6.095041129599521E-2</v>
      </c>
      <c r="AJ193" s="372">
        <f t="shared" si="68"/>
        <v>203.54213235754077</v>
      </c>
    </row>
    <row r="194" spans="2:36">
      <c r="B194" s="390">
        <f>'Step #4'!B194</f>
        <v>189</v>
      </c>
      <c r="C194" s="406">
        <f>'Step #4'!C194</f>
        <v>42278</v>
      </c>
      <c r="D194" s="398">
        <f>'IdxETF data'!D204</f>
        <v>176.71170000000001</v>
      </c>
      <c r="E194" s="422">
        <f t="shared" si="49"/>
        <v>9.0700674655235236E-2</v>
      </c>
      <c r="F194" s="409">
        <f>'IdxETF data'!AB204</f>
        <v>30.170197000000002</v>
      </c>
      <c r="G194" s="410">
        <f t="shared" si="50"/>
        <v>7.8939867858802248E-2</v>
      </c>
      <c r="H194" s="392">
        <f>'IdxETF data'!AF204</f>
        <v>21.620000999999998</v>
      </c>
      <c r="I194" s="411">
        <f t="shared" si="51"/>
        <v>9.5796591373313866E-2</v>
      </c>
      <c r="J194" s="412">
        <f>'IdxETF data'!AH204</f>
        <v>15.123415</v>
      </c>
      <c r="K194" s="413">
        <f t="shared" si="52"/>
        <v>7.2698642938331837E-2</v>
      </c>
      <c r="L194" s="464">
        <f>'IdxETF data'!AP204</f>
        <v>41.828727999999998</v>
      </c>
      <c r="M194" s="414">
        <f t="shared" si="53"/>
        <v>7.7865234196985655E-2</v>
      </c>
      <c r="N194" s="415">
        <f>'IdxETF data'!AZ204</f>
        <v>14.829333999999999</v>
      </c>
      <c r="O194" s="417">
        <f t="shared" si="54"/>
        <v>9.3411952421540656E-2</v>
      </c>
      <c r="Q194" s="408">
        <f>'IdxETF data'!K204</f>
        <v>8.3122579999999999</v>
      </c>
      <c r="R194" s="467">
        <f t="shared" si="55"/>
        <v>9.0958288886833216E-5</v>
      </c>
      <c r="S194" s="463">
        <f>'IdxETF data'!Q204</f>
        <v>44.580630999999997</v>
      </c>
      <c r="T194" s="467">
        <f t="shared" si="56"/>
        <v>8.3599621294827786E-2</v>
      </c>
      <c r="U194" s="408">
        <f>'IdxETF data'!S204</f>
        <v>15.127621</v>
      </c>
      <c r="V194" s="467">
        <f t="shared" si="57"/>
        <v>6.8708713486342443E-2</v>
      </c>
      <c r="W194" s="466">
        <f>'IdxETF data'!R204</f>
        <v>11.496976</v>
      </c>
      <c r="X194" s="467">
        <f t="shared" si="58"/>
        <v>6.7833332203299568E-2</v>
      </c>
      <c r="Z194">
        <f t="shared" si="48"/>
        <v>188</v>
      </c>
      <c r="AA194" s="420">
        <f t="shared" si="59"/>
        <v>42248</v>
      </c>
      <c r="AB194" s="430">
        <f t="shared" si="60"/>
        <v>-3.0555608576976367E-2</v>
      </c>
      <c r="AC194" s="434">
        <f t="shared" si="61"/>
        <v>-1.2252731723950139E-2</v>
      </c>
      <c r="AD194" s="438">
        <f t="shared" si="62"/>
        <v>-6.0744275545048465E-2</v>
      </c>
      <c r="AE194" s="442">
        <f t="shared" si="63"/>
        <v>-8.2987642347381874E-3</v>
      </c>
      <c r="AF194" s="446">
        <f t="shared" si="64"/>
        <v>-5.6930728498995053E-2</v>
      </c>
      <c r="AG194" s="449">
        <f t="shared" si="65"/>
        <v>-3.8752088087766312E-2</v>
      </c>
      <c r="AH194" s="472">
        <f t="shared" si="67"/>
        <v>-3.3569952603290293E-2</v>
      </c>
      <c r="AI194" s="424">
        <f t="shared" si="66"/>
        <v>-3.0555608576976367E-2</v>
      </c>
      <c r="AJ194" s="372">
        <f t="shared" si="68"/>
        <v>196.70923262152547</v>
      </c>
    </row>
    <row r="195" spans="2:36">
      <c r="B195" s="390">
        <f>'Step #4'!B195</f>
        <v>190</v>
      </c>
      <c r="C195" s="406">
        <f>'Step #4'!C195</f>
        <v>42309</v>
      </c>
      <c r="D195" s="398">
        <f>'IdxETF data'!D205</f>
        <v>177.35762</v>
      </c>
      <c r="E195" s="422">
        <f t="shared" si="49"/>
        <v>3.6552192073302514E-3</v>
      </c>
      <c r="F195" s="409">
        <f>'IdxETF data'!AB205</f>
        <v>29.52375</v>
      </c>
      <c r="G195" s="410">
        <f t="shared" si="50"/>
        <v>-2.1426674807592416E-2</v>
      </c>
      <c r="H195" s="392">
        <f>'IdxETF data'!AF205</f>
        <v>21.731643999999999</v>
      </c>
      <c r="I195" s="411">
        <f t="shared" si="51"/>
        <v>5.163875801855955E-3</v>
      </c>
      <c r="J195" s="412">
        <f>'IdxETF data'!AH205</f>
        <v>14.813717</v>
      </c>
      <c r="K195" s="413">
        <f t="shared" si="52"/>
        <v>-2.0478046790357807E-2</v>
      </c>
      <c r="L195" s="464">
        <f>'IdxETF data'!AP205</f>
        <v>42.032443999999998</v>
      </c>
      <c r="M195" s="414">
        <f t="shared" si="53"/>
        <v>4.8702413327033067E-3</v>
      </c>
      <c r="N195" s="415">
        <f>'IdxETF data'!AZ205</f>
        <v>14.015855</v>
      </c>
      <c r="O195" s="417">
        <f t="shared" si="54"/>
        <v>-5.485607108181656E-2</v>
      </c>
      <c r="Q195" s="408">
        <f>'IdxETF data'!K205</f>
        <v>8.2898239999999994</v>
      </c>
      <c r="R195" s="467">
        <f t="shared" si="55"/>
        <v>-2.6989056403206035E-3</v>
      </c>
      <c r="S195" s="463">
        <f>'IdxETF data'!Q205</f>
        <v>44.821444999999997</v>
      </c>
      <c r="T195" s="467">
        <f t="shared" si="56"/>
        <v>5.4017629315297189E-3</v>
      </c>
      <c r="U195" s="408">
        <f>'IdxETF data'!S205</f>
        <v>15.208155</v>
      </c>
      <c r="V195" s="467">
        <f t="shared" si="57"/>
        <v>5.3236394539497578E-3</v>
      </c>
      <c r="W195" s="466">
        <f>'IdxETF data'!R205</f>
        <v>11.344799999999999</v>
      </c>
      <c r="X195" s="467">
        <f t="shared" si="58"/>
        <v>-1.323617619102635E-2</v>
      </c>
      <c r="Z195">
        <f t="shared" si="48"/>
        <v>189</v>
      </c>
      <c r="AA195" s="420">
        <f t="shared" si="59"/>
        <v>42278</v>
      </c>
      <c r="AB195" s="430">
        <f t="shared" si="60"/>
        <v>9.0700674655235236E-2</v>
      </c>
      <c r="AC195" s="434">
        <f t="shared" si="61"/>
        <v>7.8939867858802248E-2</v>
      </c>
      <c r="AD195" s="438">
        <f t="shared" si="62"/>
        <v>9.5796591373313866E-2</v>
      </c>
      <c r="AE195" s="442">
        <f t="shared" si="63"/>
        <v>7.2698642938331837E-2</v>
      </c>
      <c r="AF195" s="446">
        <f t="shared" si="64"/>
        <v>7.7865234196985655E-2</v>
      </c>
      <c r="AG195" s="449">
        <f t="shared" si="65"/>
        <v>9.3411952421540656E-2</v>
      </c>
      <c r="AH195" s="472">
        <f t="shared" si="67"/>
        <v>8.6888321702597332E-2</v>
      </c>
      <c r="AI195" s="424">
        <f t="shared" si="66"/>
        <v>9.0700674655235236E-2</v>
      </c>
      <c r="AJ195" s="372">
        <f t="shared" si="68"/>
        <v>213.80096770741562</v>
      </c>
    </row>
    <row r="196" spans="2:36">
      <c r="B196" s="390">
        <f>'Step #4'!B196</f>
        <v>191</v>
      </c>
      <c r="C196" s="406">
        <f>'Step #4'!C196</f>
        <v>42339</v>
      </c>
      <c r="D196" s="398">
        <f>'IdxETF data'!D206</f>
        <v>173.26126099999999</v>
      </c>
      <c r="E196" s="422">
        <f t="shared" si="49"/>
        <v>-2.3096605603976861E-2</v>
      </c>
      <c r="F196" s="409">
        <f>'IdxETF data'!AB206</f>
        <v>27.820903999999999</v>
      </c>
      <c r="G196" s="410">
        <f t="shared" si="50"/>
        <v>-5.7677158220077129E-2</v>
      </c>
      <c r="H196" s="392">
        <f>'IdxETF data'!AF206</f>
        <v>20.886303000000002</v>
      </c>
      <c r="I196" s="411">
        <f t="shared" si="51"/>
        <v>-3.8899081910231836E-2</v>
      </c>
      <c r="J196" s="412">
        <f>'IdxETF data'!AH206</f>
        <v>14.614628</v>
      </c>
      <c r="K196" s="413">
        <f t="shared" si="52"/>
        <v>-1.3439503400800801E-2</v>
      </c>
      <c r="L196" s="464">
        <f>'IdxETF data'!AP206</f>
        <v>41.149692999999999</v>
      </c>
      <c r="M196" s="414">
        <f t="shared" si="53"/>
        <v>-2.1001657671868901E-2</v>
      </c>
      <c r="N196" s="415">
        <f>'IdxETF data'!AZ206</f>
        <v>13.709134000000001</v>
      </c>
      <c r="O196" s="417">
        <f t="shared" si="54"/>
        <v>-2.1883859386387705E-2</v>
      </c>
      <c r="Q196" s="408">
        <f>'IdxETF data'!K206</f>
        <v>8.2518290000000007</v>
      </c>
      <c r="R196" s="467">
        <f t="shared" si="55"/>
        <v>-4.583330116537887E-3</v>
      </c>
      <c r="S196" s="463">
        <f>'IdxETF data'!Q206</f>
        <v>43.677478999999998</v>
      </c>
      <c r="T196" s="467">
        <f t="shared" si="56"/>
        <v>-2.5522738055410721E-2</v>
      </c>
      <c r="U196" s="408">
        <f>'IdxETF data'!S206</f>
        <v>14.644431000000001</v>
      </c>
      <c r="V196" s="467">
        <f t="shared" si="57"/>
        <v>-3.7067218212860076E-2</v>
      </c>
      <c r="W196" s="466">
        <f>'IdxETF data'!R206</f>
        <v>11.025229</v>
      </c>
      <c r="X196" s="467">
        <f t="shared" si="58"/>
        <v>-2.8168940836330258E-2</v>
      </c>
      <c r="Z196">
        <f t="shared" si="48"/>
        <v>190</v>
      </c>
      <c r="AA196" s="420">
        <f t="shared" si="59"/>
        <v>42309</v>
      </c>
      <c r="AB196" s="430">
        <f t="shared" si="60"/>
        <v>3.6552192073302514E-3</v>
      </c>
      <c r="AC196" s="434">
        <f t="shared" si="61"/>
        <v>-2.1426674807592416E-2</v>
      </c>
      <c r="AD196" s="438">
        <f t="shared" si="62"/>
        <v>5.163875801855955E-3</v>
      </c>
      <c r="AE196" s="442">
        <f t="shared" si="63"/>
        <v>-2.0478046790357807E-2</v>
      </c>
      <c r="AF196" s="446">
        <f t="shared" si="64"/>
        <v>4.8702413327033067E-3</v>
      </c>
      <c r="AG196" s="449">
        <f t="shared" si="65"/>
        <v>-5.485607108181656E-2</v>
      </c>
      <c r="AH196" s="472">
        <f t="shared" si="67"/>
        <v>-8.0237198218754743E-3</v>
      </c>
      <c r="AI196" s="424">
        <f t="shared" si="66"/>
        <v>3.6552192073302514E-3</v>
      </c>
      <c r="AJ196" s="372">
        <f t="shared" si="68"/>
        <v>212.08548864488549</v>
      </c>
    </row>
    <row r="197" spans="2:36">
      <c r="B197" s="390">
        <f>'Step #4'!B197</f>
        <v>192</v>
      </c>
      <c r="C197" s="406">
        <f>'Step #4'!C197</f>
        <v>42370</v>
      </c>
      <c r="D197" s="398">
        <f>'IdxETF data'!D207</f>
        <v>165.615005</v>
      </c>
      <c r="E197" s="422">
        <f t="shared" si="49"/>
        <v>-4.4131365291171454E-2</v>
      </c>
      <c r="F197" s="409">
        <f>'IdxETF data'!AB207</f>
        <v>25.135114999999999</v>
      </c>
      <c r="G197" s="410">
        <f t="shared" si="50"/>
        <v>-9.6538523694269629E-2</v>
      </c>
      <c r="H197" s="392">
        <f>'IdxETF data'!AF207</f>
        <v>19.402968999999999</v>
      </c>
      <c r="I197" s="411">
        <f t="shared" si="51"/>
        <v>-7.1019461893280122E-2</v>
      </c>
      <c r="J197" s="412">
        <f>'IdxETF data'!AH207</f>
        <v>13.394909</v>
      </c>
      <c r="K197" s="413">
        <f t="shared" si="52"/>
        <v>-8.34587784239188E-2</v>
      </c>
      <c r="L197" s="464">
        <f>'IdxETF data'!AP207</f>
        <v>39.330711000000001</v>
      </c>
      <c r="M197" s="414">
        <f t="shared" si="53"/>
        <v>-4.4204023587733676E-2</v>
      </c>
      <c r="N197" s="415">
        <f>'IdxETF data'!AZ207</f>
        <v>12.833515999999999</v>
      </c>
      <c r="O197" s="417">
        <f t="shared" si="54"/>
        <v>-6.3871138760479007E-2</v>
      </c>
      <c r="Q197" s="408">
        <f>'IdxETF data'!K207</f>
        <v>8.3754629999999999</v>
      </c>
      <c r="R197" s="467">
        <f t="shared" si="55"/>
        <v>1.4982617792976383E-2</v>
      </c>
      <c r="S197" s="463">
        <f>'IdxETF data'!Q207</f>
        <v>41.418250999999998</v>
      </c>
      <c r="T197" s="467">
        <f t="shared" si="56"/>
        <v>-5.1725238079789349E-2</v>
      </c>
      <c r="U197" s="408">
        <f>'IdxETF data'!S207</f>
        <v>13.982540999999999</v>
      </c>
      <c r="V197" s="467">
        <f t="shared" si="57"/>
        <v>-4.519738595511158E-2</v>
      </c>
      <c r="W197" s="466">
        <f>'IdxETF data'!R207</f>
        <v>10.488478000000001</v>
      </c>
      <c r="X197" s="467">
        <f t="shared" si="58"/>
        <v>-4.8683886747386329E-2</v>
      </c>
      <c r="Z197">
        <f t="shared" si="48"/>
        <v>191</v>
      </c>
      <c r="AA197" s="420">
        <f t="shared" si="59"/>
        <v>42339</v>
      </c>
      <c r="AB197" s="430">
        <f t="shared" si="60"/>
        <v>-2.3096605603976861E-2</v>
      </c>
      <c r="AC197" s="434">
        <f t="shared" si="61"/>
        <v>-5.7677158220077129E-2</v>
      </c>
      <c r="AD197" s="438">
        <f t="shared" si="62"/>
        <v>-3.8899081910231836E-2</v>
      </c>
      <c r="AE197" s="442">
        <f t="shared" si="63"/>
        <v>-1.3439503400800801E-2</v>
      </c>
      <c r="AF197" s="446">
        <f t="shared" si="64"/>
        <v>-2.1001657671868901E-2</v>
      </c>
      <c r="AG197" s="449">
        <f t="shared" si="65"/>
        <v>-2.1883859386387705E-2</v>
      </c>
      <c r="AH197" s="472">
        <f t="shared" si="67"/>
        <v>-2.935758030704283E-2</v>
      </c>
      <c r="AI197" s="424">
        <f t="shared" si="66"/>
        <v>-2.3096605603976861E-2</v>
      </c>
      <c r="AJ197" s="372">
        <f t="shared" si="68"/>
        <v>205.85917188003484</v>
      </c>
    </row>
    <row r="198" spans="2:36">
      <c r="B198" s="390">
        <f>'Step #4'!B198</f>
        <v>193</v>
      </c>
      <c r="C198" s="406">
        <f>'Step #4'!C198</f>
        <v>42401</v>
      </c>
      <c r="D198" s="398">
        <f>'IdxETF data'!D208</f>
        <v>165.47816499999999</v>
      </c>
      <c r="E198" s="422">
        <f t="shared" si="49"/>
        <v>-8.2625363565336229E-4</v>
      </c>
      <c r="F198" s="409">
        <f>'IdxETF data'!AB208</f>
        <v>24.393951000000001</v>
      </c>
      <c r="G198" s="410">
        <f t="shared" si="50"/>
        <v>-2.9487193513934473E-2</v>
      </c>
      <c r="H198" s="392">
        <f>'IdxETF data'!AF208</f>
        <v>18.629404000000001</v>
      </c>
      <c r="I198" s="411">
        <f t="shared" si="51"/>
        <v>-3.9868383029421861E-2</v>
      </c>
      <c r="J198" s="412">
        <f>'IdxETF data'!AH208</f>
        <v>13.484358</v>
      </c>
      <c r="K198" s="413">
        <f t="shared" si="52"/>
        <v>6.6778355866397021E-3</v>
      </c>
      <c r="L198" s="464">
        <f>'IdxETF data'!AP208</f>
        <v>37.244472999999999</v>
      </c>
      <c r="M198" s="414">
        <f t="shared" si="53"/>
        <v>-5.30434855347518E-2</v>
      </c>
      <c r="N198" s="415">
        <f>'IdxETF data'!AZ208</f>
        <v>13.257199</v>
      </c>
      <c r="O198" s="417">
        <f t="shared" si="54"/>
        <v>3.3013789829692941E-2</v>
      </c>
      <c r="Q198" s="408">
        <f>'IdxETF data'!K208</f>
        <v>8.4316239999999993</v>
      </c>
      <c r="R198" s="467">
        <f t="shared" si="55"/>
        <v>6.7054203451200056E-3</v>
      </c>
      <c r="S198" s="463">
        <f>'IdxETF data'!Q208</f>
        <v>41.400959</v>
      </c>
      <c r="T198" s="467">
        <f t="shared" si="56"/>
        <v>-4.1749710773630877E-4</v>
      </c>
      <c r="U198" s="408">
        <f>'IdxETF data'!S208</f>
        <v>13.812403</v>
      </c>
      <c r="V198" s="467">
        <f t="shared" si="57"/>
        <v>-1.2167888511823377E-2</v>
      </c>
      <c r="W198" s="466">
        <f>'IdxETF data'!R208</f>
        <v>10.250800999999999</v>
      </c>
      <c r="X198" s="467">
        <f t="shared" si="58"/>
        <v>-2.2660771181481354E-2</v>
      </c>
      <c r="Z198">
        <f t="shared" ref="Z198:Z261" si="69">B197</f>
        <v>192</v>
      </c>
      <c r="AA198" s="420">
        <f t="shared" si="59"/>
        <v>42370</v>
      </c>
      <c r="AB198" s="430">
        <f t="shared" si="60"/>
        <v>-4.4131365291171454E-2</v>
      </c>
      <c r="AC198" s="434">
        <f t="shared" si="61"/>
        <v>-9.6538523694269629E-2</v>
      </c>
      <c r="AD198" s="438">
        <f t="shared" si="62"/>
        <v>-7.1019461893280122E-2</v>
      </c>
      <c r="AE198" s="442">
        <f t="shared" si="63"/>
        <v>-8.34587784239188E-2</v>
      </c>
      <c r="AF198" s="446">
        <f t="shared" si="64"/>
        <v>-4.4204023587733676E-2</v>
      </c>
      <c r="AG198" s="449">
        <f t="shared" si="65"/>
        <v>-6.3871138760479007E-2</v>
      </c>
      <c r="AH198" s="472">
        <f t="shared" si="67"/>
        <v>-6.1939638031814188E-2</v>
      </c>
      <c r="AI198" s="424">
        <f t="shared" si="66"/>
        <v>-4.4131365291171454E-2</v>
      </c>
      <c r="AJ198" s="372">
        <f t="shared" si="68"/>
        <v>193.10832928825644</v>
      </c>
    </row>
    <row r="199" spans="2:36">
      <c r="B199" s="390">
        <f>'Step #4'!B199</f>
        <v>194</v>
      </c>
      <c r="C199" s="406">
        <f>'Step #4'!C199</f>
        <v>42430</v>
      </c>
      <c r="D199" s="398">
        <f>'IdxETF data'!D209</f>
        <v>175.703079</v>
      </c>
      <c r="E199" s="422">
        <f t="shared" ref="E199:E262" si="70">(D199/D198)-1</f>
        <v>6.1790109891537659E-2</v>
      </c>
      <c r="F199" s="409">
        <f>'IdxETF data'!AB209</f>
        <v>27.205542000000001</v>
      </c>
      <c r="G199" s="410">
        <f t="shared" ref="G199:G262" si="71">(F199/F198)-1</f>
        <v>0.11525771286496389</v>
      </c>
      <c r="H199" s="392">
        <f>'IdxETF data'!AF209</f>
        <v>20.519461</v>
      </c>
      <c r="I199" s="411">
        <f t="shared" ref="I199:I262" si="72">(H199/H198)-1</f>
        <v>0.10145558065088922</v>
      </c>
      <c r="J199" s="412">
        <f>'IdxETF data'!AH209</f>
        <v>14.736635</v>
      </c>
      <c r="K199" s="413">
        <f t="shared" ref="K199:K262" si="73">(J199/J198)-1</f>
        <v>9.2868863315554107E-2</v>
      </c>
      <c r="L199" s="464">
        <f>'IdxETF data'!AP209</f>
        <v>39.022911000000001</v>
      </c>
      <c r="M199" s="414">
        <f t="shared" ref="M199:M262" si="74">(L199/L198)-1</f>
        <v>4.7750387017155616E-2</v>
      </c>
      <c r="N199" s="415">
        <f>'IdxETF data'!AZ209</f>
        <v>14.842601</v>
      </c>
      <c r="O199" s="417">
        <f t="shared" ref="O199:O262" si="75">(N199/N198)-1</f>
        <v>0.11958800648613632</v>
      </c>
      <c r="Q199" s="408">
        <f>'IdxETF data'!K209</f>
        <v>8.5104939999999996</v>
      </c>
      <c r="R199" s="467">
        <f t="shared" ref="R199:R262" si="76">(Q199/Q198)-1</f>
        <v>9.3540698683907131E-3</v>
      </c>
      <c r="S199" s="463">
        <f>'IdxETF data'!Q209</f>
        <v>44.107407000000002</v>
      </c>
      <c r="T199" s="467">
        <f t="shared" ref="T199:T262" si="77">(S199/S198)-1</f>
        <v>6.5371625811856182E-2</v>
      </c>
      <c r="U199" s="408">
        <f>'IdxETF data'!S209</f>
        <v>14.858416</v>
      </c>
      <c r="V199" s="467">
        <f t="shared" ref="V199:V262" si="78">(U199/U198)-1</f>
        <v>7.5729979787007462E-2</v>
      </c>
      <c r="W199" s="466">
        <f>'IdxETF data'!R209</f>
        <v>11.055834000000001</v>
      </c>
      <c r="X199" s="467">
        <f t="shared" ref="X199:X262" si="79">(W199/W198)-1</f>
        <v>7.8533667759231873E-2</v>
      </c>
      <c r="Z199">
        <f t="shared" si="69"/>
        <v>193</v>
      </c>
      <c r="AA199" s="420">
        <f t="shared" ref="AA199:AA262" si="80">C198</f>
        <v>42401</v>
      </c>
      <c r="AB199" s="430">
        <f t="shared" ref="AB199:AB262" si="81">E198</f>
        <v>-8.2625363565336229E-4</v>
      </c>
      <c r="AC199" s="434">
        <f t="shared" ref="AC199:AC262" si="82">G198</f>
        <v>-2.9487193513934473E-2</v>
      </c>
      <c r="AD199" s="438">
        <f t="shared" ref="AD199:AD262" si="83">I198</f>
        <v>-3.9868383029421861E-2</v>
      </c>
      <c r="AE199" s="442">
        <f t="shared" ref="AE199:AE262" si="84">K198</f>
        <v>6.6778355866397021E-3</v>
      </c>
      <c r="AF199" s="446">
        <f t="shared" ref="AF199:AF262" si="85">M198</f>
        <v>-5.30434855347518E-2</v>
      </c>
      <c r="AG199" s="449">
        <f t="shared" ref="AG199:AG262" si="86">O198</f>
        <v>3.3013789829692941E-2</v>
      </c>
      <c r="AH199" s="472">
        <f t="shared" si="67"/>
        <v>-1.206902394760671E-2</v>
      </c>
      <c r="AI199" s="424">
        <f t="shared" ref="AI199:AI262" si="87">E198</f>
        <v>-8.2625363565336229E-4</v>
      </c>
      <c r="AJ199" s="372">
        <f t="shared" si="68"/>
        <v>190.77770023759416</v>
      </c>
    </row>
    <row r="200" spans="2:36">
      <c r="B200" s="390">
        <f>'Step #4'!B200</f>
        <v>195</v>
      </c>
      <c r="C200" s="406">
        <f>'Step #4'!C200</f>
        <v>42461</v>
      </c>
      <c r="D200" s="398">
        <f>'IdxETF data'!D210</f>
        <v>177.30526699999999</v>
      </c>
      <c r="E200" s="422">
        <f t="shared" si="70"/>
        <v>9.118724663897293E-3</v>
      </c>
      <c r="F200" s="409">
        <f>'IdxETF data'!AB210</f>
        <v>27.012194000000001</v>
      </c>
      <c r="G200" s="410">
        <f t="shared" si="71"/>
        <v>-7.1069343150744757E-3</v>
      </c>
      <c r="H200" s="392">
        <f>'IdxETF data'!AF210</f>
        <v>20.918205</v>
      </c>
      <c r="I200" s="411">
        <f t="shared" si="72"/>
        <v>1.9432479244946954E-2</v>
      </c>
      <c r="J200" s="412">
        <f>'IdxETF data'!AH210</f>
        <v>14.744092</v>
      </c>
      <c r="K200" s="413">
        <f t="shared" si="73"/>
        <v>5.0601782564330122E-4</v>
      </c>
      <c r="L200" s="464">
        <f>'IdxETF data'!AP210</f>
        <v>39.057113999999999</v>
      </c>
      <c r="M200" s="414">
        <f t="shared" si="74"/>
        <v>8.7648509871551816E-4</v>
      </c>
      <c r="N200" s="415">
        <f>'IdxETF data'!AZ210</f>
        <v>14.856265</v>
      </c>
      <c r="O200" s="417">
        <f t="shared" si="75"/>
        <v>9.2059336500383004E-4</v>
      </c>
      <c r="Q200" s="408">
        <f>'IdxETF data'!K210</f>
        <v>8.5433839999999996</v>
      </c>
      <c r="R200" s="467">
        <f t="shared" si="76"/>
        <v>3.8646405249800342E-3</v>
      </c>
      <c r="S200" s="463">
        <f>'IdxETF data'!Q210</f>
        <v>44.581181000000001</v>
      </c>
      <c r="T200" s="467">
        <f t="shared" si="77"/>
        <v>1.0741370491355262E-2</v>
      </c>
      <c r="U200" s="408">
        <f>'IdxETF data'!S210</f>
        <v>14.965536999999999</v>
      </c>
      <c r="V200" s="467">
        <f t="shared" si="78"/>
        <v>7.2094495133263603E-3</v>
      </c>
      <c r="W200" s="466">
        <f>'IdxETF data'!R210</f>
        <v>11.336035000000001</v>
      </c>
      <c r="X200" s="467">
        <f t="shared" si="79"/>
        <v>2.5344175753724274E-2</v>
      </c>
      <c r="Z200">
        <f t="shared" si="69"/>
        <v>194</v>
      </c>
      <c r="AA200" s="420">
        <f t="shared" si="80"/>
        <v>42430</v>
      </c>
      <c r="AB200" s="430">
        <f t="shared" si="81"/>
        <v>6.1790109891537659E-2</v>
      </c>
      <c r="AC200" s="434">
        <f t="shared" si="82"/>
        <v>0.11525771286496389</v>
      </c>
      <c r="AD200" s="438">
        <f t="shared" si="83"/>
        <v>0.10145558065088922</v>
      </c>
      <c r="AE200" s="442">
        <f t="shared" si="84"/>
        <v>9.2868863315554107E-2</v>
      </c>
      <c r="AF200" s="446">
        <f t="shared" si="85"/>
        <v>4.7750387017155616E-2</v>
      </c>
      <c r="AG200" s="449">
        <f t="shared" si="86"/>
        <v>0.11958800648613632</v>
      </c>
      <c r="AH200" s="472">
        <f t="shared" ref="AH200:AH263" si="88">(0.4*AB200)+(0.15*AC200)+(0.15*AD200)+(0.1*AE200)+(0.1*AF200)+(0.1*AG200)</f>
        <v>8.3243763665877629E-2</v>
      </c>
      <c r="AI200" s="424">
        <f t="shared" si="87"/>
        <v>6.1790109891537659E-2</v>
      </c>
      <c r="AJ200" s="372">
        <f t="shared" ref="AJ200:AJ263" si="89">(AJ199/100)*(1+AH200)*100</f>
        <v>206.65875402889208</v>
      </c>
    </row>
    <row r="201" spans="2:36">
      <c r="B201" s="390">
        <f>'Step #4'!B201</f>
        <v>196</v>
      </c>
      <c r="C201" s="406">
        <f>'Step #4'!C201</f>
        <v>42491</v>
      </c>
      <c r="D201" s="398">
        <f>'IdxETF data'!D211</f>
        <v>180.321518</v>
      </c>
      <c r="E201" s="422">
        <f t="shared" si="70"/>
        <v>1.7011626620206499E-2</v>
      </c>
      <c r="F201" s="409">
        <f>'IdxETF data'!AB211</f>
        <v>27.108865999999999</v>
      </c>
      <c r="G201" s="410">
        <f t="shared" si="71"/>
        <v>3.578828139617185E-3</v>
      </c>
      <c r="H201" s="392">
        <f>'IdxETF data'!AF211</f>
        <v>20.678954999999998</v>
      </c>
      <c r="I201" s="411">
        <f t="shared" si="72"/>
        <v>-1.1437405838598536E-2</v>
      </c>
      <c r="J201" s="412">
        <f>'IdxETF data'!AH211</f>
        <v>14.721724999999999</v>
      </c>
      <c r="K201" s="413">
        <f t="shared" si="73"/>
        <v>-1.5170144082118364E-3</v>
      </c>
      <c r="L201" s="464">
        <f>'IdxETF data'!AP211</f>
        <v>40.322535999999999</v>
      </c>
      <c r="M201" s="414">
        <f t="shared" si="74"/>
        <v>3.2399270463250307E-2</v>
      </c>
      <c r="N201" s="415">
        <f>'IdxETF data'!AZ211</f>
        <v>14.241239999999999</v>
      </c>
      <c r="O201" s="417">
        <f t="shared" si="75"/>
        <v>-4.1398359547302199E-2</v>
      </c>
      <c r="Q201" s="408">
        <f>'IdxETF data'!K211</f>
        <v>8.5441730000000007</v>
      </c>
      <c r="R201" s="467">
        <f t="shared" si="76"/>
        <v>9.2352163967079903E-5</v>
      </c>
      <c r="S201" s="463">
        <f>'IdxETF data'!Q211</f>
        <v>45.380218999999997</v>
      </c>
      <c r="T201" s="467">
        <f t="shared" si="77"/>
        <v>1.7923212935969435E-2</v>
      </c>
      <c r="U201" s="408">
        <f>'IdxETF data'!S211</f>
        <v>15.078962000000001</v>
      </c>
      <c r="V201" s="467">
        <f t="shared" si="78"/>
        <v>7.5790798552701766E-3</v>
      </c>
      <c r="W201" s="466">
        <f>'IdxETF data'!R211</f>
        <v>11.220677999999999</v>
      </c>
      <c r="X201" s="467">
        <f t="shared" si="79"/>
        <v>-1.0176133012998023E-2</v>
      </c>
      <c r="Z201">
        <f t="shared" si="69"/>
        <v>195</v>
      </c>
      <c r="AA201" s="420">
        <f t="shared" si="80"/>
        <v>42461</v>
      </c>
      <c r="AB201" s="430">
        <f t="shared" si="81"/>
        <v>9.118724663897293E-3</v>
      </c>
      <c r="AC201" s="434">
        <f t="shared" si="82"/>
        <v>-7.1069343150744757E-3</v>
      </c>
      <c r="AD201" s="438">
        <f t="shared" si="83"/>
        <v>1.9432479244946954E-2</v>
      </c>
      <c r="AE201" s="442">
        <f t="shared" si="84"/>
        <v>5.0601782564330122E-4</v>
      </c>
      <c r="AF201" s="446">
        <f t="shared" si="85"/>
        <v>8.7648509871551816E-4</v>
      </c>
      <c r="AG201" s="449">
        <f t="shared" si="86"/>
        <v>9.2059336500383004E-4</v>
      </c>
      <c r="AH201" s="472">
        <f t="shared" si="88"/>
        <v>5.7266312339760549E-3</v>
      </c>
      <c r="AI201" s="424">
        <f t="shared" si="87"/>
        <v>9.118724663897293E-3</v>
      </c>
      <c r="AJ201" s="372">
        <f t="shared" si="89"/>
        <v>207.84221250448854</v>
      </c>
    </row>
    <row r="202" spans="2:36">
      <c r="B202" s="390">
        <f>'Step #4'!B202</f>
        <v>197</v>
      </c>
      <c r="C202" s="406">
        <f>'Step #4'!C202</f>
        <v>42522</v>
      </c>
      <c r="D202" s="398">
        <f>'IdxETF data'!D212</f>
        <v>180.01222200000001</v>
      </c>
      <c r="E202" s="422">
        <f t="shared" si="70"/>
        <v>-1.7152473172945548E-3</v>
      </c>
      <c r="F202" s="409">
        <f>'IdxETF data'!AB212</f>
        <v>27.568066000000002</v>
      </c>
      <c r="G202" s="410">
        <f t="shared" si="71"/>
        <v>1.6939107670531195E-2</v>
      </c>
      <c r="H202" s="392">
        <f>'IdxETF data'!AF212</f>
        <v>19.179670000000002</v>
      </c>
      <c r="I202" s="411">
        <f t="shared" si="72"/>
        <v>-7.2502938373820047E-2</v>
      </c>
      <c r="J202" s="412">
        <f>'IdxETF data'!AH212</f>
        <v>14.595008</v>
      </c>
      <c r="K202" s="413">
        <f t="shared" si="73"/>
        <v>-8.6074831583934364E-3</v>
      </c>
      <c r="L202" s="464">
        <f>'IdxETF data'!AP212</f>
        <v>39.330711000000001</v>
      </c>
      <c r="M202" s="414">
        <f t="shared" si="74"/>
        <v>-2.4597287234116361E-2</v>
      </c>
      <c r="N202" s="415">
        <f>'IdxETF data'!AZ212</f>
        <v>14.856265</v>
      </c>
      <c r="O202" s="417">
        <f t="shared" si="75"/>
        <v>4.3186197269339033E-2</v>
      </c>
      <c r="Q202" s="408">
        <f>'IdxETF data'!K212</f>
        <v>8.7107170000000007</v>
      </c>
      <c r="R202" s="467">
        <f t="shared" si="76"/>
        <v>1.9492114684475537E-2</v>
      </c>
      <c r="S202" s="463">
        <f>'IdxETF data'!Q212</f>
        <v>45.293373000000003</v>
      </c>
      <c r="T202" s="467">
        <f t="shared" si="77"/>
        <v>-1.9137413153513805E-3</v>
      </c>
      <c r="U202" s="408">
        <f>'IdxETF data'!S212</f>
        <v>14.934034</v>
      </c>
      <c r="V202" s="467">
        <f t="shared" si="78"/>
        <v>-9.6112716511919105E-3</v>
      </c>
      <c r="W202" s="466">
        <f>'IdxETF data'!R212</f>
        <v>10.982265</v>
      </c>
      <c r="X202" s="467">
        <f t="shared" si="79"/>
        <v>-2.1247646532589148E-2</v>
      </c>
      <c r="Z202">
        <f t="shared" si="69"/>
        <v>196</v>
      </c>
      <c r="AA202" s="420">
        <f t="shared" si="80"/>
        <v>42491</v>
      </c>
      <c r="AB202" s="430">
        <f t="shared" si="81"/>
        <v>1.7011626620206499E-2</v>
      </c>
      <c r="AC202" s="434">
        <f t="shared" si="82"/>
        <v>3.578828139617185E-3</v>
      </c>
      <c r="AD202" s="438">
        <f t="shared" si="83"/>
        <v>-1.1437405838598536E-2</v>
      </c>
      <c r="AE202" s="442">
        <f t="shared" si="84"/>
        <v>-1.5170144082118364E-3</v>
      </c>
      <c r="AF202" s="446">
        <f t="shared" si="85"/>
        <v>3.2399270463250307E-2</v>
      </c>
      <c r="AG202" s="449">
        <f t="shared" si="86"/>
        <v>-4.1398359547302199E-2</v>
      </c>
      <c r="AH202" s="472">
        <f t="shared" si="88"/>
        <v>4.5742536440090235E-3</v>
      </c>
      <c r="AI202" s="424">
        <f t="shared" si="87"/>
        <v>1.7011626620206499E-2</v>
      </c>
      <c r="AJ202" s="372">
        <f t="shared" si="89"/>
        <v>208.79293550241607</v>
      </c>
    </row>
    <row r="203" spans="2:36">
      <c r="B203" s="390">
        <f>'Step #4'!B203</f>
        <v>198</v>
      </c>
      <c r="C203" s="406">
        <f>'Step #4'!C203</f>
        <v>42552</v>
      </c>
      <c r="D203" s="398">
        <f>'IdxETF data'!D213</f>
        <v>187.54774499999999</v>
      </c>
      <c r="E203" s="422">
        <f t="shared" si="70"/>
        <v>4.1861174292932013E-2</v>
      </c>
      <c r="F203" s="409">
        <f>'IdxETF data'!AB213</f>
        <v>28.752972</v>
      </c>
      <c r="G203" s="410">
        <f t="shared" si="71"/>
        <v>4.2981107198451829E-2</v>
      </c>
      <c r="H203" s="392">
        <f>'IdxETF data'!AF213</f>
        <v>20.954699000000002</v>
      </c>
      <c r="I203" s="411">
        <f t="shared" si="72"/>
        <v>9.2547421305997357E-2</v>
      </c>
      <c r="J203" s="412">
        <f>'IdxETF data'!AH213</f>
        <v>15.894072</v>
      </c>
      <c r="K203" s="413">
        <f t="shared" si="73"/>
        <v>8.9007419523168485E-2</v>
      </c>
      <c r="L203" s="464">
        <f>'IdxETF data'!AP213</f>
        <v>41.570889000000001</v>
      </c>
      <c r="M203" s="414">
        <f t="shared" si="74"/>
        <v>5.695747529201789E-2</v>
      </c>
      <c r="N203" s="415">
        <f>'IdxETF data'!AZ213</f>
        <v>15.014659</v>
      </c>
      <c r="O203" s="417">
        <f t="shared" si="75"/>
        <v>1.0661764582147626E-2</v>
      </c>
      <c r="Q203" s="408">
        <f>'IdxETF data'!K213</f>
        <v>8.7666219999999999</v>
      </c>
      <c r="R203" s="467">
        <f t="shared" si="76"/>
        <v>6.4179561797266249E-3</v>
      </c>
      <c r="S203" s="463">
        <f>'IdxETF data'!Q213</f>
        <v>47.277774999999998</v>
      </c>
      <c r="T203" s="467">
        <f t="shared" si="77"/>
        <v>4.3812193011105505E-2</v>
      </c>
      <c r="U203" s="408">
        <f>'IdxETF data'!S213</f>
        <v>15.583061000000001</v>
      </c>
      <c r="V203" s="467">
        <f t="shared" si="78"/>
        <v>4.3459590355827471E-2</v>
      </c>
      <c r="W203" s="466">
        <f>'IdxETF data'!R213</f>
        <v>11.602905</v>
      </c>
      <c r="X203" s="467">
        <f t="shared" si="79"/>
        <v>5.6512932441531882E-2</v>
      </c>
      <c r="Z203">
        <f t="shared" si="69"/>
        <v>197</v>
      </c>
      <c r="AA203" s="420">
        <f t="shared" si="80"/>
        <v>42522</v>
      </c>
      <c r="AB203" s="430">
        <f t="shared" si="81"/>
        <v>-1.7152473172945548E-3</v>
      </c>
      <c r="AC203" s="434">
        <f t="shared" si="82"/>
        <v>1.6939107670531195E-2</v>
      </c>
      <c r="AD203" s="438">
        <f t="shared" si="83"/>
        <v>-7.2502938373820047E-2</v>
      </c>
      <c r="AE203" s="442">
        <f t="shared" si="84"/>
        <v>-8.6074831583934364E-3</v>
      </c>
      <c r="AF203" s="446">
        <f t="shared" si="85"/>
        <v>-2.4597287234116361E-2</v>
      </c>
      <c r="AG203" s="449">
        <f t="shared" si="86"/>
        <v>4.3186197269339033E-2</v>
      </c>
      <c r="AH203" s="472">
        <f t="shared" si="88"/>
        <v>-8.0225308447282248E-3</v>
      </c>
      <c r="AI203" s="424">
        <f t="shared" si="87"/>
        <v>-1.7152473172945548E-3</v>
      </c>
      <c r="AJ203" s="372">
        <f t="shared" si="89"/>
        <v>207.11788773718655</v>
      </c>
    </row>
    <row r="204" spans="2:36">
      <c r="B204" s="390">
        <f>'Step #4'!B204</f>
        <v>199</v>
      </c>
      <c r="C204" s="406">
        <f>'Step #4'!C204</f>
        <v>42583</v>
      </c>
      <c r="D204" s="398">
        <f>'IdxETF data'!D214</f>
        <v>187.77235400000001</v>
      </c>
      <c r="E204" s="422">
        <f t="shared" si="70"/>
        <v>1.1976097073309599E-3</v>
      </c>
      <c r="F204" s="409">
        <f>'IdxETF data'!AB214</f>
        <v>30.067672999999999</v>
      </c>
      <c r="G204" s="410">
        <f t="shared" si="71"/>
        <v>4.5724003765593269E-2</v>
      </c>
      <c r="H204" s="392">
        <f>'IdxETF data'!AF214</f>
        <v>21.412188</v>
      </c>
      <c r="I204" s="411">
        <f t="shared" si="72"/>
        <v>2.1832286877516038E-2</v>
      </c>
      <c r="J204" s="412">
        <f>'IdxETF data'!AH214</f>
        <v>15.992934999999999</v>
      </c>
      <c r="K204" s="413">
        <f t="shared" si="73"/>
        <v>6.2201177898275617E-3</v>
      </c>
      <c r="L204" s="464">
        <f>'IdxETF data'!AP214</f>
        <v>42.329239000000001</v>
      </c>
      <c r="M204" s="414">
        <f t="shared" si="74"/>
        <v>1.8242332994129695E-2</v>
      </c>
      <c r="N204" s="415">
        <f>'IdxETF data'!AZ214</f>
        <v>14.560919999999999</v>
      </c>
      <c r="O204" s="417">
        <f t="shared" si="75"/>
        <v>-3.0219733928023351E-2</v>
      </c>
      <c r="Q204" s="408">
        <f>'IdxETF data'!K214</f>
        <v>8.7516850000000002</v>
      </c>
      <c r="R204" s="467">
        <f t="shared" si="76"/>
        <v>-1.7038489853902217E-3</v>
      </c>
      <c r="S204" s="463">
        <f>'IdxETF data'!Q214</f>
        <v>47.399867999999998</v>
      </c>
      <c r="T204" s="467">
        <f t="shared" si="77"/>
        <v>2.5824607862785509E-3</v>
      </c>
      <c r="U204" s="408">
        <f>'IdxETF data'!S214</f>
        <v>15.614570000000001</v>
      </c>
      <c r="V204" s="467">
        <f t="shared" si="78"/>
        <v>2.0220032508375674E-3</v>
      </c>
      <c r="W204" s="466">
        <f>'IdxETF data'!R214</f>
        <v>11.688506</v>
      </c>
      <c r="X204" s="467">
        <f t="shared" si="79"/>
        <v>7.3775489845000486E-3</v>
      </c>
      <c r="Z204">
        <f t="shared" si="69"/>
        <v>198</v>
      </c>
      <c r="AA204" s="420">
        <f t="shared" si="80"/>
        <v>42552</v>
      </c>
      <c r="AB204" s="430">
        <f t="shared" si="81"/>
        <v>4.1861174292932013E-2</v>
      </c>
      <c r="AC204" s="434">
        <f t="shared" si="82"/>
        <v>4.2981107198451829E-2</v>
      </c>
      <c r="AD204" s="438">
        <f t="shared" si="83"/>
        <v>9.2547421305997357E-2</v>
      </c>
      <c r="AE204" s="442">
        <f t="shared" si="84"/>
        <v>8.9007419523168485E-2</v>
      </c>
      <c r="AF204" s="446">
        <f t="shared" si="85"/>
        <v>5.695747529201789E-2</v>
      </c>
      <c r="AG204" s="449">
        <f t="shared" si="86"/>
        <v>1.0661764582147626E-2</v>
      </c>
      <c r="AH204" s="472">
        <f t="shared" si="88"/>
        <v>5.2736414932573576E-2</v>
      </c>
      <c r="AI204" s="424">
        <f t="shared" si="87"/>
        <v>4.1861174292932013E-2</v>
      </c>
      <c r="AJ204" s="372">
        <f t="shared" si="89"/>
        <v>218.04054260485302</v>
      </c>
    </row>
    <row r="205" spans="2:36">
      <c r="B205" s="390">
        <f>'Step #4'!B205</f>
        <v>200</v>
      </c>
      <c r="C205" s="406">
        <f>'Step #4'!C205</f>
        <v>42614</v>
      </c>
      <c r="D205" s="398">
        <f>'IdxETF data'!D215</f>
        <v>186.83944700000001</v>
      </c>
      <c r="E205" s="422">
        <f t="shared" si="70"/>
        <v>-4.9682872911099851E-3</v>
      </c>
      <c r="F205" s="409">
        <f>'IdxETF data'!AB215</f>
        <v>30.846744999999999</v>
      </c>
      <c r="G205" s="410">
        <f t="shared" si="71"/>
        <v>2.5910618357463111E-2</v>
      </c>
      <c r="H205" s="392">
        <f>'IdxETF data'!AF215</f>
        <v>21.461200999999999</v>
      </c>
      <c r="I205" s="411">
        <f t="shared" si="72"/>
        <v>2.2890234290862121E-3</v>
      </c>
      <c r="J205" s="412">
        <f>'IdxETF data'!AH215</f>
        <v>16.738205000000001</v>
      </c>
      <c r="K205" s="413">
        <f t="shared" si="73"/>
        <v>4.659995179121279E-2</v>
      </c>
      <c r="L205" s="464">
        <f>'IdxETF data'!AP215</f>
        <v>43.225451999999997</v>
      </c>
      <c r="M205" s="414">
        <f t="shared" si="74"/>
        <v>2.1172433551191361E-2</v>
      </c>
      <c r="N205" s="415">
        <f>'IdxETF data'!AZ215</f>
        <v>14.932164999999999</v>
      </c>
      <c r="O205" s="417">
        <f t="shared" si="75"/>
        <v>2.5495985143795918E-2</v>
      </c>
      <c r="Q205" s="408">
        <f>'IdxETF data'!K215</f>
        <v>8.7445780000000006</v>
      </c>
      <c r="R205" s="467">
        <f t="shared" si="76"/>
        <v>-8.1207218952683569E-4</v>
      </c>
      <c r="S205" s="463">
        <f>'IdxETF data'!Q215</f>
        <v>47.251629000000001</v>
      </c>
      <c r="T205" s="467">
        <f t="shared" si="77"/>
        <v>-3.1274137725446627E-3</v>
      </c>
      <c r="U205" s="408">
        <f>'IdxETF data'!S215</f>
        <v>15.866619999999999</v>
      </c>
      <c r="V205" s="467">
        <f t="shared" si="78"/>
        <v>1.6141975091212846E-2</v>
      </c>
      <c r="W205" s="466">
        <f>'IdxETF data'!R215</f>
        <v>11.781891999999999</v>
      </c>
      <c r="X205" s="467">
        <f t="shared" si="79"/>
        <v>7.9895582891431616E-3</v>
      </c>
      <c r="Z205">
        <f t="shared" si="69"/>
        <v>199</v>
      </c>
      <c r="AA205" s="420">
        <f t="shared" si="80"/>
        <v>42583</v>
      </c>
      <c r="AB205" s="430">
        <f t="shared" si="81"/>
        <v>1.1976097073309599E-3</v>
      </c>
      <c r="AC205" s="434">
        <f t="shared" si="82"/>
        <v>4.5724003765593269E-2</v>
      </c>
      <c r="AD205" s="438">
        <f t="shared" si="83"/>
        <v>2.1832286877516038E-2</v>
      </c>
      <c r="AE205" s="442">
        <f t="shared" si="84"/>
        <v>6.2201177898275617E-3</v>
      </c>
      <c r="AF205" s="446">
        <f t="shared" si="85"/>
        <v>1.8242332994129695E-2</v>
      </c>
      <c r="AG205" s="449">
        <f t="shared" si="86"/>
        <v>-3.0219733928023351E-2</v>
      </c>
      <c r="AH205" s="472">
        <f t="shared" si="88"/>
        <v>1.003675916499217E-2</v>
      </c>
      <c r="AI205" s="424">
        <f t="shared" si="87"/>
        <v>1.1976097073309599E-3</v>
      </c>
      <c r="AJ205" s="372">
        <f t="shared" si="89"/>
        <v>220.22896301918215</v>
      </c>
    </row>
    <row r="206" spans="2:36">
      <c r="B206" s="390">
        <f>'Step #4'!B206</f>
        <v>201</v>
      </c>
      <c r="C206" s="406">
        <f>'Step #4'!C206</f>
        <v>42644</v>
      </c>
      <c r="D206" s="398">
        <f>'IdxETF data'!D216</f>
        <v>184.52767900000001</v>
      </c>
      <c r="E206" s="422">
        <f t="shared" si="70"/>
        <v>-1.2373018851848827E-2</v>
      </c>
      <c r="F206" s="409">
        <f>'IdxETF data'!AB216</f>
        <v>29.913473</v>
      </c>
      <c r="G206" s="410">
        <f t="shared" si="71"/>
        <v>-3.0255120921186318E-2</v>
      </c>
      <c r="H206" s="392">
        <f>'IdxETF data'!AF216</f>
        <v>21.167103000000001</v>
      </c>
      <c r="I206" s="411">
        <f t="shared" si="72"/>
        <v>-1.3703706516704162E-2</v>
      </c>
      <c r="J206" s="412">
        <f>'IdxETF data'!AH216</f>
        <v>16.403594999999999</v>
      </c>
      <c r="K206" s="413">
        <f t="shared" si="73"/>
        <v>-1.9990793516987071E-2</v>
      </c>
      <c r="L206" s="464">
        <f>'IdxETF data'!AP216</f>
        <v>43.535679000000002</v>
      </c>
      <c r="M206" s="414">
        <f t="shared" si="74"/>
        <v>7.1769521345896869E-3</v>
      </c>
      <c r="N206" s="415">
        <f>'IdxETF data'!AZ216</f>
        <v>14.230930000000001</v>
      </c>
      <c r="O206" s="417">
        <f t="shared" si="75"/>
        <v>-4.6961374991503102E-2</v>
      </c>
      <c r="Q206" s="408">
        <f>'IdxETF data'!K216</f>
        <v>8.6740929999999992</v>
      </c>
      <c r="R206" s="467">
        <f t="shared" si="76"/>
        <v>-8.0604232702826684E-3</v>
      </c>
      <c r="S206" s="463">
        <f>'IdxETF data'!Q216</f>
        <v>46.422683999999997</v>
      </c>
      <c r="T206" s="467">
        <f t="shared" si="77"/>
        <v>-1.7543204700942838E-2</v>
      </c>
      <c r="U206" s="408">
        <f>'IdxETF data'!S216</f>
        <v>15.501147</v>
      </c>
      <c r="V206" s="467">
        <f t="shared" si="78"/>
        <v>-2.3034080352337116E-2</v>
      </c>
      <c r="W206" s="466">
        <f>'IdxETF data'!R216</f>
        <v>11.645068</v>
      </c>
      <c r="X206" s="467">
        <f t="shared" si="79"/>
        <v>-1.161307538721279E-2</v>
      </c>
      <c r="Z206">
        <f t="shared" si="69"/>
        <v>200</v>
      </c>
      <c r="AA206" s="420">
        <f t="shared" si="80"/>
        <v>42614</v>
      </c>
      <c r="AB206" s="430">
        <f t="shared" si="81"/>
        <v>-4.9682872911099851E-3</v>
      </c>
      <c r="AC206" s="434">
        <f t="shared" si="82"/>
        <v>2.5910618357463111E-2</v>
      </c>
      <c r="AD206" s="438">
        <f t="shared" si="83"/>
        <v>2.2890234290862121E-3</v>
      </c>
      <c r="AE206" s="442">
        <f t="shared" si="84"/>
        <v>4.659995179121279E-2</v>
      </c>
      <c r="AF206" s="446">
        <f t="shared" si="85"/>
        <v>2.1172433551191361E-2</v>
      </c>
      <c r="AG206" s="449">
        <f t="shared" si="86"/>
        <v>2.5495985143795918E-2</v>
      </c>
      <c r="AH206" s="472">
        <f t="shared" si="88"/>
        <v>1.1569468400158413E-2</v>
      </c>
      <c r="AI206" s="424">
        <f t="shared" si="87"/>
        <v>-4.9682872911099851E-3</v>
      </c>
      <c r="AJ206" s="372">
        <f t="shared" si="89"/>
        <v>222.77689504763222</v>
      </c>
    </row>
    <row r="207" spans="2:36">
      <c r="B207" s="390">
        <f>'Step #4'!B207</f>
        <v>202</v>
      </c>
      <c r="C207" s="406">
        <f>'Step #4'!C207</f>
        <v>42675</v>
      </c>
      <c r="D207" s="398">
        <f>'IdxETF data'!D217</f>
        <v>191.32530199999999</v>
      </c>
      <c r="E207" s="422">
        <f t="shared" si="70"/>
        <v>3.6837958602405685E-2</v>
      </c>
      <c r="F207" s="409">
        <f>'IdxETF data'!AB217</f>
        <v>30.505901000000001</v>
      </c>
      <c r="G207" s="410">
        <f t="shared" si="71"/>
        <v>1.9804721437728157E-2</v>
      </c>
      <c r="H207" s="392">
        <f>'IdxETF data'!AF217</f>
        <v>20.284800000000001</v>
      </c>
      <c r="I207" s="411">
        <f t="shared" si="72"/>
        <v>-4.1682747043844448E-2</v>
      </c>
      <c r="J207" s="412">
        <f>'IdxETF data'!AH217</f>
        <v>16.099398000000001</v>
      </c>
      <c r="K207" s="413">
        <f t="shared" si="73"/>
        <v>-1.8544532463767749E-2</v>
      </c>
      <c r="L207" s="464">
        <f>'IdxETF data'!AP217</f>
        <v>42.992770999999998</v>
      </c>
      <c r="M207" s="414">
        <f t="shared" si="74"/>
        <v>-1.2470415357481945E-2</v>
      </c>
      <c r="N207" s="415">
        <f>'IdxETF data'!AZ217</f>
        <v>14.471548</v>
      </c>
      <c r="O207" s="417">
        <f t="shared" si="75"/>
        <v>1.6908100876049437E-2</v>
      </c>
      <c r="Q207" s="408">
        <f>'IdxETF data'!K217</f>
        <v>8.4449459999999998</v>
      </c>
      <c r="R207" s="467">
        <f t="shared" si="76"/>
        <v>-2.6417401796360651E-2</v>
      </c>
      <c r="S207" s="463">
        <f>'IdxETF data'!Q217</f>
        <v>48.481833999999999</v>
      </c>
      <c r="T207" s="467">
        <f t="shared" si="77"/>
        <v>4.4356547760142417E-2</v>
      </c>
      <c r="U207" s="408">
        <f>'IdxETF data'!S217</f>
        <v>15.646075</v>
      </c>
      <c r="V207" s="467">
        <f t="shared" si="78"/>
        <v>9.3495016852624957E-3</v>
      </c>
      <c r="W207" s="466">
        <f>'IdxETF data'!R217</f>
        <v>11.394638</v>
      </c>
      <c r="X207" s="467">
        <f t="shared" si="79"/>
        <v>-2.150524153229505E-2</v>
      </c>
      <c r="Z207">
        <f t="shared" si="69"/>
        <v>201</v>
      </c>
      <c r="AA207" s="420">
        <f t="shared" si="80"/>
        <v>42644</v>
      </c>
      <c r="AB207" s="430">
        <f t="shared" si="81"/>
        <v>-1.2373018851848827E-2</v>
      </c>
      <c r="AC207" s="434">
        <f t="shared" si="82"/>
        <v>-3.0255120921186318E-2</v>
      </c>
      <c r="AD207" s="438">
        <f t="shared" si="83"/>
        <v>-1.3703706516704162E-2</v>
      </c>
      <c r="AE207" s="442">
        <f t="shared" si="84"/>
        <v>-1.9990793516987071E-2</v>
      </c>
      <c r="AF207" s="446">
        <f t="shared" si="85"/>
        <v>7.1769521345896869E-3</v>
      </c>
      <c r="AG207" s="449">
        <f t="shared" si="86"/>
        <v>-4.6961374991503102E-2</v>
      </c>
      <c r="AH207" s="472">
        <f t="shared" si="88"/>
        <v>-1.7520553293813152E-2</v>
      </c>
      <c r="AI207" s="424">
        <f t="shared" si="87"/>
        <v>-1.2373018851848827E-2</v>
      </c>
      <c r="AJ207" s="372">
        <f t="shared" si="89"/>
        <v>218.87372058531994</v>
      </c>
    </row>
    <row r="208" spans="2:36">
      <c r="B208" s="390">
        <f>'Step #4'!B208</f>
        <v>203</v>
      </c>
      <c r="C208" s="406">
        <f>'Step #4'!C208</f>
        <v>42705</v>
      </c>
      <c r="D208" s="398">
        <f>'IdxETF data'!D218</f>
        <v>194.06002799999999</v>
      </c>
      <c r="E208" s="422">
        <f t="shared" si="70"/>
        <v>1.4293593013641193E-2</v>
      </c>
      <c r="F208" s="409">
        <f>'IdxETF data'!AB218</f>
        <v>28.168657</v>
      </c>
      <c r="G208" s="410">
        <f t="shared" si="71"/>
        <v>-7.661612748300739E-2</v>
      </c>
      <c r="H208" s="392">
        <f>'IdxETF data'!AF218</f>
        <v>21.632763000000001</v>
      </c>
      <c r="I208" s="411">
        <f t="shared" si="72"/>
        <v>6.6451875295787888E-2</v>
      </c>
      <c r="J208" s="412">
        <f>'IdxETF data'!AH218</f>
        <v>14.814182000000001</v>
      </c>
      <c r="K208" s="413">
        <f t="shared" si="73"/>
        <v>-7.9830065695624119E-2</v>
      </c>
      <c r="L208" s="464">
        <f>'IdxETF data'!AP218</f>
        <v>42.105179</v>
      </c>
      <c r="M208" s="414">
        <f t="shared" si="74"/>
        <v>-2.064514520359706E-2</v>
      </c>
      <c r="N208" s="415">
        <f>'IdxETF data'!AZ218</f>
        <v>13.701566</v>
      </c>
      <c r="O208" s="417">
        <f t="shared" si="75"/>
        <v>-5.3206609272207772E-2</v>
      </c>
      <c r="Q208" s="408">
        <f>'IdxETF data'!K218</f>
        <v>8.4607650000000003</v>
      </c>
      <c r="R208" s="467">
        <f t="shared" si="76"/>
        <v>1.8731913738703199E-3</v>
      </c>
      <c r="S208" s="463">
        <f>'IdxETF data'!Q218</f>
        <v>49.121474999999997</v>
      </c>
      <c r="T208" s="467">
        <f t="shared" si="77"/>
        <v>1.3193415909142248E-2</v>
      </c>
      <c r="U208" s="408">
        <f>'IdxETF data'!S218</f>
        <v>15.639775999999999</v>
      </c>
      <c r="V208" s="467">
        <f t="shared" si="78"/>
        <v>-4.025929825851593E-4</v>
      </c>
      <c r="W208" s="466">
        <f>'IdxETF data'!R218</f>
        <v>11.527678</v>
      </c>
      <c r="X208" s="467">
        <f t="shared" si="79"/>
        <v>1.1675667098858256E-2</v>
      </c>
      <c r="Z208">
        <f t="shared" si="69"/>
        <v>202</v>
      </c>
      <c r="AA208" s="420">
        <f t="shared" si="80"/>
        <v>42675</v>
      </c>
      <c r="AB208" s="430">
        <f t="shared" si="81"/>
        <v>3.6837958602405685E-2</v>
      </c>
      <c r="AC208" s="434">
        <f t="shared" si="82"/>
        <v>1.9804721437728157E-2</v>
      </c>
      <c r="AD208" s="438">
        <f t="shared" si="83"/>
        <v>-4.1682747043844448E-2</v>
      </c>
      <c r="AE208" s="442">
        <f t="shared" si="84"/>
        <v>-1.8544532463767749E-2</v>
      </c>
      <c r="AF208" s="446">
        <f t="shared" si="85"/>
        <v>-1.2470415357481945E-2</v>
      </c>
      <c r="AG208" s="449">
        <f t="shared" si="86"/>
        <v>1.6908100876049437E-2</v>
      </c>
      <c r="AH208" s="472">
        <f t="shared" si="88"/>
        <v>1.0042794905524805E-2</v>
      </c>
      <c r="AI208" s="424">
        <f t="shared" si="87"/>
        <v>3.6837958602405685E-2</v>
      </c>
      <c r="AJ208" s="372">
        <f t="shared" si="89"/>
        <v>221.07182447136745</v>
      </c>
    </row>
    <row r="209" spans="2:36">
      <c r="B209" s="390">
        <f>'Step #4'!B209</f>
        <v>204</v>
      </c>
      <c r="C209" s="406">
        <f>'Step #4'!C209</f>
        <v>42736</v>
      </c>
      <c r="D209" s="398">
        <f>'IdxETF data'!D219</f>
        <v>198.69691499999999</v>
      </c>
      <c r="E209" s="422">
        <f t="shared" si="70"/>
        <v>2.3894086009304205E-2</v>
      </c>
      <c r="F209" s="409">
        <f>'IdxETF data'!AB219</f>
        <v>30.371531000000001</v>
      </c>
      <c r="G209" s="410">
        <f t="shared" si="71"/>
        <v>7.8203018340561981E-2</v>
      </c>
      <c r="H209" s="392">
        <f>'IdxETF data'!AF219</f>
        <v>22.481956</v>
      </c>
      <c r="I209" s="411">
        <f t="shared" si="72"/>
        <v>3.9254948616596064E-2</v>
      </c>
      <c r="J209" s="412">
        <f>'IdxETF data'!AH219</f>
        <v>16.164549000000001</v>
      </c>
      <c r="K209" s="413">
        <f t="shared" si="73"/>
        <v>9.1153666128848787E-2</v>
      </c>
      <c r="L209" s="464">
        <f>'IdxETF data'!AP219</f>
        <v>44.086734999999997</v>
      </c>
      <c r="M209" s="414">
        <f t="shared" si="74"/>
        <v>4.706204906527045E-2</v>
      </c>
      <c r="N209" s="415">
        <f>'IdxETF data'!AZ219</f>
        <v>15.453217</v>
      </c>
      <c r="O209" s="417">
        <f t="shared" si="75"/>
        <v>0.1278431239173683</v>
      </c>
      <c r="Q209" s="408">
        <f>'IdxETF data'!K219</f>
        <v>8.4894789999999993</v>
      </c>
      <c r="R209" s="467">
        <f t="shared" si="76"/>
        <v>3.3937829498869032E-3</v>
      </c>
      <c r="S209" s="463">
        <f>'IdxETF data'!Q219</f>
        <v>50.356822999999999</v>
      </c>
      <c r="T209" s="467">
        <f t="shared" si="77"/>
        <v>2.5148837651963962E-2</v>
      </c>
      <c r="U209" s="408">
        <f>'IdxETF data'!S219</f>
        <v>16.489125999999999</v>
      </c>
      <c r="V209" s="467">
        <f t="shared" si="78"/>
        <v>5.4307043783747178E-2</v>
      </c>
      <c r="W209" s="466">
        <f>'IdxETF data'!R219</f>
        <v>12.074242999999999</v>
      </c>
      <c r="X209" s="467">
        <f t="shared" si="79"/>
        <v>4.7413277851792834E-2</v>
      </c>
      <c r="Z209">
        <f t="shared" si="69"/>
        <v>203</v>
      </c>
      <c r="AA209" s="420">
        <f t="shared" si="80"/>
        <v>42705</v>
      </c>
      <c r="AB209" s="430">
        <f t="shared" si="81"/>
        <v>1.4293593013641193E-2</v>
      </c>
      <c r="AC209" s="434">
        <f t="shared" si="82"/>
        <v>-7.661612748300739E-2</v>
      </c>
      <c r="AD209" s="438">
        <f t="shared" si="83"/>
        <v>6.6451875295787888E-2</v>
      </c>
      <c r="AE209" s="442">
        <f t="shared" si="84"/>
        <v>-7.9830065695624119E-2</v>
      </c>
      <c r="AF209" s="446">
        <f t="shared" si="85"/>
        <v>-2.064514520359706E-2</v>
      </c>
      <c r="AG209" s="449">
        <f t="shared" si="86"/>
        <v>-5.3206609272207772E-2</v>
      </c>
      <c r="AH209" s="472">
        <f t="shared" si="88"/>
        <v>-1.1175382639769344E-2</v>
      </c>
      <c r="AI209" s="424">
        <f t="shared" si="87"/>
        <v>1.4293593013641193E-2</v>
      </c>
      <c r="AJ209" s="372">
        <f t="shared" si="89"/>
        <v>218.60126224202801</v>
      </c>
    </row>
    <row r="210" spans="2:36">
      <c r="B210" s="390">
        <f>'Step #4'!B210</f>
        <v>205</v>
      </c>
      <c r="C210" s="406">
        <f>'Step #4'!C210</f>
        <v>42767</v>
      </c>
      <c r="D210" s="398">
        <f>'IdxETF data'!D220</f>
        <v>206.504074</v>
      </c>
      <c r="E210" s="422">
        <f t="shared" si="70"/>
        <v>3.929179776142977E-2</v>
      </c>
      <c r="F210" s="409">
        <f>'IdxETF data'!AB220</f>
        <v>31.621492</v>
      </c>
      <c r="G210" s="410">
        <f t="shared" si="71"/>
        <v>4.1155679639593989E-2</v>
      </c>
      <c r="H210" s="392">
        <f>'IdxETF data'!AF220</f>
        <v>22.490129</v>
      </c>
      <c r="I210" s="411">
        <f t="shared" si="72"/>
        <v>3.6353598414651245E-4</v>
      </c>
      <c r="J210" s="412">
        <f>'IdxETF data'!AH220</f>
        <v>16.610358999999999</v>
      </c>
      <c r="K210" s="413">
        <f t="shared" si="73"/>
        <v>2.7579488917383266E-2</v>
      </c>
      <c r="L210" s="464">
        <f>'IdxETF data'!AP220</f>
        <v>44.662112999999998</v>
      </c>
      <c r="M210" s="414">
        <f t="shared" si="74"/>
        <v>1.3051045853134768E-2</v>
      </c>
      <c r="N210" s="415">
        <f>'IdxETF data'!AZ220</f>
        <v>15.843631</v>
      </c>
      <c r="O210" s="417">
        <f t="shared" si="75"/>
        <v>2.5264254038495748E-2</v>
      </c>
      <c r="Q210" s="408">
        <f>'IdxETF data'!K220</f>
        <v>8.5461690000000008</v>
      </c>
      <c r="R210" s="467">
        <f t="shared" si="76"/>
        <v>6.6776771578092031E-3</v>
      </c>
      <c r="S210" s="463">
        <f>'IdxETF data'!Q220</f>
        <v>52.225475000000003</v>
      </c>
      <c r="T210" s="467">
        <f t="shared" si="77"/>
        <v>3.7108218681706884E-2</v>
      </c>
      <c r="U210" s="408">
        <f>'IdxETF data'!S220</f>
        <v>16.770554000000001</v>
      </c>
      <c r="V210" s="467">
        <f t="shared" si="78"/>
        <v>1.7067490417624454E-2</v>
      </c>
      <c r="W210" s="466">
        <f>'IdxETF data'!R220</f>
        <v>12.255748000000001</v>
      </c>
      <c r="X210" s="467">
        <f t="shared" si="79"/>
        <v>1.5032412383948257E-2</v>
      </c>
      <c r="Z210">
        <f t="shared" si="69"/>
        <v>204</v>
      </c>
      <c r="AA210" s="420">
        <f t="shared" si="80"/>
        <v>42736</v>
      </c>
      <c r="AB210" s="430">
        <f t="shared" si="81"/>
        <v>2.3894086009304205E-2</v>
      </c>
      <c r="AC210" s="434">
        <f t="shared" si="82"/>
        <v>7.8203018340561981E-2</v>
      </c>
      <c r="AD210" s="438">
        <f t="shared" si="83"/>
        <v>3.9254948616596064E-2</v>
      </c>
      <c r="AE210" s="442">
        <f t="shared" si="84"/>
        <v>9.1153666128848787E-2</v>
      </c>
      <c r="AF210" s="446">
        <f t="shared" si="85"/>
        <v>4.706204906527045E-2</v>
      </c>
      <c r="AG210" s="449">
        <f t="shared" si="86"/>
        <v>0.1278431239173683</v>
      </c>
      <c r="AH210" s="472">
        <f t="shared" si="88"/>
        <v>5.3782213358444145E-2</v>
      </c>
      <c r="AI210" s="424">
        <f t="shared" si="87"/>
        <v>2.3894086009304205E-2</v>
      </c>
      <c r="AJ210" s="372">
        <f t="shared" si="89"/>
        <v>230.35812196835397</v>
      </c>
    </row>
    <row r="211" spans="2:36">
      <c r="B211" s="390">
        <f>'Step #4'!B211</f>
        <v>206</v>
      </c>
      <c r="C211" s="406">
        <f>'Step #4'!C211</f>
        <v>42795</v>
      </c>
      <c r="D211" s="398">
        <f>'IdxETF data'!D221</f>
        <v>205.866592</v>
      </c>
      <c r="E211" s="422">
        <f t="shared" si="70"/>
        <v>-3.0870189999254727E-3</v>
      </c>
      <c r="F211" s="409">
        <f>'IdxETF data'!AB221</f>
        <v>31.861543999999999</v>
      </c>
      <c r="G211" s="410">
        <f t="shared" si="71"/>
        <v>7.5914191525181529E-3</v>
      </c>
      <c r="H211" s="392">
        <f>'IdxETF data'!AF221</f>
        <v>23.495318999999999</v>
      </c>
      <c r="I211" s="411">
        <f t="shared" si="72"/>
        <v>4.4694719181023856E-2</v>
      </c>
      <c r="J211" s="412">
        <f>'IdxETF data'!AH221</f>
        <v>17.102295000000002</v>
      </c>
      <c r="K211" s="413">
        <f t="shared" si="73"/>
        <v>2.9616217205179263E-2</v>
      </c>
      <c r="L211" s="464">
        <f>'IdxETF data'!AP221</f>
        <v>44.897491000000002</v>
      </c>
      <c r="M211" s="414">
        <f t="shared" si="74"/>
        <v>5.2701940008974546E-3</v>
      </c>
      <c r="N211" s="415">
        <f>'IdxETF data'!AZ221</f>
        <v>16.191452000000002</v>
      </c>
      <c r="O211" s="417">
        <f t="shared" si="75"/>
        <v>2.1953364099429162E-2</v>
      </c>
      <c r="Q211" s="408">
        <f>'IdxETF data'!K221</f>
        <v>8.5381879999999999</v>
      </c>
      <c r="R211" s="467">
        <f t="shared" si="76"/>
        <v>-9.3386873112399904E-4</v>
      </c>
      <c r="S211" s="463">
        <f>'IdxETF data'!Q221</f>
        <v>52.040382000000001</v>
      </c>
      <c r="T211" s="467">
        <f t="shared" si="77"/>
        <v>-3.5441132895392968E-3</v>
      </c>
      <c r="U211" s="408">
        <f>'IdxETF data'!S221</f>
        <v>17.058378000000001</v>
      </c>
      <c r="V211" s="467">
        <f t="shared" si="78"/>
        <v>1.7162462253781374E-2</v>
      </c>
      <c r="W211" s="466">
        <f>'IdxETF data'!R221</f>
        <v>12.563526</v>
      </c>
      <c r="X211" s="467">
        <f t="shared" si="79"/>
        <v>2.511295108221856E-2</v>
      </c>
      <c r="Z211">
        <f t="shared" si="69"/>
        <v>205</v>
      </c>
      <c r="AA211" s="420">
        <f t="shared" si="80"/>
        <v>42767</v>
      </c>
      <c r="AB211" s="430">
        <f t="shared" si="81"/>
        <v>3.929179776142977E-2</v>
      </c>
      <c r="AC211" s="434">
        <f t="shared" si="82"/>
        <v>4.1155679639593989E-2</v>
      </c>
      <c r="AD211" s="438">
        <f t="shared" si="83"/>
        <v>3.6353598414651245E-4</v>
      </c>
      <c r="AE211" s="442">
        <f t="shared" si="84"/>
        <v>2.7579488917383266E-2</v>
      </c>
      <c r="AF211" s="446">
        <f t="shared" si="85"/>
        <v>1.3051045853134768E-2</v>
      </c>
      <c r="AG211" s="449">
        <f t="shared" si="86"/>
        <v>2.5264254038495748E-2</v>
      </c>
      <c r="AH211" s="472">
        <f t="shared" si="88"/>
        <v>2.8534080329034359E-2</v>
      </c>
      <c r="AI211" s="424">
        <f t="shared" si="87"/>
        <v>3.929179776142977E-2</v>
      </c>
      <c r="AJ211" s="372">
        <f t="shared" si="89"/>
        <v>236.93117912504448</v>
      </c>
    </row>
    <row r="212" spans="2:36">
      <c r="B212" s="390">
        <f>'Step #4'!B212</f>
        <v>207</v>
      </c>
      <c r="C212" s="406">
        <f>'Step #4'!C212</f>
        <v>42826</v>
      </c>
      <c r="D212" s="398">
        <f>'IdxETF data'!D222</f>
        <v>208.814514</v>
      </c>
      <c r="E212" s="422">
        <f t="shared" si="70"/>
        <v>1.4319574494146226E-2</v>
      </c>
      <c r="F212" s="409">
        <f>'IdxETF data'!AB222</f>
        <v>31.894663000000001</v>
      </c>
      <c r="G212" s="410">
        <f t="shared" si="71"/>
        <v>1.0394662606432181E-3</v>
      </c>
      <c r="H212" s="392">
        <f>'IdxETF data'!AF222</f>
        <v>24.255341000000001</v>
      </c>
      <c r="I212" s="411">
        <f t="shared" si="72"/>
        <v>3.234780510960511E-2</v>
      </c>
      <c r="J212" s="412">
        <f>'IdxETF data'!AH222</f>
        <v>17.601906</v>
      </c>
      <c r="K212" s="413">
        <f t="shared" si="73"/>
        <v>2.9213096838757391E-2</v>
      </c>
      <c r="L212" s="464">
        <f>'IdxETF data'!AP222</f>
        <v>45.211334000000001</v>
      </c>
      <c r="M212" s="414">
        <f t="shared" si="74"/>
        <v>6.990212437483434E-3</v>
      </c>
      <c r="N212" s="415">
        <f>'IdxETF data'!AZ222</f>
        <v>16.312121999999999</v>
      </c>
      <c r="O212" s="417">
        <f t="shared" si="75"/>
        <v>7.4526978803381994E-3</v>
      </c>
      <c r="Q212" s="408">
        <f>'IdxETF data'!K222</f>
        <v>8.6039100000000008</v>
      </c>
      <c r="R212" s="467">
        <f t="shared" si="76"/>
        <v>7.6974177659241416E-3</v>
      </c>
      <c r="S212" s="463">
        <f>'IdxETF data'!Q222</f>
        <v>52.808933000000003</v>
      </c>
      <c r="T212" s="467">
        <f t="shared" si="77"/>
        <v>1.4768358156940442E-2</v>
      </c>
      <c r="U212" s="408">
        <f>'IdxETF data'!S222</f>
        <v>17.525290999999999</v>
      </c>
      <c r="V212" s="467">
        <f t="shared" si="78"/>
        <v>2.737147693643549E-2</v>
      </c>
      <c r="W212" s="466">
        <f>'IdxETF data'!R222</f>
        <v>12.878613</v>
      </c>
      <c r="X212" s="467">
        <f t="shared" si="79"/>
        <v>2.5079503954542615E-2</v>
      </c>
      <c r="Z212">
        <f t="shared" si="69"/>
        <v>206</v>
      </c>
      <c r="AA212" s="420">
        <f t="shared" si="80"/>
        <v>42795</v>
      </c>
      <c r="AB212" s="430">
        <f t="shared" si="81"/>
        <v>-3.0870189999254727E-3</v>
      </c>
      <c r="AC212" s="434">
        <f t="shared" si="82"/>
        <v>7.5914191525181529E-3</v>
      </c>
      <c r="AD212" s="438">
        <f t="shared" si="83"/>
        <v>4.4694719181023856E-2</v>
      </c>
      <c r="AE212" s="442">
        <f t="shared" si="84"/>
        <v>2.9616217205179263E-2</v>
      </c>
      <c r="AF212" s="446">
        <f t="shared" si="85"/>
        <v>5.2701940008974546E-3</v>
      </c>
      <c r="AG212" s="449">
        <f t="shared" si="86"/>
        <v>2.1953364099429162E-2</v>
      </c>
      <c r="AH212" s="472">
        <f t="shared" si="88"/>
        <v>1.2292090680611701E-2</v>
      </c>
      <c r="AI212" s="424">
        <f t="shared" si="87"/>
        <v>-3.0870189999254727E-3</v>
      </c>
      <c r="AJ212" s="372">
        <f t="shared" si="89"/>
        <v>239.84355866391377</v>
      </c>
    </row>
    <row r="213" spans="2:36">
      <c r="B213" s="390">
        <f>'Step #4'!B213</f>
        <v>208</v>
      </c>
      <c r="C213" s="406">
        <f>'Step #4'!C213</f>
        <v>42856</v>
      </c>
      <c r="D213" s="398">
        <f>'IdxETF data'!D223</f>
        <v>211.76144400000001</v>
      </c>
      <c r="E213" s="422">
        <f t="shared" si="70"/>
        <v>1.4112668432616715E-2</v>
      </c>
      <c r="F213" s="409">
        <f>'IdxETF data'!AB223</f>
        <v>33.22739</v>
      </c>
      <c r="G213" s="410">
        <f t="shared" si="71"/>
        <v>4.1785266707473845E-2</v>
      </c>
      <c r="H213" s="392">
        <f>'IdxETF data'!AF223</f>
        <v>25.350431</v>
      </c>
      <c r="I213" s="411">
        <f t="shared" si="72"/>
        <v>4.514840669525122E-2</v>
      </c>
      <c r="J213" s="412">
        <f>'IdxETF data'!AH223</f>
        <v>18.178391999999999</v>
      </c>
      <c r="K213" s="413">
        <f t="shared" si="73"/>
        <v>3.2751339542433699E-2</v>
      </c>
      <c r="L213" s="464">
        <f>'IdxETF data'!AP223</f>
        <v>46.458019</v>
      </c>
      <c r="M213" s="414">
        <f t="shared" si="74"/>
        <v>2.7574612153669298E-2</v>
      </c>
      <c r="N213" s="415">
        <f>'IdxETF data'!AZ223</f>
        <v>16.816113000000001</v>
      </c>
      <c r="O213" s="417">
        <f t="shared" si="75"/>
        <v>3.0896715951487019E-2</v>
      </c>
      <c r="Q213" s="408">
        <f>'IdxETF data'!K223</f>
        <v>8.6609169999999995</v>
      </c>
      <c r="R213" s="467">
        <f t="shared" si="76"/>
        <v>6.6257085441385755E-3</v>
      </c>
      <c r="S213" s="463">
        <f>'IdxETF data'!Q223</f>
        <v>53.340026999999999</v>
      </c>
      <c r="T213" s="467">
        <f t="shared" si="77"/>
        <v>1.0056897002634013E-2</v>
      </c>
      <c r="U213" s="408">
        <f>'IdxETF data'!S223</f>
        <v>18.043375000000001</v>
      </c>
      <c r="V213" s="467">
        <f t="shared" si="78"/>
        <v>2.9562076886483712E-2</v>
      </c>
      <c r="W213" s="466">
        <f>'IdxETF data'!R223</f>
        <v>13.266476000000001</v>
      </c>
      <c r="X213" s="467">
        <f t="shared" si="79"/>
        <v>3.0116830127592253E-2</v>
      </c>
      <c r="Z213">
        <f t="shared" si="69"/>
        <v>207</v>
      </c>
      <c r="AA213" s="420">
        <f t="shared" si="80"/>
        <v>42826</v>
      </c>
      <c r="AB213" s="430">
        <f t="shared" si="81"/>
        <v>1.4319574494146226E-2</v>
      </c>
      <c r="AC213" s="434">
        <f t="shared" si="82"/>
        <v>1.0394662606432181E-3</v>
      </c>
      <c r="AD213" s="438">
        <f t="shared" si="83"/>
        <v>3.234780510960511E-2</v>
      </c>
      <c r="AE213" s="442">
        <f t="shared" si="84"/>
        <v>2.9213096838757391E-2</v>
      </c>
      <c r="AF213" s="446">
        <f t="shared" si="85"/>
        <v>6.990212437483434E-3</v>
      </c>
      <c r="AG213" s="449">
        <f t="shared" si="86"/>
        <v>7.4526978803381994E-3</v>
      </c>
      <c r="AH213" s="472">
        <f t="shared" si="88"/>
        <v>1.5101521218853643E-2</v>
      </c>
      <c r="AI213" s="424">
        <f t="shared" si="87"/>
        <v>1.4319574494146226E-2</v>
      </c>
      <c r="AJ213" s="372">
        <f t="shared" si="89"/>
        <v>243.46556125428225</v>
      </c>
    </row>
    <row r="214" spans="2:36">
      <c r="B214" s="390">
        <f>'Step #4'!B214</f>
        <v>209</v>
      </c>
      <c r="C214" s="406">
        <f>'Step #4'!C214</f>
        <v>42887</v>
      </c>
      <c r="D214" s="398">
        <f>'IdxETF data'!D224</f>
        <v>212.07730100000001</v>
      </c>
      <c r="E214" s="422">
        <f t="shared" si="70"/>
        <v>1.4915699195929832E-3</v>
      </c>
      <c r="F214" s="409">
        <f>'IdxETF data'!AB224</f>
        <v>32.871440999999997</v>
      </c>
      <c r="G214" s="410">
        <f t="shared" si="71"/>
        <v>-1.0712517594671178E-2</v>
      </c>
      <c r="H214" s="392">
        <f>'IdxETF data'!AF224</f>
        <v>24.737507000000001</v>
      </c>
      <c r="I214" s="411">
        <f t="shared" si="72"/>
        <v>-2.4178050463915191E-2</v>
      </c>
      <c r="J214" s="412">
        <f>'IdxETF data'!AH224</f>
        <v>18.009288999999999</v>
      </c>
      <c r="K214" s="413">
        <f t="shared" si="73"/>
        <v>-9.3024179476380864E-3</v>
      </c>
      <c r="L214" s="464">
        <f>'IdxETF data'!AP224</f>
        <v>46.771858000000002</v>
      </c>
      <c r="M214" s="414">
        <f t="shared" si="74"/>
        <v>6.7553246297480385E-3</v>
      </c>
      <c r="N214" s="415">
        <f>'IdxETF data'!AZ224</f>
        <v>16.76642</v>
      </c>
      <c r="O214" s="417">
        <f t="shared" si="75"/>
        <v>-2.9550824260042852E-3</v>
      </c>
      <c r="Q214" s="408">
        <f>'IdxETF data'!K224</f>
        <v>8.6625239999999994</v>
      </c>
      <c r="R214" s="467">
        <f t="shared" si="76"/>
        <v>1.8554617253574435E-4</v>
      </c>
      <c r="S214" s="463">
        <f>'IdxETF data'!Q224</f>
        <v>53.596736999999997</v>
      </c>
      <c r="T214" s="467">
        <f t="shared" si="77"/>
        <v>4.8127084750069216E-3</v>
      </c>
      <c r="U214" s="408">
        <f>'IdxETF data'!S224</f>
        <v>18.184092</v>
      </c>
      <c r="V214" s="467">
        <f t="shared" si="78"/>
        <v>7.7988181257662159E-3</v>
      </c>
      <c r="W214" s="466">
        <f>'IdxETF data'!R224</f>
        <v>13.195232000000001</v>
      </c>
      <c r="X214" s="467">
        <f t="shared" si="79"/>
        <v>-5.3702279339291614E-3</v>
      </c>
      <c r="Z214">
        <f t="shared" si="69"/>
        <v>208</v>
      </c>
      <c r="AA214" s="420">
        <f t="shared" si="80"/>
        <v>42856</v>
      </c>
      <c r="AB214" s="430">
        <f t="shared" si="81"/>
        <v>1.4112668432616715E-2</v>
      </c>
      <c r="AC214" s="434">
        <f t="shared" si="82"/>
        <v>4.1785266707473845E-2</v>
      </c>
      <c r="AD214" s="438">
        <f t="shared" si="83"/>
        <v>4.514840669525122E-2</v>
      </c>
      <c r="AE214" s="442">
        <f t="shared" si="84"/>
        <v>3.2751339542433699E-2</v>
      </c>
      <c r="AF214" s="446">
        <f t="shared" si="85"/>
        <v>2.7574612153669298E-2</v>
      </c>
      <c r="AG214" s="449">
        <f t="shared" si="86"/>
        <v>3.0896715951487019E-2</v>
      </c>
      <c r="AH214" s="472">
        <f t="shared" si="88"/>
        <v>2.7807385148214452E-2</v>
      </c>
      <c r="AI214" s="424">
        <f t="shared" si="87"/>
        <v>1.4112668432616715E-2</v>
      </c>
      <c r="AJ214" s="372">
        <f t="shared" si="89"/>
        <v>250.23570188640622</v>
      </c>
    </row>
    <row r="215" spans="2:36">
      <c r="B215" s="390">
        <f>'Step #4'!B215</f>
        <v>210</v>
      </c>
      <c r="C215" s="406">
        <f>'Step #4'!C215</f>
        <v>42917</v>
      </c>
      <c r="D215" s="398">
        <f>'IdxETF data'!D225</f>
        <v>217.491837</v>
      </c>
      <c r="E215" s="422">
        <f t="shared" si="70"/>
        <v>2.553095486631074E-2</v>
      </c>
      <c r="F215" s="409">
        <f>'IdxETF data'!AB225</f>
        <v>35.369166999999997</v>
      </c>
      <c r="G215" s="410">
        <f t="shared" si="71"/>
        <v>7.5984682265678671E-2</v>
      </c>
      <c r="H215" s="392">
        <f>'IdxETF data'!AF225</f>
        <v>25.581054999999999</v>
      </c>
      <c r="I215" s="411">
        <f t="shared" si="72"/>
        <v>3.4099960032350829E-2</v>
      </c>
      <c r="J215" s="412">
        <f>'IdxETF data'!AH225</f>
        <v>18.977083</v>
      </c>
      <c r="K215" s="413">
        <f t="shared" si="73"/>
        <v>5.3738601229621041E-2</v>
      </c>
      <c r="L215" s="464">
        <f>'IdxETF data'!AP225</f>
        <v>48.046967000000002</v>
      </c>
      <c r="M215" s="414">
        <f t="shared" si="74"/>
        <v>2.7262312307541947E-2</v>
      </c>
      <c r="N215" s="415">
        <f>'IdxETF data'!AZ225</f>
        <v>17.831593000000002</v>
      </c>
      <c r="O215" s="417">
        <f t="shared" si="75"/>
        <v>6.3530139409605724E-2</v>
      </c>
      <c r="Q215" s="408">
        <f>'IdxETF data'!K225</f>
        <v>8.6963570000000008</v>
      </c>
      <c r="R215" s="467">
        <f t="shared" si="76"/>
        <v>3.9056746047689828E-3</v>
      </c>
      <c r="S215" s="463">
        <f>'IdxETF data'!Q225</f>
        <v>54.834290000000003</v>
      </c>
      <c r="T215" s="467">
        <f t="shared" si="77"/>
        <v>2.3090081024895293E-2</v>
      </c>
      <c r="U215" s="408">
        <f>'IdxETF data'!S225</f>
        <v>18.657399999999999</v>
      </c>
      <c r="V215" s="467">
        <f t="shared" si="78"/>
        <v>2.602868485267229E-2</v>
      </c>
      <c r="W215" s="466">
        <f>'IdxETF data'!R225</f>
        <v>13.790770999999999</v>
      </c>
      <c r="X215" s="467">
        <f t="shared" si="79"/>
        <v>4.5132893457273005E-2</v>
      </c>
      <c r="Z215">
        <f t="shared" si="69"/>
        <v>209</v>
      </c>
      <c r="AA215" s="420">
        <f t="shared" si="80"/>
        <v>42887</v>
      </c>
      <c r="AB215" s="430">
        <f t="shared" si="81"/>
        <v>1.4915699195929832E-3</v>
      </c>
      <c r="AC215" s="434">
        <f t="shared" si="82"/>
        <v>-1.0712517594671178E-2</v>
      </c>
      <c r="AD215" s="438">
        <f t="shared" si="83"/>
        <v>-2.4178050463915191E-2</v>
      </c>
      <c r="AE215" s="442">
        <f t="shared" si="84"/>
        <v>-9.3024179476380864E-3</v>
      </c>
      <c r="AF215" s="446">
        <f t="shared" si="85"/>
        <v>6.7553246297480385E-3</v>
      </c>
      <c r="AG215" s="449">
        <f t="shared" si="86"/>
        <v>-2.9550824260042852E-3</v>
      </c>
      <c r="AH215" s="472">
        <f t="shared" si="88"/>
        <v>-5.1871748153401948E-3</v>
      </c>
      <c r="AI215" s="424">
        <f t="shared" si="87"/>
        <v>1.4915699195929832E-3</v>
      </c>
      <c r="AJ215" s="372">
        <f t="shared" si="89"/>
        <v>248.93768555568209</v>
      </c>
    </row>
    <row r="216" spans="2:36">
      <c r="B216" s="390">
        <f>'Step #4'!B216</f>
        <v>211</v>
      </c>
      <c r="C216" s="406">
        <f>'Step #4'!C216</f>
        <v>42948</v>
      </c>
      <c r="D216" s="398">
        <f>'IdxETF data'!D226</f>
        <v>218.12640400000001</v>
      </c>
      <c r="E216" s="422">
        <f t="shared" si="70"/>
        <v>2.9176589280452969E-3</v>
      </c>
      <c r="F216" s="409">
        <f>'IdxETF data'!AB226</f>
        <v>36.782600000000002</v>
      </c>
      <c r="G216" s="410">
        <f t="shared" si="71"/>
        <v>3.9962292580993042E-2</v>
      </c>
      <c r="H216" s="392">
        <f>'IdxETF data'!AF226</f>
        <v>25.622705</v>
      </c>
      <c r="I216" s="411">
        <f t="shared" si="72"/>
        <v>1.6281580255388395E-3</v>
      </c>
      <c r="J216" s="412">
        <f>'IdxETF data'!AH226</f>
        <v>19.297540999999999</v>
      </c>
      <c r="K216" s="413">
        <f t="shared" si="73"/>
        <v>1.6886578406175357E-2</v>
      </c>
      <c r="L216" s="464">
        <f>'IdxETF data'!AP226</f>
        <v>48.003101000000001</v>
      </c>
      <c r="M216" s="414">
        <f t="shared" si="74"/>
        <v>-9.1298166645981116E-4</v>
      </c>
      <c r="N216" s="415">
        <f>'IdxETF data'!AZ226</f>
        <v>17.767014</v>
      </c>
      <c r="O216" s="417">
        <f t="shared" si="75"/>
        <v>-3.6216057645551691E-3</v>
      </c>
      <c r="Q216" s="408">
        <f>'IdxETF data'!K226</f>
        <v>8.7706590000000002</v>
      </c>
      <c r="R216" s="467">
        <f t="shared" si="76"/>
        <v>8.5440374630434412E-3</v>
      </c>
      <c r="S216" s="463">
        <f>'IdxETF data'!Q226</f>
        <v>54.914295000000003</v>
      </c>
      <c r="T216" s="467">
        <f t="shared" si="77"/>
        <v>1.4590322953027535E-3</v>
      </c>
      <c r="U216" s="408">
        <f>'IdxETF data'!S226</f>
        <v>18.836493000000001</v>
      </c>
      <c r="V216" s="467">
        <f t="shared" si="78"/>
        <v>9.5990330914277333E-3</v>
      </c>
      <c r="W216" s="466">
        <f>'IdxETF data'!R226</f>
        <v>13.878762</v>
      </c>
      <c r="X216" s="467">
        <f t="shared" si="79"/>
        <v>6.380426446063181E-3</v>
      </c>
      <c r="Z216">
        <f t="shared" si="69"/>
        <v>210</v>
      </c>
      <c r="AA216" s="420">
        <f t="shared" si="80"/>
        <v>42917</v>
      </c>
      <c r="AB216" s="430">
        <f t="shared" si="81"/>
        <v>2.553095486631074E-2</v>
      </c>
      <c r="AC216" s="434">
        <f t="shared" si="82"/>
        <v>7.5984682265678671E-2</v>
      </c>
      <c r="AD216" s="438">
        <f t="shared" si="83"/>
        <v>3.4099960032350829E-2</v>
      </c>
      <c r="AE216" s="442">
        <f t="shared" si="84"/>
        <v>5.3738601229621041E-2</v>
      </c>
      <c r="AF216" s="446">
        <f t="shared" si="85"/>
        <v>2.7262312307541947E-2</v>
      </c>
      <c r="AG216" s="449">
        <f t="shared" si="86"/>
        <v>6.3530139409605724E-2</v>
      </c>
      <c r="AH216" s="472">
        <f t="shared" si="88"/>
        <v>4.1178183585905595E-2</v>
      </c>
      <c r="AI216" s="424">
        <f t="shared" si="87"/>
        <v>2.553095486631074E-2</v>
      </c>
      <c r="AJ216" s="372">
        <f t="shared" si="89"/>
        <v>259.18848727294443</v>
      </c>
    </row>
    <row r="217" spans="2:36">
      <c r="B217" s="390">
        <f>'Step #4'!B217</f>
        <v>212</v>
      </c>
      <c r="C217" s="406">
        <f>'Step #4'!C217</f>
        <v>42979</v>
      </c>
      <c r="D217" s="398">
        <f>'IdxETF data'!D227</f>
        <v>221.42262299999999</v>
      </c>
      <c r="E217" s="422">
        <f t="shared" si="70"/>
        <v>1.5111508462771761E-2</v>
      </c>
      <c r="F217" s="409">
        <f>'IdxETF data'!AB227</f>
        <v>36.616309999999999</v>
      </c>
      <c r="G217" s="410">
        <f t="shared" si="71"/>
        <v>-4.5208875935905946E-3</v>
      </c>
      <c r="H217" s="392">
        <f>'IdxETF data'!AF227</f>
        <v>27.013794000000001</v>
      </c>
      <c r="I217" s="411">
        <f t="shared" si="72"/>
        <v>5.4291262378425742E-2</v>
      </c>
      <c r="J217" s="412">
        <f>'IdxETF data'!AH227</f>
        <v>19.297540999999999</v>
      </c>
      <c r="K217" s="413">
        <f t="shared" si="73"/>
        <v>0</v>
      </c>
      <c r="L217" s="464">
        <f>'IdxETF data'!AP227</f>
        <v>48.880516</v>
      </c>
      <c r="M217" s="414">
        <f t="shared" si="74"/>
        <v>1.8278298312436103E-2</v>
      </c>
      <c r="N217" s="415">
        <f>'IdxETF data'!AZ227</f>
        <v>17.530211999999999</v>
      </c>
      <c r="O217" s="417">
        <f t="shared" si="75"/>
        <v>-1.3328182214524142E-2</v>
      </c>
      <c r="Q217" s="408">
        <f>'IdxETF data'!K227</f>
        <v>8.7237380000000009</v>
      </c>
      <c r="R217" s="467">
        <f t="shared" si="76"/>
        <v>-5.3497690424402222E-3</v>
      </c>
      <c r="S217" s="463">
        <f>'IdxETF data'!Q227</f>
        <v>56.034453999999997</v>
      </c>
      <c r="T217" s="467">
        <f t="shared" si="77"/>
        <v>2.0398313408193536E-2</v>
      </c>
      <c r="U217" s="408">
        <f>'IdxETF data'!S227</f>
        <v>19.175485999999999</v>
      </c>
      <c r="V217" s="467">
        <f t="shared" si="78"/>
        <v>1.7996609029079735E-2</v>
      </c>
      <c r="W217" s="466">
        <f>'IdxETF data'!R227</f>
        <v>14.054746</v>
      </c>
      <c r="X217" s="467">
        <f t="shared" si="79"/>
        <v>1.2680093512663415E-2</v>
      </c>
      <c r="Z217">
        <f t="shared" si="69"/>
        <v>211</v>
      </c>
      <c r="AA217" s="420">
        <f t="shared" si="80"/>
        <v>42948</v>
      </c>
      <c r="AB217" s="430">
        <f t="shared" si="81"/>
        <v>2.9176589280452969E-3</v>
      </c>
      <c r="AC217" s="434">
        <f t="shared" si="82"/>
        <v>3.9962292580993042E-2</v>
      </c>
      <c r="AD217" s="438">
        <f t="shared" si="83"/>
        <v>1.6281580255388395E-3</v>
      </c>
      <c r="AE217" s="442">
        <f t="shared" si="84"/>
        <v>1.6886578406175357E-2</v>
      </c>
      <c r="AF217" s="446">
        <f t="shared" si="85"/>
        <v>-9.1298166645981116E-4</v>
      </c>
      <c r="AG217" s="449">
        <f t="shared" si="86"/>
        <v>-3.6216057645551691E-3</v>
      </c>
      <c r="AH217" s="472">
        <f t="shared" si="88"/>
        <v>8.6408302597139382E-3</v>
      </c>
      <c r="AI217" s="424">
        <f t="shared" si="87"/>
        <v>2.9176589280452969E-3</v>
      </c>
      <c r="AJ217" s="372">
        <f t="shared" si="89"/>
        <v>261.4280909967419</v>
      </c>
    </row>
    <row r="218" spans="2:36">
      <c r="B218" s="390">
        <f>'Step #4'!B218</f>
        <v>213</v>
      </c>
      <c r="C218" s="406">
        <f>'Step #4'!C218</f>
        <v>43009</v>
      </c>
      <c r="D218" s="398">
        <f>'IdxETF data'!D228</f>
        <v>227.76503</v>
      </c>
      <c r="E218" s="422">
        <f t="shared" si="70"/>
        <v>2.8643897873073199E-2</v>
      </c>
      <c r="F218" s="409">
        <f>'IdxETF data'!AB228</f>
        <v>38.187725</v>
      </c>
      <c r="G218" s="410">
        <f t="shared" si="71"/>
        <v>4.2915711605019835E-2</v>
      </c>
      <c r="H218" s="392">
        <f>'IdxETF data'!AF228</f>
        <v>27.546911000000001</v>
      </c>
      <c r="I218" s="411">
        <f t="shared" si="72"/>
        <v>1.9734991686099379E-2</v>
      </c>
      <c r="J218" s="412">
        <f>'IdxETF data'!AH228</f>
        <v>19.289721</v>
      </c>
      <c r="K218" s="413">
        <f t="shared" si="73"/>
        <v>-4.0523297761096977E-4</v>
      </c>
      <c r="L218" s="464">
        <f>'IdxETF data'!AP228</f>
        <v>51.460098000000002</v>
      </c>
      <c r="M218" s="414">
        <f t="shared" si="74"/>
        <v>5.2773215405500284E-2</v>
      </c>
      <c r="N218" s="415">
        <f>'IdxETF data'!AZ228</f>
        <v>18.319541999999998</v>
      </c>
      <c r="O218" s="417">
        <f t="shared" si="75"/>
        <v>4.5026837097007055E-2</v>
      </c>
      <c r="Q218" s="408">
        <f>'IdxETF data'!K228</f>
        <v>8.7334589999999999</v>
      </c>
      <c r="R218" s="467">
        <f t="shared" si="76"/>
        <v>1.1143159044895157E-3</v>
      </c>
      <c r="S218" s="463">
        <f>'IdxETF data'!Q228</f>
        <v>57.474915000000003</v>
      </c>
      <c r="T218" s="467">
        <f t="shared" si="77"/>
        <v>2.5706701808855037E-2</v>
      </c>
      <c r="U218" s="408">
        <f>'IdxETF data'!S228</f>
        <v>19.795905999999999</v>
      </c>
      <c r="V218" s="467">
        <f t="shared" si="78"/>
        <v>3.2354851397247364E-2</v>
      </c>
      <c r="W218" s="466">
        <f>'IdxETF data'!R228</f>
        <v>14.403301000000001</v>
      </c>
      <c r="X218" s="467">
        <f t="shared" si="79"/>
        <v>2.4799807837153409E-2</v>
      </c>
      <c r="Z218">
        <f t="shared" si="69"/>
        <v>212</v>
      </c>
      <c r="AA218" s="420">
        <f t="shared" si="80"/>
        <v>42979</v>
      </c>
      <c r="AB218" s="430">
        <f t="shared" si="81"/>
        <v>1.5111508462771761E-2</v>
      </c>
      <c r="AC218" s="434">
        <f t="shared" si="82"/>
        <v>-4.5208875935905946E-3</v>
      </c>
      <c r="AD218" s="438">
        <f t="shared" si="83"/>
        <v>5.4291262378425742E-2</v>
      </c>
      <c r="AE218" s="442">
        <f t="shared" si="84"/>
        <v>0</v>
      </c>
      <c r="AF218" s="446">
        <f t="shared" si="85"/>
        <v>1.8278298312436103E-2</v>
      </c>
      <c r="AG218" s="449">
        <f t="shared" si="86"/>
        <v>-1.3328182214524142E-2</v>
      </c>
      <c r="AH218" s="472">
        <f t="shared" si="88"/>
        <v>1.4005171212625171E-2</v>
      </c>
      <c r="AI218" s="424">
        <f t="shared" si="87"/>
        <v>1.5111508462771761E-2</v>
      </c>
      <c r="AJ218" s="372">
        <f t="shared" si="89"/>
        <v>265.08943617094104</v>
      </c>
    </row>
    <row r="219" spans="2:36">
      <c r="B219" s="390">
        <f>'Step #4'!B219</f>
        <v>214</v>
      </c>
      <c r="C219" s="406">
        <f>'Step #4'!C219</f>
        <v>43040</v>
      </c>
      <c r="D219" s="398">
        <f>'IdxETF data'!D229</f>
        <v>234.72688299999999</v>
      </c>
      <c r="E219" s="422">
        <f t="shared" si="70"/>
        <v>3.0565943332038215E-2</v>
      </c>
      <c r="F219" s="409">
        <f>'IdxETF data'!AB229</f>
        <v>38.387267999999999</v>
      </c>
      <c r="G219" s="410">
        <f t="shared" si="71"/>
        <v>5.2253178213679252E-3</v>
      </c>
      <c r="H219" s="392">
        <f>'IdxETF data'!AF229</f>
        <v>27.688518999999999</v>
      </c>
      <c r="I219" s="411">
        <f t="shared" si="72"/>
        <v>5.140612680673895E-3</v>
      </c>
      <c r="J219" s="412">
        <f>'IdxETF data'!AH229</f>
        <v>20.055682999999998</v>
      </c>
      <c r="K219" s="413">
        <f t="shared" si="73"/>
        <v>3.9708298528527086E-2</v>
      </c>
      <c r="L219" s="464">
        <f>'IdxETF data'!AP229</f>
        <v>52.565627999999997</v>
      </c>
      <c r="M219" s="414">
        <f t="shared" si="74"/>
        <v>2.1483247078153633E-2</v>
      </c>
      <c r="N219" s="415">
        <f>'IdxETF data'!AZ229</f>
        <v>18.972529999999999</v>
      </c>
      <c r="O219" s="417">
        <f t="shared" si="75"/>
        <v>3.5644340890181647E-2</v>
      </c>
      <c r="Q219" s="408">
        <f>'IdxETF data'!K229</f>
        <v>8.7188289999999995</v>
      </c>
      <c r="R219" s="467">
        <f t="shared" si="76"/>
        <v>-1.6751667351962984E-3</v>
      </c>
      <c r="S219" s="463">
        <f>'IdxETF data'!Q229</f>
        <v>59.224411000000003</v>
      </c>
      <c r="T219" s="467">
        <f t="shared" si="77"/>
        <v>3.0439296865423904E-2</v>
      </c>
      <c r="U219" s="408">
        <f>'IdxETF data'!S229</f>
        <v>20.019767999999999</v>
      </c>
      <c r="V219" s="467">
        <f t="shared" si="78"/>
        <v>1.1308499848402986E-2</v>
      </c>
      <c r="W219" s="466">
        <f>'IdxETF data'!R229</f>
        <v>14.507847999999999</v>
      </c>
      <c r="X219" s="467">
        <f t="shared" si="79"/>
        <v>7.2585444128396848E-3</v>
      </c>
      <c r="Z219">
        <f t="shared" si="69"/>
        <v>213</v>
      </c>
      <c r="AA219" s="420">
        <f t="shared" si="80"/>
        <v>43009</v>
      </c>
      <c r="AB219" s="430">
        <f t="shared" si="81"/>
        <v>2.8643897873073199E-2</v>
      </c>
      <c r="AC219" s="434">
        <f t="shared" si="82"/>
        <v>4.2915711605019835E-2</v>
      </c>
      <c r="AD219" s="438">
        <f t="shared" si="83"/>
        <v>1.9734991686099379E-2</v>
      </c>
      <c r="AE219" s="442">
        <f t="shared" si="84"/>
        <v>-4.0523297761096977E-4</v>
      </c>
      <c r="AF219" s="446">
        <f t="shared" si="85"/>
        <v>5.2773215405500284E-2</v>
      </c>
      <c r="AG219" s="449">
        <f t="shared" si="86"/>
        <v>4.5026837097007055E-2</v>
      </c>
      <c r="AH219" s="472">
        <f t="shared" si="88"/>
        <v>3.0594646595386799E-2</v>
      </c>
      <c r="AI219" s="424">
        <f t="shared" si="87"/>
        <v>2.8643897873073199E-2</v>
      </c>
      <c r="AJ219" s="372">
        <f t="shared" si="89"/>
        <v>273.19975378676133</v>
      </c>
    </row>
    <row r="220" spans="2:36">
      <c r="B220" s="390">
        <f>'Step #4'!B220</f>
        <v>215</v>
      </c>
      <c r="C220" s="406">
        <f>'Step #4'!C220</f>
        <v>43070</v>
      </c>
      <c r="D220" s="398">
        <f>'IdxETF data'!D230</f>
        <v>236.36540199999999</v>
      </c>
      <c r="E220" s="422">
        <f t="shared" si="70"/>
        <v>6.9805340532724802E-3</v>
      </c>
      <c r="F220" s="409">
        <f>'IdxETF data'!AB230</f>
        <v>38.387267999999999</v>
      </c>
      <c r="G220" s="410">
        <f t="shared" si="71"/>
        <v>0</v>
      </c>
      <c r="H220" s="392">
        <f>'IdxETF data'!AF230</f>
        <v>27.505257</v>
      </c>
      <c r="I220" s="411">
        <f t="shared" si="72"/>
        <v>-6.6186999745273534E-3</v>
      </c>
      <c r="J220" s="412">
        <f>'IdxETF data'!AH230</f>
        <v>19.868100999999999</v>
      </c>
      <c r="K220" s="413">
        <f t="shared" si="73"/>
        <v>-9.3530596788949927E-3</v>
      </c>
      <c r="L220" s="464">
        <f>'IdxETF data'!AP230</f>
        <v>52.583171999999998</v>
      </c>
      <c r="M220" s="414">
        <f t="shared" si="74"/>
        <v>3.3375421672876548E-4</v>
      </c>
      <c r="N220" s="415">
        <f>'IdxETF data'!AZ230</f>
        <v>18.606570999999999</v>
      </c>
      <c r="O220" s="417">
        <f t="shared" si="75"/>
        <v>-1.928888767075343E-2</v>
      </c>
      <c r="Q220" s="408">
        <f>'IdxETF data'!K230</f>
        <v>8.7529970000000006</v>
      </c>
      <c r="R220" s="467">
        <f t="shared" si="76"/>
        <v>3.9188748856069378E-3</v>
      </c>
      <c r="S220" s="463">
        <f>'IdxETF data'!Q230</f>
        <v>59.536835000000004</v>
      </c>
      <c r="T220" s="467">
        <f t="shared" si="77"/>
        <v>5.2752571908227797E-3</v>
      </c>
      <c r="U220" s="408">
        <f>'IdxETF data'!S230</f>
        <v>20.026167000000001</v>
      </c>
      <c r="V220" s="467">
        <f t="shared" si="78"/>
        <v>3.1963407368174046E-4</v>
      </c>
      <c r="W220" s="466">
        <f>'IdxETF data'!R230</f>
        <v>14.668692</v>
      </c>
      <c r="X220" s="467">
        <f t="shared" si="79"/>
        <v>1.1086689080282763E-2</v>
      </c>
      <c r="Z220">
        <f t="shared" si="69"/>
        <v>214</v>
      </c>
      <c r="AA220" s="420">
        <f t="shared" si="80"/>
        <v>43040</v>
      </c>
      <c r="AB220" s="430">
        <f t="shared" si="81"/>
        <v>3.0565943332038215E-2</v>
      </c>
      <c r="AC220" s="434">
        <f t="shared" si="82"/>
        <v>5.2253178213679252E-3</v>
      </c>
      <c r="AD220" s="438">
        <f t="shared" si="83"/>
        <v>5.140612680673895E-3</v>
      </c>
      <c r="AE220" s="442">
        <f t="shared" si="84"/>
        <v>3.9708298528527086E-2</v>
      </c>
      <c r="AF220" s="446">
        <f t="shared" si="85"/>
        <v>2.1483247078153633E-2</v>
      </c>
      <c r="AG220" s="449">
        <f t="shared" si="86"/>
        <v>3.5644340890181647E-2</v>
      </c>
      <c r="AH220" s="472">
        <f t="shared" si="88"/>
        <v>2.3464855557807796E-2</v>
      </c>
      <c r="AI220" s="424">
        <f t="shared" si="87"/>
        <v>3.0565943332038215E-2</v>
      </c>
      <c r="AJ220" s="372">
        <f t="shared" si="89"/>
        <v>279.61034654779638</v>
      </c>
    </row>
    <row r="221" spans="2:36">
      <c r="B221" s="390">
        <f>'Step #4'!B221</f>
        <v>216</v>
      </c>
      <c r="C221" s="406">
        <f>'Step #4'!C221</f>
        <v>43101</v>
      </c>
      <c r="D221" s="398">
        <f>'IdxETF data'!D231</f>
        <v>250.96301299999999</v>
      </c>
      <c r="E221" s="422">
        <f t="shared" si="70"/>
        <v>6.1758662124332453E-2</v>
      </c>
      <c r="F221" s="409">
        <f>'IdxETF data'!AB231</f>
        <v>44.662185999999998</v>
      </c>
      <c r="G221" s="410">
        <f t="shared" si="71"/>
        <v>0.1634635212904445</v>
      </c>
      <c r="H221" s="392">
        <f>'IdxETF data'!AF231</f>
        <v>29.236124</v>
      </c>
      <c r="I221" s="411">
        <f t="shared" si="72"/>
        <v>6.2928588524004736E-2</v>
      </c>
      <c r="J221" s="412">
        <f>'IdxETF data'!AH231</f>
        <v>21.381333999999999</v>
      </c>
      <c r="K221" s="413">
        <f t="shared" si="73"/>
        <v>7.6163947425071044E-2</v>
      </c>
      <c r="L221" s="464">
        <f>'IdxETF data'!AP231</f>
        <v>55.590069</v>
      </c>
      <c r="M221" s="414">
        <f t="shared" si="74"/>
        <v>5.7183636620476319E-2</v>
      </c>
      <c r="N221" s="415">
        <f>'IdxETF data'!AZ231</f>
        <v>20.237197999999999</v>
      </c>
      <c r="O221" s="417">
        <f t="shared" si="75"/>
        <v>8.7637157862133774E-2</v>
      </c>
      <c r="Q221" s="408">
        <f>'IdxETF data'!K231</f>
        <v>8.6615859999999998</v>
      </c>
      <c r="R221" s="467">
        <f t="shared" si="76"/>
        <v>-1.0443394416792429E-2</v>
      </c>
      <c r="S221" s="463">
        <f>'IdxETF data'!Q231</f>
        <v>62.987617</v>
      </c>
      <c r="T221" s="467">
        <f t="shared" si="77"/>
        <v>5.7960454229721847E-2</v>
      </c>
      <c r="U221" s="408">
        <f>'IdxETF data'!S231</f>
        <v>21.486775999999999</v>
      </c>
      <c r="V221" s="467">
        <f t="shared" si="78"/>
        <v>7.2935025459440084E-2</v>
      </c>
      <c r="W221" s="466">
        <f>'IdxETF data'!R231</f>
        <v>15.636295</v>
      </c>
      <c r="X221" s="467">
        <f t="shared" si="79"/>
        <v>6.5963822813922324E-2</v>
      </c>
      <c r="Z221">
        <f t="shared" si="69"/>
        <v>215</v>
      </c>
      <c r="AA221" s="420">
        <f t="shared" si="80"/>
        <v>43070</v>
      </c>
      <c r="AB221" s="430">
        <f t="shared" si="81"/>
        <v>6.9805340532724802E-3</v>
      </c>
      <c r="AC221" s="434">
        <f t="shared" si="82"/>
        <v>0</v>
      </c>
      <c r="AD221" s="438">
        <f t="shared" si="83"/>
        <v>-6.6186999745273534E-3</v>
      </c>
      <c r="AE221" s="442">
        <f t="shared" si="84"/>
        <v>-9.3530596788949927E-3</v>
      </c>
      <c r="AF221" s="446">
        <f t="shared" si="85"/>
        <v>3.3375421672876548E-4</v>
      </c>
      <c r="AG221" s="449">
        <f t="shared" si="86"/>
        <v>-1.928888767075343E-2</v>
      </c>
      <c r="AH221" s="472">
        <f t="shared" si="88"/>
        <v>-1.0314106881620768E-3</v>
      </c>
      <c r="AI221" s="424">
        <f t="shared" si="87"/>
        <v>6.9805340532724802E-3</v>
      </c>
      <c r="AJ221" s="372">
        <f t="shared" si="89"/>
        <v>279.32195344784628</v>
      </c>
    </row>
    <row r="222" spans="2:36">
      <c r="B222" s="390">
        <f>'Step #4'!B222</f>
        <v>217</v>
      </c>
      <c r="C222" s="406">
        <f>'Step #4'!C222</f>
        <v>43132</v>
      </c>
      <c r="D222" s="398">
        <f>'IdxETF data'!D232</f>
        <v>241.838043</v>
      </c>
      <c r="E222" s="422">
        <f t="shared" si="70"/>
        <v>-3.6359820082332184E-2</v>
      </c>
      <c r="F222" s="409">
        <f>'IdxETF data'!AB232</f>
        <v>40.040787000000002</v>
      </c>
      <c r="G222" s="410">
        <f t="shared" si="71"/>
        <v>-0.10347453660239547</v>
      </c>
      <c r="H222" s="392">
        <f>'IdxETF data'!AF232</f>
        <v>27.081613999999998</v>
      </c>
      <c r="I222" s="411">
        <f t="shared" si="72"/>
        <v>-7.3693421193589237E-2</v>
      </c>
      <c r="J222" s="412">
        <f>'IdxETF data'!AH232</f>
        <v>20.561449</v>
      </c>
      <c r="K222" s="413">
        <f t="shared" si="73"/>
        <v>-3.8345830059059893E-2</v>
      </c>
      <c r="L222" s="464">
        <f>'IdxETF data'!AP232</f>
        <v>53.938442000000002</v>
      </c>
      <c r="M222" s="414">
        <f t="shared" si="74"/>
        <v>-2.9710828385552057E-2</v>
      </c>
      <c r="N222" s="415">
        <f>'IdxETF data'!AZ232</f>
        <v>19.626852</v>
      </c>
      <c r="O222" s="417">
        <f t="shared" si="75"/>
        <v>-3.0159610040876195E-2</v>
      </c>
      <c r="Q222" s="408">
        <f>'IdxETF data'!K232</f>
        <v>8.5732529999999993</v>
      </c>
      <c r="R222" s="467">
        <f t="shared" si="76"/>
        <v>-1.0198247757396861E-2</v>
      </c>
      <c r="S222" s="463">
        <f>'IdxETF data'!Q232</f>
        <v>60.647114000000002</v>
      </c>
      <c r="T222" s="467">
        <f t="shared" si="77"/>
        <v>-3.7158144909657409E-2</v>
      </c>
      <c r="U222" s="408">
        <f>'IdxETF data'!S232</f>
        <v>20.547218000000001</v>
      </c>
      <c r="V222" s="467">
        <f t="shared" si="78"/>
        <v>-4.372726741322186E-2</v>
      </c>
      <c r="W222" s="466">
        <f>'IdxETF data'!R232</f>
        <v>14.832560000000001</v>
      </c>
      <c r="X222" s="467">
        <f t="shared" si="79"/>
        <v>-5.140188260710099E-2</v>
      </c>
      <c r="Z222">
        <f t="shared" si="69"/>
        <v>216</v>
      </c>
      <c r="AA222" s="420">
        <f t="shared" si="80"/>
        <v>43101</v>
      </c>
      <c r="AB222" s="430">
        <f t="shared" si="81"/>
        <v>6.1758662124332453E-2</v>
      </c>
      <c r="AC222" s="434">
        <f t="shared" si="82"/>
        <v>0.1634635212904445</v>
      </c>
      <c r="AD222" s="438">
        <f t="shared" si="83"/>
        <v>6.2928588524004736E-2</v>
      </c>
      <c r="AE222" s="442">
        <f t="shared" si="84"/>
        <v>7.6163947425071044E-2</v>
      </c>
      <c r="AF222" s="446">
        <f t="shared" si="85"/>
        <v>5.7183636620476319E-2</v>
      </c>
      <c r="AG222" s="449">
        <f t="shared" si="86"/>
        <v>8.7637157862133774E-2</v>
      </c>
      <c r="AH222" s="472">
        <f t="shared" si="88"/>
        <v>8.0760755512668481E-2</v>
      </c>
      <c r="AI222" s="424">
        <f t="shared" si="87"/>
        <v>6.1758662124332453E-2</v>
      </c>
      <c r="AJ222" s="372">
        <f t="shared" si="89"/>
        <v>301.88020543956878</v>
      </c>
    </row>
    <row r="223" spans="2:36">
      <c r="B223" s="390">
        <f>'Step #4'!B223</f>
        <v>218</v>
      </c>
      <c r="C223" s="406">
        <f>'Step #4'!C223</f>
        <v>43160</v>
      </c>
      <c r="D223" s="398">
        <f>'IdxETF data'!D233</f>
        <v>234.27076700000001</v>
      </c>
      <c r="E223" s="422">
        <f t="shared" si="70"/>
        <v>-3.1290676628573211E-2</v>
      </c>
      <c r="F223" s="409">
        <f>'IdxETF data'!AB233</f>
        <v>40.057746999999999</v>
      </c>
      <c r="G223" s="410">
        <f t="shared" si="71"/>
        <v>4.2356809819943386E-4</v>
      </c>
      <c r="H223" s="392">
        <f>'IdxETF data'!AF233</f>
        <v>26.755935999999998</v>
      </c>
      <c r="I223" s="411">
        <f t="shared" si="72"/>
        <v>-1.2025797280767692E-2</v>
      </c>
      <c r="J223" s="412">
        <f>'IdxETF data'!AH233</f>
        <v>20.344421000000001</v>
      </c>
      <c r="K223" s="413">
        <f t="shared" si="73"/>
        <v>-1.0555092688263268E-2</v>
      </c>
      <c r="L223" s="464">
        <f>'IdxETF data'!AP233</f>
        <v>53.593989999999998</v>
      </c>
      <c r="M223" s="414">
        <f t="shared" si="74"/>
        <v>-6.3860205676686821E-3</v>
      </c>
      <c r="N223" s="415">
        <f>'IdxETF data'!AZ233</f>
        <v>19.612143</v>
      </c>
      <c r="O223" s="417">
        <f t="shared" si="75"/>
        <v>-7.4943246120162677E-4</v>
      </c>
      <c r="Q223" s="408">
        <f>'IdxETF data'!K233</f>
        <v>8.6232729999999993</v>
      </c>
      <c r="R223" s="467">
        <f t="shared" si="76"/>
        <v>5.8344248093460394E-3</v>
      </c>
      <c r="S223" s="463">
        <f>'IdxETF data'!Q233</f>
        <v>59.212299000000002</v>
      </c>
      <c r="T223" s="467">
        <f t="shared" si="77"/>
        <v>-2.3658421734626955E-2</v>
      </c>
      <c r="U223" s="408">
        <f>'IdxETF data'!S233</f>
        <v>20.365787999999998</v>
      </c>
      <c r="V223" s="467">
        <f t="shared" si="78"/>
        <v>-8.8299058295873145E-3</v>
      </c>
      <c r="W223" s="466">
        <f>'IdxETF data'!R233</f>
        <v>14.702662</v>
      </c>
      <c r="X223" s="467">
        <f t="shared" si="79"/>
        <v>-8.7576251166353591E-3</v>
      </c>
      <c r="Z223">
        <f t="shared" si="69"/>
        <v>217</v>
      </c>
      <c r="AA223" s="420">
        <f t="shared" si="80"/>
        <v>43132</v>
      </c>
      <c r="AB223" s="430">
        <f t="shared" si="81"/>
        <v>-3.6359820082332184E-2</v>
      </c>
      <c r="AC223" s="434">
        <f t="shared" si="82"/>
        <v>-0.10347453660239547</v>
      </c>
      <c r="AD223" s="438">
        <f t="shared" si="83"/>
        <v>-7.3693421193589237E-2</v>
      </c>
      <c r="AE223" s="442">
        <f t="shared" si="84"/>
        <v>-3.8345830059059893E-2</v>
      </c>
      <c r="AF223" s="446">
        <f t="shared" si="85"/>
        <v>-2.9710828385552057E-2</v>
      </c>
      <c r="AG223" s="449">
        <f t="shared" si="86"/>
        <v>-3.0159610040876195E-2</v>
      </c>
      <c r="AH223" s="472">
        <f t="shared" si="88"/>
        <v>-5.0940748550879385E-2</v>
      </c>
      <c r="AI223" s="424">
        <f t="shared" si="87"/>
        <v>-3.6359820082332184E-2</v>
      </c>
      <c r="AJ223" s="372">
        <f t="shared" si="89"/>
        <v>286.50220180178388</v>
      </c>
    </row>
    <row r="224" spans="2:36">
      <c r="B224" s="390">
        <f>'Step #4'!B224</f>
        <v>219</v>
      </c>
      <c r="C224" s="406">
        <f>'Step #4'!C224</f>
        <v>43191</v>
      </c>
      <c r="D224" s="398">
        <f>'IdxETF data'!D234</f>
        <v>236.42463699999999</v>
      </c>
      <c r="E224" s="422">
        <f t="shared" si="70"/>
        <v>9.1939341283668874E-3</v>
      </c>
      <c r="F224" s="409">
        <f>'IdxETF data'!AB234</f>
        <v>39.794888</v>
      </c>
      <c r="G224" s="410">
        <f t="shared" si="71"/>
        <v>-6.5620016023366645E-3</v>
      </c>
      <c r="H224" s="392">
        <f>'IdxETF data'!AF234</f>
        <v>27.106674000000002</v>
      </c>
      <c r="I224" s="411">
        <f t="shared" si="72"/>
        <v>1.3108792007874515E-2</v>
      </c>
      <c r="J224" s="412">
        <f>'IdxETF data'!AH234</f>
        <v>20.665949000000001</v>
      </c>
      <c r="K224" s="413">
        <f t="shared" si="73"/>
        <v>1.5804234487676094E-2</v>
      </c>
      <c r="L224" s="464">
        <f>'IdxETF data'!AP234</f>
        <v>53.558658999999999</v>
      </c>
      <c r="M224" s="414">
        <f t="shared" si="74"/>
        <v>-6.5923436564430116E-4</v>
      </c>
      <c r="N224" s="415">
        <f>'IdxETF data'!AZ234</f>
        <v>20.487223</v>
      </c>
      <c r="O224" s="417">
        <f t="shared" si="75"/>
        <v>4.4619295300875716E-2</v>
      </c>
      <c r="Q224" s="408">
        <f>'IdxETF data'!K234</f>
        <v>8.5542870000000004</v>
      </c>
      <c r="R224" s="467">
        <f t="shared" si="76"/>
        <v>-7.9999786623941027E-3</v>
      </c>
      <c r="S224" s="463">
        <f>'IdxETF data'!Q234</f>
        <v>59.663311</v>
      </c>
      <c r="T224" s="467">
        <f t="shared" si="77"/>
        <v>7.6168635168176735E-3</v>
      </c>
      <c r="U224" s="408">
        <f>'IdxETF data'!S234</f>
        <v>20.352827000000001</v>
      </c>
      <c r="V224" s="467">
        <f t="shared" si="78"/>
        <v>-6.3641043499018668E-4</v>
      </c>
      <c r="W224" s="466">
        <f>'IdxETF data'!R234</f>
        <v>14.85994</v>
      </c>
      <c r="X224" s="467">
        <f t="shared" si="79"/>
        <v>1.0697246525833259E-2</v>
      </c>
      <c r="Z224">
        <f t="shared" si="69"/>
        <v>218</v>
      </c>
      <c r="AA224" s="420">
        <f t="shared" si="80"/>
        <v>43160</v>
      </c>
      <c r="AB224" s="430">
        <f t="shared" si="81"/>
        <v>-3.1290676628573211E-2</v>
      </c>
      <c r="AC224" s="434">
        <f t="shared" si="82"/>
        <v>4.2356809819943386E-4</v>
      </c>
      <c r="AD224" s="438">
        <f t="shared" si="83"/>
        <v>-1.2025797280767692E-2</v>
      </c>
      <c r="AE224" s="442">
        <f t="shared" si="84"/>
        <v>-1.0555092688263268E-2</v>
      </c>
      <c r="AF224" s="446">
        <f t="shared" si="85"/>
        <v>-6.3860205676686821E-3</v>
      </c>
      <c r="AG224" s="449">
        <f t="shared" si="86"/>
        <v>-7.4943246120162677E-4</v>
      </c>
      <c r="AH224" s="472">
        <f t="shared" si="88"/>
        <v>-1.6025659600527882E-2</v>
      </c>
      <c r="AI224" s="424">
        <f t="shared" si="87"/>
        <v>-3.1290676628573211E-2</v>
      </c>
      <c r="AJ224" s="372">
        <f t="shared" si="89"/>
        <v>281.91081504090675</v>
      </c>
    </row>
    <row r="225" spans="2:36">
      <c r="B225" s="390">
        <f>'Step #4'!B225</f>
        <v>220</v>
      </c>
      <c r="C225" s="406">
        <f>'Step #4'!C225</f>
        <v>43221</v>
      </c>
      <c r="D225" s="398">
        <f>'IdxETF data'!D235</f>
        <v>242.17193599999999</v>
      </c>
      <c r="E225" s="422">
        <f t="shared" si="70"/>
        <v>2.4309222054552659E-2</v>
      </c>
      <c r="F225" s="409">
        <f>'IdxETF data'!AB235</f>
        <v>39.599842000000002</v>
      </c>
      <c r="G225" s="410">
        <f t="shared" si="71"/>
        <v>-4.9012827979312279E-3</v>
      </c>
      <c r="H225" s="392">
        <f>'IdxETF data'!AF235</f>
        <v>26.421904000000001</v>
      </c>
      <c r="I225" s="411">
        <f t="shared" si="72"/>
        <v>-2.5262044321630928E-2</v>
      </c>
      <c r="J225" s="412">
        <f>'IdxETF data'!AH235</f>
        <v>20.891007999999999</v>
      </c>
      <c r="K225" s="413">
        <f t="shared" si="73"/>
        <v>1.0890329788387554E-2</v>
      </c>
      <c r="L225" s="464">
        <f>'IdxETF data'!AP235</f>
        <v>52.763756000000001</v>
      </c>
      <c r="M225" s="414">
        <f t="shared" si="74"/>
        <v>-1.484172708655751E-2</v>
      </c>
      <c r="N225" s="415">
        <f>'IdxETF data'!AZ235</f>
        <v>19.435652000000001</v>
      </c>
      <c r="O225" s="417">
        <f t="shared" si="75"/>
        <v>-5.1328137542115848E-2</v>
      </c>
      <c r="Q225" s="408">
        <f>'IdxETF data'!K235</f>
        <v>8.6061709999999998</v>
      </c>
      <c r="R225" s="467">
        <f t="shared" si="76"/>
        <v>6.0652629494426513E-3</v>
      </c>
      <c r="S225" s="463">
        <f>'IdxETF data'!Q235</f>
        <v>61.328628999999999</v>
      </c>
      <c r="T225" s="467">
        <f t="shared" si="77"/>
        <v>2.7911927314928864E-2</v>
      </c>
      <c r="U225" s="408">
        <f>'IdxETF data'!S235</f>
        <v>20.579616999999999</v>
      </c>
      <c r="V225" s="467">
        <f t="shared" si="78"/>
        <v>1.1142923781546354E-2</v>
      </c>
      <c r="W225" s="466">
        <f>'IdxETF data'!R235</f>
        <v>14.575108999999999</v>
      </c>
      <c r="X225" s="467">
        <f t="shared" si="79"/>
        <v>-1.9167708617935264E-2</v>
      </c>
      <c r="Z225">
        <f t="shared" si="69"/>
        <v>219</v>
      </c>
      <c r="AA225" s="420">
        <f t="shared" si="80"/>
        <v>43191</v>
      </c>
      <c r="AB225" s="430">
        <f t="shared" si="81"/>
        <v>9.1939341283668874E-3</v>
      </c>
      <c r="AC225" s="434">
        <f t="shared" si="82"/>
        <v>-6.5620016023366645E-3</v>
      </c>
      <c r="AD225" s="438">
        <f t="shared" si="83"/>
        <v>1.3108792007874515E-2</v>
      </c>
      <c r="AE225" s="442">
        <f t="shared" si="84"/>
        <v>1.5804234487676094E-2</v>
      </c>
      <c r="AF225" s="446">
        <f t="shared" si="85"/>
        <v>-6.5923436564430116E-4</v>
      </c>
      <c r="AG225" s="449">
        <f t="shared" si="86"/>
        <v>4.4619295300875716E-2</v>
      </c>
      <c r="AH225" s="472">
        <f t="shared" si="88"/>
        <v>1.0636021754468183E-2</v>
      </c>
      <c r="AI225" s="424">
        <f t="shared" si="87"/>
        <v>9.1939341283668874E-3</v>
      </c>
      <c r="AJ225" s="372">
        <f t="shared" si="89"/>
        <v>284.90922460250164</v>
      </c>
    </row>
    <row r="226" spans="2:36">
      <c r="B226" s="390">
        <f>'Step #4'!B226</f>
        <v>221</v>
      </c>
      <c r="C226" s="406">
        <f>'Step #4'!C226</f>
        <v>43252</v>
      </c>
      <c r="D226" s="398">
        <f>'IdxETF data'!D236</f>
        <v>242.47586100000001</v>
      </c>
      <c r="E226" s="422">
        <f t="shared" si="70"/>
        <v>1.254996780469364E-3</v>
      </c>
      <c r="F226" s="409">
        <f>'IdxETF data'!AB236</f>
        <v>36.436954</v>
      </c>
      <c r="G226" s="410">
        <f t="shared" si="71"/>
        <v>-7.9871227769040098E-2</v>
      </c>
      <c r="H226" s="392">
        <f>'IdxETF data'!AF236</f>
        <v>25.035675000000001</v>
      </c>
      <c r="I226" s="411">
        <f t="shared" si="72"/>
        <v>-5.2465144071373482E-2</v>
      </c>
      <c r="J226" s="412">
        <f>'IdxETF data'!AH236</f>
        <v>19.460229999999999</v>
      </c>
      <c r="K226" s="413">
        <f t="shared" si="73"/>
        <v>-6.8487743626348685E-2</v>
      </c>
      <c r="L226" s="464">
        <f>'IdxETF data'!AP236</f>
        <v>51.147461</v>
      </c>
      <c r="M226" s="414">
        <f t="shared" si="74"/>
        <v>-3.0632675202273307E-2</v>
      </c>
      <c r="N226" s="415">
        <f>'IdxETF data'!AZ236</f>
        <v>17.641362999999998</v>
      </c>
      <c r="O226" s="417">
        <f t="shared" si="75"/>
        <v>-9.2319465279580126E-2</v>
      </c>
      <c r="Q226" s="408">
        <f>'IdxETF data'!K236</f>
        <v>8.6086290000000005</v>
      </c>
      <c r="R226" s="467">
        <f t="shared" si="76"/>
        <v>2.856090124168098E-4</v>
      </c>
      <c r="S226" s="463">
        <f>'IdxETF data'!Q236</f>
        <v>61.499664000000003</v>
      </c>
      <c r="T226" s="467">
        <f t="shared" si="77"/>
        <v>2.7888280365766516E-3</v>
      </c>
      <c r="U226" s="408">
        <f>'IdxETF data'!S236</f>
        <v>20.430582000000001</v>
      </c>
      <c r="V226" s="467">
        <f t="shared" si="78"/>
        <v>-7.241874326426867E-3</v>
      </c>
      <c r="W226" s="466">
        <f>'IdxETF data'!R236</f>
        <v>14.119384999999999</v>
      </c>
      <c r="X226" s="467">
        <f t="shared" si="79"/>
        <v>-3.1267279030297468E-2</v>
      </c>
      <c r="Z226">
        <f t="shared" si="69"/>
        <v>220</v>
      </c>
      <c r="AA226" s="420">
        <f t="shared" si="80"/>
        <v>43221</v>
      </c>
      <c r="AB226" s="430">
        <f t="shared" si="81"/>
        <v>2.4309222054552659E-2</v>
      </c>
      <c r="AC226" s="434">
        <f t="shared" si="82"/>
        <v>-4.9012827979312279E-3</v>
      </c>
      <c r="AD226" s="438">
        <f t="shared" si="83"/>
        <v>-2.5262044321630928E-2</v>
      </c>
      <c r="AE226" s="442">
        <f t="shared" si="84"/>
        <v>1.0890329788387554E-2</v>
      </c>
      <c r="AF226" s="446">
        <f t="shared" si="85"/>
        <v>-1.484172708655751E-2</v>
      </c>
      <c r="AG226" s="449">
        <f t="shared" si="86"/>
        <v>-5.1328137542115848E-2</v>
      </c>
      <c r="AH226" s="472">
        <f t="shared" si="88"/>
        <v>-3.287637301418421E-4</v>
      </c>
      <c r="AI226" s="424">
        <f t="shared" si="87"/>
        <v>2.4309222054552659E-2</v>
      </c>
      <c r="AJ226" s="372">
        <f t="shared" si="89"/>
        <v>284.8155567830695</v>
      </c>
    </row>
    <row r="227" spans="2:36">
      <c r="B227" s="390">
        <f>'Step #4'!B227</f>
        <v>222</v>
      </c>
      <c r="C227" s="406">
        <f>'Step #4'!C227</f>
        <v>43282</v>
      </c>
      <c r="D227" s="398">
        <f>'IdxETF data'!D237</f>
        <v>252.58786000000001</v>
      </c>
      <c r="E227" s="422">
        <f t="shared" si="70"/>
        <v>4.1703116171221577E-2</v>
      </c>
      <c r="F227" s="409">
        <f>'IdxETF data'!AB237</f>
        <v>37.478382000000003</v>
      </c>
      <c r="G227" s="410">
        <f t="shared" si="71"/>
        <v>2.8581642691647646E-2</v>
      </c>
      <c r="H227" s="392">
        <f>'IdxETF data'!AF237</f>
        <v>26.769897</v>
      </c>
      <c r="I227" s="411">
        <f t="shared" si="72"/>
        <v>6.9270031664814269E-2</v>
      </c>
      <c r="J227" s="412">
        <f>'IdxETF data'!AH237</f>
        <v>20.213736999999998</v>
      </c>
      <c r="K227" s="413">
        <f t="shared" si="73"/>
        <v>3.872035428152687E-2</v>
      </c>
      <c r="L227" s="464">
        <f>'IdxETF data'!AP237</f>
        <v>52.095253</v>
      </c>
      <c r="M227" s="414">
        <f t="shared" si="74"/>
        <v>1.8530577695733408E-2</v>
      </c>
      <c r="N227" s="415">
        <f>'IdxETF data'!AZ237</f>
        <v>18.313734</v>
      </c>
      <c r="O227" s="417">
        <f t="shared" si="75"/>
        <v>3.8113324917128155E-2</v>
      </c>
      <c r="Q227" s="408">
        <f>'IdxETF data'!K237</f>
        <v>8.6111120000000003</v>
      </c>
      <c r="R227" s="467">
        <f t="shared" si="76"/>
        <v>2.8843152608848399E-4</v>
      </c>
      <c r="S227" s="463">
        <f>'IdxETF data'!Q237</f>
        <v>63.803654000000002</v>
      </c>
      <c r="T227" s="467">
        <f t="shared" si="77"/>
        <v>3.7463456710917997E-2</v>
      </c>
      <c r="U227" s="408">
        <f>'IdxETF data'!S237</f>
        <v>21.020237000000002</v>
      </c>
      <c r="V227" s="467">
        <f t="shared" si="78"/>
        <v>2.8861390243312801E-2</v>
      </c>
      <c r="W227" s="466">
        <f>'IdxETF data'!R237</f>
        <v>14.624565</v>
      </c>
      <c r="X227" s="467">
        <f t="shared" si="79"/>
        <v>3.5779178767347153E-2</v>
      </c>
      <c r="Z227">
        <f t="shared" si="69"/>
        <v>221</v>
      </c>
      <c r="AA227" s="420">
        <f t="shared" si="80"/>
        <v>43252</v>
      </c>
      <c r="AB227" s="430">
        <f t="shared" si="81"/>
        <v>1.254996780469364E-3</v>
      </c>
      <c r="AC227" s="434">
        <f t="shared" si="82"/>
        <v>-7.9871227769040098E-2</v>
      </c>
      <c r="AD227" s="438">
        <f t="shared" si="83"/>
        <v>-5.2465144071373482E-2</v>
      </c>
      <c r="AE227" s="442">
        <f t="shared" si="84"/>
        <v>-6.8487743626348685E-2</v>
      </c>
      <c r="AF227" s="446">
        <f t="shared" si="85"/>
        <v>-3.0632675202273307E-2</v>
      </c>
      <c r="AG227" s="449">
        <f t="shared" si="86"/>
        <v>-9.2319465279580126E-2</v>
      </c>
      <c r="AH227" s="472">
        <f t="shared" si="88"/>
        <v>-3.8492445474694499E-2</v>
      </c>
      <c r="AI227" s="424">
        <f t="shared" si="87"/>
        <v>1.254996780469364E-3</v>
      </c>
      <c r="AJ227" s="372">
        <f t="shared" si="89"/>
        <v>273.85230949325245</v>
      </c>
    </row>
    <row r="228" spans="2:36">
      <c r="B228" s="390">
        <f>'Step #4'!B228</f>
        <v>223</v>
      </c>
      <c r="C228" s="406">
        <f>'Step #4'!C228</f>
        <v>43313</v>
      </c>
      <c r="D228" s="398">
        <f>'IdxETF data'!D238</f>
        <v>260.65042099999999</v>
      </c>
      <c r="E228" s="422">
        <f t="shared" si="70"/>
        <v>3.1919827817536328E-2</v>
      </c>
      <c r="F228" s="409">
        <f>'IdxETF data'!AB238</f>
        <v>36.421557999999997</v>
      </c>
      <c r="G228" s="410">
        <f t="shared" si="71"/>
        <v>-2.8198229048415291E-2</v>
      </c>
      <c r="H228" s="392">
        <f>'IdxETF data'!AF238</f>
        <v>25.846502000000001</v>
      </c>
      <c r="I228" s="411">
        <f t="shared" si="72"/>
        <v>-3.4493782325722089E-2</v>
      </c>
      <c r="J228" s="412">
        <f>'IdxETF data'!AH238</f>
        <v>19.715736</v>
      </c>
      <c r="K228" s="413">
        <f t="shared" si="73"/>
        <v>-2.4636760634611954E-2</v>
      </c>
      <c r="L228" s="464">
        <f>'IdxETF data'!AP238</f>
        <v>51.819339999999997</v>
      </c>
      <c r="M228" s="414">
        <f t="shared" si="74"/>
        <v>-5.2963174974887117E-3</v>
      </c>
      <c r="N228" s="415">
        <f>'IdxETF data'!AZ238</f>
        <v>17.848763999999999</v>
      </c>
      <c r="O228" s="417">
        <f t="shared" si="75"/>
        <v>-2.5389142378064555E-2</v>
      </c>
      <c r="Q228" s="408">
        <f>'IdxETF data'!K238</f>
        <v>8.6559030000000003</v>
      </c>
      <c r="R228" s="467">
        <f t="shared" si="76"/>
        <v>5.2015349469383132E-3</v>
      </c>
      <c r="S228" s="463">
        <f>'IdxETF data'!Q238</f>
        <v>65.999733000000006</v>
      </c>
      <c r="T228" s="467">
        <f t="shared" si="77"/>
        <v>3.4419329651558916E-2</v>
      </c>
      <c r="U228" s="408">
        <f>'IdxETF data'!S238</f>
        <v>21.195188999999999</v>
      </c>
      <c r="V228" s="467">
        <f t="shared" si="78"/>
        <v>8.323026995366245E-3</v>
      </c>
      <c r="W228" s="466">
        <f>'IdxETF data'!R238</f>
        <v>14.303777</v>
      </c>
      <c r="X228" s="467">
        <f t="shared" si="79"/>
        <v>-2.1934874644134683E-2</v>
      </c>
      <c r="Z228">
        <f t="shared" si="69"/>
        <v>222</v>
      </c>
      <c r="AA228" s="420">
        <f t="shared" si="80"/>
        <v>43282</v>
      </c>
      <c r="AB228" s="430">
        <f t="shared" si="81"/>
        <v>4.1703116171221577E-2</v>
      </c>
      <c r="AC228" s="434">
        <f t="shared" si="82"/>
        <v>2.8581642691647646E-2</v>
      </c>
      <c r="AD228" s="438">
        <f t="shared" si="83"/>
        <v>6.9270031664814269E-2</v>
      </c>
      <c r="AE228" s="442">
        <f t="shared" si="84"/>
        <v>3.872035428152687E-2</v>
      </c>
      <c r="AF228" s="446">
        <f t="shared" si="85"/>
        <v>1.8530577695733408E-2</v>
      </c>
      <c r="AG228" s="449">
        <f t="shared" si="86"/>
        <v>3.8113324917128155E-2</v>
      </c>
      <c r="AH228" s="472">
        <f t="shared" si="88"/>
        <v>4.0895423311396763E-2</v>
      </c>
      <c r="AI228" s="424">
        <f t="shared" si="87"/>
        <v>4.1703116171221577E-2</v>
      </c>
      <c r="AJ228" s="372">
        <f t="shared" si="89"/>
        <v>285.05161561478258</v>
      </c>
    </row>
    <row r="229" spans="2:36">
      <c r="B229" s="390">
        <f>'Step #4'!B229</f>
        <v>224</v>
      </c>
      <c r="C229" s="406">
        <f>'Step #4'!C229</f>
        <v>43344</v>
      </c>
      <c r="D229" s="398">
        <f>'IdxETF data'!D239</f>
        <v>261.01855499999999</v>
      </c>
      <c r="E229" s="422">
        <f t="shared" si="70"/>
        <v>1.4123667960621589E-3</v>
      </c>
      <c r="F229" s="409">
        <f>'IdxETF data'!AB239</f>
        <v>36.791023000000003</v>
      </c>
      <c r="G229" s="410">
        <f t="shared" si="71"/>
        <v>1.0144129474088048E-2</v>
      </c>
      <c r="H229" s="392">
        <f>'IdxETF data'!AF239</f>
        <v>25.427557</v>
      </c>
      <c r="I229" s="411">
        <f t="shared" si="72"/>
        <v>-1.6208963209025429E-2</v>
      </c>
      <c r="J229" s="412">
        <f>'IdxETF data'!AH239</f>
        <v>19.527968999999999</v>
      </c>
      <c r="K229" s="413">
        <f t="shared" si="73"/>
        <v>-9.5237124295030062E-3</v>
      </c>
      <c r="L229" s="464">
        <f>'IdxETF data'!AP239</f>
        <v>53.608359999999998</v>
      </c>
      <c r="M229" s="414">
        <f t="shared" si="74"/>
        <v>3.4524175722809192E-2</v>
      </c>
      <c r="N229" s="415">
        <f>'IdxETF data'!AZ239</f>
        <v>18.201241</v>
      </c>
      <c r="O229" s="417">
        <f t="shared" si="75"/>
        <v>1.9747978067276906E-2</v>
      </c>
      <c r="Q229" s="408">
        <f>'IdxETF data'!K239</f>
        <v>8.6093449999999994</v>
      </c>
      <c r="R229" s="467">
        <f t="shared" si="76"/>
        <v>-5.3787571325604189E-3</v>
      </c>
      <c r="S229" s="463">
        <f>'IdxETF data'!Q239</f>
        <v>65.809944000000002</v>
      </c>
      <c r="T229" s="467">
        <f t="shared" si="77"/>
        <v>-2.8756025422103093E-3</v>
      </c>
      <c r="U229" s="408">
        <f>'IdxETF data'!S239</f>
        <v>21.136870999999999</v>
      </c>
      <c r="V229" s="467">
        <f t="shared" si="78"/>
        <v>-2.7514734593779844E-3</v>
      </c>
      <c r="W229" s="466">
        <f>'IdxETF data'!R239</f>
        <v>14.279102</v>
      </c>
      <c r="X229" s="467">
        <f t="shared" si="79"/>
        <v>-1.7250688402091763E-3</v>
      </c>
      <c r="Z229">
        <f t="shared" si="69"/>
        <v>223</v>
      </c>
      <c r="AA229" s="420">
        <f t="shared" si="80"/>
        <v>43313</v>
      </c>
      <c r="AB229" s="430">
        <f t="shared" si="81"/>
        <v>3.1919827817536328E-2</v>
      </c>
      <c r="AC229" s="434">
        <f t="shared" si="82"/>
        <v>-2.8198229048415291E-2</v>
      </c>
      <c r="AD229" s="438">
        <f t="shared" si="83"/>
        <v>-3.4493782325722089E-2</v>
      </c>
      <c r="AE229" s="442">
        <f t="shared" si="84"/>
        <v>-2.4636760634611954E-2</v>
      </c>
      <c r="AF229" s="446">
        <f t="shared" si="85"/>
        <v>-5.2963174974887117E-3</v>
      </c>
      <c r="AG229" s="449">
        <f t="shared" si="86"/>
        <v>-2.5389142378064555E-2</v>
      </c>
      <c r="AH229" s="472">
        <f t="shared" si="88"/>
        <v>-2.1680926301225964E-3</v>
      </c>
      <c r="AI229" s="424">
        <f t="shared" si="87"/>
        <v>3.1919827817536328E-2</v>
      </c>
      <c r="AJ229" s="372">
        <f t="shared" si="89"/>
        <v>284.43359730776359</v>
      </c>
    </row>
    <row r="230" spans="2:36">
      <c r="B230" s="390">
        <f>'Step #4'!B230</f>
        <v>225</v>
      </c>
      <c r="C230" s="406">
        <f>'Step #4'!C230</f>
        <v>43374</v>
      </c>
      <c r="D230" s="398">
        <f>'IdxETF data'!D240</f>
        <v>244.08094800000001</v>
      </c>
      <c r="E230" s="422">
        <f t="shared" si="70"/>
        <v>-6.489043278934703E-2</v>
      </c>
      <c r="F230" s="409">
        <f>'IdxETF data'!AB240</f>
        <v>33.758040999999999</v>
      </c>
      <c r="G230" s="410">
        <f t="shared" si="71"/>
        <v>-8.2438099098250284E-2</v>
      </c>
      <c r="H230" s="392">
        <f>'IdxETF data'!AF240</f>
        <v>23.298618000000001</v>
      </c>
      <c r="I230" s="411">
        <f t="shared" si="72"/>
        <v>-8.3725660314122985E-2</v>
      </c>
      <c r="J230" s="412">
        <f>'IdxETF data'!AH240</f>
        <v>17.446183999999999</v>
      </c>
      <c r="K230" s="413">
        <f t="shared" si="73"/>
        <v>-0.10660530032590687</v>
      </c>
      <c r="L230" s="464">
        <f>'IdxETF data'!AP240</f>
        <v>48.810935999999998</v>
      </c>
      <c r="M230" s="414">
        <f t="shared" si="74"/>
        <v>-8.9490221301304462E-2</v>
      </c>
      <c r="N230" s="415">
        <f>'IdxETF data'!AZ240</f>
        <v>16.678846</v>
      </c>
      <c r="O230" s="417">
        <f t="shared" si="75"/>
        <v>-8.3642373616172661E-2</v>
      </c>
      <c r="Q230" s="408">
        <f>'IdxETF data'!K240</f>
        <v>8.5452180000000002</v>
      </c>
      <c r="R230" s="467">
        <f t="shared" si="76"/>
        <v>-7.448534121933692E-3</v>
      </c>
      <c r="S230" s="463">
        <f>'IdxETF data'!Q240</f>
        <v>61.212443999999998</v>
      </c>
      <c r="T230" s="467">
        <f t="shared" si="77"/>
        <v>-6.9860263062980321E-2</v>
      </c>
      <c r="U230" s="408">
        <f>'IdxETF data'!S240</f>
        <v>19.426226</v>
      </c>
      <c r="V230" s="467">
        <f t="shared" si="78"/>
        <v>-8.0931799224208678E-2</v>
      </c>
      <c r="W230" s="466">
        <f>'IdxETF data'!R240</f>
        <v>13.148870000000001</v>
      </c>
      <c r="X230" s="467">
        <f t="shared" si="79"/>
        <v>-7.9152876700509522E-2</v>
      </c>
      <c r="Z230">
        <f t="shared" si="69"/>
        <v>224</v>
      </c>
      <c r="AA230" s="420">
        <f t="shared" si="80"/>
        <v>43344</v>
      </c>
      <c r="AB230" s="430">
        <f t="shared" si="81"/>
        <v>1.4123667960621589E-3</v>
      </c>
      <c r="AC230" s="434">
        <f t="shared" si="82"/>
        <v>1.0144129474088048E-2</v>
      </c>
      <c r="AD230" s="438">
        <f t="shared" si="83"/>
        <v>-1.6208963209025429E-2</v>
      </c>
      <c r="AE230" s="442">
        <f t="shared" si="84"/>
        <v>-9.5237124295030062E-3</v>
      </c>
      <c r="AF230" s="446">
        <f t="shared" si="85"/>
        <v>3.4524175722809192E-2</v>
      </c>
      <c r="AG230" s="449">
        <f t="shared" si="86"/>
        <v>1.9747978067276906E-2</v>
      </c>
      <c r="AH230" s="472">
        <f t="shared" si="88"/>
        <v>4.1300657942425663E-3</v>
      </c>
      <c r="AI230" s="424">
        <f t="shared" si="87"/>
        <v>1.4123667960621589E-3</v>
      </c>
      <c r="AJ230" s="372">
        <f t="shared" si="89"/>
        <v>285.60832677873771</v>
      </c>
    </row>
    <row r="231" spans="2:36">
      <c r="B231" s="390">
        <f>'Step #4'!B231</f>
        <v>226</v>
      </c>
      <c r="C231" s="406">
        <f>'Step #4'!C231</f>
        <v>43405</v>
      </c>
      <c r="D231" s="398">
        <f>'IdxETF data'!D241</f>
        <v>248.60848999999999</v>
      </c>
      <c r="E231" s="422">
        <f t="shared" si="70"/>
        <v>1.8549346178383441E-2</v>
      </c>
      <c r="F231" s="409">
        <f>'IdxETF data'!AB241</f>
        <v>36.103656999999998</v>
      </c>
      <c r="G231" s="410">
        <f t="shared" si="71"/>
        <v>6.9483178837302706E-2</v>
      </c>
      <c r="H231" s="392">
        <f>'IdxETF data'!AF241</f>
        <v>22.948069</v>
      </c>
      <c r="I231" s="411">
        <f t="shared" si="72"/>
        <v>-1.5045913882102413E-2</v>
      </c>
      <c r="J231" s="412">
        <f>'IdxETF data'!AH241</f>
        <v>18.842206999999998</v>
      </c>
      <c r="K231" s="413">
        <f t="shared" si="73"/>
        <v>8.0018816722327246E-2</v>
      </c>
      <c r="L231" s="464">
        <f>'IdxETF data'!AP241</f>
        <v>49.255958999999997</v>
      </c>
      <c r="M231" s="414">
        <f t="shared" si="74"/>
        <v>9.1172806028549935E-3</v>
      </c>
      <c r="N231" s="415">
        <f>'IdxETF data'!AZ241</f>
        <v>17.19631</v>
      </c>
      <c r="O231" s="417">
        <f t="shared" si="75"/>
        <v>3.1025168048197216E-2</v>
      </c>
      <c r="Q231" s="408">
        <f>'IdxETF data'!K241</f>
        <v>8.5902720000000006</v>
      </c>
      <c r="R231" s="467">
        <f t="shared" si="76"/>
        <v>5.2724225408877778E-3</v>
      </c>
      <c r="S231" s="463">
        <f>'IdxETF data'!Q241</f>
        <v>62.474274000000001</v>
      </c>
      <c r="T231" s="467">
        <f t="shared" si="77"/>
        <v>2.0613945752598895E-2</v>
      </c>
      <c r="U231" s="408">
        <f>'IdxETF data'!S241</f>
        <v>19.840927000000001</v>
      </c>
      <c r="V231" s="467">
        <f t="shared" si="78"/>
        <v>2.1347481492287823E-2</v>
      </c>
      <c r="W231" s="466">
        <f>'IdxETF data'!R241</f>
        <v>13.314159999999999</v>
      </c>
      <c r="X231" s="467">
        <f t="shared" si="79"/>
        <v>1.2570661965628949E-2</v>
      </c>
      <c r="Z231">
        <f t="shared" si="69"/>
        <v>225</v>
      </c>
      <c r="AA231" s="420">
        <f t="shared" si="80"/>
        <v>43374</v>
      </c>
      <c r="AB231" s="430">
        <f t="shared" si="81"/>
        <v>-6.489043278934703E-2</v>
      </c>
      <c r="AC231" s="434">
        <f t="shared" si="82"/>
        <v>-8.2438099098250284E-2</v>
      </c>
      <c r="AD231" s="438">
        <f t="shared" si="83"/>
        <v>-8.3725660314122985E-2</v>
      </c>
      <c r="AE231" s="442">
        <f t="shared" si="84"/>
        <v>-0.10660530032590687</v>
      </c>
      <c r="AF231" s="446">
        <f t="shared" si="85"/>
        <v>-8.9490221301304462E-2</v>
      </c>
      <c r="AG231" s="449">
        <f t="shared" si="86"/>
        <v>-8.3642373616172661E-2</v>
      </c>
      <c r="AH231" s="472">
        <f t="shared" si="88"/>
        <v>-7.8854526551933188E-2</v>
      </c>
      <c r="AI231" s="424">
        <f t="shared" si="87"/>
        <v>-6.489043278934703E-2</v>
      </c>
      <c r="AJ231" s="372">
        <f t="shared" si="89"/>
        <v>263.08681739131055</v>
      </c>
    </row>
    <row r="232" spans="2:36">
      <c r="B232" s="390">
        <f>'Step #4'!B232</f>
        <v>227</v>
      </c>
      <c r="C232" s="406">
        <f>'Step #4'!C232</f>
        <v>43435</v>
      </c>
      <c r="D232" s="398">
        <f>'IdxETF data'!D242</f>
        <v>225.40258800000001</v>
      </c>
      <c r="E232" s="422">
        <f t="shared" si="70"/>
        <v>-9.3343159760955752E-2</v>
      </c>
      <c r="F232" s="409">
        <f>'IdxETF data'!AB242</f>
        <v>33.577606000000003</v>
      </c>
      <c r="G232" s="410">
        <f t="shared" si="71"/>
        <v>-6.9966624156660773E-2</v>
      </c>
      <c r="H232" s="392">
        <f>'IdxETF data'!AF242</f>
        <v>21.674130999999999</v>
      </c>
      <c r="I232" s="411">
        <f t="shared" si="72"/>
        <v>-5.5513951958223617E-2</v>
      </c>
      <c r="J232" s="412">
        <f>'IdxETF data'!AH242</f>
        <v>18.425847999999998</v>
      </c>
      <c r="K232" s="413">
        <f t="shared" si="73"/>
        <v>-2.2097146050884642E-2</v>
      </c>
      <c r="L232" s="464">
        <f>'IdxETF data'!AP242</f>
        <v>45.117176000000001</v>
      </c>
      <c r="M232" s="414">
        <f t="shared" si="74"/>
        <v>-8.4026036321818376E-2</v>
      </c>
      <c r="N232" s="415">
        <f>'IdxETF data'!AZ242</f>
        <v>16.573853</v>
      </c>
      <c r="O232" s="417">
        <f t="shared" si="75"/>
        <v>-3.6197126011336178E-2</v>
      </c>
      <c r="Q232" s="408">
        <f>'IdxETF data'!K242</f>
        <v>8.7442639999999994</v>
      </c>
      <c r="R232" s="467">
        <f t="shared" si="76"/>
        <v>1.7926324102426339E-2</v>
      </c>
      <c r="S232" s="463">
        <f>'IdxETF data'!Q242</f>
        <v>56.355750999999998</v>
      </c>
      <c r="T232" s="467">
        <f t="shared" si="77"/>
        <v>-9.7936680304600343E-2</v>
      </c>
      <c r="U232" s="408">
        <f>'IdxETF data'!S242</f>
        <v>17.002806</v>
      </c>
      <c r="V232" s="467">
        <f t="shared" si="78"/>
        <v>-0.14304377008191205</v>
      </c>
      <c r="W232" s="466">
        <f>'IdxETF data'!R242</f>
        <v>12.537296</v>
      </c>
      <c r="X232" s="467">
        <f t="shared" si="79"/>
        <v>-5.8348705438420412E-2</v>
      </c>
      <c r="Z232">
        <f t="shared" si="69"/>
        <v>226</v>
      </c>
      <c r="AA232" s="420">
        <f t="shared" si="80"/>
        <v>43405</v>
      </c>
      <c r="AB232" s="430">
        <f t="shared" si="81"/>
        <v>1.8549346178383441E-2</v>
      </c>
      <c r="AC232" s="434">
        <f t="shared" si="82"/>
        <v>6.9483178837302706E-2</v>
      </c>
      <c r="AD232" s="438">
        <f t="shared" si="83"/>
        <v>-1.5045913882102413E-2</v>
      </c>
      <c r="AE232" s="442">
        <f t="shared" si="84"/>
        <v>8.0018816722327246E-2</v>
      </c>
      <c r="AF232" s="446">
        <f t="shared" si="85"/>
        <v>9.1172806028549935E-3</v>
      </c>
      <c r="AG232" s="449">
        <f t="shared" si="86"/>
        <v>3.1025168048197216E-2</v>
      </c>
      <c r="AH232" s="472">
        <f t="shared" si="88"/>
        <v>2.7601454751971368E-2</v>
      </c>
      <c r="AI232" s="424">
        <f t="shared" si="87"/>
        <v>1.8549346178383441E-2</v>
      </c>
      <c r="AJ232" s="372">
        <f t="shared" si="89"/>
        <v>270.34839627737699</v>
      </c>
    </row>
    <row r="233" spans="2:36">
      <c r="B233" s="390">
        <f>'Step #4'!B233</f>
        <v>228</v>
      </c>
      <c r="C233" s="406">
        <f>'Step #4'!C233</f>
        <v>43466</v>
      </c>
      <c r="D233" s="398">
        <f>'IdxETF data'!D243</f>
        <v>244.871262</v>
      </c>
      <c r="E233" s="422">
        <f t="shared" si="70"/>
        <v>8.6372894706958636E-2</v>
      </c>
      <c r="F233" s="409">
        <f>'IdxETF data'!AB243</f>
        <v>37.478175999999998</v>
      </c>
      <c r="G233" s="410">
        <f t="shared" si="71"/>
        <v>0.11616581599057407</v>
      </c>
      <c r="H233" s="392">
        <f>'IdxETF data'!AF243</f>
        <v>22.905325000000001</v>
      </c>
      <c r="I233" s="411">
        <f t="shared" si="72"/>
        <v>5.6804768781733461E-2</v>
      </c>
      <c r="J233" s="412">
        <f>'IdxETF data'!AH243</f>
        <v>20.428217</v>
      </c>
      <c r="K233" s="413">
        <f t="shared" si="73"/>
        <v>0.10867174200069396</v>
      </c>
      <c r="L233" s="464">
        <f>'IdxETF data'!AP243</f>
        <v>48.687801</v>
      </c>
      <c r="M233" s="414">
        <f t="shared" si="74"/>
        <v>7.9141145713552685E-2</v>
      </c>
      <c r="N233" s="415">
        <f>'IdxETF data'!AZ243</f>
        <v>18.022537</v>
      </c>
      <c r="O233" s="417">
        <f t="shared" si="75"/>
        <v>8.7407798295302763E-2</v>
      </c>
      <c r="Q233" s="408">
        <f>'IdxETF data'!K243</f>
        <v>8.832376</v>
      </c>
      <c r="R233" s="467">
        <f t="shared" si="76"/>
        <v>1.0076548466514845E-2</v>
      </c>
      <c r="S233" s="463">
        <f>'IdxETF data'!Q243</f>
        <v>61.527126000000003</v>
      </c>
      <c r="T233" s="467">
        <f t="shared" si="77"/>
        <v>9.176303941012165E-2</v>
      </c>
      <c r="U233" s="408">
        <f>'IdxETF data'!S243</f>
        <v>19.941616</v>
      </c>
      <c r="V233" s="467">
        <f t="shared" si="78"/>
        <v>0.17284264726657472</v>
      </c>
      <c r="W233" s="466">
        <f>'IdxETF data'!R243</f>
        <v>13.626671</v>
      </c>
      <c r="X233" s="467">
        <f t="shared" si="79"/>
        <v>8.6890745819513171E-2</v>
      </c>
      <c r="Z233">
        <f t="shared" si="69"/>
        <v>227</v>
      </c>
      <c r="AA233" s="420">
        <f t="shared" si="80"/>
        <v>43435</v>
      </c>
      <c r="AB233" s="430">
        <f t="shared" si="81"/>
        <v>-9.3343159760955752E-2</v>
      </c>
      <c r="AC233" s="434">
        <f t="shared" si="82"/>
        <v>-6.9966624156660773E-2</v>
      </c>
      <c r="AD233" s="438">
        <f t="shared" si="83"/>
        <v>-5.5513951958223617E-2</v>
      </c>
      <c r="AE233" s="442">
        <f t="shared" si="84"/>
        <v>-2.2097146050884642E-2</v>
      </c>
      <c r="AF233" s="446">
        <f t="shared" si="85"/>
        <v>-8.4026036321818376E-2</v>
      </c>
      <c r="AG233" s="449">
        <f t="shared" si="86"/>
        <v>-3.6197126011336178E-2</v>
      </c>
      <c r="AH233" s="472">
        <f t="shared" si="88"/>
        <v>-7.0391381160018876E-2</v>
      </c>
      <c r="AI233" s="424">
        <f t="shared" si="87"/>
        <v>-9.3343159760955752E-2</v>
      </c>
      <c r="AJ233" s="372">
        <f t="shared" si="89"/>
        <v>251.31819926901633</v>
      </c>
    </row>
    <row r="234" spans="2:36">
      <c r="B234" s="390">
        <f>'Step #4'!B234</f>
        <v>229</v>
      </c>
      <c r="C234" s="406">
        <f>'Step #4'!C234</f>
        <v>43497</v>
      </c>
      <c r="D234" s="398">
        <f>'IdxETF data'!D244</f>
        <v>252.808975</v>
      </c>
      <c r="E234" s="422">
        <f t="shared" si="70"/>
        <v>3.2415861849889094E-2</v>
      </c>
      <c r="F234" s="409">
        <f>'IdxETF data'!AB244</f>
        <v>37.903866000000001</v>
      </c>
      <c r="G234" s="410">
        <f t="shared" si="71"/>
        <v>1.1358343586411523E-2</v>
      </c>
      <c r="H234" s="392">
        <f>'IdxETF data'!AF244</f>
        <v>23.341372</v>
      </c>
      <c r="I234" s="411">
        <f t="shared" si="72"/>
        <v>1.9036927002782145E-2</v>
      </c>
      <c r="J234" s="412">
        <f>'IdxETF data'!AH244</f>
        <v>21.361656</v>
      </c>
      <c r="K234" s="413">
        <f t="shared" si="73"/>
        <v>4.569361094999147E-2</v>
      </c>
      <c r="L234" s="464">
        <f>'IdxETF data'!AP244</f>
        <v>48.759566999999997</v>
      </c>
      <c r="M234" s="414">
        <f t="shared" si="74"/>
        <v>1.4740037242593207E-3</v>
      </c>
      <c r="N234" s="415">
        <f>'IdxETF data'!AZ244</f>
        <v>17.953690000000002</v>
      </c>
      <c r="O234" s="417">
        <f t="shared" si="75"/>
        <v>-3.8200504179848327E-3</v>
      </c>
      <c r="Q234" s="408">
        <f>'IdxETF data'!K244</f>
        <v>8.8282469999999993</v>
      </c>
      <c r="R234" s="467">
        <f t="shared" si="76"/>
        <v>-4.6748462701329263E-4</v>
      </c>
      <c r="S234" s="463">
        <f>'IdxETF data'!Q244</f>
        <v>63.681170999999999</v>
      </c>
      <c r="T234" s="467">
        <f t="shared" si="77"/>
        <v>3.5009680120602349E-2</v>
      </c>
      <c r="U234" s="408">
        <f>'IdxETF data'!S244</f>
        <v>20.510576</v>
      </c>
      <c r="V234" s="467">
        <f t="shared" si="78"/>
        <v>2.8531288537498645E-2</v>
      </c>
      <c r="W234" s="466">
        <f>'IdxETF data'!R244</f>
        <v>13.860464</v>
      </c>
      <c r="X234" s="467">
        <f t="shared" si="79"/>
        <v>1.7157015091947336E-2</v>
      </c>
      <c r="Z234">
        <f t="shared" si="69"/>
        <v>228</v>
      </c>
      <c r="AA234" s="420">
        <f t="shared" si="80"/>
        <v>43466</v>
      </c>
      <c r="AB234" s="430">
        <f t="shared" si="81"/>
        <v>8.6372894706958636E-2</v>
      </c>
      <c r="AC234" s="434">
        <f t="shared" si="82"/>
        <v>0.11616581599057407</v>
      </c>
      <c r="AD234" s="438">
        <f t="shared" si="83"/>
        <v>5.6804768781733461E-2</v>
      </c>
      <c r="AE234" s="442">
        <f t="shared" si="84"/>
        <v>0.10867174200069396</v>
      </c>
      <c r="AF234" s="446">
        <f t="shared" si="85"/>
        <v>7.9141145713552685E-2</v>
      </c>
      <c r="AG234" s="449">
        <f t="shared" si="86"/>
        <v>8.7407798295302763E-2</v>
      </c>
      <c r="AH234" s="472">
        <f t="shared" si="88"/>
        <v>8.8016814199584528E-2</v>
      </c>
      <c r="AI234" s="424">
        <f t="shared" si="87"/>
        <v>8.6372894706958636E-2</v>
      </c>
      <c r="AJ234" s="372">
        <f t="shared" si="89"/>
        <v>273.43842651905146</v>
      </c>
    </row>
    <row r="235" spans="2:36">
      <c r="B235" s="390">
        <f>'Step #4'!B235</f>
        <v>230</v>
      </c>
      <c r="C235" s="406">
        <f>'Step #4'!C235</f>
        <v>43525</v>
      </c>
      <c r="D235" s="398">
        <f>'IdxETF data'!D245</f>
        <v>256.25631700000002</v>
      </c>
      <c r="E235" s="422">
        <f t="shared" si="70"/>
        <v>1.3636153542412988E-2</v>
      </c>
      <c r="F235" s="409">
        <f>'IdxETF data'!AB245</f>
        <v>38.459881000000003</v>
      </c>
      <c r="G235" s="410">
        <f t="shared" si="71"/>
        <v>1.4669084150941369E-2</v>
      </c>
      <c r="H235" s="392">
        <f>'IdxETF data'!AF245</f>
        <v>23.016470000000002</v>
      </c>
      <c r="I235" s="411">
        <f t="shared" si="72"/>
        <v>-1.3919575935810391E-2</v>
      </c>
      <c r="J235" s="412">
        <f>'IdxETF data'!AH245</f>
        <v>21.650773999999998</v>
      </c>
      <c r="K235" s="413">
        <f t="shared" si="73"/>
        <v>1.3534437592291448E-2</v>
      </c>
      <c r="L235" s="464">
        <f>'IdxETF data'!AP245</f>
        <v>49.082478000000002</v>
      </c>
      <c r="M235" s="414">
        <f t="shared" si="74"/>
        <v>6.6225157413724034E-3</v>
      </c>
      <c r="N235" s="415">
        <f>'IdxETF data'!AZ245</f>
        <v>18.152577999999998</v>
      </c>
      <c r="O235" s="417">
        <f t="shared" si="75"/>
        <v>1.1077834138831344E-2</v>
      </c>
      <c r="Q235" s="408">
        <f>'IdxETF data'!K245</f>
        <v>9.0001460000000009</v>
      </c>
      <c r="R235" s="467">
        <f t="shared" si="76"/>
        <v>1.9471476047283387E-2</v>
      </c>
      <c r="S235" s="463">
        <f>'IdxETF data'!Q245</f>
        <v>64.265343000000001</v>
      </c>
      <c r="T235" s="467">
        <f t="shared" si="77"/>
        <v>9.1733865886354238E-3</v>
      </c>
      <c r="U235" s="408">
        <f>'IdxETF data'!S245</f>
        <v>20.812612999999999</v>
      </c>
      <c r="V235" s="467">
        <f t="shared" si="78"/>
        <v>1.4725915059625727E-2</v>
      </c>
      <c r="W235" s="466">
        <f>'IdxETF data'!R245</f>
        <v>13.918908</v>
      </c>
      <c r="X235" s="467">
        <f t="shared" si="79"/>
        <v>4.2165976550279094E-3</v>
      </c>
      <c r="Z235">
        <f t="shared" si="69"/>
        <v>229</v>
      </c>
      <c r="AA235" s="420">
        <f t="shared" si="80"/>
        <v>43497</v>
      </c>
      <c r="AB235" s="430">
        <f t="shared" si="81"/>
        <v>3.2415861849889094E-2</v>
      </c>
      <c r="AC235" s="434">
        <f t="shared" si="82"/>
        <v>1.1358343586411523E-2</v>
      </c>
      <c r="AD235" s="438">
        <f t="shared" si="83"/>
        <v>1.9036927002782145E-2</v>
      </c>
      <c r="AE235" s="442">
        <f t="shared" si="84"/>
        <v>4.569361094999147E-2</v>
      </c>
      <c r="AF235" s="446">
        <f t="shared" si="85"/>
        <v>1.4740037242593207E-3</v>
      </c>
      <c r="AG235" s="449">
        <f t="shared" si="86"/>
        <v>-3.8200504179848327E-3</v>
      </c>
      <c r="AH235" s="472">
        <f t="shared" si="88"/>
        <v>2.1860391753961286E-2</v>
      </c>
      <c r="AI235" s="424">
        <f t="shared" si="87"/>
        <v>3.2415861849889094E-2</v>
      </c>
      <c r="AJ235" s="372">
        <f t="shared" si="89"/>
        <v>279.41589764334469</v>
      </c>
    </row>
    <row r="236" spans="2:36">
      <c r="B236" s="390">
        <f>'Step #4'!B236</f>
        <v>231</v>
      </c>
      <c r="C236" s="406">
        <f>'Step #4'!C236</f>
        <v>43556</v>
      </c>
      <c r="D236" s="398">
        <f>'IdxETF data'!D246</f>
        <v>267.89978000000002</v>
      </c>
      <c r="E236" s="422">
        <f t="shared" si="70"/>
        <v>4.5436784295936006E-2</v>
      </c>
      <c r="F236" s="409">
        <f>'IdxETF data'!AB246</f>
        <v>38.651004999999998</v>
      </c>
      <c r="G236" s="410">
        <f t="shared" si="71"/>
        <v>4.9694381529676868E-3</v>
      </c>
      <c r="H236" s="392">
        <f>'IdxETF data'!AF246</f>
        <v>24.623858999999999</v>
      </c>
      <c r="I236" s="411">
        <f t="shared" si="72"/>
        <v>6.9836469276131297E-2</v>
      </c>
      <c r="J236" s="412">
        <f>'IdxETF data'!AH246</f>
        <v>21.873805999999998</v>
      </c>
      <c r="K236" s="413">
        <f t="shared" si="73"/>
        <v>1.0301340728049668E-2</v>
      </c>
      <c r="L236" s="464">
        <f>'IdxETF data'!AP246</f>
        <v>49.710357999999999</v>
      </c>
      <c r="M236" s="414">
        <f t="shared" si="74"/>
        <v>1.2792345162361052E-2</v>
      </c>
      <c r="N236" s="415">
        <f>'IdxETF data'!AZ246</f>
        <v>19.231182</v>
      </c>
      <c r="O236" s="417">
        <f t="shared" si="75"/>
        <v>5.941877787276284E-2</v>
      </c>
      <c r="Q236" s="408">
        <f>'IdxETF data'!K246</f>
        <v>9.0043469999999992</v>
      </c>
      <c r="R236" s="467">
        <f t="shared" si="76"/>
        <v>4.6677020572749583E-4</v>
      </c>
      <c r="S236" s="463">
        <f>'IdxETF data'!Q246</f>
        <v>67.157180999999994</v>
      </c>
      <c r="T236" s="467">
        <f t="shared" si="77"/>
        <v>4.4998406061568685E-2</v>
      </c>
      <c r="U236" s="408">
        <f>'IdxETF data'!S246</f>
        <v>21.578244999999999</v>
      </c>
      <c r="V236" s="467">
        <f t="shared" si="78"/>
        <v>3.6786923391118664E-2</v>
      </c>
      <c r="W236" s="466">
        <f>'IdxETF data'!R246</f>
        <v>14.345409999999999</v>
      </c>
      <c r="X236" s="467">
        <f t="shared" si="79"/>
        <v>3.0641915299677303E-2</v>
      </c>
      <c r="Z236">
        <f t="shared" si="69"/>
        <v>230</v>
      </c>
      <c r="AA236" s="420">
        <f t="shared" si="80"/>
        <v>43525</v>
      </c>
      <c r="AB236" s="430">
        <f t="shared" si="81"/>
        <v>1.3636153542412988E-2</v>
      </c>
      <c r="AC236" s="434">
        <f t="shared" si="82"/>
        <v>1.4669084150941369E-2</v>
      </c>
      <c r="AD236" s="438">
        <f t="shared" si="83"/>
        <v>-1.3919575935810391E-2</v>
      </c>
      <c r="AE236" s="442">
        <f t="shared" si="84"/>
        <v>1.3534437592291448E-2</v>
      </c>
      <c r="AF236" s="446">
        <f t="shared" si="85"/>
        <v>6.6225157413724034E-3</v>
      </c>
      <c r="AG236" s="449">
        <f t="shared" si="86"/>
        <v>1.1077834138831344E-2</v>
      </c>
      <c r="AH236" s="472">
        <f t="shared" si="88"/>
        <v>8.6903663964843624E-3</v>
      </c>
      <c r="AI236" s="424">
        <f t="shared" si="87"/>
        <v>1.3636153542412988E-2</v>
      </c>
      <c r="AJ236" s="372">
        <f t="shared" si="89"/>
        <v>281.84412417086793</v>
      </c>
    </row>
    <row r="237" spans="2:36">
      <c r="B237" s="390">
        <f>'Step #4'!B237</f>
        <v>232</v>
      </c>
      <c r="C237" s="406">
        <f>'Step #4'!C237</f>
        <v>43586</v>
      </c>
      <c r="D237" s="398">
        <f>'IdxETF data'!D247</f>
        <v>250.81538399999999</v>
      </c>
      <c r="E237" s="422">
        <f t="shared" si="70"/>
        <v>-6.3771593989364272E-2</v>
      </c>
      <c r="F237" s="409">
        <f>'IdxETF data'!AB247</f>
        <v>35.071719999999999</v>
      </c>
      <c r="G237" s="410">
        <f t="shared" si="71"/>
        <v>-9.2605224624818905E-2</v>
      </c>
      <c r="H237" s="392">
        <f>'IdxETF data'!AF247</f>
        <v>23.016470000000002</v>
      </c>
      <c r="I237" s="411">
        <f t="shared" si="72"/>
        <v>-6.5277704847156448E-2</v>
      </c>
      <c r="J237" s="412">
        <f>'IdxETF data'!AH247</f>
        <v>20.370396</v>
      </c>
      <c r="K237" s="413">
        <f t="shared" si="73"/>
        <v>-6.8731065823661397E-2</v>
      </c>
      <c r="L237" s="464">
        <f>'IdxETF data'!AP247</f>
        <v>47.288527999999999</v>
      </c>
      <c r="M237" s="414">
        <f t="shared" si="74"/>
        <v>-4.8718820331167145E-2</v>
      </c>
      <c r="N237" s="415">
        <f>'IdxETF data'!AZ247</f>
        <v>17.471764</v>
      </c>
      <c r="O237" s="417">
        <f t="shared" si="75"/>
        <v>-9.1487772306455217E-2</v>
      </c>
      <c r="Q237" s="408">
        <f>'IdxETF data'!K247</f>
        <v>9.1694879999999994</v>
      </c>
      <c r="R237" s="467">
        <f t="shared" si="76"/>
        <v>1.8340141711553404E-2</v>
      </c>
      <c r="S237" s="463">
        <f>'IdxETF data'!Q247</f>
        <v>62.827407999999998</v>
      </c>
      <c r="T237" s="467">
        <f t="shared" si="77"/>
        <v>-6.4472226730302951E-2</v>
      </c>
      <c r="U237" s="408">
        <f>'IdxETF data'!S247</f>
        <v>20.412234999999999</v>
      </c>
      <c r="V237" s="467">
        <f t="shared" si="78"/>
        <v>-5.4036368573996629E-2</v>
      </c>
      <c r="W237" s="466">
        <f>'IdxETF data'!R247</f>
        <v>13.549841000000001</v>
      </c>
      <c r="X237" s="467">
        <f t="shared" si="79"/>
        <v>-5.5458087290638503E-2</v>
      </c>
      <c r="Z237">
        <f t="shared" si="69"/>
        <v>231</v>
      </c>
      <c r="AA237" s="420">
        <f t="shared" si="80"/>
        <v>43556</v>
      </c>
      <c r="AB237" s="430">
        <f t="shared" si="81"/>
        <v>4.5436784295936006E-2</v>
      </c>
      <c r="AC237" s="434">
        <f t="shared" si="82"/>
        <v>4.9694381529676868E-3</v>
      </c>
      <c r="AD237" s="438">
        <f t="shared" si="83"/>
        <v>6.9836469276131297E-2</v>
      </c>
      <c r="AE237" s="442">
        <f t="shared" si="84"/>
        <v>1.0301340728049668E-2</v>
      </c>
      <c r="AF237" s="446">
        <f t="shared" si="85"/>
        <v>1.2792345162361052E-2</v>
      </c>
      <c r="AG237" s="449">
        <f t="shared" si="86"/>
        <v>5.941877787276284E-2</v>
      </c>
      <c r="AH237" s="472">
        <f t="shared" si="88"/>
        <v>3.764684620905661E-2</v>
      </c>
      <c r="AI237" s="424">
        <f t="shared" si="87"/>
        <v>4.5436784295936006E-2</v>
      </c>
      <c r="AJ237" s="372">
        <f t="shared" si="89"/>
        <v>292.45466656845485</v>
      </c>
    </row>
    <row r="238" spans="2:36">
      <c r="B238" s="390">
        <f>'Step #4'!B238</f>
        <v>233</v>
      </c>
      <c r="C238" s="406">
        <f>'Step #4'!C238</f>
        <v>43617</v>
      </c>
      <c r="D238" s="398">
        <f>'IdxETF data'!D248</f>
        <v>266.97030599999999</v>
      </c>
      <c r="E238" s="422">
        <f t="shared" si="70"/>
        <v>6.4409613726086334E-2</v>
      </c>
      <c r="F238" s="409">
        <f>'IdxETF data'!AB248</f>
        <v>37.156742000000001</v>
      </c>
      <c r="G238" s="410">
        <f t="shared" si="71"/>
        <v>5.9450235118209349E-2</v>
      </c>
      <c r="H238" s="392">
        <f>'IdxETF data'!AF248</f>
        <v>23.982614999999999</v>
      </c>
      <c r="I238" s="411">
        <f t="shared" si="72"/>
        <v>4.1976245705792392E-2</v>
      </c>
      <c r="J238" s="412">
        <f>'IdxETF data'!AH248</f>
        <v>21.378176</v>
      </c>
      <c r="K238" s="413">
        <f t="shared" si="73"/>
        <v>4.9472774117891527E-2</v>
      </c>
      <c r="L238" s="464">
        <f>'IdxETF data'!AP248</f>
        <v>48.956901999999999</v>
      </c>
      <c r="M238" s="414">
        <f t="shared" si="74"/>
        <v>3.52807344732744E-2</v>
      </c>
      <c r="N238" s="415">
        <f>'IdxETF data'!AZ248</f>
        <v>18.894591999999999</v>
      </c>
      <c r="O238" s="417">
        <f t="shared" si="75"/>
        <v>8.1435852727864244E-2</v>
      </c>
      <c r="Q238" s="408">
        <f>'IdxETF data'!K248</f>
        <v>9.2756679999999996</v>
      </c>
      <c r="R238" s="467">
        <f t="shared" si="76"/>
        <v>1.1579708703473912E-2</v>
      </c>
      <c r="S238" s="463">
        <f>'IdxETF data'!Q248</f>
        <v>66.973724000000004</v>
      </c>
      <c r="T238" s="467">
        <f t="shared" si="77"/>
        <v>6.5995337576237434E-2</v>
      </c>
      <c r="U238" s="408">
        <f>'IdxETF data'!S248</f>
        <v>21.739802999999998</v>
      </c>
      <c r="V238" s="467">
        <f t="shared" si="78"/>
        <v>6.5037855972165604E-2</v>
      </c>
      <c r="W238" s="466">
        <f>'IdxETF data'!R248</f>
        <v>14.177924000000001</v>
      </c>
      <c r="X238" s="467">
        <f t="shared" si="79"/>
        <v>4.6353532856953761E-2</v>
      </c>
      <c r="Z238">
        <f t="shared" si="69"/>
        <v>232</v>
      </c>
      <c r="AA238" s="420">
        <f t="shared" si="80"/>
        <v>43586</v>
      </c>
      <c r="AB238" s="430">
        <f t="shared" si="81"/>
        <v>-6.3771593989364272E-2</v>
      </c>
      <c r="AC238" s="434">
        <f t="shared" si="82"/>
        <v>-9.2605224624818905E-2</v>
      </c>
      <c r="AD238" s="438">
        <f t="shared" si="83"/>
        <v>-6.5277704847156448E-2</v>
      </c>
      <c r="AE238" s="442">
        <f t="shared" si="84"/>
        <v>-6.8731065823661397E-2</v>
      </c>
      <c r="AF238" s="446">
        <f t="shared" si="85"/>
        <v>-4.8718820331167145E-2</v>
      </c>
      <c r="AG238" s="449">
        <f t="shared" si="86"/>
        <v>-9.1487772306455217E-2</v>
      </c>
      <c r="AH238" s="472">
        <f t="shared" si="88"/>
        <v>-7.0084842862670388E-2</v>
      </c>
      <c r="AI238" s="424">
        <f t="shared" si="87"/>
        <v>-6.3771593989364272E-2</v>
      </c>
      <c r="AJ238" s="372">
        <f t="shared" si="89"/>
        <v>271.95802721755007</v>
      </c>
    </row>
    <row r="239" spans="2:36">
      <c r="B239" s="390">
        <f>'Step #4'!B239</f>
        <v>234</v>
      </c>
      <c r="C239" s="406">
        <f>'Step #4'!C239</f>
        <v>43647</v>
      </c>
      <c r="D239" s="398">
        <f>'IdxETF data'!D249</f>
        <v>272.324951</v>
      </c>
      <c r="E239" s="422">
        <f t="shared" si="70"/>
        <v>2.0057080805083949E-2</v>
      </c>
      <c r="F239" s="409">
        <f>'IdxETF data'!AB249</f>
        <v>36.068466000000001</v>
      </c>
      <c r="G239" s="410">
        <f t="shared" si="71"/>
        <v>-2.9288789636077395E-2</v>
      </c>
      <c r="H239" s="392">
        <f>'IdxETF data'!AF249</f>
        <v>23.558866999999999</v>
      </c>
      <c r="I239" s="411">
        <f t="shared" si="72"/>
        <v>-1.7668965623640287E-2</v>
      </c>
      <c r="J239" s="412">
        <f>'IdxETF data'!AH249</f>
        <v>20.905460000000001</v>
      </c>
      <c r="K239" s="413">
        <f t="shared" si="73"/>
        <v>-2.2112082901740493E-2</v>
      </c>
      <c r="L239" s="464">
        <f>'IdxETF data'!AP249</f>
        <v>49.194248000000002</v>
      </c>
      <c r="M239" s="414">
        <f t="shared" si="74"/>
        <v>4.8480600345177649E-3</v>
      </c>
      <c r="N239" s="415">
        <f>'IdxETF data'!AZ249</f>
        <v>18.848178999999998</v>
      </c>
      <c r="O239" s="417">
        <f t="shared" si="75"/>
        <v>-2.4564171589416262E-3</v>
      </c>
      <c r="Q239" s="408">
        <f>'IdxETF data'!K249</f>
        <v>9.2969329999999992</v>
      </c>
      <c r="R239" s="467">
        <f t="shared" si="76"/>
        <v>2.2925572584098219E-3</v>
      </c>
      <c r="S239" s="463">
        <f>'IdxETF data'!Q249</f>
        <v>68.171790999999999</v>
      </c>
      <c r="T239" s="467">
        <f t="shared" si="77"/>
        <v>1.7888612554977534E-2</v>
      </c>
      <c r="U239" s="408">
        <f>'IdxETF data'!S249</f>
        <v>21.831118</v>
      </c>
      <c r="V239" s="467">
        <f t="shared" si="78"/>
        <v>4.2003600492608317E-3</v>
      </c>
      <c r="W239" s="466">
        <f>'IdxETF data'!R249</f>
        <v>14.070535</v>
      </c>
      <c r="X239" s="467">
        <f t="shared" si="79"/>
        <v>-7.5743811294235464E-3</v>
      </c>
      <c r="Z239">
        <f t="shared" si="69"/>
        <v>233</v>
      </c>
      <c r="AA239" s="420">
        <f t="shared" si="80"/>
        <v>43617</v>
      </c>
      <c r="AB239" s="430">
        <f t="shared" si="81"/>
        <v>6.4409613726086334E-2</v>
      </c>
      <c r="AC239" s="434">
        <f t="shared" si="82"/>
        <v>5.9450235118209349E-2</v>
      </c>
      <c r="AD239" s="438">
        <f t="shared" si="83"/>
        <v>4.1976245705792392E-2</v>
      </c>
      <c r="AE239" s="442">
        <f t="shared" si="84"/>
        <v>4.9472774117891527E-2</v>
      </c>
      <c r="AF239" s="446">
        <f t="shared" si="85"/>
        <v>3.52807344732744E-2</v>
      </c>
      <c r="AG239" s="449">
        <f t="shared" si="86"/>
        <v>8.1435852727864244E-2</v>
      </c>
      <c r="AH239" s="472">
        <f t="shared" si="88"/>
        <v>5.7596753745937812E-2</v>
      </c>
      <c r="AI239" s="424">
        <f t="shared" si="87"/>
        <v>6.4409613726086334E-2</v>
      </c>
      <c r="AJ239" s="372">
        <f t="shared" si="89"/>
        <v>287.62192674043035</v>
      </c>
    </row>
    <row r="240" spans="2:36">
      <c r="B240" s="390">
        <f>'Step #4'!B240</f>
        <v>235</v>
      </c>
      <c r="C240" s="406">
        <f>'Step #4'!C240</f>
        <v>43678</v>
      </c>
      <c r="D240" s="398">
        <f>'IdxETF data'!D250</f>
        <v>267.76525900000001</v>
      </c>
      <c r="E240" s="422">
        <f t="shared" si="70"/>
        <v>-1.6743570441329014E-2</v>
      </c>
      <c r="F240" s="409">
        <f>'IdxETF data'!AB250</f>
        <v>34.330855999999997</v>
      </c>
      <c r="G240" s="410">
        <f t="shared" si="71"/>
        <v>-4.8175323009301385E-2</v>
      </c>
      <c r="H240" s="392">
        <f>'IdxETF data'!AF250</f>
        <v>23.058178000000002</v>
      </c>
      <c r="I240" s="411">
        <f t="shared" si="72"/>
        <v>-2.1252677388942209E-2</v>
      </c>
      <c r="J240" s="412">
        <f>'IdxETF data'!AH250</f>
        <v>19.214516</v>
      </c>
      <c r="K240" s="413">
        <f t="shared" si="73"/>
        <v>-8.0885280687437722E-2</v>
      </c>
      <c r="L240" s="464">
        <f>'IdxETF data'!AP250</f>
        <v>48.805042</v>
      </c>
      <c r="M240" s="414">
        <f t="shared" si="74"/>
        <v>-7.9116160084407028E-3</v>
      </c>
      <c r="N240" s="415">
        <f>'IdxETF data'!AZ250</f>
        <v>17.811019999999999</v>
      </c>
      <c r="O240" s="417">
        <f t="shared" si="75"/>
        <v>-5.5027013484963194E-2</v>
      </c>
      <c r="Q240" s="408">
        <f>'IdxETF data'!K250</f>
        <v>9.5569790000000001</v>
      </c>
      <c r="R240" s="467">
        <f t="shared" si="76"/>
        <v>2.7971159951351687E-2</v>
      </c>
      <c r="S240" s="463">
        <f>'IdxETF data'!Q250</f>
        <v>66.791038999999998</v>
      </c>
      <c r="T240" s="467">
        <f t="shared" si="77"/>
        <v>-2.0254007995770595E-2</v>
      </c>
      <c r="U240" s="408">
        <f>'IdxETF data'!S250</f>
        <v>21.346450999999998</v>
      </c>
      <c r="V240" s="467">
        <f t="shared" si="78"/>
        <v>-2.2200741162225479E-2</v>
      </c>
      <c r="W240" s="466">
        <f>'IdxETF data'!R250</f>
        <v>13.740161000000001</v>
      </c>
      <c r="X240" s="467">
        <f t="shared" si="79"/>
        <v>-2.3479846359786505E-2</v>
      </c>
      <c r="Z240">
        <f t="shared" si="69"/>
        <v>234</v>
      </c>
      <c r="AA240" s="420">
        <f t="shared" si="80"/>
        <v>43647</v>
      </c>
      <c r="AB240" s="430">
        <f t="shared" si="81"/>
        <v>2.0057080805083949E-2</v>
      </c>
      <c r="AC240" s="434">
        <f t="shared" si="82"/>
        <v>-2.9288789636077395E-2</v>
      </c>
      <c r="AD240" s="438">
        <f t="shared" si="83"/>
        <v>-1.7668965623640287E-2</v>
      </c>
      <c r="AE240" s="442">
        <f t="shared" si="84"/>
        <v>-2.2112082901740493E-2</v>
      </c>
      <c r="AF240" s="446">
        <f t="shared" si="85"/>
        <v>4.8480600345177649E-3</v>
      </c>
      <c r="AG240" s="449">
        <f t="shared" si="86"/>
        <v>-2.4564171589416262E-3</v>
      </c>
      <c r="AH240" s="472">
        <f t="shared" si="88"/>
        <v>-9.9287496954050813E-4</v>
      </c>
      <c r="AI240" s="424">
        <f t="shared" si="87"/>
        <v>2.0057080805083949E-2</v>
      </c>
      <c r="AJ240" s="372">
        <f t="shared" si="89"/>
        <v>287.33635412867875</v>
      </c>
    </row>
    <row r="241" spans="2:36">
      <c r="B241" s="390">
        <f>'Step #4'!B241</f>
        <v>236</v>
      </c>
      <c r="C241" s="406">
        <f>'Step #4'!C241</f>
        <v>43709</v>
      </c>
      <c r="D241" s="398">
        <f>'IdxETF data'!D251</f>
        <v>271.72067299999998</v>
      </c>
      <c r="E241" s="422">
        <f t="shared" si="70"/>
        <v>1.4771946199338526E-2</v>
      </c>
      <c r="F241" s="409">
        <f>'IdxETF data'!AB251</f>
        <v>34.927612000000003</v>
      </c>
      <c r="G241" s="410">
        <f t="shared" si="71"/>
        <v>1.7382496958421534E-2</v>
      </c>
      <c r="H241" s="392">
        <f>'IdxETF data'!AF251</f>
        <v>23.637922</v>
      </c>
      <c r="I241" s="411">
        <f t="shared" si="72"/>
        <v>2.5142663049959824E-2</v>
      </c>
      <c r="J241" s="412">
        <f>'IdxETF data'!AH251</f>
        <v>19.096737000000001</v>
      </c>
      <c r="K241" s="413">
        <f t="shared" si="73"/>
        <v>-6.1296886166687381E-3</v>
      </c>
      <c r="L241" s="464">
        <f>'IdxETF data'!AP251</f>
        <v>51.357532999999997</v>
      </c>
      <c r="M241" s="414">
        <f t="shared" si="74"/>
        <v>5.2299739850649063E-2</v>
      </c>
      <c r="N241" s="415">
        <f>'IdxETF data'!AZ251</f>
        <v>18.091753000000001</v>
      </c>
      <c r="O241" s="417">
        <f t="shared" si="75"/>
        <v>1.5761758731392295E-2</v>
      </c>
      <c r="Q241" s="408">
        <f>'IdxETF data'!K251</f>
        <v>9.5006050000000002</v>
      </c>
      <c r="R241" s="467">
        <f t="shared" si="76"/>
        <v>-5.8987259467662145E-3</v>
      </c>
      <c r="S241" s="463">
        <f>'IdxETF data'!Q251</f>
        <v>67.637894000000003</v>
      </c>
      <c r="T241" s="467">
        <f t="shared" si="77"/>
        <v>1.2679170928902694E-2</v>
      </c>
      <c r="U241" s="408">
        <f>'IdxETF data'!S251</f>
        <v>21.599319000000001</v>
      </c>
      <c r="V241" s="467">
        <f t="shared" si="78"/>
        <v>1.1845903564953408E-2</v>
      </c>
      <c r="W241" s="466">
        <f>'IdxETF data'!R251</f>
        <v>14.036647</v>
      </c>
      <c r="X241" s="467">
        <f t="shared" si="79"/>
        <v>2.1578058655935761E-2</v>
      </c>
      <c r="Z241">
        <f t="shared" si="69"/>
        <v>235</v>
      </c>
      <c r="AA241" s="420">
        <f t="shared" si="80"/>
        <v>43678</v>
      </c>
      <c r="AB241" s="430">
        <f t="shared" si="81"/>
        <v>-1.6743570441329014E-2</v>
      </c>
      <c r="AC241" s="434">
        <f t="shared" si="82"/>
        <v>-4.8175323009301385E-2</v>
      </c>
      <c r="AD241" s="438">
        <f t="shared" si="83"/>
        <v>-2.1252677388942209E-2</v>
      </c>
      <c r="AE241" s="442">
        <f t="shared" si="84"/>
        <v>-8.0885280687437722E-2</v>
      </c>
      <c r="AF241" s="446">
        <f t="shared" si="85"/>
        <v>-7.9116160084407028E-3</v>
      </c>
      <c r="AG241" s="449">
        <f t="shared" si="86"/>
        <v>-5.5027013484963194E-2</v>
      </c>
      <c r="AH241" s="472">
        <f t="shared" si="88"/>
        <v>-3.1494019254352308E-2</v>
      </c>
      <c r="AI241" s="424">
        <f t="shared" si="87"/>
        <v>-1.6743570441329014E-2</v>
      </c>
      <c r="AJ241" s="372">
        <f t="shared" si="89"/>
        <v>278.28697745927468</v>
      </c>
    </row>
    <row r="242" spans="2:36">
      <c r="B242" s="390">
        <f>'Step #4'!B242</f>
        <v>237</v>
      </c>
      <c r="C242" s="406">
        <f>'Step #4'!C242</f>
        <v>43739</v>
      </c>
      <c r="D242" s="398">
        <f>'IdxETF data'!D252</f>
        <v>279.00945999999999</v>
      </c>
      <c r="E242" s="422">
        <f t="shared" si="70"/>
        <v>2.6824558174121771E-2</v>
      </c>
      <c r="F242" s="409">
        <f>'IdxETF data'!AB252</f>
        <v>36.112349999999999</v>
      </c>
      <c r="G242" s="410">
        <f t="shared" si="71"/>
        <v>3.3919811065239669E-2</v>
      </c>
      <c r="H242" s="392">
        <f>'IdxETF data'!AF252</f>
        <v>25.078507999999999</v>
      </c>
      <c r="I242" s="411">
        <f t="shared" si="72"/>
        <v>6.0943851155782713E-2</v>
      </c>
      <c r="J242" s="412">
        <f>'IdxETF data'!AH252</f>
        <v>20.005306000000001</v>
      </c>
      <c r="K242" s="413">
        <f t="shared" si="73"/>
        <v>4.7577185568403735E-2</v>
      </c>
      <c r="L242" s="464">
        <f>'IdxETF data'!AP252</f>
        <v>53.113503000000001</v>
      </c>
      <c r="M242" s="414">
        <f t="shared" si="74"/>
        <v>3.419108935781634E-2</v>
      </c>
      <c r="N242" s="415">
        <f>'IdxETF data'!AZ252</f>
        <v>18.957352</v>
      </c>
      <c r="O242" s="417">
        <f t="shared" si="75"/>
        <v>4.7844949021800032E-2</v>
      </c>
      <c r="Q242" s="408">
        <f>'IdxETF data'!K252</f>
        <v>9.5203129999999998</v>
      </c>
      <c r="R242" s="467">
        <f t="shared" si="76"/>
        <v>2.0743942096319579E-3</v>
      </c>
      <c r="S242" s="463">
        <f>'IdxETF data'!Q252</f>
        <v>69.352547000000001</v>
      </c>
      <c r="T242" s="467">
        <f t="shared" si="77"/>
        <v>2.5350478830697964E-2</v>
      </c>
      <c r="U242" s="408">
        <f>'IdxETF data'!S252</f>
        <v>22.168275999999999</v>
      </c>
      <c r="V242" s="467">
        <f t="shared" si="78"/>
        <v>2.6341432338676807E-2</v>
      </c>
      <c r="W242" s="466">
        <f>'IdxETF data'!R252</f>
        <v>14.590790999999999</v>
      </c>
      <c r="X242" s="467">
        <f t="shared" si="79"/>
        <v>3.9478374001996386E-2</v>
      </c>
      <c r="Z242">
        <f t="shared" si="69"/>
        <v>236</v>
      </c>
      <c r="AA242" s="420">
        <f t="shared" si="80"/>
        <v>43709</v>
      </c>
      <c r="AB242" s="430">
        <f t="shared" si="81"/>
        <v>1.4771946199338526E-2</v>
      </c>
      <c r="AC242" s="434">
        <f t="shared" si="82"/>
        <v>1.7382496958421534E-2</v>
      </c>
      <c r="AD242" s="438">
        <f t="shared" si="83"/>
        <v>2.5142663049959824E-2</v>
      </c>
      <c r="AE242" s="442">
        <f t="shared" si="84"/>
        <v>-6.1296886166687381E-3</v>
      </c>
      <c r="AF242" s="446">
        <f t="shared" si="85"/>
        <v>5.2299739850649063E-2</v>
      </c>
      <c r="AG242" s="449">
        <f t="shared" si="86"/>
        <v>1.5761758731392295E-2</v>
      </c>
      <c r="AH242" s="472">
        <f t="shared" si="88"/>
        <v>1.8480733477529879E-2</v>
      </c>
      <c r="AI242" s="424">
        <f t="shared" si="87"/>
        <v>1.4771946199338526E-2</v>
      </c>
      <c r="AJ242" s="372">
        <f t="shared" si="89"/>
        <v>283.42992491996688</v>
      </c>
    </row>
    <row r="243" spans="2:36">
      <c r="B243" s="390">
        <f>'Step #4'!B243</f>
        <v>238</v>
      </c>
      <c r="C243" s="406">
        <f>'Step #4'!C243</f>
        <v>43770</v>
      </c>
      <c r="D243" s="398">
        <f>'IdxETF data'!D253</f>
        <v>289.10910000000001</v>
      </c>
      <c r="E243" s="422">
        <f t="shared" si="70"/>
        <v>3.6198199157835065E-2</v>
      </c>
      <c r="F243" s="409">
        <f>'IdxETF data'!AB253</f>
        <v>35.928058999999998</v>
      </c>
      <c r="G243" s="410">
        <f t="shared" si="71"/>
        <v>-5.1032679955749227E-3</v>
      </c>
      <c r="H243" s="392">
        <f>'IdxETF data'!AF253</f>
        <v>25.421088999999998</v>
      </c>
      <c r="I243" s="411">
        <f t="shared" si="72"/>
        <v>1.3660342154325988E-2</v>
      </c>
      <c r="J243" s="412">
        <f>'IdxETF data'!AH253</f>
        <v>19.803401999999998</v>
      </c>
      <c r="K243" s="413">
        <f t="shared" si="73"/>
        <v>-1.0092522453793107E-2</v>
      </c>
      <c r="L243" s="464">
        <f>'IdxETF data'!AP253</f>
        <v>53.792350999999996</v>
      </c>
      <c r="M243" s="414">
        <f t="shared" si="74"/>
        <v>1.2781081300549779E-2</v>
      </c>
      <c r="N243" s="415">
        <f>'IdxETF data'!AZ253</f>
        <v>18.777994</v>
      </c>
      <c r="O243" s="417">
        <f t="shared" si="75"/>
        <v>-9.4611314913601863E-3</v>
      </c>
      <c r="Q243" s="408">
        <f>'IdxETF data'!K253</f>
        <v>9.5152429999999999</v>
      </c>
      <c r="R243" s="467">
        <f t="shared" si="76"/>
        <v>-5.3254551609804857E-4</v>
      </c>
      <c r="S243" s="463">
        <f>'IdxETF data'!Q253</f>
        <v>71.968765000000005</v>
      </c>
      <c r="T243" s="467">
        <f t="shared" si="77"/>
        <v>3.7723459529179326E-2</v>
      </c>
      <c r="U243" s="408">
        <f>'IdxETF data'!S253</f>
        <v>22.898790000000002</v>
      </c>
      <c r="V243" s="467">
        <f t="shared" si="78"/>
        <v>3.29531263504661E-2</v>
      </c>
      <c r="W243" s="466">
        <f>'IdxETF data'!R253</f>
        <v>14.752627</v>
      </c>
      <c r="X243" s="467">
        <f t="shared" si="79"/>
        <v>1.1091653632760545E-2</v>
      </c>
      <c r="Z243">
        <f t="shared" si="69"/>
        <v>237</v>
      </c>
      <c r="AA243" s="420">
        <f t="shared" si="80"/>
        <v>43739</v>
      </c>
      <c r="AB243" s="430">
        <f t="shared" si="81"/>
        <v>2.6824558174121771E-2</v>
      </c>
      <c r="AC243" s="434">
        <f t="shared" si="82"/>
        <v>3.3919811065239669E-2</v>
      </c>
      <c r="AD243" s="438">
        <f t="shared" si="83"/>
        <v>6.0943851155782713E-2</v>
      </c>
      <c r="AE243" s="442">
        <f t="shared" si="84"/>
        <v>4.7577185568403735E-2</v>
      </c>
      <c r="AF243" s="446">
        <f t="shared" si="85"/>
        <v>3.419108935781634E-2</v>
      </c>
      <c r="AG243" s="449">
        <f t="shared" si="86"/>
        <v>4.7844949021800032E-2</v>
      </c>
      <c r="AH243" s="472">
        <f t="shared" si="88"/>
        <v>3.7920694997604081E-2</v>
      </c>
      <c r="AI243" s="424">
        <f t="shared" si="87"/>
        <v>2.6824558174121771E-2</v>
      </c>
      <c r="AJ243" s="372">
        <f t="shared" si="89"/>
        <v>294.17778465605073</v>
      </c>
    </row>
    <row r="244" spans="2:36">
      <c r="B244" s="390">
        <f>'Step #4'!B244</f>
        <v>239</v>
      </c>
      <c r="C244" s="406">
        <f>'Step #4'!C244</f>
        <v>43800</v>
      </c>
      <c r="D244" s="398">
        <f>'IdxETF data'!D254</f>
        <v>296.053741</v>
      </c>
      <c r="E244" s="422">
        <f t="shared" si="70"/>
        <v>2.4020831582264313E-2</v>
      </c>
      <c r="F244" s="409">
        <f>'IdxETF data'!AB254</f>
        <v>38.288738000000002</v>
      </c>
      <c r="G244" s="410">
        <f t="shared" si="71"/>
        <v>6.5705720423137937E-2</v>
      </c>
      <c r="H244" s="392">
        <f>'IdxETF data'!AF254</f>
        <v>25.825154999999999</v>
      </c>
      <c r="I244" s="411">
        <f t="shared" si="72"/>
        <v>1.5894913077878048E-2</v>
      </c>
      <c r="J244" s="412">
        <f>'IdxETF data'!AH254</f>
        <v>20.467998999999999</v>
      </c>
      <c r="K244" s="413">
        <f t="shared" si="73"/>
        <v>3.3559738877188883E-2</v>
      </c>
      <c r="L244" s="464">
        <f>'IdxETF data'!AP254</f>
        <v>53.620384000000001</v>
      </c>
      <c r="M244" s="414">
        <f t="shared" si="74"/>
        <v>-3.1968671531013015E-3</v>
      </c>
      <c r="N244" s="415">
        <f>'IdxETF data'!AZ254</f>
        <v>18.824781000000002</v>
      </c>
      <c r="O244" s="417">
        <f t="shared" si="75"/>
        <v>2.4915866945107723E-3</v>
      </c>
      <c r="Q244" s="408">
        <f>'IdxETF data'!K254</f>
        <v>9.5006219999999999</v>
      </c>
      <c r="R244" s="467">
        <f t="shared" si="76"/>
        <v>-1.5365871370810469E-3</v>
      </c>
      <c r="S244" s="463">
        <f>'IdxETF data'!Q254</f>
        <v>73.642005999999995</v>
      </c>
      <c r="T244" s="467">
        <f t="shared" si="77"/>
        <v>2.3249544437784708E-2</v>
      </c>
      <c r="U244" s="408">
        <f>'IdxETF data'!S254</f>
        <v>22.329834000000002</v>
      </c>
      <c r="V244" s="467">
        <f t="shared" si="78"/>
        <v>-2.4846553027474405E-2</v>
      </c>
      <c r="W244" s="466">
        <f>'IdxETF data'!R254</f>
        <v>15.212581999999999</v>
      </c>
      <c r="X244" s="467">
        <f t="shared" si="79"/>
        <v>3.1177837004894071E-2</v>
      </c>
      <c r="Z244">
        <f t="shared" si="69"/>
        <v>238</v>
      </c>
      <c r="AA244" s="420">
        <f t="shared" si="80"/>
        <v>43770</v>
      </c>
      <c r="AB244" s="430">
        <f t="shared" si="81"/>
        <v>3.6198199157835065E-2</v>
      </c>
      <c r="AC244" s="434">
        <f t="shared" si="82"/>
        <v>-5.1032679955749227E-3</v>
      </c>
      <c r="AD244" s="438">
        <f t="shared" si="83"/>
        <v>1.3660342154325988E-2</v>
      </c>
      <c r="AE244" s="442">
        <f t="shared" si="84"/>
        <v>-1.0092522453793107E-2</v>
      </c>
      <c r="AF244" s="446">
        <f t="shared" si="85"/>
        <v>1.2781081300549779E-2</v>
      </c>
      <c r="AG244" s="449">
        <f t="shared" si="86"/>
        <v>-9.4611314913601863E-3</v>
      </c>
      <c r="AH244" s="472">
        <f t="shared" si="88"/>
        <v>1.5085583522486335E-2</v>
      </c>
      <c r="AI244" s="424">
        <f t="shared" si="87"/>
        <v>3.6198199157835065E-2</v>
      </c>
      <c r="AJ244" s="372">
        <f t="shared" si="89"/>
        <v>298.61562819693955</v>
      </c>
    </row>
    <row r="245" spans="2:36">
      <c r="B245" s="390">
        <f>'Step #4'!B245</f>
        <v>240</v>
      </c>
      <c r="C245" s="406">
        <f>'Step #4'!C245</f>
        <v>43831</v>
      </c>
      <c r="D245" s="398">
        <f>'IdxETF data'!D255</f>
        <v>297.38909899999999</v>
      </c>
      <c r="E245" s="422">
        <f t="shared" si="70"/>
        <v>4.5105256751341027E-3</v>
      </c>
      <c r="F245" s="409">
        <f>'IdxETF data'!AB255</f>
        <v>35.532223000000002</v>
      </c>
      <c r="G245" s="410">
        <f t="shared" si="71"/>
        <v>-7.1992840296799532E-2</v>
      </c>
      <c r="H245" s="392">
        <f>'IdxETF data'!AF255</f>
        <v>25.060942000000001</v>
      </c>
      <c r="I245" s="411">
        <f t="shared" si="72"/>
        <v>-2.959180690299823E-2</v>
      </c>
      <c r="J245" s="412">
        <f>'IdxETF data'!AH255</f>
        <v>19.440287000000001</v>
      </c>
      <c r="K245" s="413">
        <f t="shared" si="73"/>
        <v>-5.0210672767767806E-2</v>
      </c>
      <c r="L245" s="464">
        <f>'IdxETF data'!AP255</f>
        <v>52.895355000000002</v>
      </c>
      <c r="M245" s="414">
        <f t="shared" si="74"/>
        <v>-1.3521518234557939E-2</v>
      </c>
      <c r="N245" s="415">
        <f>'IdxETF data'!AZ255</f>
        <v>18.36027</v>
      </c>
      <c r="O245" s="417">
        <f t="shared" si="75"/>
        <v>-2.4675506185171669E-2</v>
      </c>
      <c r="Q245" s="408">
        <f>'IdxETF data'!K255</f>
        <v>9.7022099999999991</v>
      </c>
      <c r="R245" s="467">
        <f t="shared" si="76"/>
        <v>2.1218400226848289E-2</v>
      </c>
      <c r="S245" s="463">
        <f>'IdxETF data'!Q255</f>
        <v>73.964416999999997</v>
      </c>
      <c r="T245" s="467">
        <f t="shared" si="77"/>
        <v>4.3780855182027345E-3</v>
      </c>
      <c r="U245" s="408">
        <f>'IdxETF data'!S255</f>
        <v>23.331075999999999</v>
      </c>
      <c r="V245" s="467">
        <f t="shared" si="78"/>
        <v>4.4838756974189709E-2</v>
      </c>
      <c r="W245" s="466">
        <f>'IdxETF data'!R255</f>
        <v>14.874202</v>
      </c>
      <c r="X245" s="467">
        <f t="shared" si="79"/>
        <v>-2.2243429813558202E-2</v>
      </c>
      <c r="Z245">
        <f t="shared" si="69"/>
        <v>239</v>
      </c>
      <c r="AA245" s="420">
        <f t="shared" si="80"/>
        <v>43800</v>
      </c>
      <c r="AB245" s="430">
        <f t="shared" si="81"/>
        <v>2.4020831582264313E-2</v>
      </c>
      <c r="AC245" s="434">
        <f t="shared" si="82"/>
        <v>6.5705720423137937E-2</v>
      </c>
      <c r="AD245" s="438">
        <f t="shared" si="83"/>
        <v>1.5894913077878048E-2</v>
      </c>
      <c r="AE245" s="442">
        <f t="shared" si="84"/>
        <v>3.3559738877188883E-2</v>
      </c>
      <c r="AF245" s="446">
        <f t="shared" si="85"/>
        <v>-3.1968671531013015E-3</v>
      </c>
      <c r="AG245" s="449">
        <f t="shared" si="86"/>
        <v>2.4915866945107723E-3</v>
      </c>
      <c r="AH245" s="472">
        <f t="shared" si="88"/>
        <v>2.5133873499917959E-2</v>
      </c>
      <c r="AI245" s="424">
        <f t="shared" si="87"/>
        <v>2.4020831582264313E-2</v>
      </c>
      <c r="AJ245" s="372">
        <f t="shared" si="89"/>
        <v>306.12099562114003</v>
      </c>
    </row>
    <row r="246" spans="2:36">
      <c r="B246" s="390">
        <f>'Step #4'!B246</f>
        <v>241</v>
      </c>
      <c r="C246" s="406">
        <f>'Step #4'!C246</f>
        <v>43862</v>
      </c>
      <c r="D246" s="398">
        <f>'IdxETF data'!D256</f>
        <v>273.84613000000002</v>
      </c>
      <c r="E246" s="422">
        <f t="shared" si="70"/>
        <v>-7.9165541303179987E-2</v>
      </c>
      <c r="F246" s="409">
        <f>'IdxETF data'!AB256</f>
        <v>36.354816</v>
      </c>
      <c r="G246" s="410">
        <f t="shared" si="71"/>
        <v>2.3150620213094886E-2</v>
      </c>
      <c r="H246" s="392">
        <f>'IdxETF data'!AF256</f>
        <v>23.031821999999998</v>
      </c>
      <c r="I246" s="411">
        <f t="shared" si="72"/>
        <v>-8.0967427321766428E-2</v>
      </c>
      <c r="J246" s="412">
        <f>'IdxETF data'!AH256</f>
        <v>19.491201</v>
      </c>
      <c r="K246" s="413">
        <f t="shared" si="73"/>
        <v>2.6189942566177127E-3</v>
      </c>
      <c r="L246" s="464">
        <f>'IdxETF data'!AP256</f>
        <v>48.508018</v>
      </c>
      <c r="M246" s="414">
        <f t="shared" si="74"/>
        <v>-8.2943710274749116E-2</v>
      </c>
      <c r="N246" s="415">
        <f>'IdxETF data'!AZ256</f>
        <v>17.510034999999998</v>
      </c>
      <c r="O246" s="417">
        <f t="shared" si="75"/>
        <v>-4.6308414854465685E-2</v>
      </c>
      <c r="Q246" s="408">
        <f>'IdxETF data'!K256</f>
        <v>9.8697890000000008</v>
      </c>
      <c r="R246" s="467">
        <f t="shared" si="76"/>
        <v>1.7272250342963202E-2</v>
      </c>
      <c r="S246" s="463">
        <f>'IdxETF data'!Q256</f>
        <v>67.915336999999994</v>
      </c>
      <c r="T246" s="467">
        <f t="shared" si="77"/>
        <v>-8.178365010299482E-2</v>
      </c>
      <c r="U246" s="408">
        <f>'IdxETF data'!S256</f>
        <v>21.823436999999998</v>
      </c>
      <c r="V246" s="467">
        <f t="shared" si="78"/>
        <v>-6.4619351460687091E-2</v>
      </c>
      <c r="W246" s="466">
        <f>'IdxETF data'!R256</f>
        <v>13.875123</v>
      </c>
      <c r="X246" s="467">
        <f t="shared" si="79"/>
        <v>-6.7168578186581063E-2</v>
      </c>
      <c r="Z246">
        <f t="shared" si="69"/>
        <v>240</v>
      </c>
      <c r="AA246" s="420">
        <f t="shared" si="80"/>
        <v>43831</v>
      </c>
      <c r="AB246" s="430">
        <f t="shared" si="81"/>
        <v>4.5105256751341027E-3</v>
      </c>
      <c r="AC246" s="434">
        <f t="shared" si="82"/>
        <v>-7.1992840296799532E-2</v>
      </c>
      <c r="AD246" s="438">
        <f t="shared" si="83"/>
        <v>-2.959180690299823E-2</v>
      </c>
      <c r="AE246" s="442">
        <f t="shared" si="84"/>
        <v>-5.0210672767767806E-2</v>
      </c>
      <c r="AF246" s="446">
        <f t="shared" si="85"/>
        <v>-1.3521518234557939E-2</v>
      </c>
      <c r="AG246" s="449">
        <f t="shared" si="86"/>
        <v>-2.4675506185171669E-2</v>
      </c>
      <c r="AH246" s="472">
        <f t="shared" si="88"/>
        <v>-2.2274256528665763E-2</v>
      </c>
      <c r="AI246" s="424">
        <f t="shared" si="87"/>
        <v>4.5105256751341027E-3</v>
      </c>
      <c r="AJ246" s="372">
        <f t="shared" si="89"/>
        <v>299.30237803586419</v>
      </c>
    </row>
    <row r="247" spans="2:36">
      <c r="B247" s="390">
        <f>'Step #4'!B247</f>
        <v>242</v>
      </c>
      <c r="C247" s="406">
        <f>'Step #4'!C247</f>
        <v>43891</v>
      </c>
      <c r="D247" s="398">
        <f>'IdxETF data'!D257</f>
        <v>238.24960300000001</v>
      </c>
      <c r="E247" s="422">
        <f t="shared" si="70"/>
        <v>-0.12998732901575061</v>
      </c>
      <c r="F247" s="409">
        <f>'IdxETF data'!AB257</f>
        <v>33.565165999999998</v>
      </c>
      <c r="G247" s="410">
        <f t="shared" si="71"/>
        <v>-7.6733987596031339E-2</v>
      </c>
      <c r="H247" s="392">
        <f>'IdxETF data'!AF257</f>
        <v>18.868176999999999</v>
      </c>
      <c r="I247" s="411">
        <f t="shared" si="72"/>
        <v>-0.18077792542856574</v>
      </c>
      <c r="J247" s="412">
        <f>'IdxETF data'!AH257</f>
        <v>16.920092</v>
      </c>
      <c r="K247" s="413">
        <f t="shared" si="73"/>
        <v>-0.13191126601177627</v>
      </c>
      <c r="L247" s="464">
        <f>'IdxETF data'!AP257</f>
        <v>45.238121</v>
      </c>
      <c r="M247" s="414">
        <f t="shared" si="74"/>
        <v>-6.7409412604736763E-2</v>
      </c>
      <c r="N247" s="415">
        <f>'IdxETF data'!AZ257</f>
        <v>13.916586000000001</v>
      </c>
      <c r="O247" s="417">
        <f t="shared" si="75"/>
        <v>-0.20522226254830434</v>
      </c>
      <c r="Q247" s="408">
        <f>'IdxETF data'!K257</f>
        <v>9.8110549999999996</v>
      </c>
      <c r="R247" s="467">
        <f t="shared" si="76"/>
        <v>-5.9508870959653626E-3</v>
      </c>
      <c r="S247" s="463">
        <f>'IdxETF data'!Q257</f>
        <v>58.288795</v>
      </c>
      <c r="T247" s="467">
        <f t="shared" si="77"/>
        <v>-0.14174327074310178</v>
      </c>
      <c r="U247" s="408">
        <f>'IdxETF data'!S257</f>
        <v>18.651426000000001</v>
      </c>
      <c r="V247" s="467">
        <f t="shared" si="78"/>
        <v>-0.14534882841781516</v>
      </c>
      <c r="W247" s="466">
        <f>'IdxETF data'!R257</f>
        <v>11.609973</v>
      </c>
      <c r="X247" s="467">
        <f t="shared" si="79"/>
        <v>-0.16325260684175558</v>
      </c>
      <c r="Z247">
        <f t="shared" si="69"/>
        <v>241</v>
      </c>
      <c r="AA247" s="420">
        <f t="shared" si="80"/>
        <v>43862</v>
      </c>
      <c r="AB247" s="430">
        <f t="shared" si="81"/>
        <v>-7.9165541303179987E-2</v>
      </c>
      <c r="AC247" s="434">
        <f t="shared" si="82"/>
        <v>2.3150620213094886E-2</v>
      </c>
      <c r="AD247" s="438">
        <f t="shared" si="83"/>
        <v>-8.0967427321766428E-2</v>
      </c>
      <c r="AE247" s="442">
        <f t="shared" si="84"/>
        <v>2.6189942566177127E-3</v>
      </c>
      <c r="AF247" s="446">
        <f t="shared" si="85"/>
        <v>-8.2943710274749116E-2</v>
      </c>
      <c r="AG247" s="449">
        <f t="shared" si="86"/>
        <v>-4.6308414854465685E-2</v>
      </c>
      <c r="AH247" s="472">
        <f t="shared" si="88"/>
        <v>-5.3002050674832435E-2</v>
      </c>
      <c r="AI247" s="424">
        <f t="shared" si="87"/>
        <v>-7.9165541303179987E-2</v>
      </c>
      <c r="AJ247" s="372">
        <f t="shared" si="89"/>
        <v>283.43873822810946</v>
      </c>
    </row>
    <row r="248" spans="2:36">
      <c r="B248" s="390">
        <f>'Step #4'!B248</f>
        <v>243</v>
      </c>
      <c r="C248" s="406">
        <f>'Step #4'!C248</f>
        <v>43922</v>
      </c>
      <c r="D248" s="398">
        <f>'IdxETF data'!D258</f>
        <v>270.08227499999998</v>
      </c>
      <c r="E248" s="422">
        <f t="shared" si="70"/>
        <v>0.13361059829342081</v>
      </c>
      <c r="F248" s="409">
        <f>'IdxETF data'!AB258</f>
        <v>34.503990000000002</v>
      </c>
      <c r="G248" s="410">
        <f t="shared" si="71"/>
        <v>2.7970187902541799E-2</v>
      </c>
      <c r="H248" s="392">
        <f>'IdxETF data'!AF258</f>
        <v>20.71283</v>
      </c>
      <c r="I248" s="411">
        <f t="shared" si="72"/>
        <v>9.7765300802510113E-2</v>
      </c>
      <c r="J248" s="412">
        <f>'IdxETF data'!AH258</f>
        <v>17.946836000000001</v>
      </c>
      <c r="K248" s="413">
        <f t="shared" si="73"/>
        <v>6.0681939554465769E-2</v>
      </c>
      <c r="L248" s="464">
        <f>'IdxETF data'!AP258</f>
        <v>47.408886000000003</v>
      </c>
      <c r="M248" s="414">
        <f t="shared" si="74"/>
        <v>4.7985304252579519E-2</v>
      </c>
      <c r="N248" s="415">
        <f>'IdxETF data'!AZ258</f>
        <v>14.855055999999999</v>
      </c>
      <c r="O248" s="417">
        <f t="shared" si="75"/>
        <v>6.7435360942690981E-2</v>
      </c>
      <c r="Q248" s="408">
        <f>'IdxETF data'!K258</f>
        <v>9.9783910000000002</v>
      </c>
      <c r="R248" s="467">
        <f t="shared" si="76"/>
        <v>1.7055861984261789E-2</v>
      </c>
      <c r="S248" s="463">
        <f>'IdxETF data'!Q258</f>
        <v>66.319762999999995</v>
      </c>
      <c r="T248" s="467">
        <f t="shared" si="77"/>
        <v>0.13777893332672253</v>
      </c>
      <c r="U248" s="408">
        <f>'IdxETF data'!S258</f>
        <v>20.681515000000001</v>
      </c>
      <c r="V248" s="467">
        <f t="shared" si="78"/>
        <v>0.10884363479768244</v>
      </c>
      <c r="W248" s="466">
        <f>'IdxETF data'!R258</f>
        <v>12.580966999999999</v>
      </c>
      <c r="X248" s="467">
        <f t="shared" si="79"/>
        <v>8.3634475291199939E-2</v>
      </c>
      <c r="Z248">
        <f t="shared" si="69"/>
        <v>242</v>
      </c>
      <c r="AA248" s="420">
        <f t="shared" si="80"/>
        <v>43891</v>
      </c>
      <c r="AB248" s="430">
        <f t="shared" si="81"/>
        <v>-0.12998732901575061</v>
      </c>
      <c r="AC248" s="434">
        <f t="shared" si="82"/>
        <v>-7.6733987596031339E-2</v>
      </c>
      <c r="AD248" s="438">
        <f t="shared" si="83"/>
        <v>-0.18077792542856574</v>
      </c>
      <c r="AE248" s="442">
        <f t="shared" si="84"/>
        <v>-0.13191126601177627</v>
      </c>
      <c r="AF248" s="446">
        <f t="shared" si="85"/>
        <v>-6.7409412604736763E-2</v>
      </c>
      <c r="AG248" s="449">
        <f t="shared" si="86"/>
        <v>-0.20522226254830434</v>
      </c>
      <c r="AH248" s="472">
        <f t="shared" si="88"/>
        <v>-0.13107601267647154</v>
      </c>
      <c r="AI248" s="424">
        <f t="shared" si="87"/>
        <v>-0.12998732901575061</v>
      </c>
      <c r="AJ248" s="372">
        <f t="shared" si="89"/>
        <v>246.2867185831187</v>
      </c>
    </row>
    <row r="249" spans="2:36">
      <c r="B249" s="390">
        <f>'Step #4'!B249</f>
        <v>244</v>
      </c>
      <c r="C249" s="406">
        <f>'Step #4'!C249</f>
        <v>43952</v>
      </c>
      <c r="D249" s="398">
        <f>'IdxETF data'!D259</f>
        <v>282.95040899999998</v>
      </c>
      <c r="E249" s="422">
        <f t="shared" si="70"/>
        <v>4.7645236993060669E-2</v>
      </c>
      <c r="F249" s="409">
        <f>'IdxETF data'!AB259</f>
        <v>34.915286999999999</v>
      </c>
      <c r="G249" s="410">
        <f t="shared" si="71"/>
        <v>1.1920273568361228E-2</v>
      </c>
      <c r="H249" s="392">
        <f>'IdxETF data'!AF259</f>
        <v>22.654105999999999</v>
      </c>
      <c r="I249" s="411">
        <f t="shared" si="72"/>
        <v>9.3723358903635923E-2</v>
      </c>
      <c r="J249" s="412">
        <f>'IdxETF data'!AH259</f>
        <v>16.835235999999998</v>
      </c>
      <c r="K249" s="413">
        <f t="shared" si="73"/>
        <v>-6.193849433961518E-2</v>
      </c>
      <c r="L249" s="464">
        <f>'IdxETF data'!AP259</f>
        <v>50.752063999999997</v>
      </c>
      <c r="M249" s="414">
        <f t="shared" si="74"/>
        <v>7.051796154838974E-2</v>
      </c>
      <c r="N249" s="415">
        <f>'IdxETF data'!AZ259</f>
        <v>14.630463000000001</v>
      </c>
      <c r="O249" s="417">
        <f t="shared" si="75"/>
        <v>-1.5118960170867002E-2</v>
      </c>
      <c r="Q249" s="408">
        <f>'IdxETF data'!K259</f>
        <v>10.032215000000001</v>
      </c>
      <c r="R249" s="467">
        <f t="shared" si="76"/>
        <v>5.3940560156442441E-3</v>
      </c>
      <c r="S249" s="463">
        <f>'IdxETF data'!Q259</f>
        <v>69.885941000000003</v>
      </c>
      <c r="T249" s="467">
        <f t="shared" si="77"/>
        <v>5.3772478047003913E-2</v>
      </c>
      <c r="U249" s="408">
        <f>'IdxETF data'!S259</f>
        <v>21.756266</v>
      </c>
      <c r="V249" s="467">
        <f t="shared" si="78"/>
        <v>5.1966744215788729E-2</v>
      </c>
      <c r="W249" s="466">
        <f>'IdxETF data'!R259</f>
        <v>13.185409</v>
      </c>
      <c r="X249" s="467">
        <f t="shared" si="79"/>
        <v>4.8044160675407621E-2</v>
      </c>
      <c r="Z249">
        <f t="shared" si="69"/>
        <v>243</v>
      </c>
      <c r="AA249" s="420">
        <f t="shared" si="80"/>
        <v>43922</v>
      </c>
      <c r="AB249" s="430">
        <f t="shared" si="81"/>
        <v>0.13361059829342081</v>
      </c>
      <c r="AC249" s="434">
        <f t="shared" si="82"/>
        <v>2.7970187902541799E-2</v>
      </c>
      <c r="AD249" s="438">
        <f t="shared" si="83"/>
        <v>9.7765300802510113E-2</v>
      </c>
      <c r="AE249" s="442">
        <f t="shared" si="84"/>
        <v>6.0681939554465769E-2</v>
      </c>
      <c r="AF249" s="446">
        <f t="shared" si="85"/>
        <v>4.7985304252579519E-2</v>
      </c>
      <c r="AG249" s="449">
        <f t="shared" si="86"/>
        <v>6.7435360942690981E-2</v>
      </c>
      <c r="AH249" s="472">
        <f t="shared" si="88"/>
        <v>8.9914823098099755E-2</v>
      </c>
      <c r="AI249" s="424">
        <f t="shared" si="87"/>
        <v>0.13361059829342081</v>
      </c>
      <c r="AJ249" s="372">
        <f t="shared" si="89"/>
        <v>268.43154531593132</v>
      </c>
    </row>
    <row r="250" spans="2:36">
      <c r="B250" s="390">
        <f>'Step #4'!B250</f>
        <v>245</v>
      </c>
      <c r="C250" s="406">
        <f>'Step #4'!C250</f>
        <v>43983</v>
      </c>
      <c r="D250" s="398">
        <f>'IdxETF data'!D260</f>
        <v>286.70669600000002</v>
      </c>
      <c r="E250" s="422">
        <f t="shared" si="70"/>
        <v>1.3275425235381277E-2</v>
      </c>
      <c r="F250" s="409">
        <f>'IdxETF data'!AB260</f>
        <v>35.496451999999998</v>
      </c>
      <c r="G250" s="410">
        <f t="shared" si="71"/>
        <v>1.6645001371462298E-2</v>
      </c>
      <c r="H250" s="392">
        <f>'IdxETF data'!AF260</f>
        <v>23.813606</v>
      </c>
      <c r="I250" s="411">
        <f t="shared" si="72"/>
        <v>5.1182774548684584E-2</v>
      </c>
      <c r="J250" s="412">
        <f>'IdxETF data'!AH260</f>
        <v>18.133517999999999</v>
      </c>
      <c r="K250" s="413">
        <f t="shared" si="73"/>
        <v>7.7116946860739111E-2</v>
      </c>
      <c r="L250" s="464">
        <f>'IdxETF data'!AP260</f>
        <v>50.303252999999998</v>
      </c>
      <c r="M250" s="414">
        <f t="shared" si="74"/>
        <v>-8.8432068496760996E-3</v>
      </c>
      <c r="N250" s="415">
        <f>'IdxETF data'!AZ260</f>
        <v>15.055581</v>
      </c>
      <c r="O250" s="417">
        <f t="shared" si="75"/>
        <v>2.9057043512566771E-2</v>
      </c>
      <c r="Q250" s="408">
        <f>'IdxETF data'!K260</f>
        <v>10.103621</v>
      </c>
      <c r="R250" s="467">
        <f t="shared" si="76"/>
        <v>7.1176704247266631E-3</v>
      </c>
      <c r="S250" s="463">
        <f>'IdxETF data'!Q260</f>
        <v>71.174239999999998</v>
      </c>
      <c r="T250" s="467">
        <f t="shared" si="77"/>
        <v>1.8434308554276857E-2</v>
      </c>
      <c r="U250" s="408">
        <f>'IdxETF data'!S260</f>
        <v>22.748916999999999</v>
      </c>
      <c r="V250" s="467">
        <f t="shared" si="78"/>
        <v>4.5625981958484996E-2</v>
      </c>
      <c r="W250" s="466">
        <f>'IdxETF data'!R260</f>
        <v>13.677593</v>
      </c>
      <c r="X250" s="467">
        <f t="shared" si="79"/>
        <v>3.7327928166657642E-2</v>
      </c>
      <c r="Z250">
        <f t="shared" si="69"/>
        <v>244</v>
      </c>
      <c r="AA250" s="420">
        <f t="shared" si="80"/>
        <v>43952</v>
      </c>
      <c r="AB250" s="430">
        <f t="shared" si="81"/>
        <v>4.7645236993060669E-2</v>
      </c>
      <c r="AC250" s="434">
        <f t="shared" si="82"/>
        <v>1.1920273568361228E-2</v>
      </c>
      <c r="AD250" s="438">
        <f t="shared" si="83"/>
        <v>9.3723358903635923E-2</v>
      </c>
      <c r="AE250" s="442">
        <f t="shared" si="84"/>
        <v>-6.193849433961518E-2</v>
      </c>
      <c r="AF250" s="446">
        <f t="shared" si="85"/>
        <v>7.051796154838974E-2</v>
      </c>
      <c r="AG250" s="449">
        <f t="shared" si="86"/>
        <v>-1.5118960170867002E-2</v>
      </c>
      <c r="AH250" s="472">
        <f t="shared" si="88"/>
        <v>3.42506903718146E-2</v>
      </c>
      <c r="AI250" s="424">
        <f t="shared" si="87"/>
        <v>4.7645236993060669E-2</v>
      </c>
      <c r="AJ250" s="372">
        <f t="shared" si="89"/>
        <v>277.62551106057492</v>
      </c>
    </row>
    <row r="251" spans="2:36">
      <c r="B251" s="390">
        <f>'Step #4'!B251</f>
        <v>246</v>
      </c>
      <c r="C251" s="406">
        <f>'Step #4'!C251</f>
        <v>44013</v>
      </c>
      <c r="D251" s="398">
        <f>'IdxETF data'!D261</f>
        <v>304.92752100000001</v>
      </c>
      <c r="E251" s="422">
        <f t="shared" si="70"/>
        <v>6.3552143197939115E-2</v>
      </c>
      <c r="F251" s="409">
        <f>'IdxETF data'!AB261</f>
        <v>37.297519999999999</v>
      </c>
      <c r="G251" s="410">
        <f t="shared" si="71"/>
        <v>5.0739380938692236E-2</v>
      </c>
      <c r="H251" s="392">
        <f>'IdxETF data'!AF261</f>
        <v>25.076792000000001</v>
      </c>
      <c r="I251" s="411">
        <f t="shared" si="72"/>
        <v>5.3044717377116246E-2</v>
      </c>
      <c r="J251" s="412">
        <f>'IdxETF data'!AH261</f>
        <v>18.258392000000001</v>
      </c>
      <c r="K251" s="413">
        <f t="shared" si="73"/>
        <v>6.8863636940168504E-3</v>
      </c>
      <c r="L251" s="464">
        <f>'IdxETF data'!AP261</f>
        <v>50.157749000000003</v>
      </c>
      <c r="M251" s="414">
        <f t="shared" si="74"/>
        <v>-2.8925365920171586E-3</v>
      </c>
      <c r="N251" s="415">
        <f>'IdxETF data'!AZ261</f>
        <v>15.113723</v>
      </c>
      <c r="O251" s="417">
        <f t="shared" si="75"/>
        <v>3.8618237316780935E-3</v>
      </c>
      <c r="Q251" s="408">
        <f>'IdxETF data'!K261</f>
        <v>10.261422</v>
      </c>
      <c r="R251" s="467">
        <f t="shared" si="76"/>
        <v>1.5618262007254469E-2</v>
      </c>
      <c r="S251" s="463">
        <f>'IdxETF data'!Q261</f>
        <v>75.502303999999995</v>
      </c>
      <c r="T251" s="467">
        <f t="shared" si="77"/>
        <v>6.080941644055482E-2</v>
      </c>
      <c r="U251" s="408">
        <f>'IdxETF data'!S261</f>
        <v>24.114750000000001</v>
      </c>
      <c r="V251" s="467">
        <f t="shared" si="78"/>
        <v>6.0039473527465193E-2</v>
      </c>
      <c r="W251" s="466">
        <f>'IdxETF data'!R261</f>
        <v>14.308789000000001</v>
      </c>
      <c r="X251" s="467">
        <f t="shared" si="79"/>
        <v>4.6148178264991513E-2</v>
      </c>
      <c r="Z251">
        <f t="shared" si="69"/>
        <v>245</v>
      </c>
      <c r="AA251" s="420">
        <f t="shared" si="80"/>
        <v>43983</v>
      </c>
      <c r="AB251" s="430">
        <f t="shared" si="81"/>
        <v>1.3275425235381277E-2</v>
      </c>
      <c r="AC251" s="434">
        <f t="shared" si="82"/>
        <v>1.6645001371462298E-2</v>
      </c>
      <c r="AD251" s="438">
        <f t="shared" si="83"/>
        <v>5.1182774548684584E-2</v>
      </c>
      <c r="AE251" s="442">
        <f t="shared" si="84"/>
        <v>7.7116946860739111E-2</v>
      </c>
      <c r="AF251" s="446">
        <f t="shared" si="85"/>
        <v>-8.8432068496760996E-3</v>
      </c>
      <c r="AG251" s="449">
        <f t="shared" si="86"/>
        <v>2.9057043512566771E-2</v>
      </c>
      <c r="AH251" s="472">
        <f t="shared" si="88"/>
        <v>2.5217414834537523E-2</v>
      </c>
      <c r="AI251" s="424">
        <f t="shared" si="87"/>
        <v>1.3275425235381277E-2</v>
      </c>
      <c r="AJ251" s="372">
        <f t="shared" si="89"/>
        <v>284.62650874163995</v>
      </c>
    </row>
    <row r="252" spans="2:36">
      <c r="B252" s="390">
        <f>'Step #4'!B252</f>
        <v>247</v>
      </c>
      <c r="C252" s="406">
        <f>'Step #4'!C252</f>
        <v>44044</v>
      </c>
      <c r="D252" s="398">
        <f>'IdxETF data'!D262</f>
        <v>326.21035799999999</v>
      </c>
      <c r="E252" s="422">
        <f t="shared" si="70"/>
        <v>6.9796379579657453E-2</v>
      </c>
      <c r="F252" s="409">
        <f>'IdxETF data'!AB262</f>
        <v>39.632561000000003</v>
      </c>
      <c r="G252" s="410">
        <f t="shared" si="71"/>
        <v>6.2605797919003781E-2</v>
      </c>
      <c r="H252" s="392">
        <f>'IdxETF data'!AF262</f>
        <v>26.718988</v>
      </c>
      <c r="I252" s="411">
        <f t="shared" si="72"/>
        <v>6.5486685856787297E-2</v>
      </c>
      <c r="J252" s="412">
        <f>'IdxETF data'!AH262</f>
        <v>19.633610000000001</v>
      </c>
      <c r="K252" s="413">
        <f t="shared" si="73"/>
        <v>7.5319776243165437E-2</v>
      </c>
      <c r="L252" s="464">
        <f>'IdxETF data'!AP262</f>
        <v>53.564377</v>
      </c>
      <c r="M252" s="414">
        <f t="shared" si="74"/>
        <v>6.7918279187528796E-2</v>
      </c>
      <c r="N252" s="415">
        <f>'IdxETF data'!AZ262</f>
        <v>15.46256</v>
      </c>
      <c r="O252" s="417">
        <f t="shared" si="75"/>
        <v>2.3080812054051769E-2</v>
      </c>
      <c r="Q252" s="408">
        <f>'IdxETF data'!K262</f>
        <v>10.156642</v>
      </c>
      <c r="R252" s="467">
        <f t="shared" si="76"/>
        <v>-1.0211060416382867E-2</v>
      </c>
      <c r="S252" s="463">
        <f>'IdxETF data'!Q262</f>
        <v>80.920769000000007</v>
      </c>
      <c r="T252" s="467">
        <f t="shared" si="77"/>
        <v>7.1765558306671196E-2</v>
      </c>
      <c r="U252" s="408">
        <f>'IdxETF data'!S262</f>
        <v>25.540286999999999</v>
      </c>
      <c r="V252" s="467">
        <f t="shared" si="78"/>
        <v>5.9114732684352855E-2</v>
      </c>
      <c r="W252" s="466">
        <f>'IdxETF data'!R262</f>
        <v>14.924873</v>
      </c>
      <c r="X252" s="467">
        <f t="shared" si="79"/>
        <v>4.3056334117443473E-2</v>
      </c>
      <c r="Z252">
        <f t="shared" si="69"/>
        <v>246</v>
      </c>
      <c r="AA252" s="420">
        <f t="shared" si="80"/>
        <v>44013</v>
      </c>
      <c r="AB252" s="430">
        <f t="shared" si="81"/>
        <v>6.3552143197939115E-2</v>
      </c>
      <c r="AC252" s="434">
        <f t="shared" si="82"/>
        <v>5.0739380938692236E-2</v>
      </c>
      <c r="AD252" s="438">
        <f t="shared" si="83"/>
        <v>5.3044717377116246E-2</v>
      </c>
      <c r="AE252" s="442">
        <f t="shared" si="84"/>
        <v>6.8863636940168504E-3</v>
      </c>
      <c r="AF252" s="446">
        <f t="shared" si="85"/>
        <v>-2.8925365920171586E-3</v>
      </c>
      <c r="AG252" s="449">
        <f t="shared" si="86"/>
        <v>3.8618237316780935E-3</v>
      </c>
      <c r="AH252" s="472">
        <f t="shared" si="88"/>
        <v>4.1774037109914688E-2</v>
      </c>
      <c r="AI252" s="424">
        <f t="shared" si="87"/>
        <v>6.3552143197939115E-2</v>
      </c>
      <c r="AJ252" s="372">
        <f t="shared" si="89"/>
        <v>296.5165070802787</v>
      </c>
    </row>
    <row r="253" spans="2:36">
      <c r="B253" s="390">
        <f>'Step #4'!B253</f>
        <v>248</v>
      </c>
      <c r="C253" s="406">
        <f>'Step #4'!C253</f>
        <v>44075</v>
      </c>
      <c r="D253" s="398">
        <f>'IdxETF data'!D263</f>
        <v>312.74395800000002</v>
      </c>
      <c r="E253" s="422">
        <f t="shared" si="70"/>
        <v>-4.1281337853778299E-2</v>
      </c>
      <c r="F253" s="409">
        <f>'IdxETF data'!AB263</f>
        <v>37.865498000000002</v>
      </c>
      <c r="G253" s="410">
        <f t="shared" si="71"/>
        <v>-4.4586142187480693E-2</v>
      </c>
      <c r="H253" s="392">
        <f>'IdxETF data'!AF263</f>
        <v>25.857942999999999</v>
      </c>
      <c r="I253" s="411">
        <f t="shared" si="72"/>
        <v>-3.2225958558011247E-2</v>
      </c>
      <c r="J253" s="412">
        <f>'IdxETF data'!AH263</f>
        <v>18.958974999999999</v>
      </c>
      <c r="K253" s="413">
        <f t="shared" si="73"/>
        <v>-3.4361230563304535E-2</v>
      </c>
      <c r="L253" s="464">
        <f>'IdxETF data'!AP263</f>
        <v>54.533749</v>
      </c>
      <c r="M253" s="414">
        <f t="shared" si="74"/>
        <v>1.8097326138974745E-2</v>
      </c>
      <c r="N253" s="415">
        <f>'IdxETF data'!AZ263</f>
        <v>15.186735000000001</v>
      </c>
      <c r="O253" s="417">
        <f t="shared" si="75"/>
        <v>-1.7838249293777975E-2</v>
      </c>
      <c r="Q253" s="408">
        <f>'IdxETF data'!K263</f>
        <v>10.165418000000001</v>
      </c>
      <c r="R253" s="467">
        <f t="shared" si="76"/>
        <v>8.6406511128389596E-4</v>
      </c>
      <c r="S253" s="463">
        <f>'IdxETF data'!Q263</f>
        <v>77.733429000000001</v>
      </c>
      <c r="T253" s="467">
        <f t="shared" si="77"/>
        <v>-3.9388404724626458E-2</v>
      </c>
      <c r="U253" s="408">
        <f>'IdxETF data'!S263</f>
        <v>24.861104999999998</v>
      </c>
      <c r="V253" s="467">
        <f t="shared" si="78"/>
        <v>-2.6592575095181981E-2</v>
      </c>
      <c r="W253" s="466">
        <f>'IdxETF data'!R263</f>
        <v>14.543073</v>
      </c>
      <c r="X253" s="467">
        <f t="shared" si="79"/>
        <v>-2.5581457209049585E-2</v>
      </c>
      <c r="Z253">
        <f t="shared" si="69"/>
        <v>247</v>
      </c>
      <c r="AA253" s="420">
        <f t="shared" si="80"/>
        <v>44044</v>
      </c>
      <c r="AB253" s="430">
        <f t="shared" si="81"/>
        <v>6.9796379579657453E-2</v>
      </c>
      <c r="AC253" s="434">
        <f t="shared" si="82"/>
        <v>6.2605797919003781E-2</v>
      </c>
      <c r="AD253" s="438">
        <f t="shared" si="83"/>
        <v>6.5486685856787297E-2</v>
      </c>
      <c r="AE253" s="442">
        <f t="shared" si="84"/>
        <v>7.5319776243165437E-2</v>
      </c>
      <c r="AF253" s="446">
        <f t="shared" si="85"/>
        <v>6.7918279187528796E-2</v>
      </c>
      <c r="AG253" s="449">
        <f t="shared" si="86"/>
        <v>2.3080812054051769E-2</v>
      </c>
      <c r="AH253" s="472">
        <f t="shared" si="88"/>
        <v>6.3764311146706248E-2</v>
      </c>
      <c r="AI253" s="424">
        <f t="shared" si="87"/>
        <v>6.9796379579657453E-2</v>
      </c>
      <c r="AJ253" s="372">
        <f t="shared" si="89"/>
        <v>315.42367789788017</v>
      </c>
    </row>
    <row r="254" spans="2:36">
      <c r="B254" s="390">
        <f>'Step #4'!B254</f>
        <v>249</v>
      </c>
      <c r="C254" s="406">
        <f>'Step #4'!C254</f>
        <v>44105</v>
      </c>
      <c r="D254" s="398">
        <f>'IdxETF data'!D264</f>
        <v>306.166809</v>
      </c>
      <c r="E254" s="422">
        <f t="shared" si="70"/>
        <v>-2.1030459044072192E-2</v>
      </c>
      <c r="F254" s="409">
        <f>'IdxETF data'!AB264</f>
        <v>39.758774000000003</v>
      </c>
      <c r="G254" s="410">
        <f t="shared" si="71"/>
        <v>5.0000029050192296E-2</v>
      </c>
      <c r="H254" s="392">
        <f>'IdxETF data'!AF264</f>
        <v>23.328074999999998</v>
      </c>
      <c r="I254" s="411">
        <f t="shared" si="72"/>
        <v>-9.7837171348084451E-2</v>
      </c>
      <c r="J254" s="412">
        <f>'IdxETF data'!AH264</f>
        <v>18.595708999999999</v>
      </c>
      <c r="K254" s="413">
        <f t="shared" si="73"/>
        <v>-1.916063500268339E-2</v>
      </c>
      <c r="L254" s="464">
        <f>'IdxETF data'!AP264</f>
        <v>53.767487000000003</v>
      </c>
      <c r="M254" s="414">
        <f t="shared" si="74"/>
        <v>-1.4051152067318884E-2</v>
      </c>
      <c r="N254" s="415">
        <f>'IdxETF data'!AZ264</f>
        <v>14.626968</v>
      </c>
      <c r="O254" s="417">
        <f t="shared" si="75"/>
        <v>-3.6858943018364454E-2</v>
      </c>
      <c r="Q254" s="408">
        <f>'IdxETF data'!K264</f>
        <v>10.103173999999999</v>
      </c>
      <c r="R254" s="467">
        <f t="shared" si="76"/>
        <v>-6.1231126944314429E-3</v>
      </c>
      <c r="S254" s="463">
        <f>'IdxETF data'!Q264</f>
        <v>76.346207000000007</v>
      </c>
      <c r="T254" s="467">
        <f t="shared" si="77"/>
        <v>-1.784588712791757E-2</v>
      </c>
      <c r="U254" s="408">
        <f>'IdxETF data'!S264</f>
        <v>24.443148000000001</v>
      </c>
      <c r="V254" s="467">
        <f t="shared" si="78"/>
        <v>-1.681168234477104E-2</v>
      </c>
      <c r="W254" s="466">
        <f>'IdxETF data'!R264</f>
        <v>14.308859999999999</v>
      </c>
      <c r="X254" s="467">
        <f t="shared" si="79"/>
        <v>-1.6104780605859625E-2</v>
      </c>
      <c r="Z254">
        <f t="shared" si="69"/>
        <v>248</v>
      </c>
      <c r="AA254" s="420">
        <f t="shared" si="80"/>
        <v>44075</v>
      </c>
      <c r="AB254" s="430">
        <f t="shared" si="81"/>
        <v>-4.1281337853778299E-2</v>
      </c>
      <c r="AC254" s="434">
        <f t="shared" si="82"/>
        <v>-4.4586142187480693E-2</v>
      </c>
      <c r="AD254" s="438">
        <f t="shared" si="83"/>
        <v>-3.2225958558011247E-2</v>
      </c>
      <c r="AE254" s="442">
        <f t="shared" si="84"/>
        <v>-3.4361230563304535E-2</v>
      </c>
      <c r="AF254" s="446">
        <f t="shared" si="85"/>
        <v>1.8097326138974745E-2</v>
      </c>
      <c r="AG254" s="449">
        <f t="shared" si="86"/>
        <v>-1.7838249293777975E-2</v>
      </c>
      <c r="AH254" s="472">
        <f t="shared" si="88"/>
        <v>-3.1444565625145887E-2</v>
      </c>
      <c r="AI254" s="424">
        <f t="shared" si="87"/>
        <v>-4.1281337853778299E-2</v>
      </c>
      <c r="AJ254" s="372">
        <f t="shared" si="89"/>
        <v>305.5053173584954</v>
      </c>
    </row>
    <row r="255" spans="2:36">
      <c r="B255" s="390">
        <f>'Step #4'!B255</f>
        <v>250</v>
      </c>
      <c r="C255" s="406">
        <f>'Step #4'!C255</f>
        <v>44136</v>
      </c>
      <c r="D255" s="398">
        <f>'IdxETF data'!D265</f>
        <v>339.47073399999999</v>
      </c>
      <c r="E255" s="422">
        <f t="shared" si="70"/>
        <v>0.10877705884833522</v>
      </c>
      <c r="F255" s="409">
        <f>'IdxETF data'!AB265</f>
        <v>42.373294999999999</v>
      </c>
      <c r="G255" s="410">
        <f t="shared" si="71"/>
        <v>6.5759598120404661E-2</v>
      </c>
      <c r="H255" s="392">
        <f>'IdxETF data'!AF265</f>
        <v>27.127316</v>
      </c>
      <c r="I255" s="411">
        <f t="shared" si="72"/>
        <v>0.1628613162466257</v>
      </c>
      <c r="J255" s="412">
        <f>'IdxETF data'!AH265</f>
        <v>20.576367999999999</v>
      </c>
      <c r="K255" s="413">
        <f t="shared" si="73"/>
        <v>0.10651161512583363</v>
      </c>
      <c r="L255" s="464">
        <f>'IdxETF data'!AP265</f>
        <v>59.445197999999998</v>
      </c>
      <c r="M255" s="414">
        <f t="shared" si="74"/>
        <v>0.10559747752391702</v>
      </c>
      <c r="N255" s="415">
        <f>'IdxETF data'!AZ265</f>
        <v>17.158093999999998</v>
      </c>
      <c r="O255" s="417">
        <f t="shared" si="75"/>
        <v>0.17304515877795024</v>
      </c>
      <c r="Q255" s="408">
        <f>'IdxETF data'!K265</f>
        <v>10.216359000000001</v>
      </c>
      <c r="R255" s="467">
        <f t="shared" si="76"/>
        <v>1.1202915044321804E-2</v>
      </c>
      <c r="S255" s="463">
        <f>'IdxETF data'!Q265</f>
        <v>85.653069000000002</v>
      </c>
      <c r="T255" s="467">
        <f t="shared" si="77"/>
        <v>0.12190339724408306</v>
      </c>
      <c r="U255" s="408">
        <f>'IdxETF data'!S265</f>
        <v>27.540521999999999</v>
      </c>
      <c r="V255" s="467">
        <f t="shared" si="78"/>
        <v>0.12671747517954723</v>
      </c>
      <c r="W255" s="466">
        <f>'IdxETF data'!R265</f>
        <v>16.159673999999999</v>
      </c>
      <c r="X255" s="467">
        <f t="shared" si="79"/>
        <v>0.1293474113241726</v>
      </c>
      <c r="Z255">
        <f t="shared" si="69"/>
        <v>249</v>
      </c>
      <c r="AA255" s="420">
        <f t="shared" si="80"/>
        <v>44105</v>
      </c>
      <c r="AB255" s="430">
        <f t="shared" si="81"/>
        <v>-2.1030459044072192E-2</v>
      </c>
      <c r="AC255" s="434">
        <f t="shared" si="82"/>
        <v>5.0000029050192296E-2</v>
      </c>
      <c r="AD255" s="438">
        <f t="shared" si="83"/>
        <v>-9.7837171348084451E-2</v>
      </c>
      <c r="AE255" s="442">
        <f t="shared" si="84"/>
        <v>-1.916063500268339E-2</v>
      </c>
      <c r="AF255" s="446">
        <f t="shared" si="85"/>
        <v>-1.4051152067318884E-2</v>
      </c>
      <c r="AG255" s="449">
        <f t="shared" si="86"/>
        <v>-3.6858943018364454E-2</v>
      </c>
      <c r="AH255" s="472">
        <f t="shared" si="88"/>
        <v>-2.2594827971149371E-2</v>
      </c>
      <c r="AI255" s="424">
        <f t="shared" si="87"/>
        <v>-2.1030459044072192E-2</v>
      </c>
      <c r="AJ255" s="372">
        <f t="shared" si="89"/>
        <v>298.60247726850878</v>
      </c>
    </row>
    <row r="256" spans="2:36">
      <c r="B256" s="390">
        <f>'Step #4'!B256</f>
        <v>251</v>
      </c>
      <c r="C256" s="406">
        <f>'Step #4'!C256</f>
        <v>44166</v>
      </c>
      <c r="D256" s="398">
        <f>'IdxETF data'!D266</f>
        <v>350.55325299999998</v>
      </c>
      <c r="E256" s="422">
        <f t="shared" si="70"/>
        <v>3.2646463715484852E-2</v>
      </c>
      <c r="F256" s="409">
        <f>'IdxETF data'!AB266</f>
        <v>41.859417000000001</v>
      </c>
      <c r="G256" s="410">
        <f t="shared" si="71"/>
        <v>-1.2127402412297594E-2</v>
      </c>
      <c r="H256" s="392">
        <f>'IdxETF data'!AF266</f>
        <v>28.201402999999999</v>
      </c>
      <c r="I256" s="411">
        <f t="shared" si="72"/>
        <v>3.9594296759767778E-2</v>
      </c>
      <c r="J256" s="412">
        <f>'IdxETF data'!AH266</f>
        <v>21.311547999999998</v>
      </c>
      <c r="K256" s="413">
        <f t="shared" si="73"/>
        <v>3.5729337655702853E-2</v>
      </c>
      <c r="L256" s="464">
        <f>'IdxETF data'!AP266</f>
        <v>62.371760999999999</v>
      </c>
      <c r="M256" s="414">
        <f t="shared" si="74"/>
        <v>4.923127684762707E-2</v>
      </c>
      <c r="N256" s="415">
        <f>'IdxETF data'!AZ266</f>
        <v>17.425806000000001</v>
      </c>
      <c r="O256" s="417">
        <f t="shared" si="75"/>
        <v>1.5602665424260032E-2</v>
      </c>
      <c r="Q256" s="408">
        <f>'IdxETF data'!K266</f>
        <v>10.214598000000001</v>
      </c>
      <c r="R256" s="467">
        <f t="shared" si="76"/>
        <v>-1.723706067885411E-4</v>
      </c>
      <c r="S256" s="463">
        <f>'IdxETF data'!Q266</f>
        <v>89.125488000000004</v>
      </c>
      <c r="T256" s="467">
        <f t="shared" si="77"/>
        <v>4.054050882870297E-2</v>
      </c>
      <c r="U256" s="408">
        <f>'IdxETF data'!S266</f>
        <v>28.219705999999999</v>
      </c>
      <c r="V256" s="467">
        <f t="shared" si="78"/>
        <v>2.4661260959396358E-2</v>
      </c>
      <c r="W256" s="466">
        <f>'IdxETF data'!R266</f>
        <v>16.936661000000001</v>
      </c>
      <c r="X256" s="467">
        <f t="shared" si="79"/>
        <v>4.8081848680858519E-2</v>
      </c>
      <c r="Z256">
        <f t="shared" si="69"/>
        <v>250</v>
      </c>
      <c r="AA256" s="420">
        <f t="shared" si="80"/>
        <v>44136</v>
      </c>
      <c r="AB256" s="430">
        <f t="shared" si="81"/>
        <v>0.10877705884833522</v>
      </c>
      <c r="AC256" s="434">
        <f t="shared" si="82"/>
        <v>6.5759598120404661E-2</v>
      </c>
      <c r="AD256" s="438">
        <f t="shared" si="83"/>
        <v>0.1628613162466257</v>
      </c>
      <c r="AE256" s="442">
        <f t="shared" si="84"/>
        <v>0.10651161512583363</v>
      </c>
      <c r="AF256" s="446">
        <f t="shared" si="85"/>
        <v>0.10559747752391702</v>
      </c>
      <c r="AG256" s="449">
        <f t="shared" si="86"/>
        <v>0.17304515877795024</v>
      </c>
      <c r="AH256" s="472">
        <f t="shared" si="88"/>
        <v>0.11631938583715871</v>
      </c>
      <c r="AI256" s="424">
        <f t="shared" si="87"/>
        <v>0.10877705884833522</v>
      </c>
      <c r="AJ256" s="372">
        <f t="shared" si="89"/>
        <v>333.33573403383588</v>
      </c>
    </row>
    <row r="257" spans="2:36">
      <c r="B257" s="390">
        <f>'Step #4'!B257</f>
        <v>252</v>
      </c>
      <c r="C257" s="406">
        <f>'Step #4'!C257</f>
        <v>44197</v>
      </c>
      <c r="D257" s="398">
        <f>'IdxETF data'!D267</f>
        <v>348.46005200000002</v>
      </c>
      <c r="E257" s="422">
        <f t="shared" si="70"/>
        <v>-5.9711355752273265E-3</v>
      </c>
      <c r="F257" s="409">
        <f>'IdxETF data'!AB267</f>
        <v>45.170467000000002</v>
      </c>
      <c r="G257" s="410">
        <f t="shared" si="71"/>
        <v>7.909928606984673E-2</v>
      </c>
      <c r="H257" s="392">
        <f>'IdxETF data'!AF267</f>
        <v>28.280412999999999</v>
      </c>
      <c r="I257" s="411">
        <f t="shared" si="72"/>
        <v>2.8016336634031358E-3</v>
      </c>
      <c r="J257" s="412">
        <f>'IdxETF data'!AH267</f>
        <v>21.872505</v>
      </c>
      <c r="K257" s="413">
        <f t="shared" si="73"/>
        <v>2.6321738805646699E-2</v>
      </c>
      <c r="L257" s="464">
        <f>'IdxETF data'!AP267</f>
        <v>62.088431999999997</v>
      </c>
      <c r="M257" s="414">
        <f t="shared" si="74"/>
        <v>-4.5425845840716406E-3</v>
      </c>
      <c r="N257" s="415">
        <f>'IdxETF data'!AZ267</f>
        <v>17.771366</v>
      </c>
      <c r="O257" s="417">
        <f t="shared" si="75"/>
        <v>1.9830359640179651E-2</v>
      </c>
      <c r="Q257" s="408">
        <f>'IdxETF data'!K267</f>
        <v>10.151097</v>
      </c>
      <c r="R257" s="467">
        <f t="shared" si="76"/>
        <v>-6.2166910533336672E-3</v>
      </c>
      <c r="S257" s="463">
        <f>'IdxETF data'!Q267</f>
        <v>89.162391999999997</v>
      </c>
      <c r="T257" s="467">
        <f t="shared" si="77"/>
        <v>4.1406785901676457E-4</v>
      </c>
      <c r="U257" s="408">
        <f>'IdxETF data'!S267</f>
        <v>28.928190000000001</v>
      </c>
      <c r="V257" s="467">
        <f t="shared" si="78"/>
        <v>2.5106002167421648E-2</v>
      </c>
      <c r="W257" s="466">
        <f>'IdxETF data'!R267</f>
        <v>17.081589000000001</v>
      </c>
      <c r="X257" s="467">
        <f t="shared" si="79"/>
        <v>8.557058560716424E-3</v>
      </c>
      <c r="Z257">
        <f t="shared" si="69"/>
        <v>251</v>
      </c>
      <c r="AA257" s="420">
        <f t="shared" si="80"/>
        <v>44166</v>
      </c>
      <c r="AB257" s="430">
        <f t="shared" si="81"/>
        <v>3.2646463715484852E-2</v>
      </c>
      <c r="AC257" s="434">
        <f t="shared" si="82"/>
        <v>-1.2127402412297594E-2</v>
      </c>
      <c r="AD257" s="438">
        <f t="shared" si="83"/>
        <v>3.9594296759767778E-2</v>
      </c>
      <c r="AE257" s="442">
        <f t="shared" si="84"/>
        <v>3.5729337655702853E-2</v>
      </c>
      <c r="AF257" s="446">
        <f t="shared" si="85"/>
        <v>4.923127684762707E-2</v>
      </c>
      <c r="AG257" s="449">
        <f t="shared" si="86"/>
        <v>1.5602665424260032E-2</v>
      </c>
      <c r="AH257" s="472">
        <f t="shared" si="88"/>
        <v>2.7234947631073467E-2</v>
      </c>
      <c r="AI257" s="424">
        <f t="shared" si="87"/>
        <v>3.2646463715484852E-2</v>
      </c>
      <c r="AJ257" s="372">
        <f t="shared" si="89"/>
        <v>342.41411529381281</v>
      </c>
    </row>
    <row r="258" spans="2:36">
      <c r="B258" s="390">
        <f>'Step #4'!B258</f>
        <v>253</v>
      </c>
      <c r="C258" s="406">
        <f>'Step #4'!C258</f>
        <v>44228</v>
      </c>
      <c r="D258" s="398">
        <f>'IdxETF data'!D268</f>
        <v>358.14913899999999</v>
      </c>
      <c r="E258" s="422">
        <f t="shared" si="70"/>
        <v>2.7805445543582552E-2</v>
      </c>
      <c r="F258" s="409">
        <f>'IdxETF data'!AB268</f>
        <v>44.905079000000001</v>
      </c>
      <c r="G258" s="410">
        <f t="shared" si="71"/>
        <v>-5.8752547322568072E-3</v>
      </c>
      <c r="H258" s="392">
        <f>'IdxETF data'!AF268</f>
        <v>28.774826000000001</v>
      </c>
      <c r="I258" s="411">
        <f t="shared" si="72"/>
        <v>1.7482524035274949E-2</v>
      </c>
      <c r="J258" s="412">
        <f>'IdxETF data'!AH268</f>
        <v>22.963508999999998</v>
      </c>
      <c r="K258" s="413">
        <f t="shared" si="73"/>
        <v>4.9880157759707888E-2</v>
      </c>
      <c r="L258" s="464">
        <f>'IdxETF data'!AP268</f>
        <v>63.228436000000002</v>
      </c>
      <c r="M258" s="414">
        <f t="shared" si="74"/>
        <v>1.8360972620471427E-2</v>
      </c>
      <c r="N258" s="415">
        <f>'IdxETF data'!AZ268</f>
        <v>18.208635000000001</v>
      </c>
      <c r="O258" s="417">
        <f t="shared" si="75"/>
        <v>2.4605255442941232E-2</v>
      </c>
      <c r="Q258" s="408">
        <f>'IdxETF data'!K268</f>
        <v>9.9991409999999998</v>
      </c>
      <c r="R258" s="467">
        <f t="shared" si="76"/>
        <v>-1.4969416605909669E-2</v>
      </c>
      <c r="S258" s="463">
        <f>'IdxETF data'!Q268</f>
        <v>92.005684000000002</v>
      </c>
      <c r="T258" s="467">
        <f t="shared" si="77"/>
        <v>3.1888915676465901E-2</v>
      </c>
      <c r="U258" s="408">
        <f>'IdxETF data'!S268</f>
        <v>30.110814999999999</v>
      </c>
      <c r="V258" s="467">
        <f t="shared" si="78"/>
        <v>4.0881403226402879E-2</v>
      </c>
      <c r="W258" s="466">
        <f>'IdxETF data'!R268</f>
        <v>17.47822</v>
      </c>
      <c r="X258" s="467">
        <f t="shared" si="79"/>
        <v>2.3219795301244961E-2</v>
      </c>
      <c r="Z258">
        <f t="shared" si="69"/>
        <v>252</v>
      </c>
      <c r="AA258" s="420">
        <f t="shared" si="80"/>
        <v>44197</v>
      </c>
      <c r="AB258" s="430">
        <f t="shared" si="81"/>
        <v>-5.9711355752273265E-3</v>
      </c>
      <c r="AC258" s="434">
        <f t="shared" si="82"/>
        <v>7.909928606984673E-2</v>
      </c>
      <c r="AD258" s="438">
        <f t="shared" si="83"/>
        <v>2.8016336634031358E-3</v>
      </c>
      <c r="AE258" s="442">
        <f t="shared" si="84"/>
        <v>2.6321738805646699E-2</v>
      </c>
      <c r="AF258" s="446">
        <f t="shared" si="85"/>
        <v>-4.5425845840716406E-3</v>
      </c>
      <c r="AG258" s="449">
        <f t="shared" si="86"/>
        <v>1.9830359640179651E-2</v>
      </c>
      <c r="AH258" s="472">
        <f t="shared" si="88"/>
        <v>1.4057635116072021E-2</v>
      </c>
      <c r="AI258" s="424">
        <f t="shared" si="87"/>
        <v>-5.9711355752273265E-3</v>
      </c>
      <c r="AJ258" s="372">
        <f t="shared" si="89"/>
        <v>347.22764798520581</v>
      </c>
    </row>
    <row r="259" spans="2:36">
      <c r="B259" s="390">
        <f>'Step #4'!B259</f>
        <v>254</v>
      </c>
      <c r="C259" s="406">
        <f>'Step #4'!C259</f>
        <v>44256</v>
      </c>
      <c r="D259" s="398">
        <f>'IdxETF data'!D269</f>
        <v>373.18658399999998</v>
      </c>
      <c r="E259" s="422">
        <f t="shared" si="70"/>
        <v>4.198654516380107E-2</v>
      </c>
      <c r="F259" s="409">
        <f>'IdxETF data'!AB269</f>
        <v>42.699630999999997</v>
      </c>
      <c r="G259" s="410">
        <f t="shared" si="71"/>
        <v>-4.9113553502489249E-2</v>
      </c>
      <c r="H259" s="392">
        <f>'IdxETF data'!AF269</f>
        <v>30.060296999999998</v>
      </c>
      <c r="I259" s="411">
        <f t="shared" si="72"/>
        <v>4.4673458668351262E-2</v>
      </c>
      <c r="J259" s="412">
        <f>'IdxETF data'!AH269</f>
        <v>23.199166999999999</v>
      </c>
      <c r="K259" s="413">
        <f t="shared" si="73"/>
        <v>1.0262281779322091E-2</v>
      </c>
      <c r="L259" s="464">
        <f>'IdxETF data'!AP269</f>
        <v>63.506466000000003</v>
      </c>
      <c r="M259" s="414">
        <f t="shared" si="74"/>
        <v>4.3972303853918593E-3</v>
      </c>
      <c r="N259" s="415">
        <f>'IdxETF data'!AZ269</f>
        <v>19.322437000000001</v>
      </c>
      <c r="O259" s="417">
        <f t="shared" si="75"/>
        <v>6.1168890474217363E-2</v>
      </c>
      <c r="Q259" s="408">
        <f>'IdxETF data'!K269</f>
        <v>9.8541830000000008</v>
      </c>
      <c r="R259" s="467">
        <f t="shared" si="76"/>
        <v>-1.4497045296190891E-2</v>
      </c>
      <c r="S259" s="463">
        <f>'IdxETF data'!Q269</f>
        <v>94.905670000000001</v>
      </c>
      <c r="T259" s="467">
        <f t="shared" si="77"/>
        <v>3.1519639590962711E-2</v>
      </c>
      <c r="U259" s="408">
        <f>'IdxETF data'!S269</f>
        <v>30.517821999999999</v>
      </c>
      <c r="V259" s="467">
        <f t="shared" si="78"/>
        <v>1.351697056356671E-2</v>
      </c>
      <c r="W259" s="466">
        <f>'IdxETF data'!R269</f>
        <v>17.733827999999999</v>
      </c>
      <c r="X259" s="467">
        <f t="shared" si="79"/>
        <v>1.4624372504751459E-2</v>
      </c>
      <c r="Z259">
        <f t="shared" si="69"/>
        <v>253</v>
      </c>
      <c r="AA259" s="420">
        <f t="shared" si="80"/>
        <v>44228</v>
      </c>
      <c r="AB259" s="430">
        <f t="shared" si="81"/>
        <v>2.7805445543582552E-2</v>
      </c>
      <c r="AC259" s="434">
        <f t="shared" si="82"/>
        <v>-5.8752547322568072E-3</v>
      </c>
      <c r="AD259" s="438">
        <f t="shared" si="83"/>
        <v>1.7482524035274949E-2</v>
      </c>
      <c r="AE259" s="442">
        <f t="shared" si="84"/>
        <v>4.9880157759707888E-2</v>
      </c>
      <c r="AF259" s="446">
        <f t="shared" si="85"/>
        <v>1.8360972620471427E-2</v>
      </c>
      <c r="AG259" s="449">
        <f t="shared" si="86"/>
        <v>2.4605255442941232E-2</v>
      </c>
      <c r="AH259" s="472">
        <f t="shared" si="88"/>
        <v>2.2147907195197797E-2</v>
      </c>
      <c r="AI259" s="424">
        <f t="shared" si="87"/>
        <v>2.7805445543582552E-2</v>
      </c>
      <c r="AJ259" s="372">
        <f t="shared" si="89"/>
        <v>354.91801370838891</v>
      </c>
    </row>
    <row r="260" spans="2:36">
      <c r="B260" s="390">
        <f>'Step #4'!B260</f>
        <v>255</v>
      </c>
      <c r="C260" s="406">
        <f>'Step #4'!C260</f>
        <v>44287</v>
      </c>
      <c r="D260" s="398">
        <f>'IdxETF data'!D270</f>
        <v>394.21905500000003</v>
      </c>
      <c r="E260" s="422">
        <f t="shared" si="70"/>
        <v>5.6359129458952051E-2</v>
      </c>
      <c r="F260" s="409">
        <f>'IdxETF data'!AB270</f>
        <v>42.351883000000001</v>
      </c>
      <c r="G260" s="410">
        <f t="shared" si="71"/>
        <v>-8.1440516429754917E-3</v>
      </c>
      <c r="H260" s="392">
        <f>'IdxETF data'!AF270</f>
        <v>31.121041999999999</v>
      </c>
      <c r="I260" s="411">
        <f t="shared" si="72"/>
        <v>3.5287242837288124E-2</v>
      </c>
      <c r="J260" s="412">
        <f>'IdxETF data'!AH270</f>
        <v>23.801404999999999</v>
      </c>
      <c r="K260" s="413">
        <f t="shared" si="73"/>
        <v>2.5959466561881195E-2</v>
      </c>
      <c r="L260" s="464">
        <f>'IdxETF data'!AP270</f>
        <v>62.486964999999998</v>
      </c>
      <c r="M260" s="414">
        <f t="shared" si="74"/>
        <v>-1.6053499182272279E-2</v>
      </c>
      <c r="N260" s="415">
        <f>'IdxETF data'!AZ270</f>
        <v>19.743210000000001</v>
      </c>
      <c r="O260" s="417">
        <f t="shared" si="75"/>
        <v>2.1776393940371008E-2</v>
      </c>
      <c r="Q260" s="408">
        <f>'IdxETF data'!K270</f>
        <v>9.9552209999999999</v>
      </c>
      <c r="R260" s="467">
        <f t="shared" si="76"/>
        <v>1.0253310700643503E-2</v>
      </c>
      <c r="S260" s="463">
        <f>'IdxETF data'!Q270</f>
        <v>100.082184</v>
      </c>
      <c r="T260" s="467">
        <f t="shared" si="77"/>
        <v>5.4543780155600796E-2</v>
      </c>
      <c r="U260" s="408">
        <f>'IdxETF data'!S270</f>
        <v>31.792598999999999</v>
      </c>
      <c r="V260" s="467">
        <f t="shared" si="78"/>
        <v>4.1771558927108154E-2</v>
      </c>
      <c r="W260" s="466">
        <f>'IdxETF data'!R270</f>
        <v>18.267910000000001</v>
      </c>
      <c r="X260" s="467">
        <f t="shared" si="79"/>
        <v>3.0116565921356697E-2</v>
      </c>
      <c r="Z260">
        <f t="shared" si="69"/>
        <v>254</v>
      </c>
      <c r="AA260" s="420">
        <f t="shared" si="80"/>
        <v>44256</v>
      </c>
      <c r="AB260" s="430">
        <f t="shared" si="81"/>
        <v>4.198654516380107E-2</v>
      </c>
      <c r="AC260" s="434">
        <f t="shared" si="82"/>
        <v>-4.9113553502489249E-2</v>
      </c>
      <c r="AD260" s="438">
        <f t="shared" si="83"/>
        <v>4.4673458668351262E-2</v>
      </c>
      <c r="AE260" s="442">
        <f t="shared" si="84"/>
        <v>1.0262281779322091E-2</v>
      </c>
      <c r="AF260" s="446">
        <f t="shared" si="85"/>
        <v>4.3972303853918593E-3</v>
      </c>
      <c r="AG260" s="449">
        <f t="shared" si="86"/>
        <v>6.1168890474217363E-2</v>
      </c>
      <c r="AH260" s="472">
        <f t="shared" si="88"/>
        <v>2.3711444104292864E-2</v>
      </c>
      <c r="AI260" s="424">
        <f t="shared" si="87"/>
        <v>4.198654516380107E-2</v>
      </c>
      <c r="AJ260" s="372">
        <f t="shared" si="89"/>
        <v>363.333632352042</v>
      </c>
    </row>
    <row r="261" spans="2:36">
      <c r="B261" s="390">
        <f>'Step #4'!B261</f>
        <v>256</v>
      </c>
      <c r="C261" s="406">
        <f>'Step #4'!C261</f>
        <v>44317</v>
      </c>
      <c r="D261" s="398">
        <f>'IdxETF data'!D271</f>
        <v>396.807526</v>
      </c>
      <c r="E261" s="422">
        <f t="shared" si="70"/>
        <v>6.5660727637835148E-3</v>
      </c>
      <c r="F261" s="409">
        <f>'IdxETF data'!AB271</f>
        <v>42.315277000000002</v>
      </c>
      <c r="G261" s="410">
        <f t="shared" si="71"/>
        <v>-8.6432992837648381E-4</v>
      </c>
      <c r="H261" s="392">
        <f>'IdxETF data'!AF271</f>
        <v>32.163798999999997</v>
      </c>
      <c r="I261" s="411">
        <f t="shared" si="72"/>
        <v>3.3506493773569623E-2</v>
      </c>
      <c r="J261" s="412">
        <f>'IdxETF data'!AH271</f>
        <v>24.525832999999999</v>
      </c>
      <c r="K261" s="413">
        <f t="shared" si="73"/>
        <v>3.0436354492518358E-2</v>
      </c>
      <c r="L261" s="464">
        <f>'IdxETF data'!AP271</f>
        <v>63.562083999999999</v>
      </c>
      <c r="M261" s="414">
        <f t="shared" si="74"/>
        <v>1.720549237749025E-2</v>
      </c>
      <c r="N261" s="415">
        <f>'IdxETF data'!AZ271</f>
        <v>19.866963999999999</v>
      </c>
      <c r="O261" s="417">
        <f t="shared" si="75"/>
        <v>6.2681803009743131E-3</v>
      </c>
      <c r="Q261" s="408">
        <f>'IdxETF data'!K271</f>
        <v>9.9783159999999995</v>
      </c>
      <c r="R261" s="467">
        <f t="shared" si="76"/>
        <v>2.3198882274939603E-3</v>
      </c>
      <c r="S261" s="463">
        <f>'IdxETF data'!Q271</f>
        <v>100.50857499999999</v>
      </c>
      <c r="T261" s="467">
        <f t="shared" si="77"/>
        <v>4.2604086257749252E-3</v>
      </c>
      <c r="U261" s="408">
        <f>'IdxETF data'!S271</f>
        <v>32.230324000000003</v>
      </c>
      <c r="V261" s="467">
        <f t="shared" si="78"/>
        <v>1.3768141447007887E-2</v>
      </c>
      <c r="W261" s="466">
        <f>'IdxETF data'!R271</f>
        <v>18.842093999999999</v>
      </c>
      <c r="X261" s="467">
        <f t="shared" si="79"/>
        <v>3.1431291264298888E-2</v>
      </c>
      <c r="Z261">
        <f t="shared" si="69"/>
        <v>255</v>
      </c>
      <c r="AA261" s="420">
        <f t="shared" si="80"/>
        <v>44287</v>
      </c>
      <c r="AB261" s="430">
        <f t="shared" si="81"/>
        <v>5.6359129458952051E-2</v>
      </c>
      <c r="AC261" s="434">
        <f t="shared" si="82"/>
        <v>-8.1440516429754917E-3</v>
      </c>
      <c r="AD261" s="438">
        <f t="shared" si="83"/>
        <v>3.5287242837288124E-2</v>
      </c>
      <c r="AE261" s="442">
        <f t="shared" si="84"/>
        <v>2.5959466561881195E-2</v>
      </c>
      <c r="AF261" s="446">
        <f t="shared" si="85"/>
        <v>-1.6053499182272279E-2</v>
      </c>
      <c r="AG261" s="449">
        <f t="shared" si="86"/>
        <v>2.1776393940371008E-2</v>
      </c>
      <c r="AH261" s="472">
        <f t="shared" si="88"/>
        <v>2.9783366594725708E-2</v>
      </c>
      <c r="AI261" s="424">
        <f t="shared" si="87"/>
        <v>5.6359129458952051E-2</v>
      </c>
      <c r="AJ261" s="372">
        <f t="shared" si="89"/>
        <v>374.15493112057618</v>
      </c>
    </row>
    <row r="262" spans="2:36">
      <c r="B262" s="390">
        <f>'Step #4'!B262</f>
        <v>257</v>
      </c>
      <c r="C262" s="406">
        <f>'Step #4'!C262</f>
        <v>44348</v>
      </c>
      <c r="D262" s="398">
        <f>'IdxETF data'!D272</f>
        <v>404.38382000000001</v>
      </c>
      <c r="E262" s="422">
        <f t="shared" si="70"/>
        <v>1.9093120728763679E-2</v>
      </c>
      <c r="F262" s="409">
        <f>'IdxETF data'!AB272</f>
        <v>42.397644</v>
      </c>
      <c r="G262" s="410">
        <f t="shared" si="71"/>
        <v>1.9465074044062725E-3</v>
      </c>
      <c r="H262" s="392">
        <f>'IdxETF data'!AF272</f>
        <v>31.103059999999999</v>
      </c>
      <c r="I262" s="411">
        <f t="shared" si="72"/>
        <v>-3.2979282080453198E-2</v>
      </c>
      <c r="J262" s="412">
        <f>'IdxETF data'!AH272</f>
        <v>23.321359999999999</v>
      </c>
      <c r="K262" s="413">
        <f t="shared" si="73"/>
        <v>-4.9110380878806481E-2</v>
      </c>
      <c r="L262" s="464">
        <f>'IdxETF data'!AP272</f>
        <v>62.598182999999999</v>
      </c>
      <c r="M262" s="414">
        <f t="shared" si="74"/>
        <v>-1.5164716751577823E-2</v>
      </c>
      <c r="N262" s="415">
        <f>'IdxETF data'!AZ272</f>
        <v>19.173931</v>
      </c>
      <c r="O262" s="417">
        <f t="shared" si="75"/>
        <v>-3.4883689324649692E-2</v>
      </c>
      <c r="Q262" s="408">
        <f>'IdxETF data'!K272</f>
        <v>10.055681999999999</v>
      </c>
      <c r="R262" s="467">
        <f t="shared" si="76"/>
        <v>7.753412499664325E-3</v>
      </c>
      <c r="S262" s="463">
        <f>'IdxETF data'!Q272</f>
        <v>102.763542</v>
      </c>
      <c r="T262" s="467">
        <f t="shared" si="77"/>
        <v>2.2435568308475151E-2</v>
      </c>
      <c r="U262" s="408">
        <f>'IdxETF data'!S272</f>
        <v>32.591251</v>
      </c>
      <c r="V262" s="467">
        <f t="shared" si="78"/>
        <v>1.1198367102980278E-2</v>
      </c>
      <c r="W262" s="466">
        <f>'IdxETF data'!R272</f>
        <v>18.612423</v>
      </c>
      <c r="X262" s="467">
        <f t="shared" si="79"/>
        <v>-1.2189250303071386E-2</v>
      </c>
      <c r="Z262">
        <f t="shared" ref="Z262:Z311" si="90">B261</f>
        <v>256</v>
      </c>
      <c r="AA262" s="420">
        <f t="shared" si="80"/>
        <v>44317</v>
      </c>
      <c r="AB262" s="430">
        <f t="shared" si="81"/>
        <v>6.5660727637835148E-3</v>
      </c>
      <c r="AC262" s="434">
        <f t="shared" si="82"/>
        <v>-8.6432992837648381E-4</v>
      </c>
      <c r="AD262" s="438">
        <f t="shared" si="83"/>
        <v>3.3506493773569623E-2</v>
      </c>
      <c r="AE262" s="442">
        <f t="shared" si="84"/>
        <v>3.0436354492518358E-2</v>
      </c>
      <c r="AF262" s="446">
        <f t="shared" si="85"/>
        <v>1.720549237749025E-2</v>
      </c>
      <c r="AG262" s="449">
        <f t="shared" si="86"/>
        <v>6.2681803009743131E-3</v>
      </c>
      <c r="AH262" s="472">
        <f t="shared" si="88"/>
        <v>1.291375639939067E-2</v>
      </c>
      <c r="AI262" s="424">
        <f t="shared" si="87"/>
        <v>6.5660727637835148E-3</v>
      </c>
      <c r="AJ262" s="372">
        <f t="shared" si="89"/>
        <v>378.98667675669805</v>
      </c>
    </row>
    <row r="263" spans="2:36">
      <c r="B263" s="390">
        <f>'Step #4'!B263</f>
        <v>258</v>
      </c>
      <c r="C263" s="406">
        <f>'Step #4'!C263</f>
        <v>44378</v>
      </c>
      <c r="D263" s="398">
        <f>'IdxETF data'!D273</f>
        <v>415.611176</v>
      </c>
      <c r="E263" s="422">
        <f t="shared" ref="E263:E310" si="91">(D263/D262)-1</f>
        <v>2.7764107871576016E-2</v>
      </c>
      <c r="F263" s="409">
        <f>'IdxETF data'!AB273</f>
        <v>37.221054000000002</v>
      </c>
      <c r="G263" s="410">
        <f t="shared" ref="G263:G310" si="92">(F263/F262)-1</f>
        <v>-0.12209617119290872</v>
      </c>
      <c r="H263" s="392">
        <f>'IdxETF data'!AF273</f>
        <v>31.558285000000001</v>
      </c>
      <c r="I263" s="411">
        <f t="shared" ref="I263:I310" si="93">(H263/H262)-1</f>
        <v>1.463601973567874E-2</v>
      </c>
      <c r="J263" s="412">
        <f>'IdxETF data'!AH273</f>
        <v>23.085198999999999</v>
      </c>
      <c r="K263" s="413">
        <f t="shared" ref="K263:K310" si="94">(J263/J262)-1</f>
        <v>-1.0126381994875033E-2</v>
      </c>
      <c r="L263" s="464">
        <f>'IdxETF data'!AP273</f>
        <v>62.658298000000002</v>
      </c>
      <c r="M263" s="414">
        <f t="shared" ref="M263:M310" si="95">(L263/L262)-1</f>
        <v>9.6033138853246491E-4</v>
      </c>
      <c r="N263" s="415">
        <f>'IdxETF data'!AZ273</f>
        <v>19.609062000000002</v>
      </c>
      <c r="O263" s="417">
        <f t="shared" ref="O263:O310" si="96">(N263/N262)-1</f>
        <v>2.2693885776474465E-2</v>
      </c>
      <c r="Q263" s="408">
        <f>'IdxETF data'!K273</f>
        <v>10.177670000000001</v>
      </c>
      <c r="R263" s="467">
        <f t="shared" ref="R263:R310" si="97">(Q263/Q262)-1</f>
        <v>1.2131250769465529E-2</v>
      </c>
      <c r="S263" s="463">
        <f>'IdxETF data'!Q273</f>
        <v>104.80604599999999</v>
      </c>
      <c r="T263" s="467">
        <f t="shared" ref="T263:T310" si="98">(S263/S262)-1</f>
        <v>1.9875764889458525E-2</v>
      </c>
      <c r="U263" s="408">
        <f>'IdxETF data'!S273</f>
        <v>32.660366000000003</v>
      </c>
      <c r="V263" s="467">
        <f t="shared" ref="V263:V310" si="99">(U263/U262)-1</f>
        <v>2.1206611553512555E-3</v>
      </c>
      <c r="W263" s="466">
        <f>'IdxETF data'!R273</f>
        <v>18.513262000000001</v>
      </c>
      <c r="X263" s="467">
        <f t="shared" ref="X263:X310" si="100">(W263/W262)-1</f>
        <v>-5.327678185693463E-3</v>
      </c>
      <c r="Z263">
        <f t="shared" si="90"/>
        <v>257</v>
      </c>
      <c r="AA263" s="420">
        <f t="shared" ref="AA263:AA311" si="101">C262</f>
        <v>44348</v>
      </c>
      <c r="AB263" s="430">
        <f t="shared" ref="AB263:AB311" si="102">E262</f>
        <v>1.9093120728763679E-2</v>
      </c>
      <c r="AC263" s="434">
        <f t="shared" ref="AC263:AC311" si="103">G262</f>
        <v>1.9465074044062725E-3</v>
      </c>
      <c r="AD263" s="438">
        <f t="shared" ref="AD263:AD311" si="104">I262</f>
        <v>-3.2979282080453198E-2</v>
      </c>
      <c r="AE263" s="442">
        <f t="shared" ref="AE263:AE311" si="105">K262</f>
        <v>-4.9110380878806481E-2</v>
      </c>
      <c r="AF263" s="446">
        <f t="shared" ref="AF263:AF311" si="106">M262</f>
        <v>-1.5164716751577823E-2</v>
      </c>
      <c r="AG263" s="449">
        <f t="shared" ref="AG263:AG311" si="107">O262</f>
        <v>-3.4883689324649692E-2</v>
      </c>
      <c r="AH263" s="472">
        <f t="shared" si="88"/>
        <v>-6.9335466054049662E-3</v>
      </c>
      <c r="AI263" s="424">
        <f t="shared" ref="AI263:AI311" si="108">E262</f>
        <v>1.9093120728763679E-2</v>
      </c>
      <c r="AJ263" s="372">
        <f t="shared" si="89"/>
        <v>376.35895497057794</v>
      </c>
    </row>
    <row r="264" spans="2:36">
      <c r="B264" s="390">
        <f>'Step #4'!B264</f>
        <v>259</v>
      </c>
      <c r="C264" s="406">
        <f>'Step #4'!C264</f>
        <v>44409</v>
      </c>
      <c r="D264" s="398">
        <f>'IdxETF data'!D274</f>
        <v>427.97979700000002</v>
      </c>
      <c r="E264" s="422">
        <f t="shared" si="91"/>
        <v>2.9760077962869946E-2</v>
      </c>
      <c r="F264" s="409">
        <f>'IdxETF data'!AB274</f>
        <v>37.588303000000003</v>
      </c>
      <c r="G264" s="410">
        <f t="shared" si="92"/>
        <v>9.8667007119142003E-3</v>
      </c>
      <c r="H264" s="392">
        <f>'IdxETF data'!AF274</f>
        <v>31.951395000000002</v>
      </c>
      <c r="I264" s="411">
        <f t="shared" si="93"/>
        <v>1.2456633812642171E-2</v>
      </c>
      <c r="J264" s="412">
        <f>'IdxETF data'!AH274</f>
        <v>22.810801000000001</v>
      </c>
      <c r="K264" s="413">
        <f t="shared" si="94"/>
        <v>-1.1886317289272585E-2</v>
      </c>
      <c r="L264" s="464">
        <f>'IdxETF data'!AP274</f>
        <v>63.862727999999997</v>
      </c>
      <c r="M264" s="414">
        <f t="shared" si="95"/>
        <v>1.9222194640524659E-2</v>
      </c>
      <c r="N264" s="415">
        <f>'IdxETF data'!AZ274</f>
        <v>19.283497000000001</v>
      </c>
      <c r="O264" s="417">
        <f t="shared" si="96"/>
        <v>-1.6602782937807037E-2</v>
      </c>
      <c r="Q264" s="408">
        <f>'IdxETF data'!K274</f>
        <v>10.157189000000001</v>
      </c>
      <c r="R264" s="467">
        <f t="shared" si="97"/>
        <v>-2.0123466372952148E-3</v>
      </c>
      <c r="S264" s="463">
        <f>'IdxETF data'!Q274</f>
        <v>107.798889</v>
      </c>
      <c r="T264" s="467">
        <f t="shared" si="98"/>
        <v>2.8556014793268858E-2</v>
      </c>
      <c r="U264" s="408">
        <f>'IdxETF data'!S274</f>
        <v>33.243996000000003</v>
      </c>
      <c r="V264" s="467">
        <f t="shared" si="99"/>
        <v>1.786967114820448E-2</v>
      </c>
      <c r="W264" s="466">
        <f>'IdxETF data'!R274</f>
        <v>18.833680999999999</v>
      </c>
      <c r="X264" s="467">
        <f t="shared" si="100"/>
        <v>1.7307538779497422E-2</v>
      </c>
      <c r="Z264">
        <f t="shared" si="90"/>
        <v>258</v>
      </c>
      <c r="AA264" s="420">
        <f t="shared" si="101"/>
        <v>44378</v>
      </c>
      <c r="AB264" s="430">
        <f t="shared" si="102"/>
        <v>2.7764107871576016E-2</v>
      </c>
      <c r="AC264" s="434">
        <f t="shared" si="103"/>
        <v>-0.12209617119290872</v>
      </c>
      <c r="AD264" s="438">
        <f t="shared" si="104"/>
        <v>1.463601973567874E-2</v>
      </c>
      <c r="AE264" s="442">
        <f t="shared" si="105"/>
        <v>-1.0126381994875033E-2</v>
      </c>
      <c r="AF264" s="446">
        <f t="shared" si="106"/>
        <v>9.6033138853246491E-4</v>
      </c>
      <c r="AG264" s="449">
        <f t="shared" si="107"/>
        <v>2.2693885776474465E-2</v>
      </c>
      <c r="AH264" s="472">
        <f t="shared" ref="AH264:AH311" si="109">(0.4*AB264)+(0.15*AC264)+(0.15*AD264)+(0.1*AE264)+(0.1*AF264)+(0.1*AG264)</f>
        <v>-3.6605960529409016E-3</v>
      </c>
      <c r="AI264" s="424">
        <f t="shared" si="108"/>
        <v>2.7764107871576016E-2</v>
      </c>
      <c r="AJ264" s="372">
        <f t="shared" ref="AJ264:AJ311" si="110">(AJ263/100)*(1+AH264)*100</f>
        <v>374.98125686552368</v>
      </c>
    </row>
    <row r="265" spans="2:36">
      <c r="B265" s="390">
        <f>'Step #4'!B265</f>
        <v>260</v>
      </c>
      <c r="C265" s="406">
        <f>'Step #4'!C265</f>
        <v>44440</v>
      </c>
      <c r="D265" s="398">
        <f>'IdxETF data'!D275</f>
        <v>406.73043799999999</v>
      </c>
      <c r="E265" s="422">
        <f t="shared" si="91"/>
        <v>-4.9650378707011833E-2</v>
      </c>
      <c r="F265" s="409">
        <f>'IdxETF data'!AB275</f>
        <v>35.742859000000003</v>
      </c>
      <c r="G265" s="410">
        <f t="shared" si="92"/>
        <v>-4.9096230814144493E-2</v>
      </c>
      <c r="H265" s="392">
        <f>'IdxETF data'!AF275</f>
        <v>30.095558</v>
      </c>
      <c r="I265" s="411">
        <f t="shared" si="93"/>
        <v>-5.8083129077775797E-2</v>
      </c>
      <c r="J265" s="412">
        <f>'IdxETF data'!AH275</f>
        <v>21.226343</v>
      </c>
      <c r="K265" s="413">
        <f t="shared" si="94"/>
        <v>-6.9460866367647589E-2</v>
      </c>
      <c r="L265" s="464">
        <f>'IdxETF data'!AP275</f>
        <v>65.590003999999993</v>
      </c>
      <c r="M265" s="414">
        <f t="shared" si="95"/>
        <v>2.7046699289137832E-2</v>
      </c>
      <c r="N265" s="415">
        <f>'IdxETF data'!AZ275</f>
        <v>19.008015</v>
      </c>
      <c r="O265" s="417">
        <f t="shared" si="96"/>
        <v>-1.4285894306411362E-2</v>
      </c>
      <c r="Q265" s="408">
        <f>'IdxETF data'!K275</f>
        <v>10.065185</v>
      </c>
      <c r="R265" s="467">
        <f t="shared" si="97"/>
        <v>-9.0580179220846047E-3</v>
      </c>
      <c r="S265" s="463">
        <f>'IdxETF data'!Q275</f>
        <v>102.668312</v>
      </c>
      <c r="T265" s="467">
        <f t="shared" si="98"/>
        <v>-4.7593969173467143E-2</v>
      </c>
      <c r="U265" s="408">
        <f>'IdxETF data'!S275</f>
        <v>31.892427000000001</v>
      </c>
      <c r="V265" s="467">
        <f t="shared" si="99"/>
        <v>-4.0656033047290707E-2</v>
      </c>
      <c r="W265" s="466">
        <f>'IdxETF data'!R275</f>
        <v>18.094937999999999</v>
      </c>
      <c r="X265" s="467">
        <f t="shared" si="100"/>
        <v>-3.922456794293161E-2</v>
      </c>
      <c r="Z265">
        <f t="shared" si="90"/>
        <v>259</v>
      </c>
      <c r="AA265" s="420">
        <f t="shared" si="101"/>
        <v>44409</v>
      </c>
      <c r="AB265" s="430">
        <f t="shared" si="102"/>
        <v>2.9760077962869946E-2</v>
      </c>
      <c r="AC265" s="434">
        <f t="shared" si="103"/>
        <v>9.8667007119142003E-3</v>
      </c>
      <c r="AD265" s="438">
        <f t="shared" si="104"/>
        <v>1.2456633812642171E-2</v>
      </c>
      <c r="AE265" s="442">
        <f t="shared" si="105"/>
        <v>-1.1886317289272585E-2</v>
      </c>
      <c r="AF265" s="446">
        <f t="shared" si="106"/>
        <v>1.9222194640524659E-2</v>
      </c>
      <c r="AG265" s="449">
        <f t="shared" si="107"/>
        <v>-1.6602782937807037E-2</v>
      </c>
      <c r="AH265" s="472">
        <f t="shared" si="109"/>
        <v>1.4325840805175937E-2</v>
      </c>
      <c r="AI265" s="424">
        <f t="shared" si="108"/>
        <v>2.9760077962869946E-2</v>
      </c>
      <c r="AJ265" s="372">
        <f t="shared" si="110"/>
        <v>380.3531786563039</v>
      </c>
    </row>
    <row r="266" spans="2:36">
      <c r="B266" s="390">
        <f>'Step #4'!B266</f>
        <v>261</v>
      </c>
      <c r="C266" s="406">
        <f>'Step #4'!C266</f>
        <v>44470</v>
      </c>
      <c r="D266" s="398">
        <f>'IdxETF data'!D276</f>
        <v>436.662598</v>
      </c>
      <c r="E266" s="422">
        <f t="shared" si="91"/>
        <v>7.3592131799095961E-2</v>
      </c>
      <c r="F266" s="409">
        <f>'IdxETF data'!AB276</f>
        <v>37.028244000000001</v>
      </c>
      <c r="G266" s="410">
        <f t="shared" si="92"/>
        <v>3.5962008523156896E-2</v>
      </c>
      <c r="H266" s="392">
        <f>'IdxETF data'!AF276</f>
        <v>30.872634999999999</v>
      </c>
      <c r="I266" s="411">
        <f t="shared" si="93"/>
        <v>2.5820322055500666E-2</v>
      </c>
      <c r="J266" s="412">
        <f>'IdxETF data'!AH276</f>
        <v>21.722041999999998</v>
      </c>
      <c r="K266" s="413">
        <f t="shared" si="94"/>
        <v>2.335300998386769E-2</v>
      </c>
      <c r="L266" s="464">
        <f>'IdxETF data'!AP276</f>
        <v>63.862727999999997</v>
      </c>
      <c r="M266" s="414">
        <f t="shared" si="95"/>
        <v>-2.6334439619793204E-2</v>
      </c>
      <c r="N266" s="415">
        <f>'IdxETF data'!AZ276</f>
        <v>20.076540000000001</v>
      </c>
      <c r="O266" s="417">
        <f t="shared" si="96"/>
        <v>5.6214444275217712E-2</v>
      </c>
      <c r="Q266" s="408">
        <f>'IdxETF data'!K276</f>
        <v>10.061610999999999</v>
      </c>
      <c r="R266" s="467">
        <f t="shared" si="97"/>
        <v>-3.5508537597672696E-4</v>
      </c>
      <c r="S266" s="463">
        <f>'IdxETF data'!Q276</f>
        <v>109.872536</v>
      </c>
      <c r="T266" s="467">
        <f t="shared" si="98"/>
        <v>7.0169888446203199E-2</v>
      </c>
      <c r="U266" s="408">
        <f>'IdxETF data'!S276</f>
        <v>33.604927000000004</v>
      </c>
      <c r="V266" s="467">
        <f t="shared" si="99"/>
        <v>5.3696132940901586E-2</v>
      </c>
      <c r="W266" s="466">
        <f>'IdxETF data'!R276</f>
        <v>18.662621000000001</v>
      </c>
      <c r="X266" s="467">
        <f t="shared" si="100"/>
        <v>3.1372475550897283E-2</v>
      </c>
      <c r="Z266">
        <f t="shared" si="90"/>
        <v>260</v>
      </c>
      <c r="AA266" s="420">
        <f t="shared" si="101"/>
        <v>44440</v>
      </c>
      <c r="AB266" s="430">
        <f t="shared" si="102"/>
        <v>-4.9650378707011833E-2</v>
      </c>
      <c r="AC266" s="434">
        <f t="shared" si="103"/>
        <v>-4.9096230814144493E-2</v>
      </c>
      <c r="AD266" s="438">
        <f t="shared" si="104"/>
        <v>-5.8083129077775797E-2</v>
      </c>
      <c r="AE266" s="442">
        <f t="shared" si="105"/>
        <v>-6.9460866367647589E-2</v>
      </c>
      <c r="AF266" s="446">
        <f t="shared" si="106"/>
        <v>2.7046699289137832E-2</v>
      </c>
      <c r="AG266" s="449">
        <f t="shared" si="107"/>
        <v>-1.4285894306411362E-2</v>
      </c>
      <c r="AH266" s="472">
        <f t="shared" si="109"/>
        <v>-4.1607061605084879E-2</v>
      </c>
      <c r="AI266" s="424">
        <f t="shared" si="108"/>
        <v>-4.9650378707011833E-2</v>
      </c>
      <c r="AJ266" s="372">
        <f t="shared" si="110"/>
        <v>364.52780052026122</v>
      </c>
    </row>
    <row r="267" spans="2:36">
      <c r="B267" s="390">
        <f>'Step #4'!B267</f>
        <v>262</v>
      </c>
      <c r="C267" s="406">
        <f>'Step #4'!C267</f>
        <v>44501</v>
      </c>
      <c r="D267" s="398">
        <f>'IdxETF data'!D277</f>
        <v>433.15405299999998</v>
      </c>
      <c r="E267" s="422">
        <f t="shared" si="91"/>
        <v>-8.0349107436035183E-3</v>
      </c>
      <c r="F267" s="409">
        <f>'IdxETF data'!AB277</f>
        <v>35.063442000000002</v>
      </c>
      <c r="G267" s="410">
        <f t="shared" si="92"/>
        <v>-5.3062251615280442E-2</v>
      </c>
      <c r="H267" s="392">
        <f>'IdxETF data'!AF277</f>
        <v>29.080793</v>
      </c>
      <c r="I267" s="411">
        <f t="shared" si="93"/>
        <v>-5.8039814223826314E-2</v>
      </c>
      <c r="J267" s="412">
        <f>'IdxETF data'!AH277</f>
        <v>20.615580000000001</v>
      </c>
      <c r="K267" s="413">
        <f t="shared" si="94"/>
        <v>-5.0937292175385562E-2</v>
      </c>
      <c r="L267" s="464">
        <f>'IdxETF data'!AP277</f>
        <v>61.930042</v>
      </c>
      <c r="M267" s="414">
        <f t="shared" si="95"/>
        <v>-3.0263129379628051E-2</v>
      </c>
      <c r="N267" s="415">
        <f>'IdxETF data'!AZ277</f>
        <v>18.765930000000001</v>
      </c>
      <c r="O267" s="417">
        <f t="shared" si="96"/>
        <v>-6.5280670872570723E-2</v>
      </c>
      <c r="Q267" s="408">
        <f>'IdxETF data'!K277</f>
        <v>10.094761999999999</v>
      </c>
      <c r="R267" s="467">
        <f t="shared" si="97"/>
        <v>3.2948004052233415E-3</v>
      </c>
      <c r="S267" s="463">
        <f>'IdxETF data'!Q277</f>
        <v>108.23365800000001</v>
      </c>
      <c r="T267" s="467">
        <f t="shared" si="98"/>
        <v>-1.4916175230541562E-2</v>
      </c>
      <c r="U267" s="408">
        <f>'IdxETF data'!S277</f>
        <v>32.099769999999999</v>
      </c>
      <c r="V267" s="467">
        <f t="shared" si="99"/>
        <v>-4.4789771452263705E-2</v>
      </c>
      <c r="W267" s="466">
        <f>'IdxETF data'!R277</f>
        <v>17.839535000000001</v>
      </c>
      <c r="X267" s="467">
        <f t="shared" si="100"/>
        <v>-4.4103451492692236E-2</v>
      </c>
      <c r="Z267">
        <f t="shared" si="90"/>
        <v>261</v>
      </c>
      <c r="AA267" s="420">
        <f t="shared" si="101"/>
        <v>44470</v>
      </c>
      <c r="AB267" s="430">
        <f t="shared" si="102"/>
        <v>7.3592131799095961E-2</v>
      </c>
      <c r="AC267" s="434">
        <f t="shared" si="103"/>
        <v>3.5962008523156896E-2</v>
      </c>
      <c r="AD267" s="438">
        <f t="shared" si="104"/>
        <v>2.5820322055500666E-2</v>
      </c>
      <c r="AE267" s="442">
        <f t="shared" si="105"/>
        <v>2.335300998386769E-2</v>
      </c>
      <c r="AF267" s="446">
        <f t="shared" si="106"/>
        <v>-2.6334439619793204E-2</v>
      </c>
      <c r="AG267" s="449">
        <f t="shared" si="107"/>
        <v>5.6214444275217712E-2</v>
      </c>
      <c r="AH267" s="472">
        <f t="shared" si="109"/>
        <v>4.4027503770366239E-2</v>
      </c>
      <c r="AI267" s="424">
        <f t="shared" si="108"/>
        <v>7.3592131799095961E-2</v>
      </c>
      <c r="AJ267" s="372">
        <f t="shared" si="110"/>
        <v>380.57704963207033</v>
      </c>
    </row>
    <row r="268" spans="2:36">
      <c r="B268" s="390">
        <f>'Step #4'!B268</f>
        <v>263</v>
      </c>
      <c r="C268" s="406">
        <f>'Step #4'!C268</f>
        <v>44531</v>
      </c>
      <c r="D268" s="398">
        <f>'IdxETF data'!D278</f>
        <v>451.59994499999999</v>
      </c>
      <c r="E268" s="422">
        <f t="shared" si="91"/>
        <v>4.2585061532369073E-2</v>
      </c>
      <c r="F268" s="409">
        <f>'IdxETF data'!AB278</f>
        <v>33.585251</v>
      </c>
      <c r="G268" s="410">
        <f t="shared" si="92"/>
        <v>-4.2157612478546769E-2</v>
      </c>
      <c r="H268" s="392">
        <f>'IdxETF data'!AF278</f>
        <v>29.967569000000001</v>
      </c>
      <c r="I268" s="411">
        <f t="shared" si="93"/>
        <v>3.0493528838776873E-2</v>
      </c>
      <c r="J268" s="412">
        <f>'IdxETF data'!AH278</f>
        <v>20.527062999999998</v>
      </c>
      <c r="K268" s="413">
        <f t="shared" si="94"/>
        <v>-4.2936943806578531E-3</v>
      </c>
      <c r="L268" s="464">
        <f>'IdxETF data'!AP278</f>
        <v>62.518250000000002</v>
      </c>
      <c r="M268" s="414">
        <f t="shared" si="95"/>
        <v>9.4979428562311785E-3</v>
      </c>
      <c r="N268" s="415">
        <f>'IdxETF data'!AZ278</f>
        <v>17.856012</v>
      </c>
      <c r="O268" s="417">
        <f t="shared" si="96"/>
        <v>-4.8487764795030253E-2</v>
      </c>
      <c r="Q268" s="408">
        <f>'IdxETF data'!K278</f>
        <v>10.038299</v>
      </c>
      <c r="R268" s="467">
        <f t="shared" si="97"/>
        <v>-5.5932968008556294E-3</v>
      </c>
      <c r="S268" s="463">
        <f>'IdxETF data'!Q278</f>
        <v>111.987854</v>
      </c>
      <c r="T268" s="467">
        <f t="shared" si="98"/>
        <v>3.4686030846337923E-2</v>
      </c>
      <c r="U268" s="408">
        <f>'IdxETF data'!S278</f>
        <v>29.542542000000001</v>
      </c>
      <c r="V268" s="467">
        <f t="shared" si="99"/>
        <v>-7.9664994484384133E-2</v>
      </c>
      <c r="W268" s="466">
        <f>'IdxETF data'!R278</f>
        <v>18.295805000000001</v>
      </c>
      <c r="X268" s="467">
        <f t="shared" si="100"/>
        <v>2.5576339293597039E-2</v>
      </c>
      <c r="Z268">
        <f t="shared" si="90"/>
        <v>262</v>
      </c>
      <c r="AA268" s="420">
        <f t="shared" si="101"/>
        <v>44501</v>
      </c>
      <c r="AB268" s="430">
        <f t="shared" si="102"/>
        <v>-8.0349107436035183E-3</v>
      </c>
      <c r="AC268" s="434">
        <f t="shared" si="103"/>
        <v>-5.3062251615280442E-2</v>
      </c>
      <c r="AD268" s="438">
        <f t="shared" si="104"/>
        <v>-5.8039814223826314E-2</v>
      </c>
      <c r="AE268" s="442">
        <f t="shared" si="105"/>
        <v>-5.0937292175385562E-2</v>
      </c>
      <c r="AF268" s="446">
        <f t="shared" si="106"/>
        <v>-3.0263129379628051E-2</v>
      </c>
      <c r="AG268" s="449">
        <f t="shared" si="107"/>
        <v>-6.5280670872570723E-2</v>
      </c>
      <c r="AH268" s="472">
        <f t="shared" si="109"/>
        <v>-3.452738341606585E-2</v>
      </c>
      <c r="AI268" s="424">
        <f t="shared" si="108"/>
        <v>-8.0349107436035183E-3</v>
      </c>
      <c r="AJ268" s="372">
        <f t="shared" si="110"/>
        <v>367.4367199200687</v>
      </c>
    </row>
    <row r="269" spans="2:36">
      <c r="B269" s="390">
        <f>'Step #4'!B269</f>
        <v>264</v>
      </c>
      <c r="C269" s="406">
        <f>'Step #4'!C269</f>
        <v>44562</v>
      </c>
      <c r="D269" s="398">
        <f>'IdxETF data'!D279</f>
        <v>429.28482100000002</v>
      </c>
      <c r="E269" s="422">
        <f t="shared" si="91"/>
        <v>-4.9413478117230403E-2</v>
      </c>
      <c r="F269" s="409">
        <f>'IdxETF data'!AB279</f>
        <v>35.227333000000002</v>
      </c>
      <c r="G269" s="410">
        <f t="shared" si="92"/>
        <v>4.8892950063109675E-2</v>
      </c>
      <c r="H269" s="392">
        <f>'IdxETF data'!AF279</f>
        <v>29.516029</v>
      </c>
      <c r="I269" s="411">
        <f t="shared" si="93"/>
        <v>-1.5067621934899078E-2</v>
      </c>
      <c r="J269" s="412">
        <f>'IdxETF data'!AH279</f>
        <v>21.219715000000001</v>
      </c>
      <c r="K269" s="413">
        <f t="shared" si="94"/>
        <v>3.3743356270695024E-2</v>
      </c>
      <c r="L269" s="464">
        <f>'IdxETF data'!AP279</f>
        <v>60.615890999999998</v>
      </c>
      <c r="M269" s="414">
        <f t="shared" si="95"/>
        <v>-3.042885877323831E-2</v>
      </c>
      <c r="N269" s="415">
        <f>'IdxETF data'!AZ279</f>
        <v>18.428930000000001</v>
      </c>
      <c r="O269" s="417">
        <f t="shared" si="96"/>
        <v>3.2085439906738511E-2</v>
      </c>
      <c r="Q269" s="408">
        <f>'IdxETF data'!K279</f>
        <v>9.8349080000000004</v>
      </c>
      <c r="R269" s="467">
        <f t="shared" si="97"/>
        <v>-2.0261500479314298E-2</v>
      </c>
      <c r="S269" s="463">
        <f>'IdxETF data'!Q279</f>
        <v>105.57302900000001</v>
      </c>
      <c r="T269" s="467">
        <f t="shared" si="98"/>
        <v>-5.7281435181354534E-2</v>
      </c>
      <c r="U269" s="408">
        <f>'IdxETF data'!S279</f>
        <v>30.635408000000002</v>
      </c>
      <c r="V269" s="467">
        <f t="shared" si="99"/>
        <v>3.6992957478066746E-2</v>
      </c>
      <c r="W269" s="466">
        <f>'IdxETF data'!R279</f>
        <v>18.039929999999998</v>
      </c>
      <c r="X269" s="467">
        <f t="shared" si="100"/>
        <v>-1.3985446390579859E-2</v>
      </c>
      <c r="Z269">
        <f t="shared" si="90"/>
        <v>263</v>
      </c>
      <c r="AA269" s="420">
        <f t="shared" si="101"/>
        <v>44531</v>
      </c>
      <c r="AB269" s="430">
        <f t="shared" si="102"/>
        <v>4.2585061532369073E-2</v>
      </c>
      <c r="AC269" s="434">
        <f t="shared" si="103"/>
        <v>-4.2157612478546769E-2</v>
      </c>
      <c r="AD269" s="438">
        <f t="shared" si="104"/>
        <v>3.0493528838776873E-2</v>
      </c>
      <c r="AE269" s="442">
        <f t="shared" si="105"/>
        <v>-4.2936943806578531E-3</v>
      </c>
      <c r="AF269" s="446">
        <f t="shared" si="106"/>
        <v>9.4979428562311785E-3</v>
      </c>
      <c r="AG269" s="449">
        <f t="shared" si="107"/>
        <v>-4.8487764795030253E-2</v>
      </c>
      <c r="AH269" s="472">
        <f t="shared" si="109"/>
        <v>1.0956060435036448E-2</v>
      </c>
      <c r="AI269" s="424">
        <f t="shared" si="108"/>
        <v>4.2585061532369073E-2</v>
      </c>
      <c r="AJ269" s="372">
        <f t="shared" si="110"/>
        <v>371.4623788295645</v>
      </c>
    </row>
    <row r="270" spans="2:36">
      <c r="B270" s="390">
        <f>'Step #4'!B270</f>
        <v>265</v>
      </c>
      <c r="C270" s="406">
        <f>'Step #4'!C270</f>
        <v>44593</v>
      </c>
      <c r="D270" s="398">
        <f>'IdxETF data'!D280</f>
        <v>416.61364700000001</v>
      </c>
      <c r="E270" s="422">
        <f t="shared" si="91"/>
        <v>-2.9516939290988864E-2</v>
      </c>
      <c r="F270" s="409">
        <f>'IdxETF data'!AB280</f>
        <v>32.404693999999999</v>
      </c>
      <c r="G270" s="410">
        <f t="shared" si="92"/>
        <v>-8.0126389357945471E-2</v>
      </c>
      <c r="H270" s="392">
        <f>'IdxETF data'!AF280</f>
        <v>26.814312000000001</v>
      </c>
      <c r="I270" s="411">
        <f t="shared" si="93"/>
        <v>-9.1533891635626197E-2</v>
      </c>
      <c r="J270" s="412">
        <f>'IdxETF data'!AH280</f>
        <v>20.297895</v>
      </c>
      <c r="K270" s="413">
        <f t="shared" si="94"/>
        <v>-4.3441676761445724E-2</v>
      </c>
      <c r="L270" s="464">
        <f>'IdxETF data'!AP280</f>
        <v>59.537517999999999</v>
      </c>
      <c r="M270" s="414">
        <f t="shared" si="95"/>
        <v>-1.7790268891700323E-2</v>
      </c>
      <c r="N270" s="415">
        <f>'IdxETF data'!AZ280</f>
        <v>18.341550999999999</v>
      </c>
      <c r="O270" s="417">
        <f t="shared" si="96"/>
        <v>-4.7414038688085025E-3</v>
      </c>
      <c r="Q270" s="408">
        <f>'IdxETF data'!K280</f>
        <v>9.7240439999999992</v>
      </c>
      <c r="R270" s="467">
        <f t="shared" si="97"/>
        <v>-1.1272499956278326E-2</v>
      </c>
      <c r="S270" s="463">
        <f>'IdxETF data'!Q280</f>
        <v>102.87706</v>
      </c>
      <c r="T270" s="467">
        <f t="shared" si="98"/>
        <v>-2.5536531683674646E-2</v>
      </c>
      <c r="U270" s="408">
        <f>'IdxETF data'!S280</f>
        <v>29.551651</v>
      </c>
      <c r="V270" s="467">
        <f t="shared" si="99"/>
        <v>-3.5375961044814663E-2</v>
      </c>
      <c r="W270" s="466">
        <f>'IdxETF data'!R280</f>
        <v>17.504272</v>
      </c>
      <c r="X270" s="467">
        <f t="shared" si="100"/>
        <v>-2.9692909007961621E-2</v>
      </c>
      <c r="Z270">
        <f t="shared" si="90"/>
        <v>264</v>
      </c>
      <c r="AA270" s="420">
        <f t="shared" si="101"/>
        <v>44562</v>
      </c>
      <c r="AB270" s="430">
        <f t="shared" si="102"/>
        <v>-4.9413478117230403E-2</v>
      </c>
      <c r="AC270" s="434">
        <f t="shared" si="103"/>
        <v>4.8892950063109675E-2</v>
      </c>
      <c r="AD270" s="438">
        <f t="shared" si="104"/>
        <v>-1.5067621934899078E-2</v>
      </c>
      <c r="AE270" s="442">
        <f t="shared" si="105"/>
        <v>3.3743356270695024E-2</v>
      </c>
      <c r="AF270" s="446">
        <f t="shared" si="106"/>
        <v>-3.042885877323831E-2</v>
      </c>
      <c r="AG270" s="449">
        <f t="shared" si="107"/>
        <v>3.2085439906738511E-2</v>
      </c>
      <c r="AH270" s="472">
        <f t="shared" si="109"/>
        <v>-1.1151598287241051E-2</v>
      </c>
      <c r="AI270" s="424">
        <f t="shared" si="108"/>
        <v>-4.9413478117230403E-2</v>
      </c>
      <c r="AJ270" s="372">
        <f t="shared" si="110"/>
        <v>367.31997960203427</v>
      </c>
    </row>
    <row r="271" spans="2:36">
      <c r="B271" s="390">
        <f>'Step #4'!B271</f>
        <v>266</v>
      </c>
      <c r="C271" s="406">
        <f>'Step #4'!C271</f>
        <v>44621</v>
      </c>
      <c r="D271" s="398">
        <f>'IdxETF data'!D281</f>
        <v>430.935608</v>
      </c>
      <c r="E271" s="422">
        <f t="shared" si="91"/>
        <v>3.4377080787274306E-2</v>
      </c>
      <c r="F271" s="409">
        <f>'IdxETF data'!AB281</f>
        <v>29.684184999999999</v>
      </c>
      <c r="G271" s="410">
        <f t="shared" si="92"/>
        <v>-8.3954164171400558E-2</v>
      </c>
      <c r="H271" s="392">
        <f>'IdxETF data'!AF281</f>
        <v>26.178072</v>
      </c>
      <c r="I271" s="411">
        <f t="shared" si="93"/>
        <v>-2.3727627246225902E-2</v>
      </c>
      <c r="J271" s="412">
        <f>'IdxETF data'!AH281</f>
        <v>20.199449999999999</v>
      </c>
      <c r="K271" s="413">
        <f t="shared" si="94"/>
        <v>-4.8500103089508251E-3</v>
      </c>
      <c r="L271" s="464">
        <f>'IdxETF data'!AP281</f>
        <v>58.279423000000001</v>
      </c>
      <c r="M271" s="414">
        <f t="shared" si="95"/>
        <v>-2.1131129450172814E-2</v>
      </c>
      <c r="N271" s="415">
        <f>'IdxETF data'!AZ281</f>
        <v>18.210477999999998</v>
      </c>
      <c r="O271" s="417">
        <f t="shared" si="96"/>
        <v>-7.1462331620700814E-3</v>
      </c>
      <c r="Q271" s="408">
        <f>'IdxETF data'!K281</f>
        <v>9.4407490000000003</v>
      </c>
      <c r="R271" s="467">
        <f t="shared" si="97"/>
        <v>-2.9133455175644918E-2</v>
      </c>
      <c r="S271" s="463">
        <f>'IdxETF data'!Q281</f>
        <v>105.90763099999999</v>
      </c>
      <c r="T271" s="467">
        <f t="shared" si="98"/>
        <v>2.9458180472886619E-2</v>
      </c>
      <c r="U271" s="408">
        <f>'IdxETF data'!S281</f>
        <v>29.824722000000001</v>
      </c>
      <c r="V271" s="467">
        <f t="shared" si="99"/>
        <v>9.2404651097159896E-3</v>
      </c>
      <c r="W271" s="466">
        <f>'IdxETF data'!R281</f>
        <v>17.404404</v>
      </c>
      <c r="X271" s="467">
        <f t="shared" si="100"/>
        <v>-5.7053500996785411E-3</v>
      </c>
      <c r="Z271">
        <f t="shared" si="90"/>
        <v>265</v>
      </c>
      <c r="AA271" s="420">
        <f t="shared" si="101"/>
        <v>44593</v>
      </c>
      <c r="AB271" s="430">
        <f t="shared" si="102"/>
        <v>-2.9516939290988864E-2</v>
      </c>
      <c r="AC271" s="434">
        <f t="shared" si="103"/>
        <v>-8.0126389357945471E-2</v>
      </c>
      <c r="AD271" s="438">
        <f t="shared" si="104"/>
        <v>-9.1533891635626197E-2</v>
      </c>
      <c r="AE271" s="442">
        <f t="shared" si="105"/>
        <v>-4.3441676761445724E-2</v>
      </c>
      <c r="AF271" s="446">
        <f t="shared" si="106"/>
        <v>-1.7790268891700323E-2</v>
      </c>
      <c r="AG271" s="449">
        <f t="shared" si="107"/>
        <v>-4.7414038688085025E-3</v>
      </c>
      <c r="AH271" s="472">
        <f t="shared" si="109"/>
        <v>-4.4153152817626752E-2</v>
      </c>
      <c r="AI271" s="424">
        <f t="shared" si="108"/>
        <v>-2.9516939290988864E-2</v>
      </c>
      <c r="AJ271" s="372">
        <f t="shared" si="110"/>
        <v>351.10164440969811</v>
      </c>
    </row>
    <row r="272" spans="2:36">
      <c r="B272" s="390">
        <f>'Step #4'!B272</f>
        <v>267</v>
      </c>
      <c r="C272" s="406">
        <f>'Step #4'!C272</f>
        <v>44652</v>
      </c>
      <c r="D272" s="398">
        <f>'IdxETF data'!D282</f>
        <v>394.33395400000001</v>
      </c>
      <c r="E272" s="422">
        <f t="shared" si="91"/>
        <v>-8.4935320545616144E-2</v>
      </c>
      <c r="F272" s="409">
        <f>'IdxETF data'!AB282</f>
        <v>28.727829</v>
      </c>
      <c r="G272" s="410">
        <f t="shared" si="92"/>
        <v>-3.2217694371598826E-2</v>
      </c>
      <c r="H272" s="392">
        <f>'IdxETF data'!AF282</f>
        <v>23.983502999999999</v>
      </c>
      <c r="I272" s="411">
        <f t="shared" si="93"/>
        <v>-8.3832338760471026E-2</v>
      </c>
      <c r="J272" s="412">
        <f>'IdxETF data'!AH282</f>
        <v>19.125488000000001</v>
      </c>
      <c r="K272" s="413">
        <f t="shared" si="94"/>
        <v>-5.3167883283950723E-2</v>
      </c>
      <c r="L272" s="464">
        <f>'IdxETF data'!AP282</f>
        <v>53.559170000000002</v>
      </c>
      <c r="M272" s="414">
        <f t="shared" si="95"/>
        <v>-8.0993475175620722E-2</v>
      </c>
      <c r="N272" s="415">
        <f>'IdxETF data'!AZ282</f>
        <v>17.065764999999999</v>
      </c>
      <c r="O272" s="417">
        <f t="shared" si="96"/>
        <v>-6.2860129206932402E-2</v>
      </c>
      <c r="Q272" s="408">
        <f>'IdxETF data'!K282</f>
        <v>9.0842569999999991</v>
      </c>
      <c r="R272" s="467">
        <f t="shared" si="97"/>
        <v>-3.7760986972538046E-2</v>
      </c>
      <c r="S272" s="463">
        <f>'IdxETF data'!Q282</f>
        <v>96.619392000000005</v>
      </c>
      <c r="T272" s="467">
        <f t="shared" si="98"/>
        <v>-8.770131965278305E-2</v>
      </c>
      <c r="U272" s="408">
        <f>'IdxETF data'!S282</f>
        <v>27.196394000000002</v>
      </c>
      <c r="V272" s="467">
        <f t="shared" si="99"/>
        <v>-8.8125817233099424E-2</v>
      </c>
      <c r="W272" s="466">
        <f>'IdxETF data'!R282</f>
        <v>16.338083000000001</v>
      </c>
      <c r="X272" s="467">
        <f t="shared" si="100"/>
        <v>-6.1267309124747871E-2</v>
      </c>
      <c r="Z272">
        <f t="shared" si="90"/>
        <v>266</v>
      </c>
      <c r="AA272" s="420">
        <f t="shared" si="101"/>
        <v>44621</v>
      </c>
      <c r="AB272" s="430">
        <f t="shared" si="102"/>
        <v>3.4377080787274306E-2</v>
      </c>
      <c r="AC272" s="434">
        <f t="shared" si="103"/>
        <v>-8.3954164171400558E-2</v>
      </c>
      <c r="AD272" s="438">
        <f t="shared" si="104"/>
        <v>-2.3727627246225902E-2</v>
      </c>
      <c r="AE272" s="442">
        <f t="shared" si="105"/>
        <v>-4.8500103089508251E-3</v>
      </c>
      <c r="AF272" s="446">
        <f t="shared" si="106"/>
        <v>-2.1131129450172814E-2</v>
      </c>
      <c r="AG272" s="449">
        <f t="shared" si="107"/>
        <v>-7.1462331620700814E-3</v>
      </c>
      <c r="AH272" s="472">
        <f t="shared" si="109"/>
        <v>-5.7141736898536181E-3</v>
      </c>
      <c r="AI272" s="424">
        <f t="shared" si="108"/>
        <v>3.4377080787274306E-2</v>
      </c>
      <c r="AJ272" s="372">
        <f t="shared" si="110"/>
        <v>349.09538863074789</v>
      </c>
    </row>
    <row r="273" spans="2:36">
      <c r="B273" s="390">
        <f>'Step #4'!B273</f>
        <v>268</v>
      </c>
      <c r="C273" s="406">
        <f>'Step #4'!C273</f>
        <v>44682</v>
      </c>
      <c r="D273" s="398">
        <f>'IdxETF data'!D283</f>
        <v>395.224152</v>
      </c>
      <c r="E273" s="422">
        <f t="shared" si="91"/>
        <v>2.257472355525314E-3</v>
      </c>
      <c r="F273" s="409">
        <f>'IdxETF data'!AB283</f>
        <v>29.582049999999999</v>
      </c>
      <c r="G273" s="410">
        <f t="shared" si="92"/>
        <v>2.9734965353629628E-2</v>
      </c>
      <c r="H273" s="392">
        <f>'IdxETF data'!AF283</f>
        <v>25.200657</v>
      </c>
      <c r="I273" s="411">
        <f t="shared" si="93"/>
        <v>5.0749634029691126E-2</v>
      </c>
      <c r="J273" s="412">
        <f>'IdxETF data'!AH283</f>
        <v>19.841464999999999</v>
      </c>
      <c r="K273" s="413">
        <f t="shared" si="94"/>
        <v>3.7435750659015721E-2</v>
      </c>
      <c r="L273" s="464">
        <f>'IdxETF data'!AP283</f>
        <v>54.486190999999998</v>
      </c>
      <c r="M273" s="414">
        <f t="shared" si="95"/>
        <v>1.7308352612633859E-2</v>
      </c>
      <c r="N273" s="415">
        <f>'IdxETF data'!AZ283</f>
        <v>16.672543999999998</v>
      </c>
      <c r="O273" s="417">
        <f t="shared" si="96"/>
        <v>-2.3041510298542178E-2</v>
      </c>
      <c r="Q273" s="408">
        <f>'IdxETF data'!K283</f>
        <v>9.1367340000000006</v>
      </c>
      <c r="R273" s="467">
        <f t="shared" si="97"/>
        <v>5.776696982483065E-3</v>
      </c>
      <c r="S273" s="463">
        <f>'IdxETF data'!Q283</f>
        <v>96.360550000000003</v>
      </c>
      <c r="T273" s="467">
        <f t="shared" si="98"/>
        <v>-2.6789860155609357E-3</v>
      </c>
      <c r="U273" s="408">
        <f>'IdxETF data'!S283</f>
        <v>27.384129000000001</v>
      </c>
      <c r="V273" s="467">
        <f t="shared" si="99"/>
        <v>6.9029372055722238E-3</v>
      </c>
      <c r="W273" s="466">
        <f>'IdxETF data'!R283</f>
        <v>16.565376000000001</v>
      </c>
      <c r="X273" s="467">
        <f t="shared" si="100"/>
        <v>1.3911852449274509E-2</v>
      </c>
      <c r="Z273">
        <f t="shared" si="90"/>
        <v>267</v>
      </c>
      <c r="AA273" s="420">
        <f t="shared" si="101"/>
        <v>44652</v>
      </c>
      <c r="AB273" s="430">
        <f t="shared" si="102"/>
        <v>-8.4935320545616144E-2</v>
      </c>
      <c r="AC273" s="434">
        <f t="shared" si="103"/>
        <v>-3.2217694371598826E-2</v>
      </c>
      <c r="AD273" s="438">
        <f t="shared" si="104"/>
        <v>-8.3832338760471026E-2</v>
      </c>
      <c r="AE273" s="442">
        <f t="shared" si="105"/>
        <v>-5.3167883283950723E-2</v>
      </c>
      <c r="AF273" s="446">
        <f t="shared" si="106"/>
        <v>-8.0993475175620722E-2</v>
      </c>
      <c r="AG273" s="449">
        <f t="shared" si="107"/>
        <v>-6.2860129206932402E-2</v>
      </c>
      <c r="AH273" s="472">
        <f t="shared" si="109"/>
        <v>-7.1083781954707326E-2</v>
      </c>
      <c r="AI273" s="424">
        <f t="shared" si="108"/>
        <v>-8.4935320545616144E-2</v>
      </c>
      <c r="AJ273" s="372">
        <f t="shared" si="110"/>
        <v>324.28036814392595</v>
      </c>
    </row>
    <row r="274" spans="2:36">
      <c r="B274" s="390">
        <f>'Step #4'!B274</f>
        <v>269</v>
      </c>
      <c r="C274" s="406">
        <f>'Step #4'!C274</f>
        <v>44713</v>
      </c>
      <c r="D274" s="398">
        <f>'IdxETF data'!D284</f>
        <v>361.07409699999999</v>
      </c>
      <c r="E274" s="422">
        <f t="shared" si="91"/>
        <v>-8.6406801879860828E-2</v>
      </c>
      <c r="F274" s="409">
        <f>'IdxETF data'!AB284</f>
        <v>31.485481</v>
      </c>
      <c r="G274" s="410">
        <f t="shared" si="92"/>
        <v>6.4344120843552233E-2</v>
      </c>
      <c r="H274" s="392">
        <f>'IdxETF data'!AF284</f>
        <v>21.217241000000001</v>
      </c>
      <c r="I274" s="411">
        <f t="shared" si="93"/>
        <v>-0.15806794243499278</v>
      </c>
      <c r="J274" s="412">
        <f>'IdxETF data'!AH284</f>
        <v>19.868310999999999</v>
      </c>
      <c r="K274" s="413">
        <f t="shared" si="94"/>
        <v>1.3530250916451436E-3</v>
      </c>
      <c r="L274" s="464">
        <f>'IdxETF data'!AP284</f>
        <v>49.974060000000001</v>
      </c>
      <c r="M274" s="414">
        <f t="shared" si="95"/>
        <v>-8.2812377176448182E-2</v>
      </c>
      <c r="N274" s="415">
        <f>'IdxETF data'!AZ284</f>
        <v>15.449192</v>
      </c>
      <c r="O274" s="417">
        <f t="shared" si="96"/>
        <v>-7.3375244953619467E-2</v>
      </c>
      <c r="Q274" s="408">
        <f>'IdxETF data'!K284</f>
        <v>8.9986119999999996</v>
      </c>
      <c r="R274" s="467">
        <f t="shared" si="97"/>
        <v>-1.5117218034365609E-2</v>
      </c>
      <c r="S274" s="463">
        <f>'IdxETF data'!Q284</f>
        <v>87.962196000000006</v>
      </c>
      <c r="T274" s="467">
        <f t="shared" si="98"/>
        <v>-8.7155521632037103E-2</v>
      </c>
      <c r="U274" s="408">
        <f>'IdxETF data'!S284</f>
        <v>25.267814999999999</v>
      </c>
      <c r="V274" s="467">
        <f t="shared" si="99"/>
        <v>-7.7282501846233753E-2</v>
      </c>
      <c r="W274" s="466">
        <f>'IdxETF data'!R284</f>
        <v>15.01976</v>
      </c>
      <c r="X274" s="467">
        <f t="shared" si="100"/>
        <v>-9.3304009519614928E-2</v>
      </c>
      <c r="Z274">
        <f t="shared" si="90"/>
        <v>268</v>
      </c>
      <c r="AA274" s="420">
        <f t="shared" si="101"/>
        <v>44682</v>
      </c>
      <c r="AB274" s="430">
        <f t="shared" si="102"/>
        <v>2.257472355525314E-3</v>
      </c>
      <c r="AC274" s="434">
        <f t="shared" si="103"/>
        <v>2.9734965353629628E-2</v>
      </c>
      <c r="AD274" s="438">
        <f t="shared" si="104"/>
        <v>5.0749634029691126E-2</v>
      </c>
      <c r="AE274" s="442">
        <f t="shared" si="105"/>
        <v>3.7435750659015721E-2</v>
      </c>
      <c r="AF274" s="446">
        <f t="shared" si="106"/>
        <v>1.7308352612633859E-2</v>
      </c>
      <c r="AG274" s="449">
        <f t="shared" si="107"/>
        <v>-2.3041510298542178E-2</v>
      </c>
      <c r="AH274" s="472">
        <f t="shared" si="109"/>
        <v>1.6145938147018979E-2</v>
      </c>
      <c r="AI274" s="424">
        <f t="shared" si="108"/>
        <v>2.257472355525314E-3</v>
      </c>
      <c r="AJ274" s="372">
        <f t="shared" si="110"/>
        <v>329.51617891027036</v>
      </c>
    </row>
    <row r="275" spans="2:36">
      <c r="B275" s="390">
        <f>'Step #4'!B275</f>
        <v>270</v>
      </c>
      <c r="C275" s="406">
        <f>'Step #4'!C275</f>
        <v>44743</v>
      </c>
      <c r="D275" s="398">
        <f>'IdxETF data'!D285</f>
        <v>396.02777099999997</v>
      </c>
      <c r="E275" s="422">
        <f t="shared" si="91"/>
        <v>9.6804712081021815E-2</v>
      </c>
      <c r="F275" s="409">
        <f>'IdxETF data'!AB285</f>
        <v>28.328945000000001</v>
      </c>
      <c r="G275" s="410">
        <f t="shared" si="92"/>
        <v>-0.1002537010630391</v>
      </c>
      <c r="H275" s="392">
        <f>'IdxETF data'!AF285</f>
        <v>22.395657</v>
      </c>
      <c r="I275" s="411">
        <f t="shared" si="93"/>
        <v>5.5540491810410098E-2</v>
      </c>
      <c r="J275" s="412">
        <f>'IdxETF data'!AH285</f>
        <v>19.303621</v>
      </c>
      <c r="K275" s="413">
        <f t="shared" si="94"/>
        <v>-2.8421640873247833E-2</v>
      </c>
      <c r="L275" s="464">
        <f>'IdxETF data'!AP285</f>
        <v>53.630566000000002</v>
      </c>
      <c r="M275" s="414">
        <f t="shared" si="95"/>
        <v>7.316807959969629E-2</v>
      </c>
      <c r="N275" s="415">
        <f>'IdxETF data'!AZ285</f>
        <v>16.597176000000001</v>
      </c>
      <c r="O275" s="417">
        <f t="shared" si="96"/>
        <v>7.4307057611815663E-2</v>
      </c>
      <c r="Q275" s="408">
        <f>'IdxETF data'!K285</f>
        <v>9.2070260000000008</v>
      </c>
      <c r="R275" s="467">
        <f t="shared" si="97"/>
        <v>2.3160683003112137E-2</v>
      </c>
      <c r="S275" s="463">
        <f>'IdxETF data'!Q285</f>
        <v>96.580878999999996</v>
      </c>
      <c r="T275" s="467">
        <f t="shared" si="98"/>
        <v>9.7981671580823049E-2</v>
      </c>
      <c r="U275" s="408">
        <f>'IdxETF data'!S285</f>
        <v>26.692913000000001</v>
      </c>
      <c r="V275" s="467">
        <f t="shared" si="99"/>
        <v>5.6399732228528787E-2</v>
      </c>
      <c r="W275" s="466">
        <f>'IdxETF data'!R285</f>
        <v>15.740591999999999</v>
      </c>
      <c r="X275" s="467">
        <f t="shared" si="100"/>
        <v>4.7992244882741009E-2</v>
      </c>
      <c r="Z275">
        <f t="shared" si="90"/>
        <v>269</v>
      </c>
      <c r="AA275" s="420">
        <f t="shared" si="101"/>
        <v>44713</v>
      </c>
      <c r="AB275" s="430">
        <f t="shared" si="102"/>
        <v>-8.6406801879860828E-2</v>
      </c>
      <c r="AC275" s="434">
        <f t="shared" si="103"/>
        <v>6.4344120843552233E-2</v>
      </c>
      <c r="AD275" s="438">
        <f t="shared" si="104"/>
        <v>-0.15806794243499278</v>
      </c>
      <c r="AE275" s="442">
        <f t="shared" si="105"/>
        <v>1.3530250916451436E-3</v>
      </c>
      <c r="AF275" s="446">
        <f t="shared" si="106"/>
        <v>-8.2812377176448182E-2</v>
      </c>
      <c r="AG275" s="449">
        <f t="shared" si="107"/>
        <v>-7.3375244953619467E-2</v>
      </c>
      <c r="AH275" s="472">
        <f t="shared" si="109"/>
        <v>-6.4104753694502664E-2</v>
      </c>
      <c r="AI275" s="424">
        <f t="shared" si="108"/>
        <v>-8.6406801879860828E-2</v>
      </c>
      <c r="AJ275" s="372">
        <f t="shared" si="110"/>
        <v>308.39262542287378</v>
      </c>
    </row>
    <row r="276" spans="2:36">
      <c r="B276" s="390">
        <f>'Step #4'!B276</f>
        <v>271</v>
      </c>
      <c r="C276" s="406">
        <f>'Step #4'!C276</f>
        <v>44774</v>
      </c>
      <c r="D276" s="398">
        <f>'IdxETF data'!D286</f>
        <v>379.86910999999998</v>
      </c>
      <c r="E276" s="422">
        <f t="shared" si="91"/>
        <v>-4.0801838111499511E-2</v>
      </c>
      <c r="F276" s="409">
        <f>'IdxETF data'!AB286</f>
        <v>28.17042</v>
      </c>
      <c r="G276" s="410">
        <f t="shared" si="92"/>
        <v>-5.5958667010014285E-3</v>
      </c>
      <c r="H276" s="392">
        <f>'IdxETF data'!AF286</f>
        <v>20.743053</v>
      </c>
      <c r="I276" s="411">
        <f t="shared" si="93"/>
        <v>-7.3791271227274136E-2</v>
      </c>
      <c r="J276" s="412">
        <f>'IdxETF data'!AH286</f>
        <v>18.567813999999998</v>
      </c>
      <c r="K276" s="413">
        <f t="shared" si="94"/>
        <v>-3.8117563538985877E-2</v>
      </c>
      <c r="L276" s="464">
        <f>'IdxETF data'!AP286</f>
        <v>51.185436000000003</v>
      </c>
      <c r="M276" s="414">
        <f t="shared" si="95"/>
        <v>-4.5592097610903437E-2</v>
      </c>
      <c r="N276" s="415">
        <f>'IdxETF data'!AZ286</f>
        <v>16.100679</v>
      </c>
      <c r="O276" s="417">
        <f t="shared" si="96"/>
        <v>-2.991454690846207E-2</v>
      </c>
      <c r="Q276" s="408">
        <f>'IdxETF data'!K286</f>
        <v>8.9509120000000006</v>
      </c>
      <c r="R276" s="467">
        <f t="shared" si="97"/>
        <v>-2.781723435993344E-2</v>
      </c>
      <c r="S276" s="463">
        <f>'IdxETF data'!Q286</f>
        <v>92.962822000000003</v>
      </c>
      <c r="T276" s="467">
        <f t="shared" si="98"/>
        <v>-3.7461421323365607E-2</v>
      </c>
      <c r="U276" s="408">
        <f>'IdxETF data'!S286</f>
        <v>25.711555000000001</v>
      </c>
      <c r="V276" s="467">
        <f t="shared" si="99"/>
        <v>-3.6764739764446053E-2</v>
      </c>
      <c r="W276" s="466">
        <f>'IdxETF data'!R286</f>
        <v>15.096990999999999</v>
      </c>
      <c r="X276" s="467">
        <f t="shared" si="100"/>
        <v>-4.0887979308529165E-2</v>
      </c>
      <c r="Z276">
        <f t="shared" si="90"/>
        <v>270</v>
      </c>
      <c r="AA276" s="420">
        <f t="shared" si="101"/>
        <v>44743</v>
      </c>
      <c r="AB276" s="430">
        <f t="shared" si="102"/>
        <v>9.6804712081021815E-2</v>
      </c>
      <c r="AC276" s="434">
        <f t="shared" si="103"/>
        <v>-0.1002537010630391</v>
      </c>
      <c r="AD276" s="438">
        <f t="shared" si="104"/>
        <v>5.5540491810410098E-2</v>
      </c>
      <c r="AE276" s="442">
        <f t="shared" si="105"/>
        <v>-2.8421640873247833E-2</v>
      </c>
      <c r="AF276" s="446">
        <f t="shared" si="106"/>
        <v>7.316807959969629E-2</v>
      </c>
      <c r="AG276" s="449">
        <f t="shared" si="107"/>
        <v>7.4307057611815663E-2</v>
      </c>
      <c r="AH276" s="472">
        <f t="shared" si="109"/>
        <v>4.3920253078340792E-2</v>
      </c>
      <c r="AI276" s="424">
        <f t="shared" si="108"/>
        <v>9.6804712081021815E-2</v>
      </c>
      <c r="AJ276" s="372">
        <f t="shared" si="110"/>
        <v>321.93730757894031</v>
      </c>
    </row>
    <row r="277" spans="2:36">
      <c r="B277" s="390">
        <f>'Step #4'!B277</f>
        <v>272</v>
      </c>
      <c r="C277" s="406">
        <f>'Step #4'!C277</f>
        <v>44805</v>
      </c>
      <c r="D277" s="398">
        <f>'IdxETF data'!D287</f>
        <v>343.341339</v>
      </c>
      <c r="E277" s="422">
        <f t="shared" si="91"/>
        <v>-9.6158834815497252E-2</v>
      </c>
      <c r="F277" s="409">
        <f>'IdxETF data'!AB287</f>
        <v>24.114104999999999</v>
      </c>
      <c r="G277" s="410">
        <f t="shared" si="92"/>
        <v>-0.14399199585948674</v>
      </c>
      <c r="H277" s="392">
        <f>'IdxETF data'!AF287</f>
        <v>18.748528</v>
      </c>
      <c r="I277" s="411">
        <f t="shared" si="93"/>
        <v>-9.6153878602151743E-2</v>
      </c>
      <c r="J277" s="412">
        <f>'IdxETF data'!AH287</f>
        <v>16.569320999999999</v>
      </c>
      <c r="K277" s="413">
        <f t="shared" si="94"/>
        <v>-0.10763211005883622</v>
      </c>
      <c r="L277" s="464">
        <f>'IdxETF data'!AP287</f>
        <v>46.658115000000002</v>
      </c>
      <c r="M277" s="414">
        <f t="shared" si="95"/>
        <v>-8.8449397988912271E-2</v>
      </c>
      <c r="N277" s="415">
        <f>'IdxETF data'!AZ287</f>
        <v>15.169748999999999</v>
      </c>
      <c r="O277" s="417">
        <f t="shared" si="96"/>
        <v>-5.7819300664276319E-2</v>
      </c>
      <c r="Q277" s="408">
        <f>'IdxETF data'!K287</f>
        <v>8.5763649999999991</v>
      </c>
      <c r="R277" s="467">
        <f t="shared" si="97"/>
        <v>-4.1844562878062153E-2</v>
      </c>
      <c r="S277" s="463">
        <f>'IdxETF data'!Q287</f>
        <v>84.004279999999994</v>
      </c>
      <c r="T277" s="467">
        <f t="shared" si="98"/>
        <v>-9.6366932578703435E-2</v>
      </c>
      <c r="U277" s="408">
        <f>'IdxETF data'!S287</f>
        <v>23.100292</v>
      </c>
      <c r="V277" s="467">
        <f t="shared" si="99"/>
        <v>-0.10155990176401242</v>
      </c>
      <c r="W277" s="466">
        <f>'IdxETF data'!R287</f>
        <v>13.515575999999999</v>
      </c>
      <c r="X277" s="467">
        <f t="shared" si="100"/>
        <v>-0.10475034395926974</v>
      </c>
      <c r="Z277">
        <f t="shared" si="90"/>
        <v>271</v>
      </c>
      <c r="AA277" s="420">
        <f t="shared" si="101"/>
        <v>44774</v>
      </c>
      <c r="AB277" s="430">
        <f t="shared" si="102"/>
        <v>-4.0801838111499511E-2</v>
      </c>
      <c r="AC277" s="434">
        <f t="shared" si="103"/>
        <v>-5.5958667010014285E-3</v>
      </c>
      <c r="AD277" s="438">
        <f t="shared" si="104"/>
        <v>-7.3791271227274136E-2</v>
      </c>
      <c r="AE277" s="442">
        <f t="shared" si="105"/>
        <v>-3.8117563538985877E-2</v>
      </c>
      <c r="AF277" s="446">
        <f t="shared" si="106"/>
        <v>-4.5592097610903437E-2</v>
      </c>
      <c r="AG277" s="449">
        <f t="shared" si="107"/>
        <v>-2.991454690846207E-2</v>
      </c>
      <c r="AH277" s="472">
        <f t="shared" si="109"/>
        <v>-3.9591226739676279E-2</v>
      </c>
      <c r="AI277" s="424">
        <f t="shared" si="108"/>
        <v>-4.0801838111499511E-2</v>
      </c>
      <c r="AJ277" s="372">
        <f t="shared" si="110"/>
        <v>309.19141463862161</v>
      </c>
    </row>
    <row r="278" spans="2:36">
      <c r="B278" s="390">
        <f>'Step #4'!B278</f>
        <v>273</v>
      </c>
      <c r="C278" s="406">
        <f>'Step #4'!C278</f>
        <v>44835</v>
      </c>
      <c r="D278" s="398">
        <f>'IdxETF data'!D288</f>
        <v>372.77160600000002</v>
      </c>
      <c r="E278" s="422">
        <f t="shared" si="91"/>
        <v>8.5717225562518262E-2</v>
      </c>
      <c r="F278" s="409">
        <f>'IdxETF data'!AB288</f>
        <v>19.535595000000001</v>
      </c>
      <c r="G278" s="410">
        <f t="shared" si="92"/>
        <v>-0.18986854374234496</v>
      </c>
      <c r="H278" s="392">
        <f>'IdxETF data'!AF288</f>
        <v>20.724057999999999</v>
      </c>
      <c r="I278" s="411">
        <f t="shared" si="93"/>
        <v>0.10536987223743632</v>
      </c>
      <c r="J278" s="412">
        <f>'IdxETF data'!AH288</f>
        <v>14.625332</v>
      </c>
      <c r="K278" s="413">
        <f t="shared" si="94"/>
        <v>-0.11732460249879872</v>
      </c>
      <c r="L278" s="464">
        <f>'IdxETF data'!AP288</f>
        <v>47.746966999999998</v>
      </c>
      <c r="M278" s="414">
        <f t="shared" si="95"/>
        <v>2.3336819329284886E-2</v>
      </c>
      <c r="N278" s="415">
        <f>'IdxETF data'!AZ288</f>
        <v>15.293874000000001</v>
      </c>
      <c r="O278" s="417">
        <f t="shared" si="96"/>
        <v>8.1824030180064344E-3</v>
      </c>
      <c r="Q278" s="408">
        <f>'IdxETF data'!K288</f>
        <v>8.4573370000000008</v>
      </c>
      <c r="R278" s="467">
        <f t="shared" si="97"/>
        <v>-1.3878607078873006E-2</v>
      </c>
      <c r="S278" s="463">
        <f>'IdxETF data'!Q288</f>
        <v>91.2089</v>
      </c>
      <c r="T278" s="467">
        <f t="shared" si="98"/>
        <v>8.576491578762413E-2</v>
      </c>
      <c r="U278" s="408">
        <f>'IdxETF data'!S288</f>
        <v>24.320588999999998</v>
      </c>
      <c r="V278" s="467">
        <f t="shared" si="99"/>
        <v>5.2826042198947043E-2</v>
      </c>
      <c r="W278" s="466">
        <f>'IdxETF data'!R288</f>
        <v>14.050297</v>
      </c>
      <c r="X278" s="467">
        <f t="shared" si="100"/>
        <v>3.9563315688506462E-2</v>
      </c>
      <c r="Z278">
        <f t="shared" si="90"/>
        <v>272</v>
      </c>
      <c r="AA278" s="420">
        <f t="shared" si="101"/>
        <v>44805</v>
      </c>
      <c r="AB278" s="430">
        <f t="shared" si="102"/>
        <v>-9.6158834815497252E-2</v>
      </c>
      <c r="AC278" s="434">
        <f t="shared" si="103"/>
        <v>-0.14399199585948674</v>
      </c>
      <c r="AD278" s="438">
        <f t="shared" si="104"/>
        <v>-9.6153878602151743E-2</v>
      </c>
      <c r="AE278" s="442">
        <f t="shared" si="105"/>
        <v>-0.10763211005883622</v>
      </c>
      <c r="AF278" s="446">
        <f t="shared" si="106"/>
        <v>-8.8449397988912271E-2</v>
      </c>
      <c r="AG278" s="449">
        <f t="shared" si="107"/>
        <v>-5.7819300664276319E-2</v>
      </c>
      <c r="AH278" s="472">
        <f t="shared" si="109"/>
        <v>-9.9875495966647146E-2</v>
      </c>
      <c r="AI278" s="424">
        <f t="shared" si="108"/>
        <v>-9.6158834815497252E-2</v>
      </c>
      <c r="AJ278" s="372">
        <f t="shared" si="110"/>
        <v>278.31076875296003</v>
      </c>
    </row>
    <row r="279" spans="2:36">
      <c r="B279" s="390">
        <f>'Step #4'!B279</f>
        <v>274</v>
      </c>
      <c r="C279" s="406">
        <f>'Step #4'!C279</f>
        <v>44866</v>
      </c>
      <c r="D279" s="398">
        <f>'IdxETF data'!D289</f>
        <v>393.49462899999997</v>
      </c>
      <c r="E279" s="422">
        <f t="shared" si="91"/>
        <v>5.5591742145725487E-2</v>
      </c>
      <c r="F279" s="409">
        <f>'IdxETF data'!AB289</f>
        <v>26.258825000000002</v>
      </c>
      <c r="G279" s="410">
        <f t="shared" si="92"/>
        <v>0.34415281438829992</v>
      </c>
      <c r="H279" s="392">
        <f>'IdxETF data'!AF289</f>
        <v>24.114750000000001</v>
      </c>
      <c r="I279" s="411">
        <f t="shared" si="93"/>
        <v>0.16361139309685391</v>
      </c>
      <c r="J279" s="412">
        <f>'IdxETF data'!AH289</f>
        <v>18.177199999999999</v>
      </c>
      <c r="K279" s="413">
        <f t="shared" si="94"/>
        <v>0.24285725616348386</v>
      </c>
      <c r="L279" s="464">
        <f>'IdxETF data'!AP289</f>
        <v>53.296267999999998</v>
      </c>
      <c r="M279" s="414">
        <f t="shared" si="95"/>
        <v>0.1162231100459219</v>
      </c>
      <c r="N279" s="415">
        <f>'IdxETF data'!AZ289</f>
        <v>17.040476000000002</v>
      </c>
      <c r="O279" s="417">
        <f t="shared" si="96"/>
        <v>0.1142027193371673</v>
      </c>
      <c r="Q279" s="408">
        <f>'IdxETF data'!K289</f>
        <v>8.7700790000000008</v>
      </c>
      <c r="R279" s="467">
        <f t="shared" si="97"/>
        <v>3.6978779490518088E-2</v>
      </c>
      <c r="S279" s="463">
        <f>'IdxETF data'!Q289</f>
        <v>95.980903999999995</v>
      </c>
      <c r="T279" s="467">
        <f t="shared" si="98"/>
        <v>5.2319499522524682E-2</v>
      </c>
      <c r="U279" s="408">
        <f>'IdxETF data'!S289</f>
        <v>26.701447999999999</v>
      </c>
      <c r="V279" s="467">
        <f t="shared" si="99"/>
        <v>9.789479193945505E-2</v>
      </c>
      <c r="W279" s="466">
        <f>'IdxETF data'!R289</f>
        <v>15.926748</v>
      </c>
      <c r="X279" s="467">
        <f t="shared" si="100"/>
        <v>0.1335524081804107</v>
      </c>
      <c r="Z279">
        <f t="shared" si="90"/>
        <v>273</v>
      </c>
      <c r="AA279" s="420">
        <f t="shared" si="101"/>
        <v>44835</v>
      </c>
      <c r="AB279" s="430">
        <f t="shared" si="102"/>
        <v>8.5717225562518262E-2</v>
      </c>
      <c r="AC279" s="434">
        <f t="shared" si="103"/>
        <v>-0.18986854374234496</v>
      </c>
      <c r="AD279" s="438">
        <f t="shared" si="104"/>
        <v>0.10536987223743632</v>
      </c>
      <c r="AE279" s="442">
        <f t="shared" si="105"/>
        <v>-0.11732460249879872</v>
      </c>
      <c r="AF279" s="446">
        <f t="shared" si="106"/>
        <v>2.3336819329284886E-2</v>
      </c>
      <c r="AG279" s="449">
        <f t="shared" si="107"/>
        <v>8.1824030180064344E-3</v>
      </c>
      <c r="AH279" s="472">
        <f t="shared" si="109"/>
        <v>1.3031551484120269E-2</v>
      </c>
      <c r="AI279" s="424">
        <f t="shared" si="108"/>
        <v>8.5717225562518262E-2</v>
      </c>
      <c r="AJ279" s="372">
        <f t="shared" si="110"/>
        <v>281.93758986454924</v>
      </c>
    </row>
    <row r="280" spans="2:36">
      <c r="B280" s="390">
        <f>'Step #4'!B280</f>
        <v>275</v>
      </c>
      <c r="C280" s="406">
        <f>'Step #4'!C280</f>
        <v>44896</v>
      </c>
      <c r="D280" s="398">
        <f>'IdxETF data'!D290</f>
        <v>369.12313799999998</v>
      </c>
      <c r="E280" s="422">
        <f t="shared" si="91"/>
        <v>-6.1936019462161429E-2</v>
      </c>
      <c r="F280" s="409">
        <f>'IdxETF data'!AB290</f>
        <v>26.389372000000002</v>
      </c>
      <c r="G280" s="410">
        <f t="shared" si="92"/>
        <v>4.9715476606435605E-3</v>
      </c>
      <c r="H280" s="392">
        <f>'IdxETF data'!AF290</f>
        <v>23.4879</v>
      </c>
      <c r="I280" s="411">
        <f t="shared" si="93"/>
        <v>-2.5994463969147508E-2</v>
      </c>
      <c r="J280" s="412">
        <f>'IdxETF data'!AH290</f>
        <v>19.085604</v>
      </c>
      <c r="K280" s="413">
        <f t="shared" si="94"/>
        <v>4.9974913628061612E-2</v>
      </c>
      <c r="L280" s="464">
        <f>'IdxETF data'!AP290</f>
        <v>51.997292000000002</v>
      </c>
      <c r="M280" s="414">
        <f t="shared" si="95"/>
        <v>-2.4372738443899977E-2</v>
      </c>
      <c r="N280" s="415">
        <f>'IdxETF data'!AZ290</f>
        <v>16.676970000000001</v>
      </c>
      <c r="O280" s="417">
        <f t="shared" si="96"/>
        <v>-2.1331915845543392E-2</v>
      </c>
      <c r="Q280" s="408">
        <f>'IdxETF data'!K290</f>
        <v>8.715954</v>
      </c>
      <c r="R280" s="467">
        <f t="shared" si="97"/>
        <v>-6.171552160476601E-3</v>
      </c>
      <c r="S280" s="463">
        <f>'IdxETF data'!Q290</f>
        <v>89.924132999999998</v>
      </c>
      <c r="T280" s="467">
        <f t="shared" si="98"/>
        <v>-6.3103917004157406E-2</v>
      </c>
      <c r="U280" s="408">
        <f>'IdxETF data'!S290</f>
        <v>22.818686</v>
      </c>
      <c r="V280" s="467">
        <f t="shared" si="99"/>
        <v>-0.14541391163505435</v>
      </c>
      <c r="W280" s="466">
        <f>'IdxETF data'!R290</f>
        <v>15.399865</v>
      </c>
      <c r="X280" s="467">
        <f t="shared" si="100"/>
        <v>-3.3081643534511818E-2</v>
      </c>
      <c r="Z280">
        <f t="shared" si="90"/>
        <v>274</v>
      </c>
      <c r="AA280" s="420">
        <f t="shared" si="101"/>
        <v>44866</v>
      </c>
      <c r="AB280" s="430">
        <f t="shared" si="102"/>
        <v>5.5591742145725487E-2</v>
      </c>
      <c r="AC280" s="434">
        <f t="shared" si="103"/>
        <v>0.34415281438829992</v>
      </c>
      <c r="AD280" s="438">
        <f t="shared" si="104"/>
        <v>0.16361139309685391</v>
      </c>
      <c r="AE280" s="442">
        <f t="shared" si="105"/>
        <v>0.24285725616348386</v>
      </c>
      <c r="AF280" s="446">
        <f t="shared" si="106"/>
        <v>0.1162231100459219</v>
      </c>
      <c r="AG280" s="449">
        <f t="shared" si="107"/>
        <v>0.1142027193371673</v>
      </c>
      <c r="AH280" s="472">
        <f t="shared" si="109"/>
        <v>0.14572963653572057</v>
      </c>
      <c r="AI280" s="424">
        <f t="shared" si="108"/>
        <v>5.5591742145725487E-2</v>
      </c>
      <c r="AJ280" s="372">
        <f t="shared" si="110"/>
        <v>323.02425236126703</v>
      </c>
    </row>
    <row r="281" spans="2:36">
      <c r="B281" s="390">
        <f>'Step #4'!B281</f>
        <v>276</v>
      </c>
      <c r="C281" s="406">
        <f>'Step #4'!C281</f>
        <v>44927</v>
      </c>
      <c r="D281" s="398">
        <f>'IdxETF data'!D291</f>
        <v>394.13797</v>
      </c>
      <c r="E281" s="422">
        <f t="shared" si="91"/>
        <v>6.7768257865211456E-2</v>
      </c>
      <c r="F281" s="409">
        <f>'IdxETF data'!AB291</f>
        <v>30.280704</v>
      </c>
      <c r="G281" s="410">
        <f t="shared" si="92"/>
        <v>0.14745830253179193</v>
      </c>
      <c r="H281" s="392">
        <f>'IdxETF data'!AF291</f>
        <v>26.64113</v>
      </c>
      <c r="I281" s="411">
        <f t="shared" si="93"/>
        <v>0.13424912401704714</v>
      </c>
      <c r="J281" s="412">
        <f>'IdxETF data'!AH291</f>
        <v>20.299151999999999</v>
      </c>
      <c r="K281" s="413">
        <f t="shared" si="94"/>
        <v>6.3584469215645534E-2</v>
      </c>
      <c r="L281" s="464">
        <f>'IdxETF data'!AP291</f>
        <v>56.163544000000002</v>
      </c>
      <c r="M281" s="414">
        <f t="shared" si="95"/>
        <v>8.0124403401623301E-2</v>
      </c>
      <c r="N281" s="415">
        <f>'IdxETF data'!AZ291</f>
        <v>18.21172</v>
      </c>
      <c r="O281" s="417">
        <f t="shared" si="96"/>
        <v>9.2028108223496163E-2</v>
      </c>
      <c r="Q281" s="408">
        <f>'IdxETF data'!K291</f>
        <v>8.9941949999999995</v>
      </c>
      <c r="R281" s="467">
        <f t="shared" si="97"/>
        <v>3.1923183623961293E-2</v>
      </c>
      <c r="S281" s="463">
        <f>'IdxETF data'!Q291</f>
        <v>96.559478999999996</v>
      </c>
      <c r="T281" s="467">
        <f t="shared" si="98"/>
        <v>7.3788267716742961E-2</v>
      </c>
      <c r="U281" s="408">
        <f>'IdxETF data'!S291</f>
        <v>28.311191999999998</v>
      </c>
      <c r="V281" s="467">
        <f t="shared" si="99"/>
        <v>0.24070211580105871</v>
      </c>
      <c r="W281" s="466">
        <f>'IdxETF data'!R291</f>
        <v>16.892467</v>
      </c>
      <c r="X281" s="467">
        <f t="shared" si="100"/>
        <v>9.6923057442386717E-2</v>
      </c>
      <c r="Z281">
        <f t="shared" si="90"/>
        <v>275</v>
      </c>
      <c r="AA281" s="420">
        <f t="shared" si="101"/>
        <v>44896</v>
      </c>
      <c r="AB281" s="430">
        <f t="shared" si="102"/>
        <v>-6.1936019462161429E-2</v>
      </c>
      <c r="AC281" s="434">
        <f t="shared" si="103"/>
        <v>4.9715476606435605E-3</v>
      </c>
      <c r="AD281" s="438">
        <f t="shared" si="104"/>
        <v>-2.5994463969147508E-2</v>
      </c>
      <c r="AE281" s="442">
        <f t="shared" si="105"/>
        <v>4.9974913628061612E-2</v>
      </c>
      <c r="AF281" s="446">
        <f t="shared" si="106"/>
        <v>-2.4372738443899977E-2</v>
      </c>
      <c r="AG281" s="449">
        <f t="shared" si="107"/>
        <v>-2.1331915845543392E-2</v>
      </c>
      <c r="AH281" s="472">
        <f t="shared" si="109"/>
        <v>-2.7500819297278347E-2</v>
      </c>
      <c r="AI281" s="424">
        <f t="shared" si="108"/>
        <v>-6.1936019462161429E-2</v>
      </c>
      <c r="AJ281" s="372">
        <f t="shared" si="110"/>
        <v>314.14082076844136</v>
      </c>
    </row>
    <row r="282" spans="2:36">
      <c r="B282" s="390">
        <f>'Step #4'!B282</f>
        <v>277</v>
      </c>
      <c r="C282" s="406">
        <f>'Step #4'!C282</f>
        <v>44958</v>
      </c>
      <c r="D282" s="398">
        <f>'IdxETF data'!D292</f>
        <v>384.22824100000003</v>
      </c>
      <c r="E282" s="422">
        <f t="shared" si="91"/>
        <v>-2.514279200250602E-2</v>
      </c>
      <c r="F282" s="409">
        <f>'IdxETF data'!AB292</f>
        <v>26.624165999999999</v>
      </c>
      <c r="G282" s="410">
        <f t="shared" si="92"/>
        <v>-0.12075472221517702</v>
      </c>
      <c r="H282" s="392">
        <f>'IdxETF data'!AF292</f>
        <v>25.928549</v>
      </c>
      <c r="I282" s="411">
        <f t="shared" si="93"/>
        <v>-2.6747401480342603E-2</v>
      </c>
      <c r="J282" s="412">
        <f>'IdxETF data'!AH292</f>
        <v>18.761756999999999</v>
      </c>
      <c r="K282" s="413">
        <f t="shared" si="94"/>
        <v>-7.5736907630427175E-2</v>
      </c>
      <c r="L282" s="464">
        <f>'IdxETF data'!AP292</f>
        <v>53.550170999999999</v>
      </c>
      <c r="M282" s="414">
        <f t="shared" si="95"/>
        <v>-4.6531483127204454E-2</v>
      </c>
      <c r="N282" s="415">
        <f>'IdxETF data'!AZ292</f>
        <v>17.145184</v>
      </c>
      <c r="O282" s="417">
        <f t="shared" si="96"/>
        <v>-5.8563167015526219E-2</v>
      </c>
      <c r="Q282" s="408">
        <f>'IdxETF data'!K292</f>
        <v>8.7652199999999993</v>
      </c>
      <c r="R282" s="467">
        <f t="shared" si="97"/>
        <v>-2.5458087132867346E-2</v>
      </c>
      <c r="S282" s="463">
        <f>'IdxETF data'!Q292</f>
        <v>94.298339999999996</v>
      </c>
      <c r="T282" s="467">
        <f t="shared" si="98"/>
        <v>-2.3417058826508352E-2</v>
      </c>
      <c r="U282" s="408">
        <f>'IdxETF data'!S292</f>
        <v>27.049334000000002</v>
      </c>
      <c r="V282" s="467">
        <f t="shared" si="99"/>
        <v>-4.4570995103279221E-2</v>
      </c>
      <c r="W282" s="466">
        <f>'IdxETF data'!R292</f>
        <v>16.190951999999999</v>
      </c>
      <c r="X282" s="467">
        <f t="shared" si="100"/>
        <v>-4.1528274111768293E-2</v>
      </c>
      <c r="Z282">
        <f t="shared" si="90"/>
        <v>276</v>
      </c>
      <c r="AA282" s="420">
        <f t="shared" si="101"/>
        <v>44927</v>
      </c>
      <c r="AB282" s="430">
        <f t="shared" si="102"/>
        <v>6.7768257865211456E-2</v>
      </c>
      <c r="AC282" s="434">
        <f t="shared" si="103"/>
        <v>0.14745830253179193</v>
      </c>
      <c r="AD282" s="438">
        <f t="shared" si="104"/>
        <v>0.13424912401704714</v>
      </c>
      <c r="AE282" s="442">
        <f t="shared" si="105"/>
        <v>6.3584469215645534E-2</v>
      </c>
      <c r="AF282" s="446">
        <f t="shared" si="106"/>
        <v>8.0124403401623301E-2</v>
      </c>
      <c r="AG282" s="449">
        <f t="shared" si="107"/>
        <v>9.2028108223496163E-2</v>
      </c>
      <c r="AH282" s="472">
        <f t="shared" si="109"/>
        <v>9.2937115212486918E-2</v>
      </c>
      <c r="AI282" s="424">
        <f t="shared" si="108"/>
        <v>6.7768257865211456E-2</v>
      </c>
      <c r="AJ282" s="372">
        <f t="shared" si="110"/>
        <v>343.33616242114317</v>
      </c>
    </row>
    <row r="283" spans="2:36">
      <c r="B283" s="390">
        <f>'Step #4'!B283</f>
        <v>278</v>
      </c>
      <c r="C283" s="406">
        <f>'Step #4'!C283</f>
        <v>44986</v>
      </c>
      <c r="D283" s="398">
        <f>'IdxETF data'!D293</f>
        <v>396.95962500000002</v>
      </c>
      <c r="E283" s="422">
        <f t="shared" si="91"/>
        <v>3.31349511604484E-2</v>
      </c>
      <c r="F283" s="409">
        <f>'IdxETF data'!AB293</f>
        <v>28.119160000000001</v>
      </c>
      <c r="G283" s="410">
        <f t="shared" si="92"/>
        <v>5.6151768284497638E-2</v>
      </c>
      <c r="H283" s="392">
        <f>'IdxETF data'!AF293</f>
        <v>27.040174</v>
      </c>
      <c r="I283" s="411">
        <f t="shared" si="93"/>
        <v>4.2872626617092902E-2</v>
      </c>
      <c r="J283" s="412">
        <f>'IdxETF data'!AH293</f>
        <v>18.918257000000001</v>
      </c>
      <c r="K283" s="413">
        <f t="shared" si="94"/>
        <v>8.341436252478962E-3</v>
      </c>
      <c r="L283" s="464">
        <f>'IdxETF data'!AP293</f>
        <v>56.182690000000001</v>
      </c>
      <c r="M283" s="414">
        <f t="shared" si="95"/>
        <v>4.9159861693065299E-2</v>
      </c>
      <c r="N283" s="415">
        <f>'IdxETF data'!AZ293</f>
        <v>17.790482999999998</v>
      </c>
      <c r="O283" s="417">
        <f t="shared" si="96"/>
        <v>3.7637333025997144E-2</v>
      </c>
      <c r="Q283" s="408">
        <f>'IdxETF data'!K293</f>
        <v>8.9883279999999992</v>
      </c>
      <c r="R283" s="467">
        <f t="shared" si="97"/>
        <v>2.5453782107009326E-2</v>
      </c>
      <c r="S283" s="463">
        <f>'IdxETF data'!Q293</f>
        <v>96.413917999999995</v>
      </c>
      <c r="T283" s="467">
        <f t="shared" si="98"/>
        <v>2.2434944241860544E-2</v>
      </c>
      <c r="U283" s="408">
        <f>'IdxETF data'!S293</f>
        <v>27.732444999999998</v>
      </c>
      <c r="V283" s="467">
        <f t="shared" si="99"/>
        <v>2.5254263191840431E-2</v>
      </c>
      <c r="W283" s="466">
        <f>'IdxETF data'!R293</f>
        <v>16.583805000000002</v>
      </c>
      <c r="X283" s="467">
        <f t="shared" si="100"/>
        <v>2.4263736931590119E-2</v>
      </c>
      <c r="Z283">
        <f t="shared" si="90"/>
        <v>277</v>
      </c>
      <c r="AA283" s="420">
        <f t="shared" si="101"/>
        <v>44958</v>
      </c>
      <c r="AB283" s="430">
        <f t="shared" si="102"/>
        <v>-2.514279200250602E-2</v>
      </c>
      <c r="AC283" s="434">
        <f t="shared" si="103"/>
        <v>-0.12075472221517702</v>
      </c>
      <c r="AD283" s="438">
        <f t="shared" si="104"/>
        <v>-2.6747401480342603E-2</v>
      </c>
      <c r="AE283" s="442">
        <f t="shared" si="105"/>
        <v>-7.5736907630427175E-2</v>
      </c>
      <c r="AF283" s="446">
        <f t="shared" si="106"/>
        <v>-4.6531483127204454E-2</v>
      </c>
      <c r="AG283" s="449">
        <f t="shared" si="107"/>
        <v>-5.8563167015526219E-2</v>
      </c>
      <c r="AH283" s="472">
        <f t="shared" si="109"/>
        <v>-5.0265591132646135E-2</v>
      </c>
      <c r="AI283" s="424">
        <f t="shared" si="108"/>
        <v>-2.514279200250602E-2</v>
      </c>
      <c r="AJ283" s="372">
        <f t="shared" si="110"/>
        <v>326.07816725983014</v>
      </c>
    </row>
    <row r="284" spans="2:36">
      <c r="B284" s="390">
        <f>'Step #4'!B284</f>
        <v>279</v>
      </c>
      <c r="C284" s="406">
        <f>'Step #4'!C284</f>
        <v>45017</v>
      </c>
      <c r="D284" s="398">
        <f>'IdxETF data'!D294</f>
        <v>404.84021000000001</v>
      </c>
      <c r="E284" s="422">
        <f t="shared" si="91"/>
        <v>1.9852359040292811E-2</v>
      </c>
      <c r="F284" s="409">
        <f>'IdxETF data'!AB294</f>
        <v>26.976488</v>
      </c>
      <c r="G284" s="410">
        <f t="shared" si="92"/>
        <v>-4.0636775778508327E-2</v>
      </c>
      <c r="H284" s="392">
        <f>'IdxETF data'!AF294</f>
        <v>27.942782999999999</v>
      </c>
      <c r="I284" s="411">
        <f t="shared" si="93"/>
        <v>3.3380295555790473E-2</v>
      </c>
      <c r="J284" s="412">
        <f>'IdxETF data'!AH294</f>
        <v>19.176024999999999</v>
      </c>
      <c r="K284" s="413">
        <f t="shared" si="94"/>
        <v>1.3625356712301695E-2</v>
      </c>
      <c r="L284" s="464">
        <f>'IdxETF data'!AP294</f>
        <v>56.326282999999997</v>
      </c>
      <c r="M284" s="414">
        <f t="shared" si="95"/>
        <v>2.5558227988013993E-3</v>
      </c>
      <c r="N284" s="415">
        <f>'IdxETF data'!AZ294</f>
        <v>17.817368999999999</v>
      </c>
      <c r="O284" s="417">
        <f t="shared" si="96"/>
        <v>1.5112574515263599E-3</v>
      </c>
      <c r="Q284" s="408">
        <f>'IdxETF data'!K294</f>
        <v>9.0376150000000006</v>
      </c>
      <c r="R284" s="467">
        <f t="shared" si="97"/>
        <v>5.4834447519049867E-3</v>
      </c>
      <c r="S284" s="463">
        <f>'IdxETF data'!Q294</f>
        <v>97.781372000000005</v>
      </c>
      <c r="T284" s="467">
        <f t="shared" si="98"/>
        <v>1.4183159738410556E-2</v>
      </c>
      <c r="U284" s="408">
        <f>'IdxETF data'!S294</f>
        <v>27.817834999999999</v>
      </c>
      <c r="V284" s="467">
        <f t="shared" si="99"/>
        <v>3.0790649724536934E-3</v>
      </c>
      <c r="W284" s="466">
        <f>'IdxETF data'!R294</f>
        <v>16.898346</v>
      </c>
      <c r="X284" s="467">
        <f t="shared" si="100"/>
        <v>1.8966757025905556E-2</v>
      </c>
      <c r="Z284">
        <f t="shared" si="90"/>
        <v>278</v>
      </c>
      <c r="AA284" s="420">
        <f t="shared" si="101"/>
        <v>44986</v>
      </c>
      <c r="AB284" s="430">
        <f t="shared" si="102"/>
        <v>3.31349511604484E-2</v>
      </c>
      <c r="AC284" s="434">
        <f t="shared" si="103"/>
        <v>5.6151768284497638E-2</v>
      </c>
      <c r="AD284" s="438">
        <f t="shared" si="104"/>
        <v>4.2872626617092902E-2</v>
      </c>
      <c r="AE284" s="442">
        <f t="shared" si="105"/>
        <v>8.341436252478962E-3</v>
      </c>
      <c r="AF284" s="446">
        <f t="shared" si="106"/>
        <v>4.9159861693065299E-2</v>
      </c>
      <c r="AG284" s="449">
        <f t="shared" si="107"/>
        <v>3.7637333025997144E-2</v>
      </c>
      <c r="AH284" s="472">
        <f t="shared" si="109"/>
        <v>3.762150279657208E-2</v>
      </c>
      <c r="AI284" s="424">
        <f t="shared" si="108"/>
        <v>3.31349511604484E-2</v>
      </c>
      <c r="AJ284" s="372">
        <f t="shared" si="110"/>
        <v>338.34571794129693</v>
      </c>
    </row>
    <row r="285" spans="2:36">
      <c r="B285" s="390">
        <f>'Step #4'!B285</f>
        <v>280</v>
      </c>
      <c r="C285" s="406">
        <f>'Step #4'!C285</f>
        <v>45047</v>
      </c>
      <c r="D285" s="398">
        <f>'IdxETF data'!D295</f>
        <v>406.709045</v>
      </c>
      <c r="E285" s="422">
        <f t="shared" si="91"/>
        <v>4.6162287090998344E-3</v>
      </c>
      <c r="F285" s="409">
        <f>'IdxETF data'!AB295</f>
        <v>24.729244000000001</v>
      </c>
      <c r="G285" s="410">
        <f t="shared" si="92"/>
        <v>-8.3303801443686765E-2</v>
      </c>
      <c r="H285" s="392">
        <f>'IdxETF data'!AF295</f>
        <v>26.584122000000001</v>
      </c>
      <c r="I285" s="411">
        <f t="shared" si="93"/>
        <v>-4.8622966438239046E-2</v>
      </c>
      <c r="J285" s="412">
        <f>'IdxETF data'!AH295</f>
        <v>17.445305000000001</v>
      </c>
      <c r="K285" s="413">
        <f t="shared" si="94"/>
        <v>-9.0254367106842981E-2</v>
      </c>
      <c r="L285" s="464">
        <f>'IdxETF data'!AP295</f>
        <v>56.804924</v>
      </c>
      <c r="M285" s="414">
        <f t="shared" si="95"/>
        <v>8.4976493123112284E-3</v>
      </c>
      <c r="N285" s="415">
        <f>'IdxETF data'!AZ295</f>
        <v>16.813573999999999</v>
      </c>
      <c r="O285" s="417">
        <f t="shared" si="96"/>
        <v>-5.633800366372832E-2</v>
      </c>
      <c r="Q285" s="408">
        <f>'IdxETF data'!K295</f>
        <v>8.9382070000000002</v>
      </c>
      <c r="R285" s="467">
        <f t="shared" si="97"/>
        <v>-1.0999362110468369E-2</v>
      </c>
      <c r="S285" s="463">
        <f>'IdxETF data'!Q295</f>
        <v>98.180724999999995</v>
      </c>
      <c r="T285" s="467">
        <f t="shared" si="98"/>
        <v>4.0841419161103953E-3</v>
      </c>
      <c r="U285" s="408">
        <f>'IdxETF data'!S295</f>
        <v>27.751421000000001</v>
      </c>
      <c r="V285" s="467">
        <f t="shared" si="99"/>
        <v>-2.3874611377915356E-3</v>
      </c>
      <c r="W285" s="466">
        <f>'IdxETF data'!R295</f>
        <v>16.326632</v>
      </c>
      <c r="X285" s="467">
        <f t="shared" si="100"/>
        <v>-3.383254195410601E-2</v>
      </c>
      <c r="Z285">
        <f t="shared" si="90"/>
        <v>279</v>
      </c>
      <c r="AA285" s="420">
        <f t="shared" si="101"/>
        <v>45017</v>
      </c>
      <c r="AB285" s="430">
        <f t="shared" si="102"/>
        <v>1.9852359040292811E-2</v>
      </c>
      <c r="AC285" s="434">
        <f t="shared" si="103"/>
        <v>-4.0636775778508327E-2</v>
      </c>
      <c r="AD285" s="438">
        <f t="shared" si="104"/>
        <v>3.3380295555790473E-2</v>
      </c>
      <c r="AE285" s="442">
        <f t="shared" si="105"/>
        <v>1.3625356712301695E-2</v>
      </c>
      <c r="AF285" s="446">
        <f t="shared" si="106"/>
        <v>2.5558227988013993E-3</v>
      </c>
      <c r="AG285" s="449">
        <f t="shared" si="107"/>
        <v>1.5112574515263599E-3</v>
      </c>
      <c r="AH285" s="472">
        <f t="shared" si="109"/>
        <v>8.6217152789723941E-3</v>
      </c>
      <c r="AI285" s="424">
        <f t="shared" si="108"/>
        <v>1.9852359040292811E-2</v>
      </c>
      <c r="AJ285" s="372">
        <f t="shared" si="110"/>
        <v>341.26283838724635</v>
      </c>
    </row>
    <row r="286" spans="2:36">
      <c r="B286" s="390">
        <f>'Step #4'!B286</f>
        <v>281</v>
      </c>
      <c r="C286" s="406">
        <f>'Step #4'!C286</f>
        <v>45078</v>
      </c>
      <c r="D286" s="398">
        <f>'IdxETF data'!D296</f>
        <v>431.46105999999997</v>
      </c>
      <c r="E286" s="422">
        <f t="shared" si="91"/>
        <v>6.0859268571221481E-2</v>
      </c>
      <c r="F286" s="409">
        <f>'IdxETF data'!AB296</f>
        <v>25.890955000000002</v>
      </c>
      <c r="G286" s="410">
        <f t="shared" si="92"/>
        <v>4.6977214507649245E-2</v>
      </c>
      <c r="H286" s="392">
        <f>'IdxETF data'!AF296</f>
        <v>27.144690000000001</v>
      </c>
      <c r="I286" s="411">
        <f t="shared" si="93"/>
        <v>2.1086571901829165E-2</v>
      </c>
      <c r="J286" s="412">
        <f>'IdxETF data'!AH296</f>
        <v>17.79513</v>
      </c>
      <c r="K286" s="413">
        <f t="shared" si="94"/>
        <v>2.005267319774573E-2</v>
      </c>
      <c r="L286" s="464">
        <f>'IdxETF data'!AP296</f>
        <v>59.255558000000001</v>
      </c>
      <c r="M286" s="414">
        <f t="shared" si="95"/>
        <v>4.3141224869872152E-2</v>
      </c>
      <c r="N286" s="415">
        <f>'IdxETF data'!AZ296</f>
        <v>16.589511999999999</v>
      </c>
      <c r="O286" s="417">
        <f t="shared" si="96"/>
        <v>-1.332625651155428E-2</v>
      </c>
      <c r="Q286" s="408">
        <f>'IdxETF data'!K296</f>
        <v>8.9047099999999997</v>
      </c>
      <c r="R286" s="467">
        <f t="shared" si="97"/>
        <v>-3.7476196288585006E-3</v>
      </c>
      <c r="S286" s="463">
        <f>'IdxETF data'!Q296</f>
        <v>104.511841</v>
      </c>
      <c r="T286" s="467">
        <f t="shared" si="98"/>
        <v>6.4484306873879849E-2</v>
      </c>
      <c r="U286" s="408">
        <f>'IdxETF data'!S296</f>
        <v>29.544588000000001</v>
      </c>
      <c r="V286" s="467">
        <f t="shared" si="99"/>
        <v>6.4615321860455266E-2</v>
      </c>
      <c r="W286" s="466">
        <f>'IdxETF data'!R296</f>
        <v>16.860852999999999</v>
      </c>
      <c r="X286" s="467">
        <f t="shared" si="100"/>
        <v>3.2720833053626608E-2</v>
      </c>
      <c r="Z286">
        <f t="shared" si="90"/>
        <v>280</v>
      </c>
      <c r="AA286" s="420">
        <f t="shared" si="101"/>
        <v>45047</v>
      </c>
      <c r="AB286" s="430">
        <f t="shared" si="102"/>
        <v>4.6162287090998344E-3</v>
      </c>
      <c r="AC286" s="434">
        <f t="shared" si="103"/>
        <v>-8.3303801443686765E-2</v>
      </c>
      <c r="AD286" s="438">
        <f t="shared" si="104"/>
        <v>-4.8622966438239046E-2</v>
      </c>
      <c r="AE286" s="442">
        <f t="shared" si="105"/>
        <v>-9.0254367106842981E-2</v>
      </c>
      <c r="AF286" s="446">
        <f t="shared" si="106"/>
        <v>8.4976493123112284E-3</v>
      </c>
      <c r="AG286" s="449">
        <f t="shared" si="107"/>
        <v>-5.633800366372832E-2</v>
      </c>
      <c r="AH286" s="472">
        <f t="shared" si="109"/>
        <v>-3.175199584447494E-2</v>
      </c>
      <c r="AI286" s="424">
        <f t="shared" si="108"/>
        <v>4.6162287090998344E-3</v>
      </c>
      <c r="AJ286" s="372">
        <f t="shared" si="110"/>
        <v>330.42706216090079</v>
      </c>
    </row>
    <row r="287" spans="2:36">
      <c r="B287" s="390">
        <f>'Step #4'!B287</f>
        <v>282</v>
      </c>
      <c r="C287" s="406">
        <f>'Step #4'!C287</f>
        <v>45108</v>
      </c>
      <c r="D287" s="398">
        <f>'IdxETF data'!D297</f>
        <v>447.23931900000002</v>
      </c>
      <c r="E287" s="422">
        <f t="shared" si="91"/>
        <v>3.6569369666871188E-2</v>
      </c>
      <c r="F287" s="409">
        <f>'IdxETF data'!AB297</f>
        <v>29.126892000000002</v>
      </c>
      <c r="G287" s="410">
        <f t="shared" si="92"/>
        <v>0.12498330015250492</v>
      </c>
      <c r="H287" s="392">
        <f>'IdxETF data'!AF297</f>
        <v>28.619178999999999</v>
      </c>
      <c r="I287" s="411">
        <f t="shared" si="93"/>
        <v>5.4319610944166152E-2</v>
      </c>
      <c r="J287" s="412">
        <f>'IdxETF data'!AH297</f>
        <v>18.715655999999999</v>
      </c>
      <c r="K287" s="413">
        <f t="shared" si="94"/>
        <v>5.172909666858283E-2</v>
      </c>
      <c r="L287" s="464">
        <f>'IdxETF data'!AP297</f>
        <v>61.128548000000002</v>
      </c>
      <c r="M287" s="414">
        <f t="shared" si="95"/>
        <v>3.1608680488672602E-2</v>
      </c>
      <c r="N287" s="415">
        <f>'IdxETF data'!AZ297</f>
        <v>18.638462000000001</v>
      </c>
      <c r="O287" s="417">
        <f t="shared" si="96"/>
        <v>0.12350875661683136</v>
      </c>
      <c r="Q287" s="408">
        <f>'IdxETF data'!K297</f>
        <v>8.899146</v>
      </c>
      <c r="R287" s="467">
        <f t="shared" si="97"/>
        <v>-6.2483786670197716E-4</v>
      </c>
      <c r="S287" s="463">
        <f>'IdxETF data'!Q297</f>
        <v>108.627014</v>
      </c>
      <c r="T287" s="467">
        <f t="shared" si="98"/>
        <v>3.937518429131881E-2</v>
      </c>
      <c r="U287" s="408">
        <f>'IdxETF data'!S297</f>
        <v>30.683107</v>
      </c>
      <c r="V287" s="467">
        <f t="shared" si="99"/>
        <v>3.8535619450844827E-2</v>
      </c>
      <c r="W287" s="466">
        <f>'IdxETF data'!R297</f>
        <v>17.702352999999999</v>
      </c>
      <c r="X287" s="467">
        <f t="shared" si="100"/>
        <v>4.9908507001395375E-2</v>
      </c>
      <c r="Z287">
        <f t="shared" si="90"/>
        <v>281</v>
      </c>
      <c r="AA287" s="420">
        <f t="shared" si="101"/>
        <v>45078</v>
      </c>
      <c r="AB287" s="430">
        <f t="shared" si="102"/>
        <v>6.0859268571221481E-2</v>
      </c>
      <c r="AC287" s="434">
        <f t="shared" si="103"/>
        <v>4.6977214507649245E-2</v>
      </c>
      <c r="AD287" s="438">
        <f t="shared" si="104"/>
        <v>2.1086571901829165E-2</v>
      </c>
      <c r="AE287" s="442">
        <f t="shared" si="105"/>
        <v>2.005267319774573E-2</v>
      </c>
      <c r="AF287" s="446">
        <f t="shared" si="106"/>
        <v>4.3141224869872152E-2</v>
      </c>
      <c r="AG287" s="449">
        <f t="shared" si="107"/>
        <v>-1.332625651155428E-2</v>
      </c>
      <c r="AH287" s="472">
        <f t="shared" si="109"/>
        <v>3.9540039545516721E-2</v>
      </c>
      <c r="AI287" s="424">
        <f t="shared" si="108"/>
        <v>6.0859268571221481E-2</v>
      </c>
      <c r="AJ287" s="372">
        <f t="shared" si="110"/>
        <v>343.49216126565176</v>
      </c>
    </row>
    <row r="288" spans="2:36">
      <c r="B288" s="390">
        <f>'Step #4'!B288</f>
        <v>283</v>
      </c>
      <c r="C288" s="406">
        <f>'Step #4'!C288</f>
        <v>45139</v>
      </c>
      <c r="D288" s="398">
        <f>'IdxETF data'!D298</f>
        <v>439.97076399999997</v>
      </c>
      <c r="E288" s="422">
        <f t="shared" si="91"/>
        <v>-1.6252048268591612E-2</v>
      </c>
      <c r="F288" s="409">
        <f>'IdxETF data'!AB298</f>
        <v>26.235268000000001</v>
      </c>
      <c r="G288" s="410">
        <f t="shared" si="92"/>
        <v>-9.9276778311946257E-2</v>
      </c>
      <c r="H288" s="392">
        <f>'IdxETF data'!AF298</f>
        <v>27.252644</v>
      </c>
      <c r="I288" s="411">
        <f t="shared" si="93"/>
        <v>-4.7748923894707085E-2</v>
      </c>
      <c r="J288" s="412">
        <f>'IdxETF data'!AH298</f>
        <v>16.975971000000001</v>
      </c>
      <c r="K288" s="413">
        <f t="shared" si="94"/>
        <v>-9.2953460995435999E-2</v>
      </c>
      <c r="L288" s="464">
        <f>'IdxETF data'!AP298</f>
        <v>59.412864999999996</v>
      </c>
      <c r="M288" s="414">
        <f t="shared" si="95"/>
        <v>-2.8066804400457945E-2</v>
      </c>
      <c r="N288" s="415">
        <f>'IdxETF data'!AZ298</f>
        <v>17.263339999999999</v>
      </c>
      <c r="O288" s="417">
        <f t="shared" si="96"/>
        <v>-7.3778727021575063E-2</v>
      </c>
      <c r="Q288" s="408">
        <f>'IdxETF data'!K298</f>
        <v>8.8476210000000002</v>
      </c>
      <c r="R288" s="467">
        <f t="shared" si="97"/>
        <v>-5.7898814110927121E-3</v>
      </c>
      <c r="S288" s="463">
        <f>'IdxETF data'!Q298</f>
        <v>106.515671</v>
      </c>
      <c r="T288" s="467">
        <f t="shared" si="98"/>
        <v>-1.9436629271610162E-2</v>
      </c>
      <c r="U288" s="408">
        <f>'IdxETF data'!S298</f>
        <v>29.440225999999999</v>
      </c>
      <c r="V288" s="467">
        <f t="shared" si="99"/>
        <v>-4.0507012539505838E-2</v>
      </c>
      <c r="W288" s="466">
        <f>'IdxETF data'!R298</f>
        <v>16.916214</v>
      </c>
      <c r="X288" s="467">
        <f t="shared" si="100"/>
        <v>-4.4408729167246808E-2</v>
      </c>
      <c r="Z288">
        <f t="shared" si="90"/>
        <v>282</v>
      </c>
      <c r="AA288" s="420">
        <f t="shared" si="101"/>
        <v>45108</v>
      </c>
      <c r="AB288" s="430">
        <f t="shared" si="102"/>
        <v>3.6569369666871188E-2</v>
      </c>
      <c r="AC288" s="434">
        <f t="shared" si="103"/>
        <v>0.12498330015250492</v>
      </c>
      <c r="AD288" s="438">
        <f t="shared" si="104"/>
        <v>5.4319610944166152E-2</v>
      </c>
      <c r="AE288" s="442">
        <f t="shared" si="105"/>
        <v>5.172909666858283E-2</v>
      </c>
      <c r="AF288" s="446">
        <f t="shared" si="106"/>
        <v>3.1608680488672602E-2</v>
      </c>
      <c r="AG288" s="449">
        <f t="shared" si="107"/>
        <v>0.12350875661683136</v>
      </c>
      <c r="AH288" s="472">
        <f t="shared" si="109"/>
        <v>6.2207837908657811E-2</v>
      </c>
      <c r="AI288" s="424">
        <f t="shared" si="108"/>
        <v>3.6569369666871188E-2</v>
      </c>
      <c r="AJ288" s="372">
        <f t="shared" si="110"/>
        <v>364.86006595655999</v>
      </c>
    </row>
    <row r="289" spans="2:36">
      <c r="B289" s="390">
        <f>'Step #4'!B289</f>
        <v>284</v>
      </c>
      <c r="C289" s="406">
        <f>'Step #4'!C289</f>
        <v>45170</v>
      </c>
      <c r="D289" s="398">
        <f>'IdxETF data'!D299</f>
        <v>417.62789900000001</v>
      </c>
      <c r="E289" s="422">
        <f t="shared" si="91"/>
        <v>-5.0782612910161395E-2</v>
      </c>
      <c r="F289" s="409">
        <f>'IdxETF data'!AB299</f>
        <v>25.402249999999999</v>
      </c>
      <c r="G289" s="410">
        <f t="shared" si="92"/>
        <v>-3.1751838784341846E-2</v>
      </c>
      <c r="H289" s="392">
        <f>'IdxETF data'!AF299</f>
        <v>25.573757000000001</v>
      </c>
      <c r="I289" s="411">
        <f t="shared" si="93"/>
        <v>-6.1604554772740516E-2</v>
      </c>
      <c r="J289" s="412">
        <f>'IdxETF data'!AH299</f>
        <v>16.040652999999999</v>
      </c>
      <c r="K289" s="413">
        <f t="shared" si="94"/>
        <v>-5.509658328233491E-2</v>
      </c>
      <c r="L289" s="464">
        <f>'IdxETF data'!AP299</f>
        <v>58.111645000000003</v>
      </c>
      <c r="M289" s="414">
        <f t="shared" si="95"/>
        <v>-2.1901317164220169E-2</v>
      </c>
      <c r="N289" s="415">
        <f>'IdxETF data'!AZ299</f>
        <v>17.049641000000001</v>
      </c>
      <c r="O289" s="417">
        <f t="shared" si="96"/>
        <v>-1.2378774906825596E-2</v>
      </c>
      <c r="Q289" s="408">
        <f>'IdxETF data'!K299</f>
        <v>8.6268349999999998</v>
      </c>
      <c r="R289" s="467">
        <f t="shared" si="97"/>
        <v>-2.4954278669938601E-2</v>
      </c>
      <c r="S289" s="463">
        <f>'IdxETF data'!Q299</f>
        <v>101.061348</v>
      </c>
      <c r="T289" s="467">
        <f t="shared" si="98"/>
        <v>-5.1206765622309303E-2</v>
      </c>
      <c r="U289" s="408">
        <f>'IdxETF data'!S299</f>
        <v>27.741931999999998</v>
      </c>
      <c r="V289" s="467">
        <f t="shared" si="99"/>
        <v>-5.768617401238707E-2</v>
      </c>
      <c r="W289" s="466">
        <f>'IdxETF data'!R299</f>
        <v>16.272148000000001</v>
      </c>
      <c r="X289" s="467">
        <f t="shared" si="100"/>
        <v>-3.8073885799742135E-2</v>
      </c>
      <c r="Z289">
        <f t="shared" si="90"/>
        <v>283</v>
      </c>
      <c r="AA289" s="420">
        <f t="shared" si="101"/>
        <v>45139</v>
      </c>
      <c r="AB289" s="430">
        <f t="shared" si="102"/>
        <v>-1.6252048268591612E-2</v>
      </c>
      <c r="AC289" s="434">
        <f t="shared" si="103"/>
        <v>-9.9276778311946257E-2</v>
      </c>
      <c r="AD289" s="438">
        <f t="shared" si="104"/>
        <v>-4.7748923894707085E-2</v>
      </c>
      <c r="AE289" s="442">
        <f t="shared" si="105"/>
        <v>-9.2953460995435999E-2</v>
      </c>
      <c r="AF289" s="446">
        <f t="shared" si="106"/>
        <v>-2.8066804400457945E-2</v>
      </c>
      <c r="AG289" s="449">
        <f t="shared" si="107"/>
        <v>-7.3778727021575063E-2</v>
      </c>
      <c r="AH289" s="472">
        <f t="shared" si="109"/>
        <v>-4.803457388018155E-2</v>
      </c>
      <c r="AI289" s="424">
        <f t="shared" si="108"/>
        <v>-1.6252048268591612E-2</v>
      </c>
      <c r="AJ289" s="372">
        <f t="shared" si="110"/>
        <v>347.33416816244176</v>
      </c>
    </row>
    <row r="290" spans="2:36">
      <c r="B290" s="390">
        <f>'Step #4'!B290</f>
        <v>285</v>
      </c>
      <c r="C290" s="406">
        <f>'Step #4'!C290</f>
        <v>45200</v>
      </c>
      <c r="D290" s="398">
        <f>'IdxETF data'!D300</f>
        <v>410.00286899999998</v>
      </c>
      <c r="E290" s="422">
        <f t="shared" si="91"/>
        <v>-1.8257951679612416E-2</v>
      </c>
      <c r="F290" s="409">
        <f>'IdxETF data'!AB300</f>
        <v>24.435184</v>
      </c>
      <c r="G290" s="410">
        <f t="shared" si="92"/>
        <v>-3.8070092216240692E-2</v>
      </c>
      <c r="H290" s="392">
        <f>'IdxETF data'!AF300</f>
        <v>24.578136000000001</v>
      </c>
      <c r="I290" s="411">
        <f t="shared" si="93"/>
        <v>-3.8931354513144112E-2</v>
      </c>
      <c r="J290" s="412">
        <f>'IdxETF data'!AH300</f>
        <v>15.69459</v>
      </c>
      <c r="K290" s="413">
        <f t="shared" si="94"/>
        <v>-2.1574121701903204E-2</v>
      </c>
      <c r="L290" s="464">
        <f>'IdxETF data'!AP300</f>
        <v>56.829697000000003</v>
      </c>
      <c r="M290" s="414">
        <f t="shared" si="95"/>
        <v>-2.2060087956553232E-2</v>
      </c>
      <c r="N290" s="415">
        <f>'IdxETF data'!AZ300</f>
        <v>16.278458000000001</v>
      </c>
      <c r="O290" s="417">
        <f t="shared" si="96"/>
        <v>-4.5231626871205077E-2</v>
      </c>
      <c r="Q290" s="408">
        <f>'IdxETF data'!K300</f>
        <v>8.4901979999999995</v>
      </c>
      <c r="R290" s="467">
        <f t="shared" si="97"/>
        <v>-1.5838601294681065E-2</v>
      </c>
      <c r="S290" s="463">
        <f>'IdxETF data'!Q300</f>
        <v>98.733017000000004</v>
      </c>
      <c r="T290" s="467">
        <f t="shared" si="98"/>
        <v>-2.303878828135153E-2</v>
      </c>
      <c r="U290" s="408">
        <f>'IdxETF data'!S300</f>
        <v>26.565462</v>
      </c>
      <c r="V290" s="467">
        <f t="shared" si="99"/>
        <v>-4.2407644860494864E-2</v>
      </c>
      <c r="W290" s="466">
        <f>'IdxETF data'!R300</f>
        <v>15.773645</v>
      </c>
      <c r="X290" s="467">
        <f t="shared" si="100"/>
        <v>-3.0635353119944697E-2</v>
      </c>
      <c r="Z290">
        <f t="shared" si="90"/>
        <v>284</v>
      </c>
      <c r="AA290" s="420">
        <f t="shared" si="101"/>
        <v>45170</v>
      </c>
      <c r="AB290" s="430">
        <f t="shared" si="102"/>
        <v>-5.0782612910161395E-2</v>
      </c>
      <c r="AC290" s="434">
        <f t="shared" si="103"/>
        <v>-3.1751838784341846E-2</v>
      </c>
      <c r="AD290" s="438">
        <f t="shared" si="104"/>
        <v>-6.1604554772740516E-2</v>
      </c>
      <c r="AE290" s="442">
        <f t="shared" si="105"/>
        <v>-5.509658328233491E-2</v>
      </c>
      <c r="AF290" s="446">
        <f t="shared" si="106"/>
        <v>-2.1901317164220169E-2</v>
      </c>
      <c r="AG290" s="449">
        <f t="shared" si="107"/>
        <v>-1.2378774906825596E-2</v>
      </c>
      <c r="AH290" s="472">
        <f t="shared" si="109"/>
        <v>-4.3254171732964981E-2</v>
      </c>
      <c r="AI290" s="424">
        <f t="shared" si="108"/>
        <v>-5.0782612910161395E-2</v>
      </c>
      <c r="AJ290" s="372">
        <f t="shared" si="110"/>
        <v>332.31051640401694</v>
      </c>
    </row>
    <row r="291" spans="2:36">
      <c r="B291" s="390">
        <f>'Step #4'!B291</f>
        <v>286</v>
      </c>
      <c r="C291" s="406">
        <f>'Step #4'!C291</f>
        <v>45231</v>
      </c>
      <c r="D291" s="398">
        <f>'IdxETF data'!D301</f>
        <v>447.45410199999998</v>
      </c>
      <c r="E291" s="422">
        <f t="shared" si="91"/>
        <v>9.1343831547676224E-2</v>
      </c>
      <c r="F291" s="409">
        <f>'IdxETF data'!AB301</f>
        <v>24.090488000000001</v>
      </c>
      <c r="G291" s="410">
        <f t="shared" si="92"/>
        <v>-1.4106544071859628E-2</v>
      </c>
      <c r="H291" s="392">
        <f>'IdxETF data'!AF301</f>
        <v>27.730930000000001</v>
      </c>
      <c r="I291" s="411">
        <f t="shared" si="93"/>
        <v>0.12827636725584068</v>
      </c>
      <c r="J291" s="412">
        <f>'IdxETF data'!AH301</f>
        <v>15.722648</v>
      </c>
      <c r="K291" s="413">
        <f t="shared" si="94"/>
        <v>1.7877497914886575E-3</v>
      </c>
      <c r="L291" s="464">
        <f>'IdxETF data'!AP301</f>
        <v>60.347819999999999</v>
      </c>
      <c r="M291" s="414">
        <f t="shared" si="95"/>
        <v>6.1906418399520824E-2</v>
      </c>
      <c r="N291" s="415">
        <f>'IdxETF data'!AZ301</f>
        <v>16.696567999999999</v>
      </c>
      <c r="O291" s="417">
        <f t="shared" si="96"/>
        <v>2.5684865237235455E-2</v>
      </c>
      <c r="Q291" s="408">
        <f>'IdxETF data'!K301</f>
        <v>8.873856</v>
      </c>
      <c r="R291" s="467">
        <f t="shared" si="97"/>
        <v>4.5188345430813293E-2</v>
      </c>
      <c r="S291" s="463">
        <f>'IdxETF data'!Q301</f>
        <v>107.981567</v>
      </c>
      <c r="T291" s="467">
        <f t="shared" si="98"/>
        <v>9.3672312272195635E-2</v>
      </c>
      <c r="U291" s="408">
        <f>'IdxETF data'!S301</f>
        <v>29.468686999999999</v>
      </c>
      <c r="V291" s="467">
        <f t="shared" si="99"/>
        <v>0.10928569584071224</v>
      </c>
      <c r="W291" s="466">
        <f>'IdxETF data'!R301</f>
        <v>17.115881000000002</v>
      </c>
      <c r="X291" s="467">
        <f t="shared" si="100"/>
        <v>8.5093584900636676E-2</v>
      </c>
      <c r="Z291">
        <f t="shared" si="90"/>
        <v>285</v>
      </c>
      <c r="AA291" s="420">
        <f t="shared" si="101"/>
        <v>45200</v>
      </c>
      <c r="AB291" s="430">
        <f t="shared" si="102"/>
        <v>-1.8257951679612416E-2</v>
      </c>
      <c r="AC291" s="434">
        <f t="shared" si="103"/>
        <v>-3.8070092216240692E-2</v>
      </c>
      <c r="AD291" s="438">
        <f t="shared" si="104"/>
        <v>-3.8931354513144112E-2</v>
      </c>
      <c r="AE291" s="442">
        <f t="shared" si="105"/>
        <v>-2.1574121701903204E-2</v>
      </c>
      <c r="AF291" s="446">
        <f t="shared" si="106"/>
        <v>-2.2060087956553232E-2</v>
      </c>
      <c r="AG291" s="449">
        <f t="shared" si="107"/>
        <v>-4.5231626871205077E-2</v>
      </c>
      <c r="AH291" s="472">
        <f t="shared" si="109"/>
        <v>-2.7739981334218837E-2</v>
      </c>
      <c r="AI291" s="424">
        <f t="shared" si="108"/>
        <v>-1.8257951679612416E-2</v>
      </c>
      <c r="AJ291" s="372">
        <f t="shared" si="110"/>
        <v>323.09222888180489</v>
      </c>
    </row>
    <row r="292" spans="2:36">
      <c r="B292" s="390">
        <f>'Step #4'!B292</f>
        <v>287</v>
      </c>
      <c r="C292" s="406">
        <f>'Step #4'!C292</f>
        <v>45261</v>
      </c>
      <c r="D292" s="398">
        <f>'IdxETF data'!D302</f>
        <v>465.993469</v>
      </c>
      <c r="E292" s="422">
        <f t="shared" si="91"/>
        <v>4.1433002663589402E-2</v>
      </c>
      <c r="F292" s="409">
        <f>'IdxETF data'!AB302</f>
        <v>23.008524000000001</v>
      </c>
      <c r="G292" s="410">
        <f t="shared" si="92"/>
        <v>-4.4912498244120247E-2</v>
      </c>
      <c r="H292" s="392">
        <f>'IdxETF data'!AF302</f>
        <v>28.980336999999999</v>
      </c>
      <c r="I292" s="411">
        <f t="shared" si="93"/>
        <v>4.5054637547316201E-2</v>
      </c>
      <c r="J292" s="412">
        <f>'IdxETF data'!AH302</f>
        <v>16.246426</v>
      </c>
      <c r="K292" s="413">
        <f t="shared" si="94"/>
        <v>3.3313599592129872E-2</v>
      </c>
      <c r="L292" s="464">
        <f>'IdxETF data'!AP302</f>
        <v>61.822539999999996</v>
      </c>
      <c r="M292" s="414">
        <f t="shared" si="95"/>
        <v>2.4437005346672036E-2</v>
      </c>
      <c r="N292" s="415">
        <f>'IdxETF data'!AZ302</f>
        <v>17.374838</v>
      </c>
      <c r="O292" s="417">
        <f t="shared" si="96"/>
        <v>4.0623318516715523E-2</v>
      </c>
      <c r="Q292" s="408">
        <f>'IdxETF data'!K302</f>
        <v>9.2016629999999999</v>
      </c>
      <c r="R292" s="467">
        <f t="shared" si="97"/>
        <v>3.6940761716214521E-2</v>
      </c>
      <c r="S292" s="463">
        <f>'IdxETF data'!Q302</f>
        <v>113.719009</v>
      </c>
      <c r="T292" s="467">
        <f t="shared" si="98"/>
        <v>5.3133531577662652E-2</v>
      </c>
      <c r="U292" s="408">
        <f>'IdxETF data'!S302</f>
        <v>30.977229999999999</v>
      </c>
      <c r="V292" s="467">
        <f t="shared" si="99"/>
        <v>5.1191388337050725E-2</v>
      </c>
      <c r="W292" s="466">
        <f>'IdxETF data'!R302</f>
        <v>17.687045999999999</v>
      </c>
      <c r="X292" s="467">
        <f t="shared" si="100"/>
        <v>3.3370470383615958E-2</v>
      </c>
      <c r="Z292">
        <f t="shared" si="90"/>
        <v>286</v>
      </c>
      <c r="AA292" s="420">
        <f t="shared" si="101"/>
        <v>45231</v>
      </c>
      <c r="AB292" s="430">
        <f t="shared" si="102"/>
        <v>9.1343831547676224E-2</v>
      </c>
      <c r="AC292" s="434">
        <f t="shared" si="103"/>
        <v>-1.4106544071859628E-2</v>
      </c>
      <c r="AD292" s="438">
        <f t="shared" si="104"/>
        <v>0.12827636725584068</v>
      </c>
      <c r="AE292" s="442">
        <f t="shared" si="105"/>
        <v>1.7877497914886575E-3</v>
      </c>
      <c r="AF292" s="446">
        <f t="shared" si="106"/>
        <v>6.1906418399520824E-2</v>
      </c>
      <c r="AG292" s="449">
        <f t="shared" si="107"/>
        <v>2.5684865237235455E-2</v>
      </c>
      <c r="AH292" s="472">
        <f t="shared" si="109"/>
        <v>6.2600909439492147E-2</v>
      </c>
      <c r="AI292" s="424">
        <f t="shared" si="108"/>
        <v>9.1343831547676224E-2</v>
      </c>
      <c r="AJ292" s="372">
        <f t="shared" si="110"/>
        <v>343.31809624263838</v>
      </c>
    </row>
    <row r="293" spans="2:36">
      <c r="B293" s="390">
        <f>'Step #4'!B293</f>
        <v>288</v>
      </c>
      <c r="C293" s="406">
        <f>'Step #4'!C293</f>
        <v>45292</v>
      </c>
      <c r="D293" s="398">
        <f>'IdxETF data'!D303</f>
        <v>475.33453400000002</v>
      </c>
      <c r="E293" s="422">
        <f t="shared" si="91"/>
        <v>2.0045484800560676E-2</v>
      </c>
      <c r="F293" s="409">
        <f>'IdxETF data'!AB303</f>
        <v>21.371058999999999</v>
      </c>
      <c r="G293" s="410">
        <f t="shared" si="92"/>
        <v>-7.1167755045912662E-2</v>
      </c>
      <c r="H293" s="392">
        <f>'IdxETF data'!AF303</f>
        <v>28.377072999999999</v>
      </c>
      <c r="I293" s="411">
        <f t="shared" si="93"/>
        <v>-2.0816321080048161E-2</v>
      </c>
      <c r="J293" s="412">
        <f>'IdxETF data'!AH303</f>
        <v>15.038233</v>
      </c>
      <c r="K293" s="413">
        <f t="shared" si="94"/>
        <v>-7.4366694557929214E-2</v>
      </c>
      <c r="L293" s="464">
        <f>'IdxETF data'!AP303</f>
        <v>64.713127</v>
      </c>
      <c r="M293" s="414">
        <f t="shared" si="95"/>
        <v>4.6756199276186461E-2</v>
      </c>
      <c r="N293" s="415">
        <f>'IdxETF data'!AZ303</f>
        <v>16.957215999999999</v>
      </c>
      <c r="O293" s="417">
        <f t="shared" si="96"/>
        <v>-2.4036022666801382E-2</v>
      </c>
      <c r="Q293" s="408">
        <f>'IdxETF data'!K303</f>
        <v>9.1798070000000003</v>
      </c>
      <c r="R293" s="467">
        <f t="shared" si="97"/>
        <v>-2.3752228265694342E-3</v>
      </c>
      <c r="S293" s="463">
        <f>'IdxETF data'!Q303</f>
        <v>114.957138</v>
      </c>
      <c r="T293" s="467">
        <f t="shared" si="98"/>
        <v>1.0887616862718108E-2</v>
      </c>
      <c r="U293" s="408">
        <f>'IdxETF data'!S303</f>
        <v>31.154485999999999</v>
      </c>
      <c r="V293" s="467">
        <f t="shared" si="99"/>
        <v>5.722138486882189E-3</v>
      </c>
      <c r="W293" s="466">
        <f>'IdxETF data'!R303</f>
        <v>17.657118000000001</v>
      </c>
      <c r="X293" s="467">
        <f t="shared" si="100"/>
        <v>-1.692085835022894E-3</v>
      </c>
      <c r="Z293">
        <f t="shared" si="90"/>
        <v>287</v>
      </c>
      <c r="AA293" s="420">
        <f t="shared" si="101"/>
        <v>45261</v>
      </c>
      <c r="AB293" s="430">
        <f t="shared" si="102"/>
        <v>4.1433002663589402E-2</v>
      </c>
      <c r="AC293" s="434">
        <f t="shared" si="103"/>
        <v>-4.4912498244120247E-2</v>
      </c>
      <c r="AD293" s="438">
        <f t="shared" si="104"/>
        <v>4.5054637547316201E-2</v>
      </c>
      <c r="AE293" s="442">
        <f t="shared" si="105"/>
        <v>3.3313599592129872E-2</v>
      </c>
      <c r="AF293" s="446">
        <f t="shared" si="106"/>
        <v>2.4437005346672036E-2</v>
      </c>
      <c r="AG293" s="449">
        <f t="shared" si="107"/>
        <v>4.0623318516715523E-2</v>
      </c>
      <c r="AH293" s="472">
        <f t="shared" si="109"/>
        <v>2.6431914306466894E-2</v>
      </c>
      <c r="AI293" s="424">
        <f t="shared" si="108"/>
        <v>4.1433002663589402E-2</v>
      </c>
      <c r="AJ293" s="372">
        <f t="shared" si="110"/>
        <v>352.39265074238313</v>
      </c>
    </row>
    <row r="294" spans="2:36">
      <c r="B294" s="390">
        <f>'Step #4'!B294</f>
        <v>289</v>
      </c>
      <c r="C294" s="406">
        <f>'Step #4'!C294</f>
        <v>45323</v>
      </c>
      <c r="D294" s="398">
        <f>'IdxETF data'!D304</f>
        <v>500.140717</v>
      </c>
      <c r="E294" s="422">
        <f t="shared" si="91"/>
        <v>5.2186788936315676E-2</v>
      </c>
      <c r="F294" s="409">
        <f>'IdxETF data'!AB304</f>
        <v>23.001389</v>
      </c>
      <c r="G294" s="410">
        <f t="shared" si="92"/>
        <v>7.6286813863552627E-2</v>
      </c>
      <c r="H294" s="392">
        <f>'IdxETF data'!AF304</f>
        <v>29.909649000000002</v>
      </c>
      <c r="I294" s="411">
        <f t="shared" si="93"/>
        <v>5.4007543343177256E-2</v>
      </c>
      <c r="J294" s="412">
        <f>'IdxETF data'!AH304</f>
        <v>15.661629</v>
      </c>
      <c r="K294" s="413">
        <f t="shared" si="94"/>
        <v>4.1454072429919053E-2</v>
      </c>
      <c r="L294" s="464">
        <f>'IdxETF data'!AP304</f>
        <v>67.55735</v>
      </c>
      <c r="M294" s="414">
        <f t="shared" si="95"/>
        <v>4.3951252734240498E-2</v>
      </c>
      <c r="N294" s="415">
        <f>'IdxETF data'!AZ304</f>
        <v>17.024204000000001</v>
      </c>
      <c r="O294" s="417">
        <f t="shared" si="96"/>
        <v>3.9504126149010332E-3</v>
      </c>
      <c r="Q294" s="408">
        <f>'IdxETF data'!K304</f>
        <v>9.0531959999999998</v>
      </c>
      <c r="R294" s="467">
        <f t="shared" si="97"/>
        <v>-1.379233789991452E-2</v>
      </c>
      <c r="S294" s="463">
        <f>'IdxETF data'!Q304</f>
        <v>121.160393</v>
      </c>
      <c r="T294" s="467">
        <f t="shared" si="98"/>
        <v>5.3961459966061387E-2</v>
      </c>
      <c r="U294" s="408">
        <f>'IdxETF data'!S304</f>
        <v>32.882092</v>
      </c>
      <c r="V294" s="467">
        <f t="shared" si="99"/>
        <v>5.5452880846758257E-2</v>
      </c>
      <c r="W294" s="466">
        <f>'IdxETF data'!R304</f>
        <v>18.198035999999998</v>
      </c>
      <c r="X294" s="467">
        <f t="shared" si="100"/>
        <v>3.0634557689425801E-2</v>
      </c>
      <c r="Z294">
        <f t="shared" si="90"/>
        <v>288</v>
      </c>
      <c r="AA294" s="420">
        <f t="shared" si="101"/>
        <v>45292</v>
      </c>
      <c r="AB294" s="430">
        <f t="shared" si="102"/>
        <v>2.0045484800560676E-2</v>
      </c>
      <c r="AC294" s="434">
        <f t="shared" si="103"/>
        <v>-7.1167755045912662E-2</v>
      </c>
      <c r="AD294" s="438">
        <f t="shared" si="104"/>
        <v>-2.0816321080048161E-2</v>
      </c>
      <c r="AE294" s="442">
        <f t="shared" si="105"/>
        <v>-7.4366694557929214E-2</v>
      </c>
      <c r="AF294" s="446">
        <f t="shared" si="106"/>
        <v>4.6756199276186461E-2</v>
      </c>
      <c r="AG294" s="449">
        <f t="shared" si="107"/>
        <v>-2.4036022666801382E-2</v>
      </c>
      <c r="AH294" s="472">
        <f t="shared" si="109"/>
        <v>-1.0944069293524265E-2</v>
      </c>
      <c r="AI294" s="424">
        <f t="shared" si="108"/>
        <v>2.0045484800560676E-2</v>
      </c>
      <c r="AJ294" s="372">
        <f t="shared" si="110"/>
        <v>348.5360411541298</v>
      </c>
    </row>
    <row r="295" spans="2:36">
      <c r="B295" s="390">
        <f>'Step #4'!B295</f>
        <v>290</v>
      </c>
      <c r="C295" s="406">
        <f>'Step #4'!C295</f>
        <v>45352</v>
      </c>
      <c r="D295" s="398">
        <f>'IdxETF data'!D305</f>
        <v>514.89648399999999</v>
      </c>
      <c r="E295" s="422">
        <f t="shared" si="91"/>
        <v>2.9503230787746526E-2</v>
      </c>
      <c r="F295" s="409">
        <f>'IdxETF data'!AB305</f>
        <v>23.639769000000001</v>
      </c>
      <c r="G295" s="410">
        <f t="shared" si="92"/>
        <v>2.7753976075097109E-2</v>
      </c>
      <c r="H295" s="392">
        <f>'IdxETF data'!AF305</f>
        <v>30.993190999999999</v>
      </c>
      <c r="I295" s="411">
        <f t="shared" si="93"/>
        <v>3.6227172040701472E-2</v>
      </c>
      <c r="J295" s="412">
        <f>'IdxETF data'!AH305</f>
        <v>14.913553</v>
      </c>
      <c r="K295" s="413">
        <f t="shared" si="94"/>
        <v>-4.7764890867993293E-2</v>
      </c>
      <c r="L295" s="464">
        <f>'IdxETF data'!AP305</f>
        <v>69.736923000000004</v>
      </c>
      <c r="M295" s="414">
        <f t="shared" si="95"/>
        <v>3.2262559144193848E-2</v>
      </c>
      <c r="N295" s="415">
        <f>'IdxETF data'!AZ305</f>
        <v>17.569668</v>
      </c>
      <c r="O295" s="417">
        <f t="shared" si="96"/>
        <v>3.2040499514691012E-2</v>
      </c>
      <c r="Q295" s="408">
        <f>'IdxETF data'!K305</f>
        <v>9.1258459999999992</v>
      </c>
      <c r="R295" s="467">
        <f t="shared" si="97"/>
        <v>8.0247903613264171E-3</v>
      </c>
      <c r="S295" s="463">
        <f>'IdxETF data'!Q305</f>
        <v>124.646019</v>
      </c>
      <c r="T295" s="467">
        <f t="shared" si="98"/>
        <v>2.8768691762166787E-2</v>
      </c>
      <c r="U295" s="408">
        <f>'IdxETF data'!S305</f>
        <v>33.861069000000001</v>
      </c>
      <c r="V295" s="467">
        <f t="shared" si="99"/>
        <v>2.9772345384837529E-2</v>
      </c>
      <c r="W295" s="466">
        <f>'IdxETF data'!R305</f>
        <v>18.690655</v>
      </c>
      <c r="X295" s="467">
        <f t="shared" si="100"/>
        <v>2.7069899191319413E-2</v>
      </c>
      <c r="Z295">
        <f t="shared" si="90"/>
        <v>289</v>
      </c>
      <c r="AA295" s="420">
        <f t="shared" si="101"/>
        <v>45323</v>
      </c>
      <c r="AB295" s="430">
        <f t="shared" si="102"/>
        <v>5.2186788936315676E-2</v>
      </c>
      <c r="AC295" s="434">
        <f t="shared" si="103"/>
        <v>7.6286813863552627E-2</v>
      </c>
      <c r="AD295" s="438">
        <f t="shared" si="104"/>
        <v>5.4007543343177256E-2</v>
      </c>
      <c r="AE295" s="442">
        <f t="shared" si="105"/>
        <v>4.1454072429919053E-2</v>
      </c>
      <c r="AF295" s="446">
        <f t="shared" si="106"/>
        <v>4.3951252734240498E-2</v>
      </c>
      <c r="AG295" s="449">
        <f t="shared" si="107"/>
        <v>3.9504126149010332E-3</v>
      </c>
      <c r="AH295" s="472">
        <f t="shared" si="109"/>
        <v>4.9354442933441815E-2</v>
      </c>
      <c r="AI295" s="424">
        <f t="shared" si="108"/>
        <v>5.2186788936315676E-2</v>
      </c>
      <c r="AJ295" s="372">
        <f t="shared" si="110"/>
        <v>365.73784330751903</v>
      </c>
    </row>
    <row r="296" spans="2:36">
      <c r="B296" s="390">
        <f>'Step #4'!B296</f>
        <v>291</v>
      </c>
      <c r="C296" s="406">
        <f>'Step #4'!C296</f>
        <v>45383</v>
      </c>
      <c r="D296" s="398">
        <f>'IdxETF data'!D306</f>
        <v>495.67132600000002</v>
      </c>
      <c r="E296" s="422">
        <f t="shared" si="91"/>
        <v>-3.7337908875679893E-2</v>
      </c>
      <c r="F296" s="409">
        <f>'IdxETF data'!AB306</f>
        <v>25.034388</v>
      </c>
      <c r="G296" s="410">
        <f t="shared" si="92"/>
        <v>5.899461200318834E-2</v>
      </c>
      <c r="H296" s="392">
        <f>'IdxETF data'!AF306</f>
        <v>29.73394</v>
      </c>
      <c r="I296" s="411">
        <f t="shared" si="93"/>
        <v>-4.0629924166246667E-2</v>
      </c>
      <c r="J296" s="412">
        <f>'IdxETF data'!AH306</f>
        <v>15.3835</v>
      </c>
      <c r="K296" s="413">
        <f t="shared" si="94"/>
        <v>3.1511404425223155E-2</v>
      </c>
      <c r="L296" s="464">
        <f>'IdxETF data'!AP306</f>
        <v>65.749161000000001</v>
      </c>
      <c r="M296" s="414">
        <f t="shared" si="95"/>
        <v>-5.7182935931945345E-2</v>
      </c>
      <c r="N296" s="415">
        <f>'IdxETF data'!AZ306</f>
        <v>18.000294</v>
      </c>
      <c r="O296" s="417">
        <f t="shared" si="96"/>
        <v>2.4509626476721058E-2</v>
      </c>
      <c r="Q296" s="408">
        <f>'IdxETF data'!K306</f>
        <v>8.9034689999999994</v>
      </c>
      <c r="R296" s="467">
        <f t="shared" si="97"/>
        <v>-2.4367822994164068E-2</v>
      </c>
      <c r="S296" s="463">
        <f>'IdxETF data'!Q306</f>
        <v>119.508392</v>
      </c>
      <c r="T296" s="467">
        <f t="shared" si="98"/>
        <v>-4.1217738369967449E-2</v>
      </c>
      <c r="U296" s="408">
        <f>'IdxETF data'!S306</f>
        <v>32.584560000000003</v>
      </c>
      <c r="V296" s="467">
        <f t="shared" si="99"/>
        <v>-3.76984258825378E-2</v>
      </c>
      <c r="W296" s="466">
        <f>'IdxETF data'!R306</f>
        <v>18.329509999999999</v>
      </c>
      <c r="X296" s="467">
        <f t="shared" si="100"/>
        <v>-1.9322222789945109E-2</v>
      </c>
      <c r="Z296">
        <f t="shared" si="90"/>
        <v>290</v>
      </c>
      <c r="AA296" s="420">
        <f t="shared" si="101"/>
        <v>45352</v>
      </c>
      <c r="AB296" s="430">
        <f t="shared" si="102"/>
        <v>2.9503230787746526E-2</v>
      </c>
      <c r="AC296" s="434">
        <f t="shared" si="103"/>
        <v>2.7753976075097109E-2</v>
      </c>
      <c r="AD296" s="438">
        <f t="shared" si="104"/>
        <v>3.6227172040701472E-2</v>
      </c>
      <c r="AE296" s="442">
        <f t="shared" si="105"/>
        <v>-4.7764890867993293E-2</v>
      </c>
      <c r="AF296" s="446">
        <f t="shared" si="106"/>
        <v>3.2262559144193848E-2</v>
      </c>
      <c r="AG296" s="449">
        <f t="shared" si="107"/>
        <v>3.2040499514691012E-2</v>
      </c>
      <c r="AH296" s="472">
        <f t="shared" si="109"/>
        <v>2.3052281311557555E-2</v>
      </c>
      <c r="AI296" s="424">
        <f t="shared" si="108"/>
        <v>2.9503230787746526E-2</v>
      </c>
      <c r="AJ296" s="372">
        <f t="shared" si="110"/>
        <v>374.16893495772626</v>
      </c>
    </row>
    <row r="297" spans="2:36">
      <c r="B297" s="390">
        <f>'Step #4'!B297</f>
        <v>292</v>
      </c>
      <c r="C297" s="406">
        <f>'Step #4'!C297</f>
        <v>45413</v>
      </c>
      <c r="D297" s="398">
        <f>'IdxETF data'!D307</f>
        <v>520.74224900000002</v>
      </c>
      <c r="E297" s="422">
        <f t="shared" si="91"/>
        <v>5.0579732344654404E-2</v>
      </c>
      <c r="F297" s="409">
        <f>'IdxETF data'!AB307</f>
        <v>26.154011000000001</v>
      </c>
      <c r="G297" s="410">
        <f t="shared" si="92"/>
        <v>4.4723402065990125E-2</v>
      </c>
      <c r="H297" s="392">
        <f>'IdxETF data'!AF307</f>
        <v>31.295802999999999</v>
      </c>
      <c r="I297" s="411">
        <f t="shared" si="93"/>
        <v>5.2527952904996678E-2</v>
      </c>
      <c r="J297" s="412">
        <f>'IdxETF data'!AH307</f>
        <v>16.035665999999999</v>
      </c>
      <c r="K297" s="413">
        <f t="shared" si="94"/>
        <v>4.2393863555107769E-2</v>
      </c>
      <c r="L297" s="464">
        <f>'IdxETF data'!AP307</f>
        <v>67.410736</v>
      </c>
      <c r="M297" s="414">
        <f t="shared" si="95"/>
        <v>2.5271425136512482E-2</v>
      </c>
      <c r="N297" s="415">
        <f>'IdxETF data'!AZ307</f>
        <v>18.71801</v>
      </c>
      <c r="O297" s="417">
        <f t="shared" si="96"/>
        <v>3.987245986093324E-2</v>
      </c>
      <c r="Q297" s="408">
        <f>'IdxETF data'!K307</f>
        <v>9.0542660000000001</v>
      </c>
      <c r="R297" s="467">
        <f t="shared" si="97"/>
        <v>1.6936881568296647E-2</v>
      </c>
      <c r="S297" s="463">
        <f>'IdxETF data'!Q307</f>
        <v>125.14894099999999</v>
      </c>
      <c r="T297" s="467">
        <f t="shared" si="98"/>
        <v>4.7197932342692761E-2</v>
      </c>
      <c r="U297" s="408">
        <f>'IdxETF data'!S307</f>
        <v>33.880263999999997</v>
      </c>
      <c r="V297" s="467">
        <f t="shared" si="99"/>
        <v>3.9764354651405265E-2</v>
      </c>
      <c r="W297" s="466">
        <f>'IdxETF data'!R307</f>
        <v>19.066182999999999</v>
      </c>
      <c r="X297" s="467">
        <f t="shared" si="100"/>
        <v>4.0190545191879146E-2</v>
      </c>
      <c r="Z297">
        <f t="shared" si="90"/>
        <v>291</v>
      </c>
      <c r="AA297" s="420">
        <f t="shared" si="101"/>
        <v>45383</v>
      </c>
      <c r="AB297" s="430">
        <f t="shared" si="102"/>
        <v>-3.7337908875679893E-2</v>
      </c>
      <c r="AC297" s="434">
        <f t="shared" si="103"/>
        <v>5.899461200318834E-2</v>
      </c>
      <c r="AD297" s="438">
        <f t="shared" si="104"/>
        <v>-4.0629924166246667E-2</v>
      </c>
      <c r="AE297" s="442">
        <f t="shared" si="105"/>
        <v>3.1511404425223155E-2</v>
      </c>
      <c r="AF297" s="446">
        <f t="shared" si="106"/>
        <v>-5.7182935931945345E-2</v>
      </c>
      <c r="AG297" s="449">
        <f t="shared" si="107"/>
        <v>2.4509626476721058E-2</v>
      </c>
      <c r="AH297" s="472">
        <f t="shared" si="109"/>
        <v>-1.229665087773082E-2</v>
      </c>
      <c r="AI297" s="424">
        <f t="shared" si="108"/>
        <v>-3.7337908875679893E-2</v>
      </c>
      <c r="AJ297" s="372">
        <f t="shared" si="110"/>
        <v>369.56791019525872</v>
      </c>
    </row>
    <row r="298" spans="2:36">
      <c r="B298" s="390">
        <f>'Step #4'!B298</f>
        <v>293</v>
      </c>
      <c r="C298" s="406">
        <f>'Step #4'!C298</f>
        <v>45444</v>
      </c>
      <c r="D298" s="398">
        <f>'IdxETF data'!D308</f>
        <v>537.38043200000004</v>
      </c>
      <c r="E298" s="422">
        <f t="shared" si="91"/>
        <v>3.1950898994562049E-2</v>
      </c>
      <c r="F298" s="409">
        <f>'IdxETF data'!AB308</f>
        <v>25.525449999999999</v>
      </c>
      <c r="G298" s="410">
        <f t="shared" si="92"/>
        <v>-2.4033063226898577E-2</v>
      </c>
      <c r="H298" s="392">
        <f>'IdxETF data'!AF308</f>
        <v>29.890127</v>
      </c>
      <c r="I298" s="411">
        <f t="shared" si="93"/>
        <v>-4.491579909293264E-2</v>
      </c>
      <c r="J298" s="412">
        <f>'IdxETF data'!AH308</f>
        <v>14.673786</v>
      </c>
      <c r="K298" s="413">
        <f t="shared" si="94"/>
        <v>-8.4928184460813738E-2</v>
      </c>
      <c r="L298" s="464">
        <f>'IdxETF data'!AP308</f>
        <v>66.697235000000006</v>
      </c>
      <c r="M298" s="414">
        <f t="shared" si="95"/>
        <v>-1.0584382285931282E-2</v>
      </c>
      <c r="N298" s="415">
        <f>'IdxETF data'!AZ308</f>
        <v>18.373508000000001</v>
      </c>
      <c r="O298" s="417">
        <f t="shared" si="96"/>
        <v>-1.8404841112917403E-2</v>
      </c>
      <c r="Q298" s="408">
        <f>'IdxETF data'!K308</f>
        <v>9.1391880000000008</v>
      </c>
      <c r="R298" s="467">
        <f t="shared" si="97"/>
        <v>9.379225218256293E-3</v>
      </c>
      <c r="S298" s="463">
        <f>'IdxETF data'!Q308</f>
        <v>128.645859</v>
      </c>
      <c r="T298" s="467">
        <f t="shared" si="98"/>
        <v>2.7942050264732288E-2</v>
      </c>
      <c r="U298" s="408">
        <f>'IdxETF data'!S308</f>
        <v>34.101013000000002</v>
      </c>
      <c r="V298" s="467">
        <f t="shared" si="99"/>
        <v>6.5155631609010722E-3</v>
      </c>
      <c r="W298" s="466">
        <f>'IdxETF data'!R308</f>
        <v>18.746314999999999</v>
      </c>
      <c r="X298" s="467">
        <f t="shared" si="100"/>
        <v>-1.6776719283560837E-2</v>
      </c>
      <c r="Z298">
        <f t="shared" si="90"/>
        <v>292</v>
      </c>
      <c r="AA298" s="420">
        <f t="shared" si="101"/>
        <v>45413</v>
      </c>
      <c r="AB298" s="430">
        <f t="shared" si="102"/>
        <v>5.0579732344654404E-2</v>
      </c>
      <c r="AC298" s="434">
        <f t="shared" si="103"/>
        <v>4.4723402065990125E-2</v>
      </c>
      <c r="AD298" s="438">
        <f t="shared" si="104"/>
        <v>5.2527952904996678E-2</v>
      </c>
      <c r="AE298" s="442">
        <f t="shared" si="105"/>
        <v>4.2393863555107769E-2</v>
      </c>
      <c r="AF298" s="446">
        <f t="shared" si="106"/>
        <v>2.5271425136512482E-2</v>
      </c>
      <c r="AG298" s="449">
        <f t="shared" si="107"/>
        <v>3.987245986093324E-2</v>
      </c>
      <c r="AH298" s="472">
        <f t="shared" si="109"/>
        <v>4.5573371038765131E-2</v>
      </c>
      <c r="AI298" s="424">
        <f t="shared" si="108"/>
        <v>5.0579732344654404E-2</v>
      </c>
      <c r="AJ298" s="372">
        <f t="shared" si="110"/>
        <v>386.41036569060827</v>
      </c>
    </row>
    <row r="299" spans="2:36">
      <c r="B299" s="390">
        <f>'Step #4'!B299</f>
        <v>294</v>
      </c>
      <c r="C299" s="406">
        <f>'Step #4'!C299</f>
        <v>45474</v>
      </c>
      <c r="D299" s="398">
        <f>'IdxETF data'!D309</f>
        <v>545.64233400000001</v>
      </c>
      <c r="E299" s="422">
        <f t="shared" si="91"/>
        <v>1.5374400532693677E-2</v>
      </c>
      <c r="F299" s="409">
        <f>'IdxETF data'!AB309</f>
        <v>25.301390000000001</v>
      </c>
      <c r="G299" s="410">
        <f t="shared" si="92"/>
        <v>-8.7779059722746799E-3</v>
      </c>
      <c r="H299" s="392">
        <f>'IdxETF data'!AF309</f>
        <v>31.110001</v>
      </c>
      <c r="I299" s="411">
        <f t="shared" si="93"/>
        <v>4.0811937667578402E-2</v>
      </c>
      <c r="J299" s="412">
        <f>'IdxETF data'!AH309</f>
        <v>14.941964</v>
      </c>
      <c r="K299" s="413">
        <f t="shared" si="94"/>
        <v>1.8275992303554256E-2</v>
      </c>
      <c r="L299" s="464">
        <f>'IdxETF data'!AP309</f>
        <v>69.878471000000005</v>
      </c>
      <c r="M299" s="414">
        <f t="shared" si="95"/>
        <v>4.7696669884441212E-2</v>
      </c>
      <c r="N299" s="415">
        <f>'IdxETF data'!AZ309</f>
        <v>19.324953000000001</v>
      </c>
      <c r="O299" s="417">
        <f t="shared" si="96"/>
        <v>5.178352440916556E-2</v>
      </c>
      <c r="Q299" s="408">
        <f>'IdxETF data'!K309</f>
        <v>9.3498560000000008</v>
      </c>
      <c r="R299" s="467">
        <f t="shared" si="97"/>
        <v>2.3051063179792441E-2</v>
      </c>
      <c r="S299" s="463">
        <f>'IdxETF data'!Q309</f>
        <v>131.415222</v>
      </c>
      <c r="T299" s="467">
        <f t="shared" si="98"/>
        <v>2.1527027931773635E-2</v>
      </c>
      <c r="U299" s="408">
        <f>'IdxETF data'!S309</f>
        <v>34.638492999999997</v>
      </c>
      <c r="V299" s="467">
        <f t="shared" si="99"/>
        <v>1.5761408612700034E-2</v>
      </c>
      <c r="W299" s="466">
        <f>'IdxETF data'!R309</f>
        <v>19.418652000000002</v>
      </c>
      <c r="X299" s="467">
        <f t="shared" si="100"/>
        <v>3.586502200565822E-2</v>
      </c>
      <c r="Z299">
        <f t="shared" si="90"/>
        <v>293</v>
      </c>
      <c r="AA299" s="420">
        <f t="shared" si="101"/>
        <v>45444</v>
      </c>
      <c r="AB299" s="430">
        <f t="shared" si="102"/>
        <v>3.1950898994562049E-2</v>
      </c>
      <c r="AC299" s="434">
        <f t="shared" si="103"/>
        <v>-2.4033063226898577E-2</v>
      </c>
      <c r="AD299" s="438">
        <f t="shared" si="104"/>
        <v>-4.491579909293264E-2</v>
      </c>
      <c r="AE299" s="442">
        <f t="shared" si="105"/>
        <v>-8.4928184460813738E-2</v>
      </c>
      <c r="AF299" s="446">
        <f t="shared" si="106"/>
        <v>-1.0584382285931282E-2</v>
      </c>
      <c r="AG299" s="449">
        <f t="shared" si="107"/>
        <v>-1.8404841112917403E-2</v>
      </c>
      <c r="AH299" s="472">
        <f t="shared" si="109"/>
        <v>-8.953710536116103E-3</v>
      </c>
      <c r="AI299" s="424">
        <f t="shared" si="108"/>
        <v>3.1950898994562049E-2</v>
      </c>
      <c r="AJ299" s="372">
        <f t="shared" si="110"/>
        <v>382.95055912805981</v>
      </c>
    </row>
    <row r="300" spans="2:36">
      <c r="B300" s="390">
        <f>'Step #4'!B300</f>
        <v>295</v>
      </c>
      <c r="C300" s="406">
        <f>'Step #4'!C300</f>
        <v>45505</v>
      </c>
      <c r="D300" s="398">
        <f>'IdxETF data'!D310</f>
        <v>558.391479</v>
      </c>
      <c r="E300" s="422">
        <f t="shared" si="91"/>
        <v>2.33653882874858E-2</v>
      </c>
      <c r="F300" s="409">
        <f>'IdxETF data'!AB310</f>
        <v>26.069889</v>
      </c>
      <c r="G300" s="410">
        <f t="shared" si="92"/>
        <v>3.0373785788053498E-2</v>
      </c>
      <c r="H300" s="392">
        <f>'IdxETF data'!AF310</f>
        <v>32.630001</v>
      </c>
      <c r="I300" s="411">
        <f t="shared" si="93"/>
        <v>4.8858886246901712E-2</v>
      </c>
      <c r="J300" s="412">
        <f>'IdxETF data'!AH310</f>
        <v>15.85318</v>
      </c>
      <c r="K300" s="413">
        <f t="shared" si="94"/>
        <v>6.0983683269481892E-2</v>
      </c>
      <c r="L300" s="464">
        <f>'IdxETF data'!AP310</f>
        <v>70.863090999999997</v>
      </c>
      <c r="M300" s="414">
        <f t="shared" si="95"/>
        <v>1.4090462855147257E-2</v>
      </c>
      <c r="N300" s="415">
        <f>'IdxETF data'!AZ310</f>
        <v>20.104578</v>
      </c>
      <c r="O300" s="417">
        <f t="shared" si="96"/>
        <v>4.0342918298430064E-2</v>
      </c>
      <c r="Q300" s="408">
        <f>'IdxETF data'!K310</f>
        <v>9.4751379999999994</v>
      </c>
      <c r="R300" s="467">
        <f t="shared" si="97"/>
        <v>1.3399350749359051E-2</v>
      </c>
      <c r="S300" s="463">
        <f>'IdxETF data'!Q310</f>
        <v>134.25959800000001</v>
      </c>
      <c r="T300" s="467">
        <f t="shared" si="98"/>
        <v>2.1644189742342057E-2</v>
      </c>
      <c r="U300" s="408">
        <f>'IdxETF data'!S310</f>
        <v>35.540683999999999</v>
      </c>
      <c r="V300" s="467">
        <f t="shared" si="99"/>
        <v>2.6045907944089786E-2</v>
      </c>
      <c r="W300" s="466">
        <f>'IdxETF data'!R310</f>
        <v>19.897282000000001</v>
      </c>
      <c r="X300" s="467">
        <f t="shared" si="100"/>
        <v>2.4647951876371144E-2</v>
      </c>
      <c r="Z300">
        <f t="shared" si="90"/>
        <v>294</v>
      </c>
      <c r="AA300" s="420">
        <f t="shared" si="101"/>
        <v>45474</v>
      </c>
      <c r="AB300" s="430">
        <f t="shared" si="102"/>
        <v>1.5374400532693677E-2</v>
      </c>
      <c r="AC300" s="434">
        <f t="shared" si="103"/>
        <v>-8.7779059722746799E-3</v>
      </c>
      <c r="AD300" s="438">
        <f t="shared" si="104"/>
        <v>4.0811937667578402E-2</v>
      </c>
      <c r="AE300" s="442">
        <f t="shared" si="105"/>
        <v>1.8275992303554256E-2</v>
      </c>
      <c r="AF300" s="446">
        <f t="shared" si="106"/>
        <v>4.7696669884441212E-2</v>
      </c>
      <c r="AG300" s="449">
        <f t="shared" si="107"/>
        <v>5.178352440916556E-2</v>
      </c>
      <c r="AH300" s="472">
        <f t="shared" si="109"/>
        <v>2.2730483627089133E-2</v>
      </c>
      <c r="AI300" s="424">
        <f t="shared" si="108"/>
        <v>1.5374400532693677E-2</v>
      </c>
      <c r="AJ300" s="372">
        <f t="shared" si="110"/>
        <v>391.65521054230481</v>
      </c>
    </row>
    <row r="301" spans="2:36">
      <c r="B301" s="390">
        <f>'Step #4'!B301</f>
        <v>296</v>
      </c>
      <c r="C301" s="406">
        <f>'Step #4'!C301</f>
        <v>45536</v>
      </c>
      <c r="D301" s="398">
        <f>'IdxETF data'!D311</f>
        <v>568.37701400000003</v>
      </c>
      <c r="E301" s="422">
        <f t="shared" si="91"/>
        <v>1.7882677969733196E-2</v>
      </c>
      <c r="F301" s="409">
        <f>'IdxETF data'!AB311</f>
        <v>31.311457000000001</v>
      </c>
      <c r="G301" s="410">
        <f t="shared" si="92"/>
        <v>0.20105831674235364</v>
      </c>
      <c r="H301" s="392">
        <f>'IdxETF data'!AF311</f>
        <v>33.840000000000003</v>
      </c>
      <c r="I301" s="411">
        <f t="shared" si="93"/>
        <v>3.7082407689782215E-2</v>
      </c>
      <c r="J301" s="412">
        <f>'IdxETF data'!AH311</f>
        <v>18.283085</v>
      </c>
      <c r="K301" s="413">
        <f t="shared" si="94"/>
        <v>0.15327555733297671</v>
      </c>
      <c r="L301" s="464">
        <f>'IdxETF data'!AP311</f>
        <v>70.439705000000004</v>
      </c>
      <c r="M301" s="414">
        <f t="shared" si="95"/>
        <v>-5.9747040952531361E-3</v>
      </c>
      <c r="N301" s="415">
        <f>'IdxETF data'!AZ311</f>
        <v>21.585864999999998</v>
      </c>
      <c r="O301" s="417">
        <f t="shared" si="96"/>
        <v>7.3679089409387277E-2</v>
      </c>
      <c r="Q301" s="408">
        <f>'IdxETF data'!K311</f>
        <v>9.6005310000000001</v>
      </c>
      <c r="R301" s="467">
        <f t="shared" si="97"/>
        <v>1.3233896962767222E-2</v>
      </c>
      <c r="S301" s="463">
        <f>'IdxETF data'!Q311</f>
        <v>136.60841400000001</v>
      </c>
      <c r="T301" s="467">
        <f t="shared" si="98"/>
        <v>1.7494585377799243E-2</v>
      </c>
      <c r="U301" s="408">
        <f>'IdxETF data'!S311</f>
        <v>36.356498999999999</v>
      </c>
      <c r="V301" s="467">
        <f t="shared" si="99"/>
        <v>2.2954397838826024E-2</v>
      </c>
      <c r="W301" s="466">
        <f>'IdxETF data'!R311</f>
        <v>20.327068000000001</v>
      </c>
      <c r="X301" s="467">
        <f t="shared" si="100"/>
        <v>2.1600236655438643E-2</v>
      </c>
      <c r="Z301">
        <f t="shared" si="90"/>
        <v>295</v>
      </c>
      <c r="AA301" s="420">
        <f t="shared" si="101"/>
        <v>45505</v>
      </c>
      <c r="AB301" s="430">
        <f t="shared" si="102"/>
        <v>2.33653882874858E-2</v>
      </c>
      <c r="AC301" s="434">
        <f t="shared" si="103"/>
        <v>3.0373785788053498E-2</v>
      </c>
      <c r="AD301" s="438">
        <f t="shared" si="104"/>
        <v>4.8858886246901712E-2</v>
      </c>
      <c r="AE301" s="442">
        <f t="shared" si="105"/>
        <v>6.0983683269481892E-2</v>
      </c>
      <c r="AF301" s="446">
        <f t="shared" si="106"/>
        <v>1.4090462855147257E-2</v>
      </c>
      <c r="AG301" s="449">
        <f t="shared" si="107"/>
        <v>4.0342918298430064E-2</v>
      </c>
      <c r="AH301" s="472">
        <f t="shared" si="109"/>
        <v>3.2772762562543523E-2</v>
      </c>
      <c r="AI301" s="424">
        <f t="shared" si="108"/>
        <v>2.33653882874858E-2</v>
      </c>
      <c r="AJ301" s="372">
        <f t="shared" si="110"/>
        <v>404.49083376379082</v>
      </c>
    </row>
    <row r="302" spans="2:36">
      <c r="B302" s="390">
        <f>'Step #4'!B302</f>
        <v>297</v>
      </c>
      <c r="C302" s="406">
        <f>'Step #4'!C302</f>
        <v>45566</v>
      </c>
      <c r="D302" s="398">
        <f>'IdxETF data'!D312</f>
        <v>565.03289800000005</v>
      </c>
      <c r="E302" s="422">
        <f t="shared" si="91"/>
        <v>-5.8836228728982309E-3</v>
      </c>
      <c r="F302" s="409">
        <f>'IdxETF data'!AB312</f>
        <v>31.094698000000001</v>
      </c>
      <c r="G302" s="410">
        <f t="shared" si="92"/>
        <v>-6.922673703749993E-3</v>
      </c>
      <c r="H302" s="392">
        <f>'IdxETF data'!AF312</f>
        <v>32.32</v>
      </c>
      <c r="I302" s="411">
        <f t="shared" si="93"/>
        <v>-4.4917257683215195E-2</v>
      </c>
      <c r="J302" s="412">
        <f>'IdxETF data'!AH312</f>
        <v>17.509042999999998</v>
      </c>
      <c r="K302" s="413">
        <f t="shared" si="94"/>
        <v>-4.2336509401996514E-2</v>
      </c>
      <c r="L302" s="464">
        <f>'IdxETF data'!AP312</f>
        <v>67.023071000000002</v>
      </c>
      <c r="M302" s="414">
        <f t="shared" si="95"/>
        <v>-4.8504376899363821E-2</v>
      </c>
      <c r="N302" s="415">
        <f>'IdxETF data'!AZ312</f>
        <v>20.815987</v>
      </c>
      <c r="O302" s="417">
        <f t="shared" si="96"/>
        <v>-3.5665839659425158E-2</v>
      </c>
      <c r="Q302" s="408">
        <f>'IdxETF data'!K312</f>
        <v>9.3643870000000007</v>
      </c>
      <c r="R302" s="467">
        <f t="shared" si="97"/>
        <v>-2.4596972813274554E-2</v>
      </c>
      <c r="S302" s="463">
        <f>'IdxETF data'!Q312</f>
        <v>135.949646</v>
      </c>
      <c r="T302" s="467">
        <f t="shared" si="98"/>
        <v>-4.8223091148690278E-3</v>
      </c>
      <c r="U302" s="408">
        <f>'IdxETF data'!S312</f>
        <v>35.617469999999997</v>
      </c>
      <c r="V302" s="467">
        <f t="shared" si="99"/>
        <v>-2.0327287289130913E-2</v>
      </c>
      <c r="W302" s="466">
        <f>'IdxETF data'!R312</f>
        <v>19.448592999999999</v>
      </c>
      <c r="X302" s="467">
        <f t="shared" si="100"/>
        <v>-4.3217005029943412E-2</v>
      </c>
      <c r="Z302">
        <f t="shared" si="90"/>
        <v>296</v>
      </c>
      <c r="AA302" s="420">
        <f t="shared" si="101"/>
        <v>45536</v>
      </c>
      <c r="AB302" s="430">
        <f t="shared" si="102"/>
        <v>1.7882677969733196E-2</v>
      </c>
      <c r="AC302" s="434">
        <f t="shared" si="103"/>
        <v>0.20105831674235364</v>
      </c>
      <c r="AD302" s="438">
        <f t="shared" si="104"/>
        <v>3.7082407689782215E-2</v>
      </c>
      <c r="AE302" s="442">
        <f t="shared" si="105"/>
        <v>0.15327555733297671</v>
      </c>
      <c r="AF302" s="446">
        <f t="shared" si="106"/>
        <v>-5.9747040952531361E-3</v>
      </c>
      <c r="AG302" s="449">
        <f t="shared" si="107"/>
        <v>7.3679089409387277E-2</v>
      </c>
      <c r="AH302" s="472">
        <f t="shared" si="109"/>
        <v>6.4972174117424744E-2</v>
      </c>
      <c r="AI302" s="424">
        <f t="shared" si="108"/>
        <v>1.7882677969733196E-2</v>
      </c>
      <c r="AJ302" s="372">
        <f t="shared" si="110"/>
        <v>430.77148264399409</v>
      </c>
    </row>
    <row r="303" spans="2:36">
      <c r="B303" s="390">
        <f>'Step #4'!B303</f>
        <v>298</v>
      </c>
      <c r="C303" s="406">
        <f>'Step #4'!C303</f>
        <v>45597</v>
      </c>
      <c r="D303" s="398">
        <f>'IdxETF data'!D313</f>
        <v>598.72772199999997</v>
      </c>
      <c r="E303" s="422">
        <f t="shared" si="91"/>
        <v>5.9633384391009292E-2</v>
      </c>
      <c r="F303" s="409">
        <f>'IdxETF data'!AB313</f>
        <v>29.863126999999999</v>
      </c>
      <c r="G303" s="410">
        <f t="shared" si="92"/>
        <v>-3.9607106008876625E-2</v>
      </c>
      <c r="H303" s="392">
        <f>'IdxETF data'!AF313</f>
        <v>32.270000000000003</v>
      </c>
      <c r="I303" s="411">
        <f t="shared" si="93"/>
        <v>-1.5470297029701596E-3</v>
      </c>
      <c r="J303" s="412">
        <f>'IdxETF data'!AH313</f>
        <v>17.087729</v>
      </c>
      <c r="K303" s="413">
        <f t="shared" si="94"/>
        <v>-2.4062651510993405E-2</v>
      </c>
      <c r="L303" s="464">
        <f>'IdxETF data'!AP313</f>
        <v>68.618155999999999</v>
      </c>
      <c r="M303" s="414">
        <f t="shared" si="95"/>
        <v>2.3799043765093897E-2</v>
      </c>
      <c r="N303" s="415">
        <f>'IdxETF data'!AZ313</f>
        <v>22.151092999999999</v>
      </c>
      <c r="O303" s="417">
        <f t="shared" si="96"/>
        <v>6.4138491247136109E-2</v>
      </c>
      <c r="Q303" s="408">
        <f>'IdxETF data'!K313</f>
        <v>9.4710040000000006</v>
      </c>
      <c r="R303" s="467">
        <f t="shared" si="97"/>
        <v>1.1385368844751831E-2</v>
      </c>
      <c r="S303" s="463">
        <f>'IdxETF data'!Q313</f>
        <v>144.95399499999999</v>
      </c>
      <c r="T303" s="467">
        <f t="shared" si="98"/>
        <v>6.6232971287030651E-2</v>
      </c>
      <c r="U303" s="408">
        <f>'IdxETF data'!S313</f>
        <v>37.133918999999999</v>
      </c>
      <c r="V303" s="467">
        <f t="shared" si="99"/>
        <v>4.2575988693189126E-2</v>
      </c>
      <c r="W303" s="466">
        <f>'IdxETF data'!R313</f>
        <v>19.399554999999999</v>
      </c>
      <c r="X303" s="467">
        <f t="shared" si="100"/>
        <v>-2.5214163307339943E-3</v>
      </c>
      <c r="Z303">
        <f t="shared" si="90"/>
        <v>297</v>
      </c>
      <c r="AA303" s="420">
        <f t="shared" si="101"/>
        <v>45566</v>
      </c>
      <c r="AB303" s="430">
        <f t="shared" si="102"/>
        <v>-5.8836228728982309E-3</v>
      </c>
      <c r="AC303" s="434">
        <f t="shared" si="103"/>
        <v>-6.922673703749993E-3</v>
      </c>
      <c r="AD303" s="438">
        <f t="shared" si="104"/>
        <v>-4.4917257683215195E-2</v>
      </c>
      <c r="AE303" s="442">
        <f t="shared" si="105"/>
        <v>-4.2336509401996514E-2</v>
      </c>
      <c r="AF303" s="446">
        <f t="shared" si="106"/>
        <v>-4.8504376899363821E-2</v>
      </c>
      <c r="AG303" s="449">
        <f t="shared" si="107"/>
        <v>-3.5665839659425158E-2</v>
      </c>
      <c r="AH303" s="472">
        <f t="shared" si="109"/>
        <v>-2.2780111453282618E-2</v>
      </c>
      <c r="AI303" s="424">
        <f t="shared" si="108"/>
        <v>-5.8836228728982309E-3</v>
      </c>
      <c r="AJ303" s="372">
        <f t="shared" si="110"/>
        <v>420.95846025846811</v>
      </c>
    </row>
    <row r="304" spans="2:36">
      <c r="B304" s="390">
        <f>'Step #4'!B304</f>
        <v>299</v>
      </c>
      <c r="C304" s="406">
        <f>'Step #4'!C304</f>
        <v>45627</v>
      </c>
      <c r="D304" s="398">
        <f>'IdxETF data'!D314</f>
        <v>582.36218299999996</v>
      </c>
      <c r="E304" s="422">
        <f t="shared" si="91"/>
        <v>-2.7333858778631925E-2</v>
      </c>
      <c r="F304" s="409">
        <f>'IdxETF data'!AB314</f>
        <v>29.991211</v>
      </c>
      <c r="G304" s="410">
        <f t="shared" si="92"/>
        <v>4.2890351033901819E-3</v>
      </c>
      <c r="H304" s="392">
        <f>'IdxETF data'!AF314</f>
        <v>31.82</v>
      </c>
      <c r="I304" s="411">
        <f t="shared" si="93"/>
        <v>-1.3944840409048753E-2</v>
      </c>
      <c r="J304" s="412">
        <f>'IdxETF data'!AH314</f>
        <v>16.323484000000001</v>
      </c>
      <c r="K304" s="413">
        <f t="shared" si="94"/>
        <v>-4.4724784668576989E-2</v>
      </c>
      <c r="L304" s="464">
        <f>'IdxETF data'!AP314</f>
        <v>66.067993000000001</v>
      </c>
      <c r="M304" s="414">
        <f t="shared" si="95"/>
        <v>-3.7164551609343732E-2</v>
      </c>
      <c r="N304" s="415">
        <f>'IdxETF data'!AZ314</f>
        <v>21.293507000000002</v>
      </c>
      <c r="O304" s="417">
        <f t="shared" si="96"/>
        <v>-3.871529048250566E-2</v>
      </c>
      <c r="Q304" s="408">
        <f>'IdxETF data'!K314</f>
        <v>9.3033090000000005</v>
      </c>
      <c r="R304" s="467">
        <f t="shared" si="97"/>
        <v>-1.7706148154936874E-2</v>
      </c>
      <c r="S304" s="463">
        <f>'IdxETF data'!Q314</f>
        <v>140.13377399999999</v>
      </c>
      <c r="T304" s="467">
        <f t="shared" si="98"/>
        <v>-3.3253453966549884E-2</v>
      </c>
      <c r="U304" s="408">
        <f>'IdxETF data'!S314</f>
        <v>34.110615000000003</v>
      </c>
      <c r="V304" s="467">
        <f t="shared" si="99"/>
        <v>-8.1416238345325076E-2</v>
      </c>
      <c r="W304" s="466">
        <f>'IdxETF data'!R314</f>
        <v>18.585519999999999</v>
      </c>
      <c r="X304" s="467">
        <f t="shared" si="100"/>
        <v>-4.1961529529929931E-2</v>
      </c>
      <c r="Z304">
        <f t="shared" si="90"/>
        <v>298</v>
      </c>
      <c r="AA304" s="420">
        <f t="shared" si="101"/>
        <v>45597</v>
      </c>
      <c r="AB304" s="430">
        <f t="shared" si="102"/>
        <v>5.9633384391009292E-2</v>
      </c>
      <c r="AC304" s="434">
        <f t="shared" si="103"/>
        <v>-3.9607106008876625E-2</v>
      </c>
      <c r="AD304" s="438">
        <f t="shared" si="104"/>
        <v>-1.5470297029701596E-3</v>
      </c>
      <c r="AE304" s="442">
        <f t="shared" si="105"/>
        <v>-2.4062651510993405E-2</v>
      </c>
      <c r="AF304" s="446">
        <f t="shared" si="106"/>
        <v>2.3799043765093897E-2</v>
      </c>
      <c r="AG304" s="449">
        <f t="shared" si="107"/>
        <v>6.4138491247136109E-2</v>
      </c>
      <c r="AH304" s="472">
        <f t="shared" si="109"/>
        <v>2.4067721749750359E-2</v>
      </c>
      <c r="AI304" s="424">
        <f t="shared" si="108"/>
        <v>5.9633384391009292E-2</v>
      </c>
      <c r="AJ304" s="372">
        <f t="shared" si="110"/>
        <v>431.08997134817224</v>
      </c>
    </row>
    <row r="305" spans="2:36">
      <c r="B305" s="390">
        <f>'Step #4'!B305</f>
        <v>300</v>
      </c>
      <c r="C305" s="406">
        <f>'Step #4'!C305</f>
        <v>45658</v>
      </c>
      <c r="D305" s="398">
        <f>'IdxETF data'!D315</f>
        <v>600.01501499999995</v>
      </c>
      <c r="E305" s="422">
        <f t="shared" si="91"/>
        <v>3.0312462785723193E-2</v>
      </c>
      <c r="F305" s="409">
        <f>'IdxETF data'!AB315</f>
        <v>31.889999</v>
      </c>
      <c r="G305" s="410">
        <f t="shared" si="92"/>
        <v>6.3311481487026366E-2</v>
      </c>
      <c r="H305" s="392">
        <f>'IdxETF data'!AF315</f>
        <v>34.630001</v>
      </c>
      <c r="I305" s="411">
        <f t="shared" si="93"/>
        <v>8.8309270898805803E-2</v>
      </c>
      <c r="J305" s="412">
        <f>'IdxETF data'!AH315</f>
        <v>16.5</v>
      </c>
      <c r="K305" s="413">
        <f t="shared" si="94"/>
        <v>1.0813622876096662E-2</v>
      </c>
      <c r="L305" s="464">
        <f>'IdxETF data'!AP315</f>
        <v>68.309997999999993</v>
      </c>
      <c r="M305" s="414">
        <f t="shared" si="95"/>
        <v>3.3934813185561685E-2</v>
      </c>
      <c r="N305" s="415">
        <f>'IdxETF data'!AZ315</f>
        <v>22.58</v>
      </c>
      <c r="O305" s="417">
        <f t="shared" si="96"/>
        <v>6.0417149697323147E-2</v>
      </c>
      <c r="Q305" s="408">
        <f>'IdxETF data'!K315</f>
        <v>9.3623150000000006</v>
      </c>
      <c r="R305" s="467">
        <f t="shared" si="97"/>
        <v>6.3424744894531315E-3</v>
      </c>
      <c r="S305" s="463">
        <f>'IdxETF data'!Q315</f>
        <v>144.88468900000001</v>
      </c>
      <c r="T305" s="467">
        <f t="shared" si="98"/>
        <v>3.3902712132765522E-2</v>
      </c>
      <c r="U305" s="408">
        <f>'IdxETF data'!S315</f>
        <v>37.279998999999997</v>
      </c>
      <c r="V305" s="467">
        <f t="shared" si="99"/>
        <v>9.2914888811004737E-2</v>
      </c>
      <c r="W305" s="466">
        <f>'IdxETF data'!R315</f>
        <v>19.526644000000001</v>
      </c>
      <c r="X305" s="467">
        <f t="shared" si="100"/>
        <v>5.0637485526366932E-2</v>
      </c>
      <c r="Z305">
        <f t="shared" si="90"/>
        <v>299</v>
      </c>
      <c r="AA305" s="420">
        <f t="shared" si="101"/>
        <v>45627</v>
      </c>
      <c r="AB305" s="430">
        <f t="shared" si="102"/>
        <v>-2.7333858778631925E-2</v>
      </c>
      <c r="AC305" s="434">
        <f t="shared" si="103"/>
        <v>4.2890351033901819E-3</v>
      </c>
      <c r="AD305" s="438">
        <f t="shared" si="104"/>
        <v>-1.3944840409048753E-2</v>
      </c>
      <c r="AE305" s="442">
        <f t="shared" si="105"/>
        <v>-4.4724784668576989E-2</v>
      </c>
      <c r="AF305" s="446">
        <f t="shared" si="106"/>
        <v>-3.7164551609343732E-2</v>
      </c>
      <c r="AG305" s="449">
        <f t="shared" si="107"/>
        <v>-3.871529048250566E-2</v>
      </c>
      <c r="AH305" s="472">
        <f t="shared" si="109"/>
        <v>-2.4442376983344196E-2</v>
      </c>
      <c r="AI305" s="424">
        <f t="shared" si="108"/>
        <v>-2.7333858778631925E-2</v>
      </c>
      <c r="AJ305" s="372">
        <f t="shared" si="110"/>
        <v>420.55310775474118</v>
      </c>
    </row>
    <row r="306" spans="2:36">
      <c r="B306" s="390">
        <f>'Step #4'!B306</f>
        <v>301</v>
      </c>
      <c r="C306" s="406">
        <f>'Step #4'!C306</f>
        <v>45689</v>
      </c>
      <c r="D306" s="398">
        <f>'IdxETF data'!D316</f>
        <v>592.39794900000004</v>
      </c>
      <c r="E306" s="422">
        <f t="shared" si="91"/>
        <v>-1.2694792312822223E-2</v>
      </c>
      <c r="F306" s="409">
        <f>'IdxETF data'!AB316</f>
        <v>35.229999999999997</v>
      </c>
      <c r="G306" s="410">
        <f t="shared" si="92"/>
        <v>0.10473506129617616</v>
      </c>
      <c r="H306" s="392">
        <f>'IdxETF data'!AF316</f>
        <v>36.07</v>
      </c>
      <c r="I306" s="411">
        <f t="shared" si="93"/>
        <v>4.1582412891065124E-2</v>
      </c>
      <c r="J306" s="412">
        <f>'IdxETF data'!AH316</f>
        <v>17.59</v>
      </c>
      <c r="K306" s="413">
        <f t="shared" si="94"/>
        <v>6.6060606060606153E-2</v>
      </c>
      <c r="L306" s="464">
        <f>'IdxETF data'!AP316</f>
        <v>68.470000999999996</v>
      </c>
      <c r="M306" s="414">
        <f t="shared" si="95"/>
        <v>2.3423071978423415E-3</v>
      </c>
      <c r="N306" s="415">
        <f>'IdxETF data'!AZ316</f>
        <v>23.25</v>
      </c>
      <c r="O306" s="417">
        <f t="shared" si="96"/>
        <v>2.9672276350752869E-2</v>
      </c>
      <c r="Q306" s="408">
        <f>'IdxETF data'!K316</f>
        <v>9.5598010000000002</v>
      </c>
      <c r="R306" s="467">
        <f t="shared" si="97"/>
        <v>2.1093714535347141E-2</v>
      </c>
      <c r="S306" s="463">
        <f>'IdxETF data'!Q316</f>
        <v>142.11360199999999</v>
      </c>
      <c r="T306" s="467">
        <f t="shared" si="98"/>
        <v>-1.9126154869270051E-2</v>
      </c>
      <c r="U306" s="408">
        <f>'IdxETF data'!S316</f>
        <v>36.720001000000003</v>
      </c>
      <c r="V306" s="467">
        <f t="shared" si="99"/>
        <v>-1.5021405982333702E-2</v>
      </c>
      <c r="W306" s="466">
        <f>'IdxETF data'!R316</f>
        <v>19.875689999999999</v>
      </c>
      <c r="X306" s="467">
        <f t="shared" si="100"/>
        <v>1.7875370698620774E-2</v>
      </c>
      <c r="Z306">
        <f t="shared" si="90"/>
        <v>300</v>
      </c>
      <c r="AA306" s="420">
        <f t="shared" si="101"/>
        <v>45658</v>
      </c>
      <c r="AB306" s="430">
        <f t="shared" si="102"/>
        <v>3.0312462785723193E-2</v>
      </c>
      <c r="AC306" s="434">
        <f t="shared" si="103"/>
        <v>6.3311481487026366E-2</v>
      </c>
      <c r="AD306" s="438">
        <f t="shared" si="104"/>
        <v>8.8309270898805803E-2</v>
      </c>
      <c r="AE306" s="442">
        <f t="shared" si="105"/>
        <v>1.0813622876096662E-2</v>
      </c>
      <c r="AF306" s="446">
        <f t="shared" si="106"/>
        <v>3.3934813185561685E-2</v>
      </c>
      <c r="AG306" s="449">
        <f t="shared" si="107"/>
        <v>6.0417149697323147E-2</v>
      </c>
      <c r="AH306" s="472">
        <f t="shared" si="109"/>
        <v>4.5384656548062258E-2</v>
      </c>
      <c r="AI306" s="424">
        <f t="shared" si="108"/>
        <v>3.0312462785723193E-2</v>
      </c>
      <c r="AJ306" s="372">
        <f t="shared" si="110"/>
        <v>439.63976611041033</v>
      </c>
    </row>
    <row r="307" spans="2:36">
      <c r="B307" s="390">
        <f>'Step #4'!B307</f>
        <v>302</v>
      </c>
      <c r="C307" s="406">
        <f>'Step #4'!C307</f>
        <v>45717</v>
      </c>
      <c r="D307" s="398">
        <f>'IdxETF data'!D317</f>
        <v>557.71227999999996</v>
      </c>
      <c r="E307" s="422">
        <f t="shared" si="91"/>
        <v>-5.8551298259137075E-2</v>
      </c>
      <c r="F307" s="409">
        <f>'IdxETF data'!AB317</f>
        <v>35.840000000000003</v>
      </c>
      <c r="G307" s="410">
        <f t="shared" si="92"/>
        <v>1.7314788532500902E-2</v>
      </c>
      <c r="H307" s="392">
        <f>'IdxETF data'!AF317</f>
        <v>37.080002</v>
      </c>
      <c r="I307" s="411">
        <f t="shared" si="93"/>
        <v>2.8001164402550627E-2</v>
      </c>
      <c r="J307" s="412">
        <f>'IdxETF data'!AH317</f>
        <v>17.510000000000002</v>
      </c>
      <c r="K307" s="413">
        <f t="shared" si="94"/>
        <v>-4.5480386583285348E-3</v>
      </c>
      <c r="L307" s="464">
        <f>'IdxETF data'!AP317</f>
        <v>68.559997999999993</v>
      </c>
      <c r="M307" s="414">
        <f t="shared" si="95"/>
        <v>1.3144004481611127E-3</v>
      </c>
      <c r="N307" s="415">
        <f>'IdxETF data'!AZ317</f>
        <v>23.76</v>
      </c>
      <c r="O307" s="417">
        <f t="shared" si="96"/>
        <v>2.1935483870967776E-2</v>
      </c>
      <c r="Q307" s="408">
        <f>'IdxETF data'!K317</f>
        <v>9.5579339999999995</v>
      </c>
      <c r="R307" s="467">
        <f t="shared" si="97"/>
        <v>-1.9529695231113031E-4</v>
      </c>
      <c r="S307" s="463">
        <f>'IdxETF data'!Q317</f>
        <v>133.30188000000001</v>
      </c>
      <c r="T307" s="467">
        <f t="shared" si="98"/>
        <v>-6.2004775587912953E-2</v>
      </c>
      <c r="U307" s="408">
        <f>'IdxETF data'!S317</f>
        <v>34.57</v>
      </c>
      <c r="V307" s="467">
        <f t="shared" si="99"/>
        <v>-5.8551223895663917E-2</v>
      </c>
      <c r="W307" s="466">
        <f>'IdxETF data'!R317</f>
        <v>19.875689999999999</v>
      </c>
      <c r="X307" s="467">
        <f t="shared" si="100"/>
        <v>0</v>
      </c>
      <c r="Z307">
        <f t="shared" si="90"/>
        <v>301</v>
      </c>
      <c r="AA307" s="420">
        <f t="shared" si="101"/>
        <v>45689</v>
      </c>
      <c r="AB307" s="430">
        <f t="shared" si="102"/>
        <v>-1.2694792312822223E-2</v>
      </c>
      <c r="AC307" s="434">
        <f t="shared" si="103"/>
        <v>0.10473506129617616</v>
      </c>
      <c r="AD307" s="438">
        <f t="shared" si="104"/>
        <v>4.1582412891065124E-2</v>
      </c>
      <c r="AE307" s="442">
        <f t="shared" si="105"/>
        <v>6.6060606060606153E-2</v>
      </c>
      <c r="AF307" s="446">
        <f t="shared" si="106"/>
        <v>2.3423071978423415E-3</v>
      </c>
      <c r="AG307" s="449">
        <f t="shared" si="107"/>
        <v>2.9672276350752869E-2</v>
      </c>
      <c r="AH307" s="472">
        <f t="shared" si="109"/>
        <v>2.6677223163877439E-2</v>
      </c>
      <c r="AI307" s="424">
        <f t="shared" si="108"/>
        <v>-1.2694792312822223E-2</v>
      </c>
      <c r="AJ307" s="372">
        <f t="shared" si="110"/>
        <v>451.36813426265263</v>
      </c>
    </row>
    <row r="308" spans="2:36">
      <c r="B308" s="390">
        <f>'Step #4'!B308</f>
        <v>303</v>
      </c>
      <c r="C308" s="406">
        <f>'Step #4'!C308</f>
        <v>45748</v>
      </c>
      <c r="D308" s="398">
        <f>'IdxETF data'!D318</f>
        <v>554.53997800000002</v>
      </c>
      <c r="E308" s="422">
        <f t="shared" si="91"/>
        <v>-5.6880619519440456E-3</v>
      </c>
      <c r="F308" s="409">
        <f>'IdxETF data'!AB318</f>
        <v>33.860000999999997</v>
      </c>
      <c r="G308" s="410">
        <f t="shared" si="92"/>
        <v>-5.524550781250015E-2</v>
      </c>
      <c r="H308" s="392">
        <f>'IdxETF data'!AF318</f>
        <v>39.490001999999997</v>
      </c>
      <c r="I308" s="411">
        <f t="shared" si="93"/>
        <v>6.4994602751100139E-2</v>
      </c>
      <c r="J308" s="412">
        <f>'IdxETF data'!AH318</f>
        <v>17.52</v>
      </c>
      <c r="K308" s="413">
        <f t="shared" si="94"/>
        <v>5.7110222729850335E-4</v>
      </c>
      <c r="L308" s="464">
        <f>'IdxETF data'!AP318</f>
        <v>71.430000000000007</v>
      </c>
      <c r="M308" s="414">
        <f t="shared" si="95"/>
        <v>4.1861173916603933E-2</v>
      </c>
      <c r="N308" s="415">
        <f>'IdxETF data'!AZ318</f>
        <v>24.33</v>
      </c>
      <c r="O308" s="417">
        <f t="shared" si="96"/>
        <v>2.3989898989898784E-2</v>
      </c>
      <c r="Q308" s="408">
        <f>'IdxETF data'!K318</f>
        <v>9.5987390000000001</v>
      </c>
      <c r="R308" s="467">
        <f t="shared" si="97"/>
        <v>4.2692280570257868E-3</v>
      </c>
      <c r="S308" s="463">
        <f>'IdxETF data'!Q318</f>
        <v>132.83000200000001</v>
      </c>
      <c r="T308" s="467">
        <f t="shared" si="98"/>
        <v>-3.5399200671438757E-3</v>
      </c>
      <c r="U308" s="408">
        <f>'IdxETF data'!S318</f>
        <v>34.799999</v>
      </c>
      <c r="V308" s="467">
        <f t="shared" si="99"/>
        <v>6.6531385594446046E-3</v>
      </c>
      <c r="W308" s="466">
        <f>'IdxETF data'!R318</f>
        <v>20.549999</v>
      </c>
      <c r="X308" s="467">
        <f t="shared" si="100"/>
        <v>3.3926319035968211E-2</v>
      </c>
      <c r="Z308">
        <f t="shared" si="90"/>
        <v>302</v>
      </c>
      <c r="AA308" s="420">
        <f t="shared" si="101"/>
        <v>45717</v>
      </c>
      <c r="AB308" s="430">
        <f t="shared" si="102"/>
        <v>-5.8551298259137075E-2</v>
      </c>
      <c r="AC308" s="434">
        <f t="shared" si="103"/>
        <v>1.7314788532500902E-2</v>
      </c>
      <c r="AD308" s="438">
        <f t="shared" si="104"/>
        <v>2.8001164402550627E-2</v>
      </c>
      <c r="AE308" s="442">
        <f t="shared" si="105"/>
        <v>-4.5480386583285348E-3</v>
      </c>
      <c r="AF308" s="446">
        <f t="shared" si="106"/>
        <v>1.3144004481611127E-3</v>
      </c>
      <c r="AG308" s="449">
        <f t="shared" si="107"/>
        <v>2.1935483870967776E-2</v>
      </c>
      <c r="AH308" s="472">
        <f t="shared" si="109"/>
        <v>-1.4752941797317065E-2</v>
      </c>
      <c r="AI308" s="424">
        <f t="shared" si="108"/>
        <v>-5.8551298259137075E-2</v>
      </c>
      <c r="AJ308" s="372">
        <f t="shared" si="110"/>
        <v>444.70912644871203</v>
      </c>
    </row>
    <row r="309" spans="2:36">
      <c r="B309" s="390">
        <f>'Step #4'!B309</f>
        <v>304</v>
      </c>
      <c r="C309" s="406">
        <f>'Step #4'!C309</f>
        <v>45778</v>
      </c>
      <c r="D309" s="398">
        <f>'IdxETF data'!D319</f>
        <v>589.39001499999995</v>
      </c>
      <c r="E309" s="422">
        <f t="shared" si="91"/>
        <v>6.2844949656632121E-2</v>
      </c>
      <c r="F309" s="409">
        <f>'IdxETF data'!AB319</f>
        <v>35</v>
      </c>
      <c r="G309" s="410">
        <f t="shared" si="92"/>
        <v>3.3668014363023913E-2</v>
      </c>
      <c r="H309" s="392">
        <f>'IdxETF data'!AF319</f>
        <v>41.970001000000003</v>
      </c>
      <c r="I309" s="411">
        <f t="shared" si="93"/>
        <v>6.2800680536810427E-2</v>
      </c>
      <c r="J309" s="412">
        <f>'IdxETF data'!AH319</f>
        <v>18.940000999999999</v>
      </c>
      <c r="K309" s="413">
        <f t="shared" si="94"/>
        <v>8.1050285388127863E-2</v>
      </c>
      <c r="L309" s="464">
        <f>'IdxETF data'!AP319</f>
        <v>74.120002999999997</v>
      </c>
      <c r="M309" s="414">
        <f t="shared" si="95"/>
        <v>3.7659288814223535E-2</v>
      </c>
      <c r="N309" s="415">
        <f>'IdxETF data'!AZ319</f>
        <v>25.74</v>
      </c>
      <c r="O309" s="417">
        <f t="shared" si="96"/>
        <v>5.7953144266337908E-2</v>
      </c>
      <c r="Q309" s="408">
        <f>'IdxETF data'!K319</f>
        <v>9.5289350000000006</v>
      </c>
      <c r="R309" s="467">
        <f t="shared" si="97"/>
        <v>-7.2722052344583732E-3</v>
      </c>
      <c r="S309" s="463">
        <f>'IdxETF data'!Q319</f>
        <v>141.229996</v>
      </c>
      <c r="T309" s="467">
        <f t="shared" si="98"/>
        <v>6.3238680068679054E-2</v>
      </c>
      <c r="U309" s="408">
        <f>'IdxETF data'!S319</f>
        <v>37.279998999999997</v>
      </c>
      <c r="V309" s="467">
        <f t="shared" si="99"/>
        <v>7.1264369863918597E-2</v>
      </c>
      <c r="W309" s="466">
        <f>'IdxETF data'!R319</f>
        <v>21.5</v>
      </c>
      <c r="X309" s="467">
        <f t="shared" si="100"/>
        <v>4.6228761373662275E-2</v>
      </c>
      <c r="Z309">
        <f t="shared" si="90"/>
        <v>303</v>
      </c>
      <c r="AA309" s="420">
        <f t="shared" si="101"/>
        <v>45748</v>
      </c>
      <c r="AB309" s="430">
        <f t="shared" si="102"/>
        <v>-5.6880619519440456E-3</v>
      </c>
      <c r="AC309" s="434">
        <f t="shared" si="103"/>
        <v>-5.524550781250015E-2</v>
      </c>
      <c r="AD309" s="438">
        <f t="shared" si="104"/>
        <v>6.4994602751100139E-2</v>
      </c>
      <c r="AE309" s="442">
        <f t="shared" si="105"/>
        <v>5.7110222729850335E-4</v>
      </c>
      <c r="AF309" s="446">
        <f t="shared" si="106"/>
        <v>4.1861173916603933E-2</v>
      </c>
      <c r="AG309" s="449">
        <f t="shared" si="107"/>
        <v>2.3989898989898784E-2</v>
      </c>
      <c r="AH309" s="472">
        <f t="shared" si="109"/>
        <v>5.8293569733925011E-3</v>
      </c>
      <c r="AI309" s="424">
        <f t="shared" si="108"/>
        <v>-5.6880619519440456E-3</v>
      </c>
      <c r="AJ309" s="372">
        <f t="shared" si="110"/>
        <v>447.30149469610711</v>
      </c>
    </row>
    <row r="310" spans="2:36">
      <c r="B310" s="390">
        <f>'Step #4'!B310</f>
        <v>305</v>
      </c>
      <c r="C310" s="406">
        <f>'Step #4'!C310</f>
        <v>45809</v>
      </c>
      <c r="D310" s="398">
        <f>'IdxETF data'!D320</f>
        <v>599.14001499999995</v>
      </c>
      <c r="E310" s="422">
        <f t="shared" si="91"/>
        <v>1.65425265984529E-2</v>
      </c>
      <c r="F310" s="409">
        <f>'IdxETF data'!AB320</f>
        <v>36.590000000000003</v>
      </c>
      <c r="G310" s="410">
        <f t="shared" si="92"/>
        <v>4.5428571428571596E-2</v>
      </c>
      <c r="H310" s="392">
        <f>'IdxETF data'!AF320</f>
        <v>42.52</v>
      </c>
      <c r="I310" s="411">
        <f t="shared" si="93"/>
        <v>1.3104574383974832E-2</v>
      </c>
      <c r="J310" s="412">
        <f>'IdxETF data'!AH320</f>
        <v>19.549999</v>
      </c>
      <c r="K310" s="413">
        <f t="shared" si="94"/>
        <v>3.2206862079891208E-2</v>
      </c>
      <c r="L310" s="464">
        <f>'IdxETF data'!AP320</f>
        <v>73.819999999999993</v>
      </c>
      <c r="M310" s="414">
        <f t="shared" si="95"/>
        <v>-4.0475308669375432E-3</v>
      </c>
      <c r="N310" s="415">
        <f>'IdxETF data'!AZ320</f>
        <v>26.309999000000001</v>
      </c>
      <c r="O310" s="417">
        <f t="shared" si="96"/>
        <v>2.2144483294483486E-2</v>
      </c>
      <c r="Q310" s="408">
        <f>'IdxETF data'!K320</f>
        <v>9.52</v>
      </c>
      <c r="R310" s="467">
        <f t="shared" si="97"/>
        <v>-9.3767036924918834E-4</v>
      </c>
      <c r="S310" s="463">
        <f>'IdxETF data'!Q320</f>
        <v>143.61999499999999</v>
      </c>
      <c r="T310" s="467">
        <f t="shared" si="98"/>
        <v>1.6922743522558736E-2</v>
      </c>
      <c r="U310" s="408">
        <f>'IdxETF data'!S320</f>
        <v>38.200001</v>
      </c>
      <c r="V310" s="467">
        <f t="shared" si="99"/>
        <v>2.4678165898019522E-2</v>
      </c>
      <c r="W310" s="466">
        <f>'IdxETF data'!R320</f>
        <v>21.83</v>
      </c>
      <c r="X310" s="467">
        <f t="shared" si="100"/>
        <v>1.5348837209302246E-2</v>
      </c>
      <c r="Z310">
        <f t="shared" si="90"/>
        <v>304</v>
      </c>
      <c r="AA310" s="420">
        <f t="shared" si="101"/>
        <v>45778</v>
      </c>
      <c r="AB310" s="430">
        <f t="shared" si="102"/>
        <v>6.2844949656632121E-2</v>
      </c>
      <c r="AC310" s="434">
        <f t="shared" si="103"/>
        <v>3.3668014363023913E-2</v>
      </c>
      <c r="AD310" s="438">
        <f t="shared" si="104"/>
        <v>6.2800680536810427E-2</v>
      </c>
      <c r="AE310" s="442">
        <f t="shared" si="105"/>
        <v>8.1050285388127863E-2</v>
      </c>
      <c r="AF310" s="446">
        <f t="shared" si="106"/>
        <v>3.7659288814223535E-2</v>
      </c>
      <c r="AG310" s="449">
        <f t="shared" si="107"/>
        <v>5.7953144266337908E-2</v>
      </c>
      <c r="AH310" s="472">
        <f t="shared" si="109"/>
        <v>5.727455594449693E-2</v>
      </c>
      <c r="AI310" s="424">
        <f t="shared" si="108"/>
        <v>6.2844949656632121E-2</v>
      </c>
      <c r="AJ310" s="372">
        <f t="shared" si="110"/>
        <v>472.92048917813645</v>
      </c>
    </row>
    <row r="311" spans="2:36">
      <c r="R311" s="36"/>
      <c r="Z311">
        <f t="shared" si="90"/>
        <v>305</v>
      </c>
      <c r="AA311" s="420">
        <f t="shared" si="101"/>
        <v>45809</v>
      </c>
      <c r="AB311" s="430">
        <f t="shared" si="102"/>
        <v>1.65425265984529E-2</v>
      </c>
      <c r="AC311" s="434">
        <f t="shared" si="103"/>
        <v>4.5428571428571596E-2</v>
      </c>
      <c r="AD311" s="438">
        <f t="shared" si="104"/>
        <v>1.3104574383974832E-2</v>
      </c>
      <c r="AE311" s="442">
        <f t="shared" si="105"/>
        <v>3.2206862079891208E-2</v>
      </c>
      <c r="AF311" s="446">
        <f t="shared" si="106"/>
        <v>-4.0475308669375432E-3</v>
      </c>
      <c r="AG311" s="449">
        <f t="shared" si="107"/>
        <v>2.2144483294483486E-2</v>
      </c>
      <c r="AH311" s="472">
        <f t="shared" si="109"/>
        <v>2.0427363962006839E-2</v>
      </c>
      <c r="AI311" s="424">
        <f t="shared" si="108"/>
        <v>1.65425265984529E-2</v>
      </c>
      <c r="AJ311" s="451">
        <f t="shared" si="110"/>
        <v>482.58100813566864</v>
      </c>
    </row>
    <row r="312" spans="2:36" ht="13.25" customHeight="1">
      <c r="D312" s="627"/>
      <c r="E312" s="625"/>
      <c r="F312" s="627"/>
      <c r="G312" s="625"/>
      <c r="H312" s="628"/>
      <c r="I312" s="626"/>
      <c r="J312" s="627"/>
      <c r="K312" s="625"/>
      <c r="L312" s="628"/>
      <c r="M312" s="626"/>
      <c r="N312" s="628"/>
      <c r="O312" s="626"/>
      <c r="Q312" s="369" t="s">
        <v>327</v>
      </c>
      <c r="R312" s="469">
        <f>AVERAGE(R6:R310)</f>
        <v>3.1913150532235702E-3</v>
      </c>
      <c r="S312" s="470" t="s">
        <v>327</v>
      </c>
      <c r="T312" s="469">
        <f>AVERAGE(T6:T310)</f>
        <v>7.3933260385024759E-3</v>
      </c>
      <c r="U312" s="470" t="s">
        <v>327</v>
      </c>
      <c r="V312" s="469">
        <f>AVERAGE(V6:V310)</f>
        <v>8.1781049225641209E-3</v>
      </c>
      <c r="W312" s="470" t="s">
        <v>327</v>
      </c>
      <c r="X312" s="469">
        <f>AVERAGE(X6:X310)</f>
        <v>4.9987780620112327E-3</v>
      </c>
    </row>
    <row r="313" spans="2:36" ht="13.25" customHeight="1">
      <c r="D313" s="627"/>
      <c r="E313" s="625"/>
      <c r="F313" s="627"/>
      <c r="G313" s="625"/>
      <c r="H313" s="628"/>
      <c r="I313" s="626"/>
      <c r="J313" s="627"/>
      <c r="K313" s="625"/>
      <c r="L313" s="628"/>
      <c r="M313" s="626"/>
      <c r="N313" s="628"/>
      <c r="O313" s="626"/>
      <c r="Q313" s="462" t="s">
        <v>317</v>
      </c>
      <c r="R313" s="472">
        <f>STDEV(R6:R310)</f>
        <v>1.2266491688604922E-2</v>
      </c>
      <c r="S313" s="471" t="s">
        <v>317</v>
      </c>
      <c r="T313" s="472">
        <f>STDEV(T6:T310)</f>
        <v>4.58602354606161E-2</v>
      </c>
      <c r="U313" s="471" t="s">
        <v>317</v>
      </c>
      <c r="V313" s="472">
        <f>STDEV(V6:V310)</f>
        <v>5.2519095129387856E-2</v>
      </c>
      <c r="W313" s="471" t="s">
        <v>317</v>
      </c>
      <c r="X313" s="472">
        <f>STDEV(X6:X310)</f>
        <v>4.9018203086632788E-2</v>
      </c>
      <c r="AA313" s="490" t="s">
        <v>375</v>
      </c>
      <c r="AB313" s="537">
        <f>STDEV(AB7:AB311)</f>
        <v>4.4562403767142329E-2</v>
      </c>
      <c r="AC313" s="619">
        <f>STDEV(AC7:AC311)</f>
        <v>7.3934257779279366E-2</v>
      </c>
      <c r="AD313" s="633">
        <f t="shared" ref="AD313:AG313" si="111">STDEV(AD7:AD311)</f>
        <v>6.8835637468864438E-2</v>
      </c>
      <c r="AE313" s="607">
        <f t="shared" si="111"/>
        <v>6.0712254389306254E-2</v>
      </c>
      <c r="AF313" s="634">
        <f t="shared" si="111"/>
        <v>4.6861489273978076E-2</v>
      </c>
      <c r="AG313" s="635">
        <f t="shared" si="111"/>
        <v>6.2393631371102168E-2</v>
      </c>
      <c r="AH313" s="1145" t="s">
        <v>316</v>
      </c>
      <c r="AI313" s="1105" t="s">
        <v>394</v>
      </c>
      <c r="AJ313" s="1151" t="s">
        <v>311</v>
      </c>
    </row>
    <row r="314" spans="2:36" ht="14" thickBot="1">
      <c r="R314" s="797"/>
      <c r="T314" s="797"/>
      <c r="V314" s="797"/>
      <c r="AA314" s="490" t="s">
        <v>327</v>
      </c>
      <c r="AB314" s="430">
        <f>AVERAGE(AB7:AB311)</f>
        <v>7.2815096186284942E-3</v>
      </c>
      <c r="AC314" s="434">
        <f t="shared" ref="AC314:AG314" si="112">AVERAGE(AC7:AC311)</f>
        <v>6.145675930563985E-3</v>
      </c>
      <c r="AD314" s="629">
        <f t="shared" si="112"/>
        <v>6.1796473773495343E-3</v>
      </c>
      <c r="AE314" s="442">
        <f t="shared" si="112"/>
        <v>5.5559383899720996E-3</v>
      </c>
      <c r="AF314" s="446">
        <f t="shared" si="112"/>
        <v>2.9645670286341593E-3</v>
      </c>
      <c r="AG314" s="630">
        <f t="shared" si="112"/>
        <v>6.6379892873912249E-3</v>
      </c>
      <c r="AH314" s="1145"/>
      <c r="AI314" s="1137"/>
      <c r="AJ314" s="981"/>
    </row>
    <row r="315" spans="2:36">
      <c r="D315" s="624"/>
      <c r="E315" s="624"/>
      <c r="F315" s="624"/>
      <c r="G315" s="624"/>
      <c r="H315" s="452"/>
      <c r="I315" s="452"/>
      <c r="J315" s="624"/>
      <c r="K315" s="624"/>
      <c r="L315" s="452"/>
      <c r="M315" s="452"/>
      <c r="N315" s="452"/>
      <c r="O315" s="452"/>
      <c r="R315" s="831" t="s">
        <v>425</v>
      </c>
      <c r="T315" s="831" t="s">
        <v>425</v>
      </c>
      <c r="V315" s="831" t="s">
        <v>425</v>
      </c>
      <c r="X315" s="831" t="s">
        <v>425</v>
      </c>
      <c r="AH315" s="1150">
        <f>STDEV(AH7:AH311)</f>
        <v>4.6772743475478981E-2</v>
      </c>
      <c r="AI315" s="1138">
        <f>STDEV(AI7:AI311)</f>
        <v>4.4562403767142329E-2</v>
      </c>
      <c r="AJ315" s="1150">
        <f>(AJ311-100)/100</f>
        <v>3.8258100813566864</v>
      </c>
    </row>
    <row r="316" spans="2:36" ht="14" thickBot="1">
      <c r="D316" s="624"/>
      <c r="E316" s="624"/>
      <c r="F316" s="624"/>
      <c r="G316" s="624"/>
      <c r="H316" s="452"/>
      <c r="I316" s="452"/>
      <c r="J316" s="624"/>
      <c r="K316" s="624"/>
      <c r="L316" s="452"/>
      <c r="M316" s="452"/>
      <c r="N316" s="452"/>
      <c r="O316" s="452"/>
      <c r="R316" s="832">
        <f>(Q310-Q5)/Q5</f>
        <v>1.583174417456181</v>
      </c>
      <c r="T316" s="832">
        <f>(S310-S5)/S5</f>
        <v>5.8597773013008503</v>
      </c>
      <c r="V316" s="832">
        <f>(U310-U5)/U5</f>
        <v>6.8858917684091185</v>
      </c>
      <c r="X316" s="832">
        <f>(W310-W5)/W5</f>
        <v>2.1622429066096811</v>
      </c>
      <c r="AH316" s="1150"/>
      <c r="AI316" s="1138"/>
      <c r="AJ316" s="1150"/>
    </row>
    <row r="317" spans="2:36">
      <c r="AH317" s="452"/>
    </row>
  </sheetData>
  <mergeCells count="26">
    <mergeCell ref="AH315:AH316"/>
    <mergeCell ref="AJ315:AJ316"/>
    <mergeCell ref="AJ313:AJ314"/>
    <mergeCell ref="AH4:AH5"/>
    <mergeCell ref="AI4:AI5"/>
    <mergeCell ref="AJ4:AJ5"/>
    <mergeCell ref="Q2:S3"/>
    <mergeCell ref="B2:D3"/>
    <mergeCell ref="AL14:AM15"/>
    <mergeCell ref="AL4:AO4"/>
    <mergeCell ref="AH313:AH314"/>
    <mergeCell ref="AM26:AM31"/>
    <mergeCell ref="AN27:AN31"/>
    <mergeCell ref="AO28:AO31"/>
    <mergeCell ref="AM36:AN36"/>
    <mergeCell ref="AM37:AN37"/>
    <mergeCell ref="AM38:AN38"/>
    <mergeCell ref="AM39:AN39"/>
    <mergeCell ref="AM40:AN40"/>
    <mergeCell ref="BK8:BS8"/>
    <mergeCell ref="AI313:AI314"/>
    <mergeCell ref="AI315:AI316"/>
    <mergeCell ref="AP29:AP31"/>
    <mergeCell ref="AQ30:AQ31"/>
    <mergeCell ref="AL24:AM24"/>
    <mergeCell ref="AM35:AN35"/>
  </mergeCells>
  <pageMargins left="0.7" right="0.7" top="0.75" bottom="0.75" header="0.3" footer="0.3"/>
  <ignoredErrors>
    <ignoredError sqref="H6 H7:H310 L6 J6:J310 L7:L310 N6:N310 F6:F7 F8:F310 S6 S10:S11 S7:S9 S12:S18 S52:S54 S37:S39 S40:S51 S153:S310 S55:S152 S22:S35 S19:S21 S36 U6:U310 W6:W310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42BD-01FC-49E4-BB5E-1E10AF96A4B2}">
  <dimension ref="C2:BA321"/>
  <sheetViews>
    <sheetView zoomScale="85" zoomScaleNormal="85" workbookViewId="0">
      <selection activeCell="F53" sqref="F53"/>
    </sheetView>
    <sheetView workbookViewId="1"/>
  </sheetViews>
  <sheetFormatPr baseColWidth="10" defaultColWidth="8.83203125" defaultRowHeight="13"/>
  <cols>
    <col min="3" max="3" width="7.83203125" customWidth="1"/>
    <col min="4" max="4" width="12.5" customWidth="1"/>
    <col min="5" max="5" width="14.1640625" customWidth="1"/>
    <col min="6" max="20" width="13" customWidth="1"/>
    <col min="23" max="23" width="10.5" customWidth="1"/>
    <col min="24" max="29" width="11.33203125" customWidth="1"/>
    <col min="37" max="41" width="14.5" customWidth="1"/>
    <col min="42" max="42" width="20.1640625" customWidth="1"/>
    <col min="43" max="47" width="15.83203125" customWidth="1"/>
    <col min="48" max="48" width="16.1640625" customWidth="1"/>
    <col min="49" max="52" width="15.6640625" customWidth="1"/>
    <col min="53" max="53" width="18.5" customWidth="1"/>
  </cols>
  <sheetData>
    <row r="2" spans="3:53">
      <c r="D2" s="583"/>
      <c r="E2" s="579"/>
      <c r="G2" s="578"/>
      <c r="H2" s="578"/>
      <c r="I2" s="578"/>
      <c r="J2" s="578"/>
      <c r="K2" s="578"/>
      <c r="L2" s="578"/>
      <c r="M2" s="578"/>
      <c r="N2" s="578"/>
      <c r="O2" s="578"/>
      <c r="P2" s="578"/>
      <c r="Q2" s="578"/>
      <c r="R2" s="578"/>
      <c r="S2" s="578"/>
    </row>
    <row r="3" spans="3:53" ht="14">
      <c r="D3" s="584"/>
      <c r="E3" s="580" t="s">
        <v>366</v>
      </c>
      <c r="F3" s="1228" t="s">
        <v>361</v>
      </c>
      <c r="G3" s="1228"/>
      <c r="H3" s="1228"/>
      <c r="I3" s="1229" t="s">
        <v>362</v>
      </c>
      <c r="J3" s="1229"/>
      <c r="K3" s="1229"/>
      <c r="L3" s="1230" t="s">
        <v>363</v>
      </c>
      <c r="M3" s="1230"/>
      <c r="N3" s="1230"/>
      <c r="O3" s="1231" t="s">
        <v>364</v>
      </c>
      <c r="P3" s="1231"/>
      <c r="Q3" s="1231"/>
      <c r="R3" s="1232" t="s">
        <v>365</v>
      </c>
      <c r="S3" s="1232"/>
      <c r="T3" s="1232"/>
    </row>
    <row r="4" spans="3:53" ht="34.75" customHeight="1" thickBot="1">
      <c r="C4" s="349" t="s">
        <v>240</v>
      </c>
      <c r="D4" s="349" t="s">
        <v>358</v>
      </c>
      <c r="E4" s="356" t="s">
        <v>367</v>
      </c>
      <c r="F4" s="387" t="s">
        <v>359</v>
      </c>
      <c r="G4" s="387" t="s">
        <v>360</v>
      </c>
      <c r="H4" s="387" t="s">
        <v>372</v>
      </c>
      <c r="I4" s="374" t="s">
        <v>359</v>
      </c>
      <c r="J4" s="374" t="s">
        <v>360</v>
      </c>
      <c r="K4" s="374" t="s">
        <v>372</v>
      </c>
      <c r="L4" s="380" t="s">
        <v>359</v>
      </c>
      <c r="M4" s="380" t="s">
        <v>360</v>
      </c>
      <c r="N4" s="380" t="s">
        <v>372</v>
      </c>
      <c r="O4" s="388" t="s">
        <v>359</v>
      </c>
      <c r="P4" s="388" t="s">
        <v>360</v>
      </c>
      <c r="Q4" s="388" t="s">
        <v>372</v>
      </c>
      <c r="R4" s="384" t="s">
        <v>359</v>
      </c>
      <c r="S4" s="384" t="s">
        <v>360</v>
      </c>
      <c r="T4" s="384" t="s">
        <v>372</v>
      </c>
    </row>
    <row r="5" spans="3:53">
      <c r="C5" s="390">
        <f>'Step #4'!B5</f>
        <v>0</v>
      </c>
      <c r="D5" s="562">
        <f>'Step #4'!C5</f>
        <v>36526</v>
      </c>
      <c r="E5" s="582" t="s">
        <v>278</v>
      </c>
      <c r="F5" s="563" t="s">
        <v>278</v>
      </c>
      <c r="G5" s="564" t="s">
        <v>278</v>
      </c>
      <c r="H5" s="563" t="s">
        <v>278</v>
      </c>
      <c r="I5" s="572" t="s">
        <v>278</v>
      </c>
      <c r="J5" s="572" t="s">
        <v>278</v>
      </c>
      <c r="K5" s="572" t="s">
        <v>278</v>
      </c>
      <c r="L5" s="574" t="s">
        <v>278</v>
      </c>
      <c r="M5" s="574" t="s">
        <v>278</v>
      </c>
      <c r="N5" s="574" t="s">
        <v>278</v>
      </c>
      <c r="O5" s="573" t="s">
        <v>278</v>
      </c>
      <c r="P5" s="573" t="s">
        <v>278</v>
      </c>
      <c r="Q5" s="573" t="s">
        <v>278</v>
      </c>
      <c r="R5" s="416" t="s">
        <v>278</v>
      </c>
      <c r="S5" s="416" t="s">
        <v>278</v>
      </c>
      <c r="T5" s="416" t="s">
        <v>278</v>
      </c>
      <c r="AK5" s="1189" t="str">
        <f>'Step #9'!AR18</f>
        <v>Calculated RFR mth</v>
      </c>
      <c r="AL5" s="1191">
        <f>'Step #9'!AS18</f>
        <v>3.7499999999999999E-3</v>
      </c>
    </row>
    <row r="6" spans="3:53" ht="14" thickBot="1">
      <c r="C6" s="390">
        <f>'Step #4'!B6</f>
        <v>1</v>
      </c>
      <c r="D6" s="562">
        <f>'Step #4'!C6</f>
        <v>36557</v>
      </c>
      <c r="E6" s="581">
        <f>('IdxETF data'!C16/'IdxETF data'!C15)-1</f>
        <v>-2.0108142219927405E-2</v>
      </c>
      <c r="F6" s="458">
        <f>('IdxETF data'!AA16/'IdxETF data'!AA15)-1</f>
        <v>0.1169911479198591</v>
      </c>
      <c r="G6" s="458">
        <f>('FX data'!G15/'FX data'!G16)-1</f>
        <v>2.8994611834631812E-4</v>
      </c>
      <c r="H6" s="565">
        <f>(1+F6)*(1+G6)-1</f>
        <v>0.1173150151674256</v>
      </c>
      <c r="I6" s="575">
        <f>('IdxETF data'!AE16/'IdxETF data'!AE15)-1</f>
        <v>0.1183436268070579</v>
      </c>
      <c r="J6" s="425">
        <f>('FX data'!H16/'FX data'!H15)-1</f>
        <v>-4.1752831117676137E-2</v>
      </c>
      <c r="K6" s="575">
        <f>( 1+I6)*(1+J6)-1</f>
        <v>7.1649614225453462E-2</v>
      </c>
      <c r="L6" s="460">
        <f>('IdxETF data'!AG16/'IdxETF data'!AG15)-1</f>
        <v>0.10539941988408108</v>
      </c>
      <c r="M6" s="460">
        <f>('FX data'!I15/'FX data'!I16)-1</f>
        <v>-5.3979719048413699E-4</v>
      </c>
      <c r="N6" s="460">
        <f>(1+L6)*(1+M6)-1</f>
        <v>0.10480272838286475</v>
      </c>
      <c r="O6" s="576">
        <f>('IdxETF data'!AO16/'IdxETF data'!AO15)-1</f>
        <v>2.1485505344513101E-2</v>
      </c>
      <c r="P6" s="576">
        <f>('FX data'!L15/'FX data'!L16)-1</f>
        <v>-5.5447199777096667E-2</v>
      </c>
      <c r="Q6" s="576">
        <f>(1+O6)*(1+P6)-1</f>
        <v>-3.5153005539732662E-2</v>
      </c>
      <c r="R6" s="577">
        <f>('IdxETF data'!AY16/'IdxETF data'!AY15)-1</f>
        <v>-4.9222531508396505E-2</v>
      </c>
      <c r="S6" s="577">
        <f>('FX data'!P16/'FX data'!P15)-1</f>
        <v>2.5780353800640032E-2</v>
      </c>
      <c r="T6" s="577">
        <f>(1+R6)*(1+S6)-1</f>
        <v>-2.4711151985006063E-2</v>
      </c>
      <c r="AK6" s="1190"/>
      <c r="AL6" s="1192"/>
    </row>
    <row r="7" spans="3:53" ht="14" thickBot="1">
      <c r="C7" s="390">
        <f>'Step #4'!B7</f>
        <v>2</v>
      </c>
      <c r="D7" s="562">
        <f>'Step #4'!C7</f>
        <v>36586</v>
      </c>
      <c r="E7" s="581">
        <f>('IdxETF data'!C17/'IdxETF data'!C16)-1</f>
        <v>9.6719895786068655E-2</v>
      </c>
      <c r="F7" s="458">
        <f>('IdxETF data'!AA17/'IdxETF data'!AA16)-1</f>
        <v>4.9952217309532365E-2</v>
      </c>
      <c r="G7" s="458">
        <f>('FX data'!G16/'FX data'!G17)-1</f>
        <v>-1.4495204503184311E-4</v>
      </c>
      <c r="H7" s="565">
        <f t="shared" ref="H7:H70" si="0">(1+F7)*(1+G7)-1</f>
        <v>4.9800024588447567E-2</v>
      </c>
      <c r="I7" s="575">
        <f>('IdxETF data'!AE17/'IdxETF data'!AE16)-1</f>
        <v>-5.9074332893301884E-3</v>
      </c>
      <c r="J7" s="425">
        <f>('FX data'!H17/'FX data'!H16)-1</f>
        <v>-3.1856952009042816E-3</v>
      </c>
      <c r="K7" s="575">
        <f t="shared" ref="K7:K70" si="1">( 1+I7)*(1+J7)-1</f>
        <v>-9.074309208354947E-3</v>
      </c>
      <c r="L7" s="460">
        <f>('IdxETF data'!AG17/'IdxETF data'!AG16)-1</f>
        <v>1.3809397251962841E-2</v>
      </c>
      <c r="M7" s="460">
        <f>('FX data'!I16/'FX data'!I17)-1</f>
        <v>-2.1844161184203514E-4</v>
      </c>
      <c r="N7" s="460">
        <f t="shared" ref="N7:N70" si="2">(1+L7)*(1+M7)-1</f>
        <v>1.3587939093126611E-2</v>
      </c>
      <c r="O7" s="576">
        <f>('IdxETF data'!AO17/'IdxETF data'!AO16)-1</f>
        <v>1.8928350525333038E-2</v>
      </c>
      <c r="P7" s="576">
        <f>('FX data'!L16/'FX data'!L17)-1</f>
        <v>5.3221288515405973E-3</v>
      </c>
      <c r="Q7" s="576">
        <f t="shared" ref="Q7:Q70" si="3">(1+O7)*(1+P7)-1</f>
        <v>2.4351218497316474E-2</v>
      </c>
      <c r="R7" s="577">
        <f>('IdxETF data'!AY17/'IdxETF data'!AY16)-1</f>
        <v>5.7015269983493599E-3</v>
      </c>
      <c r="S7" s="577">
        <f>('FX data'!P17/'FX data'!P16)-1</f>
        <v>1.1300765155974002E-2</v>
      </c>
      <c r="T7" s="577">
        <f t="shared" ref="T7:T70" si="4">(1+R7)*(1+S7)-1</f>
        <v>1.7066723771962167E-2</v>
      </c>
      <c r="W7" s="587" t="s">
        <v>369</v>
      </c>
      <c r="X7" s="593">
        <v>0.4</v>
      </c>
      <c r="Y7" s="597">
        <v>0.15</v>
      </c>
      <c r="Z7" s="601">
        <v>0.15</v>
      </c>
      <c r="AA7" s="605">
        <v>0.1</v>
      </c>
      <c r="AB7" s="609">
        <v>0.1</v>
      </c>
      <c r="AC7" s="614">
        <v>0.1</v>
      </c>
      <c r="AD7" s="1217" t="s">
        <v>373</v>
      </c>
      <c r="AE7" s="1218"/>
      <c r="AF7" s="1223" t="s">
        <v>374</v>
      </c>
      <c r="AG7" s="1224"/>
      <c r="AH7" s="1204" t="s">
        <v>376</v>
      </c>
      <c r="AI7" s="1205"/>
    </row>
    <row r="8" spans="3:53">
      <c r="C8" s="390">
        <f>'Step #4'!B8</f>
        <v>3</v>
      </c>
      <c r="D8" s="562">
        <f>'Step #4'!C8</f>
        <v>36617</v>
      </c>
      <c r="E8" s="581">
        <f>('IdxETF data'!C18/'IdxETF data'!C17)-1</f>
        <v>-3.0795820042973876E-2</v>
      </c>
      <c r="F8" s="458">
        <f>('IdxETF data'!AA18/'IdxETF data'!AA17)-1</f>
        <v>2.005086557581448E-2</v>
      </c>
      <c r="G8" s="458">
        <f>('FX data'!G17/'FX data'!G18)-1</f>
        <v>0</v>
      </c>
      <c r="H8" s="565">
        <f t="shared" si="0"/>
        <v>2.005086557581448E-2</v>
      </c>
      <c r="I8" s="575">
        <f>('IdxETF data'!AE18/'IdxETF data'!AE17)-1</f>
        <v>-2.4305892666397377E-2</v>
      </c>
      <c r="J8" s="425">
        <f>('FX data'!H18/'FX data'!H17)-1</f>
        <v>-1.4432989690721709E-2</v>
      </c>
      <c r="K8" s="575">
        <f t="shared" si="1"/>
        <v>-3.838807565884117E-2</v>
      </c>
      <c r="L8" s="460">
        <f>('IdxETF data'!AG18/'IdxETF data'!AG17)-1</f>
        <v>-0.10842128071349844</v>
      </c>
      <c r="M8" s="460">
        <f>('FX data'!I17/'FX data'!I18)-1</f>
        <v>-5.6505881748603048E-4</v>
      </c>
      <c r="N8" s="460">
        <f t="shared" si="2"/>
        <v>-0.10892507513031413</v>
      </c>
      <c r="O8" s="576">
        <f>('IdxETF data'!AO18/'IdxETF data'!AO17)-1</f>
        <v>-0.11622087165973038</v>
      </c>
      <c r="P8" s="576">
        <f>('FX data'!L17/'FX data'!L18)-1</f>
        <v>2.1751574127075068E-2</v>
      </c>
      <c r="Q8" s="576">
        <f t="shared" si="3"/>
        <v>-9.6997284437675191E-2</v>
      </c>
      <c r="R8" s="577">
        <f>('IdxETF data'!AY18/'IdxETF data'!AY17)-1</f>
        <v>1.4780158257961418E-2</v>
      </c>
      <c r="S8" s="577">
        <f>('FX data'!P18/'FX data'!P17)-1</f>
        <v>-5.2380398091023128E-4</v>
      </c>
      <c r="T8" s="577">
        <f t="shared" si="4"/>
        <v>1.4248612371317249E-2</v>
      </c>
      <c r="W8" s="588" t="s">
        <v>370</v>
      </c>
      <c r="X8" s="594" t="s">
        <v>59</v>
      </c>
      <c r="Y8" s="563" t="s">
        <v>74</v>
      </c>
      <c r="Z8" s="489" t="s">
        <v>368</v>
      </c>
      <c r="AA8" s="566" t="s">
        <v>75</v>
      </c>
      <c r="AB8" s="610" t="s">
        <v>76</v>
      </c>
      <c r="AC8" s="615" t="s">
        <v>78</v>
      </c>
      <c r="AD8" s="1219"/>
      <c r="AE8" s="1220"/>
      <c r="AF8" s="958"/>
      <c r="AG8" s="958"/>
      <c r="AH8" s="1206"/>
      <c r="AI8" s="1207"/>
      <c r="AK8" s="1189" t="s">
        <v>378</v>
      </c>
      <c r="AL8" s="1199"/>
      <c r="AM8" s="1199"/>
      <c r="AN8" s="1199"/>
      <c r="AO8" s="1199"/>
      <c r="AP8" s="1200"/>
    </row>
    <row r="9" spans="3:53" ht="13.75" customHeight="1" thickBot="1">
      <c r="C9" s="390">
        <f>'Step #4'!B9</f>
        <v>4</v>
      </c>
      <c r="D9" s="562">
        <f>'Step #4'!C9</f>
        <v>36647</v>
      </c>
      <c r="E9" s="581">
        <f>('IdxETF data'!C19/'IdxETF data'!C18)-1</f>
        <v>-2.1914997624670529E-2</v>
      </c>
      <c r="F9" s="458">
        <f>('IdxETF data'!AA19/'IdxETF data'!AA18)-1</f>
        <v>3.1711726094170167E-2</v>
      </c>
      <c r="G9" s="458">
        <f>('FX data'!G18/'FX data'!G19)-1</f>
        <v>-1.5700672713425678E-4</v>
      </c>
      <c r="H9" s="565">
        <f t="shared" si="0"/>
        <v>3.1549740412710081E-2</v>
      </c>
      <c r="I9" s="575">
        <f>('IdxETF data'!AE19/'IdxETF data'!AE18)-1</f>
        <v>-4.1135995991744001E-2</v>
      </c>
      <c r="J9" s="425">
        <f>('FX data'!H19/'FX data'!H18)-1</f>
        <v>-4.6025104602510414E-2</v>
      </c>
      <c r="K9" s="575">
        <f t="shared" si="1"/>
        <v>-8.5267812075805915E-2</v>
      </c>
      <c r="L9" s="460">
        <f>('IdxETF data'!AG19/'IdxETF data'!AG18)-1</f>
        <v>-5.1899213438772795E-2</v>
      </c>
      <c r="M9" s="460">
        <f>('FX data'!I18/'FX data'!I19)-1</f>
        <v>-2.8244960842205291E-4</v>
      </c>
      <c r="N9" s="460">
        <f t="shared" si="2"/>
        <v>-5.2167004134681672E-2</v>
      </c>
      <c r="O9" s="576">
        <f>('IdxETF data'!AO19/'IdxETF data'!AO18)-1</f>
        <v>-9.1313925085885206E-2</v>
      </c>
      <c r="P9" s="576">
        <f>('FX data'!L18/'FX data'!L19)-1</f>
        <v>-3.7377169620718242E-2</v>
      </c>
      <c r="Q9" s="576">
        <f t="shared" si="3"/>
        <v>-0.12527803863993481</v>
      </c>
      <c r="R9" s="577">
        <f>('IdxETF data'!AY19/'IdxETF data'!AY18)-1</f>
        <v>-0.17049968982932162</v>
      </c>
      <c r="S9" s="577">
        <f>('FX data'!P19/'FX data'!P18)-1</f>
        <v>-4.8331683456588337E-3</v>
      </c>
      <c r="T9" s="577">
        <f t="shared" si="4"/>
        <v>-0.17450880447115269</v>
      </c>
      <c r="W9" s="589" t="s">
        <v>0</v>
      </c>
      <c r="X9" s="714" t="s">
        <v>371</v>
      </c>
      <c r="Y9" s="715" t="s">
        <v>371</v>
      </c>
      <c r="Z9" s="682" t="s">
        <v>371</v>
      </c>
      <c r="AA9" s="716" t="s">
        <v>371</v>
      </c>
      <c r="AB9" s="717" t="s">
        <v>371</v>
      </c>
      <c r="AC9" s="718" t="s">
        <v>371</v>
      </c>
      <c r="AD9" s="1221"/>
      <c r="AE9" s="1222"/>
      <c r="AF9" s="1225"/>
      <c r="AG9" s="1225"/>
      <c r="AH9" s="1208"/>
      <c r="AI9" s="1209"/>
      <c r="AK9" s="1201"/>
      <c r="AL9" s="1202"/>
      <c r="AM9" s="1202"/>
      <c r="AN9" s="1202"/>
      <c r="AO9" s="1202"/>
      <c r="AP9" s="1203"/>
    </row>
    <row r="10" spans="3:53" ht="13.25" customHeight="1">
      <c r="C10" s="390">
        <f>'Step #4'!B10</f>
        <v>5</v>
      </c>
      <c r="D10" s="562">
        <f>'Step #4'!C10</f>
        <v>36678</v>
      </c>
      <c r="E10" s="581">
        <f>('IdxETF data'!C20/'IdxETF data'!C19)-1</f>
        <v>2.3933549204561366E-2</v>
      </c>
      <c r="F10" s="458">
        <f>('IdxETF data'!AA20/'IdxETF data'!AA19)-1</f>
        <v>1.7709710463220896E-2</v>
      </c>
      <c r="G10" s="458">
        <f>('FX data'!G19/'FX data'!G20)-1</f>
        <v>3.3828273187452851E-4</v>
      </c>
      <c r="H10" s="565">
        <f t="shared" si="0"/>
        <v>1.8053984084331676E-2</v>
      </c>
      <c r="I10" s="575">
        <f>('IdxETF data'!AE20/'IdxETF data'!AE19)-1</f>
        <v>-2.9742584862577637E-2</v>
      </c>
      <c r="J10" s="425">
        <f>('FX data'!H20/'FX data'!H19)-1</f>
        <v>2.0504385964912109E-2</v>
      </c>
      <c r="K10" s="575">
        <f t="shared" si="1"/>
        <v>-9.8480523372819206E-3</v>
      </c>
      <c r="L10" s="460">
        <f>('IdxETF data'!AG20/'IdxETF data'!AG19)-1</f>
        <v>9.7997390657850403E-2</v>
      </c>
      <c r="M10" s="460">
        <f>('FX data'!I19/'FX data'!I20)-1</f>
        <v>-3.8501026694048868E-4</v>
      </c>
      <c r="N10" s="460">
        <f t="shared" si="2"/>
        <v>9.7574650389373296E-2</v>
      </c>
      <c r="O10" s="576">
        <f>('IdxETF data'!AO20/'IdxETF data'!AO19)-1</f>
        <v>6.6040341352469278E-2</v>
      </c>
      <c r="P10" s="576">
        <f>('FX data'!L19/'FX data'!L20)-1</f>
        <v>1.3794371896267421E-3</v>
      </c>
      <c r="Q10" s="576">
        <f t="shared" si="3"/>
        <v>6.7510877044973272E-2</v>
      </c>
      <c r="R10" s="577">
        <f>('IdxETF data'!AY20/'IdxETF data'!AY19)-1</f>
        <v>0.13527709153298906</v>
      </c>
      <c r="S10" s="577">
        <f>('FX data'!P20/'FX data'!P19)-1</f>
        <v>1.3458162668227081E-2</v>
      </c>
      <c r="T10" s="577">
        <f t="shared" si="4"/>
        <v>0.15055583530435168</v>
      </c>
      <c r="V10">
        <f t="shared" ref="V10:V73" si="5">C5</f>
        <v>0</v>
      </c>
      <c r="W10" s="590">
        <f t="shared" ref="W10:W73" si="6">D5</f>
        <v>36526</v>
      </c>
      <c r="X10" s="595" t="s">
        <v>278</v>
      </c>
      <c r="Y10" s="598" t="s">
        <v>278</v>
      </c>
      <c r="Z10" s="602" t="s">
        <v>278</v>
      </c>
      <c r="AA10" s="606" t="s">
        <v>278</v>
      </c>
      <c r="AB10" s="611" t="s">
        <v>278</v>
      </c>
      <c r="AC10" s="616" t="s">
        <v>278</v>
      </c>
      <c r="AD10" s="1215" t="s">
        <v>278</v>
      </c>
      <c r="AE10" s="1216"/>
      <c r="AF10" s="1226" t="s">
        <v>278</v>
      </c>
      <c r="AG10" s="1227"/>
      <c r="AH10" s="1210">
        <v>100</v>
      </c>
      <c r="AI10" s="1210"/>
      <c r="AK10" s="683" t="s">
        <v>379</v>
      </c>
      <c r="AL10" s="402" t="s">
        <v>313</v>
      </c>
      <c r="AM10" s="402" t="s">
        <v>314</v>
      </c>
      <c r="AN10" s="402" t="s">
        <v>384</v>
      </c>
      <c r="AO10" s="684" t="s">
        <v>383</v>
      </c>
      <c r="AP10" s="685" t="s">
        <v>315</v>
      </c>
    </row>
    <row r="11" spans="3:53" ht="13.25" customHeight="1">
      <c r="C11" s="390">
        <f>'Step #4'!B11</f>
        <v>6</v>
      </c>
      <c r="D11" s="562">
        <f>'Step #4'!C11</f>
        <v>36708</v>
      </c>
      <c r="E11" s="581">
        <f>('IdxETF data'!C21/'IdxETF data'!C20)-1</f>
        <v>-1.6341262202667406E-2</v>
      </c>
      <c r="F11" s="458">
        <f>('IdxETF data'!AA21/'IdxETF data'!AA20)-1</f>
        <v>4.9495715032428445E-2</v>
      </c>
      <c r="G11" s="458">
        <f>('FX data'!G20/'FX data'!G21)-1</f>
        <v>-1.8119005628969287E-4</v>
      </c>
      <c r="H11" s="565">
        <f t="shared" si="0"/>
        <v>4.9305556844746024E-2</v>
      </c>
      <c r="I11" s="575">
        <f>('IdxETF data'!AE21/'IdxETF data'!AE20)-1</f>
        <v>4.2353039071261867E-2</v>
      </c>
      <c r="J11" s="425">
        <f>('FX data'!H21/'FX data'!H20)-1</f>
        <v>2.3530675835392811E-2</v>
      </c>
      <c r="K11" s="575">
        <f t="shared" si="1"/>
        <v>6.688031053968424E-2</v>
      </c>
      <c r="L11" s="460">
        <f>('IdxETF data'!AG21/'IdxETF data'!AG20)-1</f>
        <v>4.241207694221516E-2</v>
      </c>
      <c r="M11" s="460">
        <f>('FX data'!I20/'FX data'!I21)-1</f>
        <v>-5.1308363263213863E-4</v>
      </c>
      <c r="N11" s="460">
        <f t="shared" si="2"/>
        <v>4.1877232367077966E-2</v>
      </c>
      <c r="O11" s="576">
        <f>('IdxETF data'!AO21/'IdxETF data'!AO20)-1</f>
        <v>-9.6694942090296165E-2</v>
      </c>
      <c r="P11" s="576">
        <f>('FX data'!L20/'FX data'!L21)-1</f>
        <v>2.9344945096554387E-2</v>
      </c>
      <c r="Q11" s="576">
        <f t="shared" si="3"/>
        <v>-7.0187504760496067E-2</v>
      </c>
      <c r="R11" s="577">
        <f>('IdxETF data'!AY21/'IdxETF data'!AY20)-1</f>
        <v>6.4966560785502114E-3</v>
      </c>
      <c r="S11" s="577">
        <f>('FX data'!P21/'FX data'!P20)-1</f>
        <v>4.0415704387997131E-4</v>
      </c>
      <c r="T11" s="577">
        <f t="shared" si="4"/>
        <v>6.9034387917459306E-3</v>
      </c>
      <c r="V11">
        <f t="shared" si="5"/>
        <v>1</v>
      </c>
      <c r="W11" s="591">
        <f t="shared" si="6"/>
        <v>36557</v>
      </c>
      <c r="X11" s="537">
        <f t="shared" ref="X11:X74" si="7">E6</f>
        <v>-2.0108142219927405E-2</v>
      </c>
      <c r="Y11" s="599">
        <f t="shared" ref="Y11:Y74" si="8">H6</f>
        <v>0.1173150151674256</v>
      </c>
      <c r="Z11" s="603">
        <f t="shared" ref="Z11:Z74" si="9">K6</f>
        <v>7.1649614225453462E-2</v>
      </c>
      <c r="AA11" s="607">
        <f t="shared" ref="AA11:AA74" si="10">N6</f>
        <v>0.10480272838286475</v>
      </c>
      <c r="AB11" s="612">
        <f t="shared" ref="AB11:AB74" si="11">Q6</f>
        <v>-3.5153005539732662E-2</v>
      </c>
      <c r="AC11" s="617">
        <f t="shared" ref="AC11:AC74" si="12">T6</f>
        <v>-2.4711151985006063E-2</v>
      </c>
      <c r="AD11" s="1213">
        <f>(X$7*X11)+(Y$7*Y11)+(Z$7*Z11)+(AA$7*AA11)+(AB$7*AB11)+(AC$7*AC11)</f>
        <v>2.4795294606773498E-2</v>
      </c>
      <c r="AE11" s="1214"/>
      <c r="AF11" s="1211">
        <f t="shared" ref="AF11" si="13">X11</f>
        <v>-2.0108142219927405E-2</v>
      </c>
      <c r="AG11" s="1212"/>
      <c r="AH11" s="1149">
        <f>AH10*(1+AD11)</f>
        <v>102.47952946067736</v>
      </c>
      <c r="AI11" s="1149"/>
      <c r="AK11" s="666" t="s">
        <v>380</v>
      </c>
      <c r="AL11" s="455">
        <f>'IdxETF data'!C15</f>
        <v>1394.46</v>
      </c>
      <c r="AM11" s="455">
        <f>'IdxETF data'!C320</f>
        <v>6000.36</v>
      </c>
      <c r="AN11" s="457">
        <f>(AM11-AL11)/AL11</f>
        <v>3.302999010369605</v>
      </c>
      <c r="AO11" s="720">
        <v>0</v>
      </c>
      <c r="AP11" s="686">
        <f>$AN$11</f>
        <v>3.302999010369605</v>
      </c>
    </row>
    <row r="12" spans="3:53">
      <c r="C12" s="390">
        <f>'Step #4'!B12</f>
        <v>7</v>
      </c>
      <c r="D12" s="562">
        <f>'Step #4'!C12</f>
        <v>36739</v>
      </c>
      <c r="E12" s="581">
        <f>('IdxETF data'!C22/'IdxETF data'!C21)-1</f>
        <v>6.069903482594019E-2</v>
      </c>
      <c r="F12" s="458">
        <f>('IdxETF data'!AA22/'IdxETF data'!AA21)-1</f>
        <v>-1.1563726072896241E-3</v>
      </c>
      <c r="G12" s="458">
        <f>('FX data'!G21/'FX data'!G22)-1</f>
        <v>-2.4158090544457167E-5</v>
      </c>
      <c r="H12" s="565">
        <f t="shared" si="0"/>
        <v>-1.1805027620799269E-3</v>
      </c>
      <c r="I12" s="575">
        <f>('IdxETF data'!AE22/'IdxETF data'!AE21)-1</f>
        <v>3.6270842217620558E-3</v>
      </c>
      <c r="J12" s="425">
        <f>('FX data'!H22/'FX data'!H21)-1</f>
        <v>-3.1282804954860466E-2</v>
      </c>
      <c r="K12" s="575">
        <f t="shared" si="1"/>
        <v>-2.7769186101362697E-2</v>
      </c>
      <c r="L12" s="460">
        <f>('IdxETF data'!AG22/'IdxETF data'!AG21)-1</f>
        <v>1.5232444302884174E-2</v>
      </c>
      <c r="M12" s="460">
        <f>('FX data'!I21/'FX data'!I22)-1</f>
        <v>-4.2311489492641297E-4</v>
      </c>
      <c r="N12" s="460">
        <f t="shared" si="2"/>
        <v>1.480288433388699E-2</v>
      </c>
      <c r="O12" s="576">
        <f>('IdxETF data'!AO22/'IdxETF data'!AO21)-1</f>
        <v>7.2088395232253522E-2</v>
      </c>
      <c r="P12" s="576">
        <f>('FX data'!L21/'FX data'!L22)-1</f>
        <v>-3.4986754361925665E-2</v>
      </c>
      <c r="Q12" s="576">
        <f t="shared" si="3"/>
        <v>3.4579501893991615E-2</v>
      </c>
      <c r="R12" s="577">
        <f>('IdxETF data'!AY22/'IdxETF data'!AY21)-1</f>
        <v>4.7074683155753139E-2</v>
      </c>
      <c r="S12" s="577">
        <f>('FX data'!P22/'FX data'!P21)-1</f>
        <v>-4.0399376695321454E-4</v>
      </c>
      <c r="T12" s="577">
        <f t="shared" si="4"/>
        <v>4.6651671510223647E-2</v>
      </c>
      <c r="V12">
        <f t="shared" si="5"/>
        <v>2</v>
      </c>
      <c r="W12" s="591">
        <f t="shared" si="6"/>
        <v>36586</v>
      </c>
      <c r="X12" s="537">
        <f t="shared" si="7"/>
        <v>9.6719895786068655E-2</v>
      </c>
      <c r="Y12" s="599">
        <f t="shared" si="8"/>
        <v>4.9800024588447567E-2</v>
      </c>
      <c r="Z12" s="603">
        <f t="shared" si="9"/>
        <v>-9.074309208354947E-3</v>
      </c>
      <c r="AA12" s="607">
        <f t="shared" si="10"/>
        <v>1.3587939093126611E-2</v>
      </c>
      <c r="AB12" s="612">
        <f t="shared" si="11"/>
        <v>2.4351218497316474E-2</v>
      </c>
      <c r="AC12" s="617">
        <f t="shared" si="12"/>
        <v>1.7066723771962167E-2</v>
      </c>
      <c r="AD12" s="1213">
        <f t="shared" ref="AD12:AD75" si="14">(X$7*X12)+(Y$7*Y12)+(Z$7*Z12)+(AA$7*AA12)+(AB$7*AB12)+(AC$7*AC12)</f>
        <v>5.029740375768188E-2</v>
      </c>
      <c r="AE12" s="1214"/>
      <c r="AF12" s="1211">
        <f t="shared" ref="AF12:AF75" si="15">X12</f>
        <v>9.6719895786068655E-2</v>
      </c>
      <c r="AG12" s="1212"/>
      <c r="AH12" s="1149">
        <f t="shared" ref="AH12:AH75" si="16">AH11*(1+AD12)</f>
        <v>107.6339837308583</v>
      </c>
      <c r="AI12" s="1149"/>
      <c r="AK12" s="667" t="s">
        <v>361</v>
      </c>
      <c r="AL12" s="409">
        <f>'IdxETF data'!AA15</f>
        <v>1534.996948</v>
      </c>
      <c r="AM12" s="409">
        <f>'IdxETF data'!AA320</f>
        <v>3385.3579100000002</v>
      </c>
      <c r="AN12" s="458">
        <f>(AM12-AL12)/AL12</f>
        <v>1.2054492775447527</v>
      </c>
      <c r="AO12" s="458">
        <f>('FX data'!G15/'FX data'!G320)-1</f>
        <v>0.15011598672056237</v>
      </c>
      <c r="AP12" s="687">
        <f>(1+AN12)*(1+AO12)-1</f>
        <v>1.5365224720055348</v>
      </c>
    </row>
    <row r="13" spans="3:53">
      <c r="C13" s="390">
        <f>'Step #4'!B13</f>
        <v>8</v>
      </c>
      <c r="D13" s="562">
        <f>'Step #4'!C13</f>
        <v>36770</v>
      </c>
      <c r="E13" s="581">
        <f>('IdxETF data'!C23/'IdxETF data'!C22)-1</f>
        <v>-5.3482947656950164E-2</v>
      </c>
      <c r="F13" s="458">
        <f>('IdxETF data'!AA23/'IdxETF data'!AA22)-1</f>
        <v>-5.493668133292029E-2</v>
      </c>
      <c r="G13" s="458">
        <f>('FX data'!G22/'FX data'!G23)-1</f>
        <v>1.2079191177294391E-5</v>
      </c>
      <c r="H13" s="565">
        <f t="shared" si="0"/>
        <v>-5.4925265732419515E-2</v>
      </c>
      <c r="I13" s="575">
        <f>('IdxETF data'!AE23/'IdxETF data'!AE22)-1</f>
        <v>-5.7968955192103322E-2</v>
      </c>
      <c r="J13" s="425">
        <f>('FX data'!H23/'FX data'!H22)-1</f>
        <v>-2.546597312527088E-2</v>
      </c>
      <c r="K13" s="575">
        <f t="shared" si="1"/>
        <v>-8.1958692462352101E-2</v>
      </c>
      <c r="L13" s="460">
        <f>('IdxETF data'!AG23/'IdxETF data'!AG22)-1</f>
        <v>-8.4721653435199995E-2</v>
      </c>
      <c r="M13" s="460">
        <f>('FX data'!I22/'FX data'!I23)-1</f>
        <v>-2.5642669401970686E-5</v>
      </c>
      <c r="N13" s="460">
        <f t="shared" si="2"/>
        <v>-8.4745123615251772E-2</v>
      </c>
      <c r="O13" s="576">
        <f>('IdxETF data'!AO23/'IdxETF data'!AO22)-1</f>
        <v>-6.6068610261632577E-2</v>
      </c>
      <c r="P13" s="576">
        <f>('FX data'!L22/'FX data'!L23)-1</f>
        <v>3.488372093023262E-2</v>
      </c>
      <c r="Q13" s="576">
        <f t="shared" si="3"/>
        <v>-3.3489608294015039E-2</v>
      </c>
      <c r="R13" s="577">
        <f>('IdxETF data'!AY23/'IdxETF data'!AY22)-1</f>
        <v>-7.0184419000317355E-2</v>
      </c>
      <c r="S13" s="577">
        <f>('FX data'!P23/'FX data'!P22)-1</f>
        <v>-6.3510392609699151E-3</v>
      </c>
      <c r="T13" s="577">
        <f t="shared" si="4"/>
        <v>-7.6089714260707875E-2</v>
      </c>
      <c r="V13">
        <f t="shared" si="5"/>
        <v>3</v>
      </c>
      <c r="W13" s="591">
        <f t="shared" si="6"/>
        <v>36617</v>
      </c>
      <c r="X13" s="537">
        <f t="shared" si="7"/>
        <v>-3.0795820042973876E-2</v>
      </c>
      <c r="Y13" s="599">
        <f t="shared" si="8"/>
        <v>2.005086557581448E-2</v>
      </c>
      <c r="Z13" s="603">
        <f t="shared" si="9"/>
        <v>-3.838807565884117E-2</v>
      </c>
      <c r="AA13" s="607">
        <f t="shared" si="10"/>
        <v>-0.10892507513031413</v>
      </c>
      <c r="AB13" s="612">
        <f t="shared" si="11"/>
        <v>-9.6997284437675191E-2</v>
      </c>
      <c r="AC13" s="617">
        <f t="shared" si="12"/>
        <v>1.4248612371317249E-2</v>
      </c>
      <c r="AD13" s="1213">
        <f t="shared" si="14"/>
        <v>-3.4236284249310765E-2</v>
      </c>
      <c r="AE13" s="1214"/>
      <c r="AF13" s="1211">
        <f t="shared" si="15"/>
        <v>-3.0795820042973876E-2</v>
      </c>
      <c r="AG13" s="1212"/>
      <c r="AH13" s="1149">
        <f t="shared" si="16"/>
        <v>103.94899606896294</v>
      </c>
      <c r="AI13" s="1149"/>
      <c r="AK13" s="668" t="s">
        <v>362</v>
      </c>
      <c r="AL13" s="375">
        <f>'IdxETF data'!AE15</f>
        <v>6835.6000979999999</v>
      </c>
      <c r="AM13" s="375">
        <f>'IdxETF data'!AE320</f>
        <v>24304.460938</v>
      </c>
      <c r="AN13" s="459">
        <f t="shared" ref="AN13:AN16" si="17">(AM13-AL13)/AL13</f>
        <v>2.555570921287678</v>
      </c>
      <c r="AO13" s="459">
        <f>('FX data'!H15/'FX data'!H320)-1</f>
        <v>-0.10504979289680094</v>
      </c>
      <c r="AP13" s="688">
        <f t="shared" ref="AP13:AP16" si="18">(1+AN13)*(1+AO13)-1</f>
        <v>2.1820589323765196</v>
      </c>
    </row>
    <row r="14" spans="3:53">
      <c r="C14" s="390">
        <f>'Step #4'!B14</f>
        <v>9</v>
      </c>
      <c r="D14" s="562">
        <f>'Step #4'!C14</f>
        <v>36800</v>
      </c>
      <c r="E14" s="581">
        <f>('IdxETF data'!C24/'IdxETF data'!C23)-1</f>
        <v>-4.9494956526581202E-3</v>
      </c>
      <c r="F14" s="458">
        <f>('IdxETF data'!AA24/'IdxETF data'!AA23)-1</f>
        <v>2.6765270417300924E-2</v>
      </c>
      <c r="G14" s="458">
        <f>('FX data'!G23/'FX data'!G24)-1</f>
        <v>-3.6236260417821242E-5</v>
      </c>
      <c r="H14" s="565">
        <f t="shared" si="0"/>
        <v>2.6728064283574104E-2</v>
      </c>
      <c r="I14" s="575">
        <f>('IdxETF data'!AE24/'IdxETF data'!AE23)-1</f>
        <v>4.1087803568152115E-2</v>
      </c>
      <c r="J14" s="425">
        <f>('FX data'!H24/'FX data'!H23)-1</f>
        <v>-2.0793950850661602E-2</v>
      </c>
      <c r="K14" s="575">
        <f t="shared" si="1"/>
        <v>1.9439474949532798E-2</v>
      </c>
      <c r="L14" s="460">
        <f>('IdxETF data'!AG24/'IdxETF data'!AG23)-1</f>
        <v>-4.8159087839168335E-2</v>
      </c>
      <c r="M14" s="460">
        <f>('FX data'!I23/'FX data'!I24)-1</f>
        <v>3.2063614210597891E-4</v>
      </c>
      <c r="N14" s="460">
        <f t="shared" si="2"/>
        <v>-4.785389324119449E-2</v>
      </c>
      <c r="O14" s="576">
        <f>('IdxETF data'!AO24/'IdxETF data'!AO23)-1</f>
        <v>-7.6690178160867317E-2</v>
      </c>
      <c r="P14" s="576">
        <f>('FX data'!L23/'FX data'!L24)-1</f>
        <v>-2.7846705266060146E-2</v>
      </c>
      <c r="Q14" s="576">
        <f t="shared" si="3"/>
        <v>-0.10240131463888014</v>
      </c>
      <c r="R14" s="577">
        <f>('IdxETF data'!AY24/'IdxETF data'!AY23)-1</f>
        <v>-1.0260231294699329E-2</v>
      </c>
      <c r="S14" s="577">
        <f>('FX data'!P24/'FX data'!P23)-1</f>
        <v>1.220220801859373E-2</v>
      </c>
      <c r="T14" s="577">
        <f t="shared" si="4"/>
        <v>1.8167792473176014E-3</v>
      </c>
      <c r="V14">
        <f t="shared" si="5"/>
        <v>4</v>
      </c>
      <c r="W14" s="591">
        <f t="shared" si="6"/>
        <v>36647</v>
      </c>
      <c r="X14" s="537">
        <f t="shared" si="7"/>
        <v>-2.1914997624670529E-2</v>
      </c>
      <c r="Y14" s="599">
        <f t="shared" si="8"/>
        <v>3.1549740412710081E-2</v>
      </c>
      <c r="Z14" s="603">
        <f t="shared" si="9"/>
        <v>-8.5267812075805915E-2</v>
      </c>
      <c r="AA14" s="607">
        <f t="shared" si="10"/>
        <v>-5.2167004134681672E-2</v>
      </c>
      <c r="AB14" s="612">
        <f t="shared" si="11"/>
        <v>-0.12527803863993481</v>
      </c>
      <c r="AC14" s="617">
        <f t="shared" si="12"/>
        <v>-0.17450880447115269</v>
      </c>
      <c r="AD14" s="1213">
        <f t="shared" si="14"/>
        <v>-5.2019094523909508E-2</v>
      </c>
      <c r="AE14" s="1214"/>
      <c r="AF14" s="1211">
        <f t="shared" si="15"/>
        <v>-2.1914997624670529E-2</v>
      </c>
      <c r="AG14" s="1212"/>
      <c r="AH14" s="1149">
        <f t="shared" si="16"/>
        <v>98.541663416786065</v>
      </c>
      <c r="AI14" s="1149"/>
      <c r="AK14" s="669" t="s">
        <v>363</v>
      </c>
      <c r="AL14" s="381">
        <f>'IdxETF data'!AG15</f>
        <v>15532.339844</v>
      </c>
      <c r="AM14" s="381">
        <f>'IdxETF data'!AG320</f>
        <v>23792.539063</v>
      </c>
      <c r="AN14" s="460">
        <f t="shared" si="17"/>
        <v>0.5318064954772953</v>
      </c>
      <c r="AO14" s="460">
        <f>('FX data'!I15/'FX data'!I320)-1</f>
        <v>-8.2133428560496879E-3</v>
      </c>
      <c r="AP14" s="689">
        <f t="shared" si="18"/>
        <v>0.51922524354081623</v>
      </c>
    </row>
    <row r="15" spans="3:53" ht="13.75" customHeight="1">
      <c r="C15" s="390">
        <f>'Step #4'!B15</f>
        <v>10</v>
      </c>
      <c r="D15" s="562">
        <f>'Step #4'!C15</f>
        <v>36831</v>
      </c>
      <c r="E15" s="581">
        <f>('IdxETF data'!C25/'IdxETF data'!C24)-1</f>
        <v>-8.0068560235063702E-2</v>
      </c>
      <c r="F15" s="458">
        <f>('IdxETF data'!AA25/'IdxETF data'!AA24)-1</f>
        <v>5.5741995294235958E-2</v>
      </c>
      <c r="G15" s="458">
        <f>('FX data'!G24/'FX data'!G25)-1</f>
        <v>2.0538098172107055E-4</v>
      </c>
      <c r="H15" s="565">
        <f t="shared" si="0"/>
        <v>5.5958824621673564E-2</v>
      </c>
      <c r="I15" s="575">
        <f>('IdxETF data'!AE25/'IdxETF data'!AE24)-1</f>
        <v>-9.9627813005555788E-2</v>
      </c>
      <c r="J15" s="425">
        <f>('FX data'!H25/'FX data'!H24)-1</f>
        <v>-2.5210084033613467E-2</v>
      </c>
      <c r="K15" s="575">
        <f t="shared" si="1"/>
        <v>-0.12232627150121411</v>
      </c>
      <c r="L15" s="460">
        <f>('IdxETF data'!AG25/'IdxETF data'!AG24)-1</f>
        <v>-6.1156724555495146E-2</v>
      </c>
      <c r="M15" s="460">
        <f>('FX data'!I24/'FX data'!I25)-1</f>
        <v>0</v>
      </c>
      <c r="N15" s="460">
        <f t="shared" si="2"/>
        <v>-6.1156724555495146E-2</v>
      </c>
      <c r="O15" s="576">
        <f>('IdxETF data'!AO25/'IdxETF data'!AO24)-1</f>
        <v>7.4905884569602676E-3</v>
      </c>
      <c r="P15" s="576">
        <f>('FX data'!L24/'FX data'!L25)-1</f>
        <v>3.042035398230114E-3</v>
      </c>
      <c r="Q15" s="576">
        <f t="shared" si="3"/>
        <v>1.0555410490429962E-2</v>
      </c>
      <c r="R15" s="577">
        <f>('IdxETF data'!AY25/'IdxETF data'!AY24)-1</f>
        <v>-1.2299300049747108E-2</v>
      </c>
      <c r="S15" s="577">
        <f>('FX data'!P25/'FX data'!P24)-1</f>
        <v>1.5499425947187451E-3</v>
      </c>
      <c r="T15" s="577">
        <f t="shared" si="4"/>
        <v>-1.0768420664060696E-2</v>
      </c>
      <c r="V15">
        <f t="shared" si="5"/>
        <v>5</v>
      </c>
      <c r="W15" s="591">
        <f t="shared" si="6"/>
        <v>36678</v>
      </c>
      <c r="X15" s="537">
        <f t="shared" si="7"/>
        <v>2.3933549204561366E-2</v>
      </c>
      <c r="Y15" s="599">
        <f t="shared" si="8"/>
        <v>1.8053984084331676E-2</v>
      </c>
      <c r="Z15" s="603">
        <f t="shared" si="9"/>
        <v>-9.8480523372819206E-3</v>
      </c>
      <c r="AA15" s="607">
        <f t="shared" si="10"/>
        <v>9.7574650389373296E-2</v>
      </c>
      <c r="AB15" s="612">
        <f t="shared" si="11"/>
        <v>6.7510877044973272E-2</v>
      </c>
      <c r="AC15" s="617">
        <f t="shared" si="12"/>
        <v>0.15055583530435168</v>
      </c>
      <c r="AD15" s="1213">
        <f t="shared" si="14"/>
        <v>4.2368445717751835E-2</v>
      </c>
      <c r="AE15" s="1214"/>
      <c r="AF15" s="1211">
        <f t="shared" si="15"/>
        <v>2.3933549204561366E-2</v>
      </c>
      <c r="AG15" s="1212"/>
      <c r="AH15" s="1149">
        <f t="shared" si="16"/>
        <v>102.71672053419714</v>
      </c>
      <c r="AI15" s="1149"/>
      <c r="AK15" s="670" t="s">
        <v>364</v>
      </c>
      <c r="AL15" s="394">
        <f>'IdxETF data'!AO15</f>
        <v>19539.699218999998</v>
      </c>
      <c r="AM15" s="394">
        <f>'IdxETF data'!AO320</f>
        <v>37741.609375</v>
      </c>
      <c r="AN15" s="461">
        <f t="shared" si="17"/>
        <v>0.93153481801300408</v>
      </c>
      <c r="AO15" s="461">
        <f>('FX data'!L15/'FX data'!L320)-1</f>
        <v>-0.29463171036204749</v>
      </c>
      <c r="AP15" s="690">
        <f t="shared" si="18"/>
        <v>0.3624434109579866</v>
      </c>
      <c r="AR15" s="652"/>
      <c r="AS15" s="652"/>
      <c r="AT15" s="652"/>
      <c r="AU15" s="652"/>
      <c r="AV15" s="652"/>
      <c r="AW15" s="652"/>
      <c r="AX15" s="659"/>
      <c r="AY15" s="659"/>
      <c r="AZ15" s="522"/>
      <c r="BA15" s="522"/>
    </row>
    <row r="16" spans="3:53" ht="13.25" customHeight="1" thickBot="1">
      <c r="C16" s="390">
        <f>'Step #4'!B16</f>
        <v>11</v>
      </c>
      <c r="D16" s="562">
        <f>'Step #4'!C16</f>
        <v>36861</v>
      </c>
      <c r="E16" s="581">
        <f>('IdxETF data'!C26/'IdxETF data'!C25)-1</f>
        <v>4.0533860603064742E-3</v>
      </c>
      <c r="F16" s="458">
        <f>('IdxETF data'!AA26/'IdxETF data'!AA25)-1</f>
        <v>1.3831720117774005E-3</v>
      </c>
      <c r="G16" s="458">
        <f>('FX data'!G25/'FX data'!G26)-1</f>
        <v>-2.4161884626949792E-5</v>
      </c>
      <c r="H16" s="565">
        <f t="shared" si="0"/>
        <v>1.3589767071078285E-3</v>
      </c>
      <c r="I16" s="575">
        <f>('IdxETF data'!AE26/'IdxETF data'!AE25)-1</f>
        <v>9.6165428108572204E-3</v>
      </c>
      <c r="J16" s="425">
        <f>('FX data'!H26/'FX data'!H25)-1</f>
        <v>2.1085740913326934E-2</v>
      </c>
      <c r="K16" s="575">
        <f t="shared" si="1"/>
        <v>3.0905055654375735E-2</v>
      </c>
      <c r="L16" s="460">
        <f>('IdxETF data'!AG26/'IdxETF data'!AG25)-1</f>
        <v>7.9455782695450727E-2</v>
      </c>
      <c r="M16" s="460">
        <f>('FX data'!I25/'FX data'!I26)-1</f>
        <v>-3.9743080216914084E-4</v>
      </c>
      <c r="N16" s="460">
        <f t="shared" si="2"/>
        <v>7.9026773717827847E-2</v>
      </c>
      <c r="O16" s="576">
        <f>('IdxETF data'!AO26/'IdxETF data'!AO25)-1</f>
        <v>-5.8901509421978915E-2</v>
      </c>
      <c r="P16" s="576">
        <f>('FX data'!L25/'FX data'!L26)-1</f>
        <v>-2.4021592442645123E-2</v>
      </c>
      <c r="Q16" s="576">
        <f t="shared" si="3"/>
        <v>-8.1508193811032692E-2</v>
      </c>
      <c r="R16" s="577">
        <f>('IdxETF data'!AY26/'IdxETF data'!AY25)-1</f>
        <v>-1.3010774478527387E-2</v>
      </c>
      <c r="S16" s="577">
        <f>('FX data'!P26/'FX data'!P25)-1</f>
        <v>2.4646070957758948E-3</v>
      </c>
      <c r="T16" s="577">
        <f t="shared" si="4"/>
        <v>-1.057823382985279E-2</v>
      </c>
      <c r="V16">
        <f t="shared" si="5"/>
        <v>6</v>
      </c>
      <c r="W16" s="591">
        <f t="shared" si="6"/>
        <v>36708</v>
      </c>
      <c r="X16" s="537">
        <f t="shared" si="7"/>
        <v>-1.6341262202667406E-2</v>
      </c>
      <c r="Y16" s="599">
        <f t="shared" si="8"/>
        <v>4.9305556844746024E-2</v>
      </c>
      <c r="Z16" s="603">
        <f t="shared" si="9"/>
        <v>6.688031053968424E-2</v>
      </c>
      <c r="AA16" s="607">
        <f t="shared" si="10"/>
        <v>4.1877232367077966E-2</v>
      </c>
      <c r="AB16" s="612">
        <f t="shared" si="11"/>
        <v>-7.0187504760496067E-2</v>
      </c>
      <c r="AC16" s="617">
        <f t="shared" si="12"/>
        <v>6.9034387917459306E-3</v>
      </c>
      <c r="AD16" s="1213">
        <f t="shared" si="14"/>
        <v>8.7506918664303594E-3</v>
      </c>
      <c r="AE16" s="1214"/>
      <c r="AF16" s="1211">
        <f t="shared" si="15"/>
        <v>-1.6341262202667406E-2</v>
      </c>
      <c r="AG16" s="1212"/>
      <c r="AH16" s="1149">
        <f t="shared" si="16"/>
        <v>103.61556290512215</v>
      </c>
      <c r="AI16" s="1149"/>
      <c r="AK16" s="671" t="s">
        <v>365</v>
      </c>
      <c r="AL16" s="691">
        <f>'IdxETF data'!AY15</f>
        <v>2230.280029</v>
      </c>
      <c r="AM16" s="691">
        <f>'IdxETF data'!AY320</f>
        <v>3934.290039</v>
      </c>
      <c r="AN16" s="692">
        <f t="shared" si="17"/>
        <v>0.7640341068578882</v>
      </c>
      <c r="AO16" s="693">
        <f>('FX data'!P15/'FX data'!P320)-1</f>
        <v>0.28405302736646254</v>
      </c>
      <c r="AP16" s="694">
        <f t="shared" si="18"/>
        <v>1.2651133352885653</v>
      </c>
      <c r="AQ16" s="515"/>
      <c r="AR16" s="660"/>
      <c r="AS16" s="660"/>
      <c r="AT16" s="660"/>
      <c r="AU16" s="660"/>
      <c r="AV16" s="660"/>
      <c r="AW16" s="660"/>
      <c r="AX16" s="659"/>
      <c r="AY16" s="659"/>
      <c r="AZ16" s="522"/>
      <c r="BA16" s="522"/>
    </row>
    <row r="17" spans="3:53" ht="13.25" customHeight="1">
      <c r="C17" s="390">
        <f>'Step #4'!B17</f>
        <v>12</v>
      </c>
      <c r="D17" s="562">
        <f>'Step #4'!C17</f>
        <v>36892</v>
      </c>
      <c r="E17" s="581">
        <f>('IdxETF data'!C27/'IdxETF data'!C26)-1</f>
        <v>3.4636592238010078E-2</v>
      </c>
      <c r="F17" s="458">
        <f>('IdxETF data'!AA27/'IdxETF data'!AA26)-1</f>
        <v>-3.7960844544691064E-3</v>
      </c>
      <c r="G17" s="458">
        <f>('FX data'!G26/'FX data'!G27)-1</f>
        <v>-4.8321434180320644E-5</v>
      </c>
      <c r="H17" s="565">
        <f t="shared" si="0"/>
        <v>-3.844222456404367E-3</v>
      </c>
      <c r="I17" s="575">
        <f>('IdxETF data'!AE27/'IdxETF data'!AE26)-1</f>
        <v>5.6194000211168937E-2</v>
      </c>
      <c r="J17" s="425">
        <f>('FX data'!H27/'FX data'!H26)-1</f>
        <v>7.98630918425558E-2</v>
      </c>
      <c r="K17" s="575">
        <f t="shared" si="1"/>
        <v>0.14054491865358987</v>
      </c>
      <c r="L17" s="460">
        <f>('IdxETF data'!AG27/'IdxETF data'!AG26)-1</f>
        <v>6.6696519949405619E-2</v>
      </c>
      <c r="M17" s="460">
        <f>('FX data'!I26/'FX data'!I27)-1</f>
        <v>1.2820512820477248E-5</v>
      </c>
      <c r="N17" s="460">
        <f t="shared" si="2"/>
        <v>6.6710195545815143E-2</v>
      </c>
      <c r="O17" s="576">
        <f>('IdxETF data'!AO27/'IdxETF data'!AO26)-1</f>
        <v>4.1970603716798838E-3</v>
      </c>
      <c r="P17" s="576">
        <f>('FX data'!L26/'FX data'!L27)-1</f>
        <v>-3.1203695633225781E-2</v>
      </c>
      <c r="Q17" s="576">
        <f t="shared" si="3"/>
        <v>-2.7137599055938044E-2</v>
      </c>
      <c r="R17" s="577">
        <f>('IdxETF data'!AY27/'IdxETF data'!AY26)-1</f>
        <v>3.345395518648453E-2</v>
      </c>
      <c r="S17" s="577">
        <f>('FX data'!P27/'FX data'!P26)-1</f>
        <v>-6.8610634648370583E-3</v>
      </c>
      <c r="T17" s="577">
        <f t="shared" si="4"/>
        <v>2.6363362011963209E-2</v>
      </c>
      <c r="V17">
        <f t="shared" si="5"/>
        <v>7</v>
      </c>
      <c r="W17" s="591">
        <f t="shared" si="6"/>
        <v>36739</v>
      </c>
      <c r="X17" s="537">
        <f t="shared" si="7"/>
        <v>6.069903482594019E-2</v>
      </c>
      <c r="Y17" s="599">
        <f t="shared" si="8"/>
        <v>-1.1805027620799269E-3</v>
      </c>
      <c r="Z17" s="603">
        <f t="shared" si="9"/>
        <v>-2.7769186101362697E-2</v>
      </c>
      <c r="AA17" s="607">
        <f t="shared" si="10"/>
        <v>1.480288433388699E-2</v>
      </c>
      <c r="AB17" s="612">
        <f t="shared" si="11"/>
        <v>3.4579501893991615E-2</v>
      </c>
      <c r="AC17" s="617">
        <f t="shared" si="12"/>
        <v>4.6651671510223647E-2</v>
      </c>
      <c r="AD17" s="1213">
        <f t="shared" si="14"/>
        <v>2.954056637466991E-2</v>
      </c>
      <c r="AE17" s="1214"/>
      <c r="AF17" s="1211">
        <f t="shared" si="15"/>
        <v>6.069903482594019E-2</v>
      </c>
      <c r="AG17" s="1212"/>
      <c r="AH17" s="1149">
        <f t="shared" si="16"/>
        <v>106.6764253185697</v>
      </c>
      <c r="AI17" s="1149"/>
      <c r="AQ17" s="515"/>
      <c r="AX17" s="659"/>
      <c r="AY17" s="659"/>
      <c r="AZ17" s="651"/>
      <c r="BA17" s="651"/>
    </row>
    <row r="18" spans="3:53" ht="13.25" customHeight="1">
      <c r="C18" s="390">
        <f>'Step #4'!B18</f>
        <v>13</v>
      </c>
      <c r="D18" s="562">
        <f>'Step #4'!C18</f>
        <v>36923</v>
      </c>
      <c r="E18" s="581">
        <f>('IdxETF data'!C28/'IdxETF data'!C27)-1</f>
        <v>-9.2290686012547418E-2</v>
      </c>
      <c r="F18" s="458">
        <f>('IdxETF data'!AA28/'IdxETF data'!AA27)-1</f>
        <v>-5.1522848604953153E-2</v>
      </c>
      <c r="G18" s="458">
        <f>('FX data'!G27/'FX data'!G28)-1</f>
        <v>8.4569661238154126E-5</v>
      </c>
      <c r="H18" s="565">
        <f t="shared" si="0"/>
        <v>-5.1442636213567594E-2</v>
      </c>
      <c r="I18" s="575">
        <f>('IdxETF data'!AE28/'IdxETF data'!AE27)-1</f>
        <v>-8.6370537055489249E-2</v>
      </c>
      <c r="J18" s="425">
        <f>('FX data'!H28/'FX data'!H27)-1</f>
        <v>-8.5578446909667649E-3</v>
      </c>
      <c r="K18" s="575">
        <f t="shared" si="1"/>
        <v>-9.4189236104459728E-2</v>
      </c>
      <c r="L18" s="460">
        <f>('IdxETF data'!AG28/'IdxETF data'!AG27)-1</f>
        <v>-8.1632775583589723E-2</v>
      </c>
      <c r="M18" s="460">
        <f>('FX data'!I27/'FX data'!I28)-1</f>
        <v>1.2822156686742581E-4</v>
      </c>
      <c r="N18" s="460">
        <f t="shared" si="2"/>
        <v>-8.1515021099115348E-2</v>
      </c>
      <c r="O18" s="576">
        <f>('IdxETF data'!AO28/'IdxETF data'!AO27)-1</f>
        <v>-6.934708073598761E-2</v>
      </c>
      <c r="P18" s="576">
        <f>('FX data'!L27/'FX data'!L28)-1</f>
        <v>-5.2024624989160939E-3</v>
      </c>
      <c r="Q18" s="576">
        <f t="shared" si="3"/>
        <v>-7.4188767647965448E-2</v>
      </c>
      <c r="R18" s="577">
        <f>('IdxETF data'!AY28/'IdxETF data'!AY27)-1</f>
        <v>-2.2040995606064984E-2</v>
      </c>
      <c r="S18" s="577">
        <f>('FX data'!P28/'FX data'!P27)-1</f>
        <v>0</v>
      </c>
      <c r="T18" s="577">
        <f t="shared" si="4"/>
        <v>-2.2040995606064984E-2</v>
      </c>
      <c r="V18">
        <f t="shared" si="5"/>
        <v>8</v>
      </c>
      <c r="W18" s="591">
        <f t="shared" si="6"/>
        <v>36770</v>
      </c>
      <c r="X18" s="537">
        <f t="shared" si="7"/>
        <v>-5.3482947656950164E-2</v>
      </c>
      <c r="Y18" s="599">
        <f t="shared" si="8"/>
        <v>-5.4925265732419515E-2</v>
      </c>
      <c r="Z18" s="603">
        <f t="shared" si="9"/>
        <v>-8.1958692462352101E-2</v>
      </c>
      <c r="AA18" s="607">
        <f t="shared" si="10"/>
        <v>-8.4745123615251772E-2</v>
      </c>
      <c r="AB18" s="612">
        <f t="shared" si="11"/>
        <v>-3.3489608294015039E-2</v>
      </c>
      <c r="AC18" s="617">
        <f t="shared" si="12"/>
        <v>-7.6089714260707875E-2</v>
      </c>
      <c r="AD18" s="1213">
        <f t="shared" si="14"/>
        <v>-6.1358217408993283E-2</v>
      </c>
      <c r="AE18" s="1214"/>
      <c r="AF18" s="1211">
        <f t="shared" si="15"/>
        <v>-5.3482947656950164E-2</v>
      </c>
      <c r="AG18" s="1212"/>
      <c r="AH18" s="1149">
        <f t="shared" si="16"/>
        <v>100.13095002145866</v>
      </c>
      <c r="AI18" s="1149"/>
      <c r="AQ18" s="515"/>
      <c r="AX18" s="659"/>
      <c r="AY18" s="659"/>
      <c r="AZ18" s="651"/>
      <c r="BA18" s="652"/>
    </row>
    <row r="19" spans="3:53">
      <c r="C19" s="390">
        <f>'Step #4'!B19</f>
        <v>14</v>
      </c>
      <c r="D19" s="562">
        <f>'Step #4'!C19</f>
        <v>36951</v>
      </c>
      <c r="E19" s="581">
        <f>('IdxETF data'!C29/'IdxETF data'!C28)-1</f>
        <v>-6.4204719583205727E-2</v>
      </c>
      <c r="F19" s="458">
        <f>('IdxETF data'!AA29/'IdxETF data'!AA28)-1</f>
        <v>7.8397515167842879E-2</v>
      </c>
      <c r="G19" s="458">
        <f>('FX data'!G28/'FX data'!G29)-1</f>
        <v>-7.2483026891001501E-5</v>
      </c>
      <c r="H19" s="565">
        <f t="shared" si="0"/>
        <v>7.8319349651751802E-2</v>
      </c>
      <c r="I19" s="575">
        <f>('IdxETF data'!AE29/'IdxETF data'!AE28)-1</f>
        <v>-6.093353748269259E-2</v>
      </c>
      <c r="J19" s="425">
        <f>('FX data'!H29/'FX data'!H28)-1</f>
        <v>-9.9104859335038542E-3</v>
      </c>
      <c r="K19" s="575">
        <f t="shared" si="1"/>
        <v>-7.0240142450095577E-2</v>
      </c>
      <c r="L19" s="460">
        <f>('IdxETF data'!AG29/'IdxETF data'!AG28)-1</f>
        <v>-0.13708738668657328</v>
      </c>
      <c r="M19" s="460">
        <f>('FX data'!I28/'FX data'!I29)-1</f>
        <v>-1.2820512820510555E-4</v>
      </c>
      <c r="N19" s="460">
        <f t="shared" si="2"/>
        <v>-0.13719801650879293</v>
      </c>
      <c r="O19" s="576">
        <f>('IdxETF data'!AO29/'IdxETF data'!AO28)-1</f>
        <v>9.0161675788151818E-3</v>
      </c>
      <c r="P19" s="576">
        <f>('FX data'!L28/'FX data'!L29)-1</f>
        <v>-1.7045938805079652E-2</v>
      </c>
      <c r="Q19" s="576">
        <f t="shared" si="3"/>
        <v>-8.1834602670692869E-3</v>
      </c>
      <c r="R19" s="577">
        <f>('IdxETF data'!AY29/'IdxETF data'!AY28)-1</f>
        <v>-0.14029479286891489</v>
      </c>
      <c r="S19" s="577">
        <f>('FX data'!P29/'FX data'!P28)-1</f>
        <v>5.6419113413930244E-3</v>
      </c>
      <c r="T19" s="577">
        <f t="shared" si="4"/>
        <v>-0.13544441231054738</v>
      </c>
      <c r="V19">
        <f t="shared" si="5"/>
        <v>9</v>
      </c>
      <c r="W19" s="591">
        <f t="shared" si="6"/>
        <v>36800</v>
      </c>
      <c r="X19" s="537">
        <f t="shared" si="7"/>
        <v>-4.9494956526581202E-3</v>
      </c>
      <c r="Y19" s="599">
        <f t="shared" si="8"/>
        <v>2.6728064283574104E-2</v>
      </c>
      <c r="Z19" s="603">
        <f t="shared" si="9"/>
        <v>1.9439474949532798E-2</v>
      </c>
      <c r="AA19" s="607">
        <f t="shared" si="10"/>
        <v>-4.785389324119449E-2</v>
      </c>
      <c r="AB19" s="612">
        <f t="shared" si="11"/>
        <v>-0.10240131463888014</v>
      </c>
      <c r="AC19" s="617">
        <f t="shared" si="12"/>
        <v>1.8167792473176014E-3</v>
      </c>
      <c r="AD19" s="1213">
        <f t="shared" si="14"/>
        <v>-9.8985102393729183E-3</v>
      </c>
      <c r="AE19" s="1214"/>
      <c r="AF19" s="1211">
        <f t="shared" si="15"/>
        <v>-4.9494956526581202E-3</v>
      </c>
      <c r="AG19" s="1212"/>
      <c r="AH19" s="1149">
        <f t="shared" si="16"/>
        <v>99.139802787393108</v>
      </c>
      <c r="AI19" s="1149"/>
      <c r="AQ19" s="515"/>
      <c r="AX19" s="650"/>
      <c r="AY19" s="650"/>
      <c r="AZ19" s="651"/>
      <c r="BA19" s="652"/>
    </row>
    <row r="20" spans="3:53" ht="14" thickBot="1">
      <c r="C20" s="390">
        <f>'Step #4'!B20</f>
        <v>15</v>
      </c>
      <c r="D20" s="562">
        <f>'Step #4'!C20</f>
        <v>36982</v>
      </c>
      <c r="E20" s="581">
        <f>('IdxETF data'!C30/'IdxETF data'!C29)-1</f>
        <v>7.6814354537071416E-2</v>
      </c>
      <c r="F20" s="458">
        <f>('IdxETF data'!AA30/'IdxETF data'!AA29)-1</f>
        <v>3.0335366034182076E-3</v>
      </c>
      <c r="G20" s="458">
        <f>('FX data'!G29/'FX data'!G30)-1</f>
        <v>2.4161592732108161E-5</v>
      </c>
      <c r="H20" s="565">
        <f t="shared" si="0"/>
        <v>3.0577714912263243E-3</v>
      </c>
      <c r="I20" s="575">
        <f>('IdxETF data'!AE30/'IdxETF data'!AE29)-1</f>
        <v>7.453915667627764E-2</v>
      </c>
      <c r="J20" s="425">
        <f>('FX data'!H30/'FX data'!H29)-1</f>
        <v>-5.0263696049940854E-2</v>
      </c>
      <c r="K20" s="575">
        <f t="shared" si="1"/>
        <v>2.0528847111341397E-2</v>
      </c>
      <c r="L20" s="460">
        <f>('IdxETF data'!AG30/'IdxETF data'!AG29)-1</f>
        <v>4.9010112992103672E-2</v>
      </c>
      <c r="M20" s="460">
        <f>('FX data'!I29/'FX data'!I30)-1</f>
        <v>2.1799622994755907E-4</v>
      </c>
      <c r="N20" s="460">
        <f t="shared" si="2"/>
        <v>4.9238793241912715E-2</v>
      </c>
      <c r="O20" s="576">
        <f>('IdxETF data'!AO30/'IdxETF data'!AO29)-1</f>
        <v>7.1895513279566226E-2</v>
      </c>
      <c r="P20" s="576">
        <f>('FX data'!L29/'FX data'!L30)-1</f>
        <v>-7.4319526627218968E-2</v>
      </c>
      <c r="Q20" s="576">
        <f t="shared" si="3"/>
        <v>-7.7672538612110209E-3</v>
      </c>
      <c r="R20" s="577">
        <f>('IdxETF data'!AY30/'IdxETF data'!AY29)-1</f>
        <v>2.8987170936538353E-2</v>
      </c>
      <c r="S20" s="577">
        <f>('FX data'!P30/'FX data'!P29)-1</f>
        <v>3.944355392718113E-2</v>
      </c>
      <c r="T20" s="577">
        <f t="shared" si="4"/>
        <v>6.9574081903751361E-2</v>
      </c>
      <c r="V20">
        <f t="shared" si="5"/>
        <v>10</v>
      </c>
      <c r="W20" s="591">
        <f t="shared" si="6"/>
        <v>36831</v>
      </c>
      <c r="X20" s="537">
        <f t="shared" si="7"/>
        <v>-8.0068560235063702E-2</v>
      </c>
      <c r="Y20" s="599">
        <f t="shared" si="8"/>
        <v>5.5958824621673564E-2</v>
      </c>
      <c r="Z20" s="603">
        <f t="shared" si="9"/>
        <v>-0.12232627150121411</v>
      </c>
      <c r="AA20" s="607">
        <f t="shared" si="10"/>
        <v>-6.1156724555495146E-2</v>
      </c>
      <c r="AB20" s="612">
        <f t="shared" si="11"/>
        <v>1.0555410490429962E-2</v>
      </c>
      <c r="AC20" s="617">
        <f t="shared" si="12"/>
        <v>-1.0768420664060696E-2</v>
      </c>
      <c r="AD20" s="1213">
        <f t="shared" si="14"/>
        <v>-4.8119514598869151E-2</v>
      </c>
      <c r="AE20" s="1214"/>
      <c r="AF20" s="1211">
        <f t="shared" si="15"/>
        <v>-8.0068560235063702E-2</v>
      </c>
      <c r="AG20" s="1212"/>
      <c r="AH20" s="1149">
        <f t="shared" si="16"/>
        <v>94.369243599836139</v>
      </c>
      <c r="AI20" s="1149"/>
      <c r="AQ20" s="515"/>
      <c r="AX20" s="654"/>
      <c r="AY20" s="654"/>
      <c r="AZ20" s="655"/>
      <c r="BA20" s="655"/>
    </row>
    <row r="21" spans="3:53" ht="13.25" customHeight="1">
      <c r="C21" s="390">
        <f>'Step #4'!B21</f>
        <v>16</v>
      </c>
      <c r="D21" s="562">
        <f>'Step #4'!C21</f>
        <v>37012</v>
      </c>
      <c r="E21" s="581">
        <f>('IdxETF data'!C31/'IdxETF data'!C30)-1</f>
        <v>5.0901989659533076E-3</v>
      </c>
      <c r="F21" s="458">
        <f>('IdxETF data'!AA31/'IdxETF data'!AA30)-1</f>
        <v>4.4863020068683035E-2</v>
      </c>
      <c r="G21" s="458">
        <f>('FX data'!G30/'FX data'!G31)-1</f>
        <v>2.416217652889685E-5</v>
      </c>
      <c r="H21" s="565">
        <f t="shared" si="0"/>
        <v>4.4888266233422458E-2</v>
      </c>
      <c r="I21" s="575">
        <f>('IdxETF data'!AE31/'IdxETF data'!AE30)-1</f>
        <v>-2.2547654210169799E-2</v>
      </c>
      <c r="J21" s="425">
        <f>('FX data'!H31/'FX data'!H30)-1</f>
        <v>1.2805983680870492E-2</v>
      </c>
      <c r="K21" s="575">
        <f t="shared" si="1"/>
        <v>-1.003041542115668E-2</v>
      </c>
      <c r="L21" s="460">
        <f>('IdxETF data'!AG31/'IdxETF data'!AG30)-1</f>
        <v>-1.5809745255760399E-2</v>
      </c>
      <c r="M21" s="460">
        <f>('FX data'!I30/'FX data'!I31)-1</f>
        <v>-1.2821663482609491E-4</v>
      </c>
      <c r="N21" s="460">
        <f t="shared" si="2"/>
        <v>-1.5935934818252395E-2</v>
      </c>
      <c r="O21" s="576">
        <f>('IdxETF data'!AO31/'IdxETF data'!AO30)-1</f>
        <v>-4.8239214393032914E-2</v>
      </c>
      <c r="P21" s="576">
        <f>('FX data'!L30/'FX data'!L31)-1</f>
        <v>3.9616141732283561E-2</v>
      </c>
      <c r="Q21" s="576">
        <f t="shared" si="3"/>
        <v>-1.0534124215197727E-2</v>
      </c>
      <c r="R21" s="577">
        <f>('IdxETF data'!AY31/'IdxETF data'!AY30)-1</f>
        <v>-3.8119905211222549E-2</v>
      </c>
      <c r="S21" s="577">
        <f>('FX data'!P31/'FX data'!P30)-1</f>
        <v>-1.2116539075839317E-3</v>
      </c>
      <c r="T21" s="577">
        <f t="shared" si="4"/>
        <v>-3.9285370986700596E-2</v>
      </c>
      <c r="V21">
        <f t="shared" si="5"/>
        <v>11</v>
      </c>
      <c r="W21" s="591">
        <f t="shared" si="6"/>
        <v>36861</v>
      </c>
      <c r="X21" s="537">
        <f t="shared" si="7"/>
        <v>4.0533860603064742E-3</v>
      </c>
      <c r="Y21" s="599">
        <f t="shared" si="8"/>
        <v>1.3589767071078285E-3</v>
      </c>
      <c r="Z21" s="603">
        <f t="shared" si="9"/>
        <v>3.0905055654375735E-2</v>
      </c>
      <c r="AA21" s="607">
        <f t="shared" si="10"/>
        <v>7.9026773717827847E-2</v>
      </c>
      <c r="AB21" s="612">
        <f t="shared" si="11"/>
        <v>-8.1508193811032692E-2</v>
      </c>
      <c r="AC21" s="617">
        <f t="shared" si="12"/>
        <v>-1.057823382985279E-2</v>
      </c>
      <c r="AD21" s="1213">
        <f t="shared" si="14"/>
        <v>5.1549938860393609E-3</v>
      </c>
      <c r="AE21" s="1214"/>
      <c r="AF21" s="1211">
        <f t="shared" si="15"/>
        <v>4.0533860603064742E-3</v>
      </c>
      <c r="AG21" s="1212"/>
      <c r="AH21" s="1149">
        <f t="shared" si="16"/>
        <v>94.855716473623445</v>
      </c>
      <c r="AI21" s="1149"/>
      <c r="AK21" s="1193" t="s">
        <v>328</v>
      </c>
      <c r="AL21" s="1194"/>
      <c r="AQ21" s="515"/>
      <c r="AX21" s="656"/>
      <c r="AY21" s="656"/>
      <c r="AZ21" s="657"/>
      <c r="BA21" s="657"/>
    </row>
    <row r="22" spans="3:53" ht="13.25" customHeight="1" thickBot="1">
      <c r="C22" s="390">
        <f>'Step #4'!B22</f>
        <v>17</v>
      </c>
      <c r="D22" s="562">
        <f>'Step #4'!C22</f>
        <v>37043</v>
      </c>
      <c r="E22" s="581">
        <f>('IdxETF data'!C32/'IdxETF data'!C31)-1</f>
        <v>-2.5035435014572061E-2</v>
      </c>
      <c r="F22" s="458">
        <f>('IdxETF data'!AA32/'IdxETF data'!AA31)-1</f>
        <v>1.7034937063407085E-3</v>
      </c>
      <c r="G22" s="458">
        <f>('FX data'!G31/'FX data'!G32)-1</f>
        <v>-3.6241951266613448E-5</v>
      </c>
      <c r="H22" s="565">
        <f t="shared" si="0"/>
        <v>1.6671900171381093E-3</v>
      </c>
      <c r="I22" s="575">
        <f>('IdxETF data'!AE32/'IdxETF data'!AE31)-1</f>
        <v>-1.0595644391938497E-2</v>
      </c>
      <c r="J22" s="425">
        <f>('FX data'!H32/'FX data'!H31)-1</f>
        <v>-5.4268770280854972E-2</v>
      </c>
      <c r="K22" s="575">
        <f t="shared" si="1"/>
        <v>-6.4289402081309732E-2</v>
      </c>
      <c r="L22" s="460">
        <f>('IdxETF data'!AG32/'IdxETF data'!AG31)-1</f>
        <v>-1.0010306453070106E-2</v>
      </c>
      <c r="M22" s="460">
        <f>('FX data'!I31/'FX data'!I32)-1</f>
        <v>-8.9743589743562779E-5</v>
      </c>
      <c r="N22" s="460">
        <f t="shared" si="2"/>
        <v>-1.0099151681978169E-2</v>
      </c>
      <c r="O22" s="576">
        <f>('IdxETF data'!AO32/'IdxETF data'!AO31)-1</f>
        <v>-2.2099740372150234E-2</v>
      </c>
      <c r="P22" s="576">
        <f>('FX data'!L31/'FX data'!L32)-1</f>
        <v>2.3419793502896136E-2</v>
      </c>
      <c r="Q22" s="576">
        <f t="shared" si="3"/>
        <v>8.0248177476249793E-4</v>
      </c>
      <c r="R22" s="577">
        <f>('IdxETF data'!AY32/'IdxETF data'!AY31)-1</f>
        <v>4.1911800456426729E-2</v>
      </c>
      <c r="S22" s="577">
        <f>('FX data'!P32/'FX data'!P31)-1</f>
        <v>2.7570995312942159E-4</v>
      </c>
      <c r="T22" s="577">
        <f t="shared" si="4"/>
        <v>4.2199065910095479E-2</v>
      </c>
      <c r="V22">
        <f t="shared" si="5"/>
        <v>12</v>
      </c>
      <c r="W22" s="591">
        <f t="shared" si="6"/>
        <v>36892</v>
      </c>
      <c r="X22" s="537">
        <f t="shared" si="7"/>
        <v>3.4636592238010078E-2</v>
      </c>
      <c r="Y22" s="599">
        <f t="shared" si="8"/>
        <v>-3.844222456404367E-3</v>
      </c>
      <c r="Z22" s="603">
        <f t="shared" si="9"/>
        <v>0.14054491865358987</v>
      </c>
      <c r="AA22" s="607">
        <f t="shared" si="10"/>
        <v>6.6710195545815143E-2</v>
      </c>
      <c r="AB22" s="612">
        <f t="shared" si="11"/>
        <v>-2.7137599055938044E-2</v>
      </c>
      <c r="AC22" s="617">
        <f t="shared" si="12"/>
        <v>2.6363362011963209E-2</v>
      </c>
      <c r="AD22" s="1213">
        <f t="shared" si="14"/>
        <v>4.0953337174965881E-2</v>
      </c>
      <c r="AE22" s="1214"/>
      <c r="AF22" s="1211">
        <f t="shared" si="15"/>
        <v>3.4636592238010078E-2</v>
      </c>
      <c r="AG22" s="1212"/>
      <c r="AH22" s="1149">
        <f t="shared" si="16"/>
        <v>98.74037461334072</v>
      </c>
      <c r="AI22" s="1149"/>
      <c r="AK22" s="1195"/>
      <c r="AL22" s="1196"/>
      <c r="AQ22" s="515"/>
      <c r="AX22" s="653"/>
      <c r="AY22" s="653"/>
      <c r="AZ22" s="653"/>
      <c r="BA22" s="653"/>
    </row>
    <row r="23" spans="3:53" ht="14">
      <c r="C23" s="390">
        <f>'Step #4'!B23</f>
        <v>18</v>
      </c>
      <c r="D23" s="562">
        <f>'Step #4'!C23</f>
        <v>37073</v>
      </c>
      <c r="E23" s="581">
        <f>('IdxETF data'!C33/'IdxETF data'!C32)-1</f>
        <v>-1.0740129698296408E-2</v>
      </c>
      <c r="F23" s="458">
        <f>('IdxETF data'!AA33/'IdxETF data'!AA32)-1</f>
        <v>-0.13422324635348237</v>
      </c>
      <c r="G23" s="458">
        <f>('FX data'!G32/'FX data'!G33)-1</f>
        <v>8.4571704723979124E-5</v>
      </c>
      <c r="H23" s="565">
        <f t="shared" si="0"/>
        <v>-0.13415002613751614</v>
      </c>
      <c r="I23" s="575">
        <f>('IdxETF data'!AE33/'IdxETF data'!AE32)-1</f>
        <v>-3.2548296047483105E-2</v>
      </c>
      <c r="J23" s="425">
        <f>('FX data'!H33/'FX data'!H32)-1</f>
        <v>3.5494557501203339E-4</v>
      </c>
      <c r="K23" s="575">
        <f t="shared" si="1"/>
        <v>-3.2204903346127356E-2</v>
      </c>
      <c r="L23" s="460">
        <f>('IdxETF data'!AG33/'IdxETF data'!AG32)-1</f>
        <v>-5.5651766015264448E-2</v>
      </c>
      <c r="M23" s="460">
        <f>('FX data'!I32/'FX data'!I33)-1</f>
        <v>0</v>
      </c>
      <c r="N23" s="460">
        <f t="shared" si="2"/>
        <v>-5.5651766015264448E-2</v>
      </c>
      <c r="O23" s="576">
        <f>('IdxETF data'!AO33/'IdxETF data'!AO32)-1</f>
        <v>-8.5455780543977955E-2</v>
      </c>
      <c r="P23" s="576">
        <f>('FX data'!L32/'FX data'!L33)-1</f>
        <v>-4.0975688294960566E-2</v>
      </c>
      <c r="Q23" s="576">
        <f t="shared" si="3"/>
        <v>-0.12292985941236589</v>
      </c>
      <c r="R23" s="577">
        <f>('IdxETF data'!AY33/'IdxETF data'!AY32)-1</f>
        <v>-3.5024599478714169E-2</v>
      </c>
      <c r="S23" s="577">
        <f>('FX data'!P33/'FX data'!P32)-1</f>
        <v>4.7960308710033317E-3</v>
      </c>
      <c r="T23" s="577">
        <f t="shared" si="4"/>
        <v>-3.0396547668055329E-2</v>
      </c>
      <c r="V23">
        <f t="shared" si="5"/>
        <v>13</v>
      </c>
      <c r="W23" s="591">
        <f t="shared" si="6"/>
        <v>36923</v>
      </c>
      <c r="X23" s="537">
        <f t="shared" si="7"/>
        <v>-9.2290686012547418E-2</v>
      </c>
      <c r="Y23" s="599">
        <f t="shared" si="8"/>
        <v>-5.1442636213567594E-2</v>
      </c>
      <c r="Z23" s="603">
        <f t="shared" si="9"/>
        <v>-9.4189236104459728E-2</v>
      </c>
      <c r="AA23" s="607">
        <f t="shared" si="10"/>
        <v>-8.1515021099115348E-2</v>
      </c>
      <c r="AB23" s="612">
        <f t="shared" si="11"/>
        <v>-7.4188767647965448E-2</v>
      </c>
      <c r="AC23" s="617">
        <f t="shared" si="12"/>
        <v>-2.2040995606064984E-2</v>
      </c>
      <c r="AD23" s="1213">
        <f t="shared" si="14"/>
        <v>-7.6535533688037644E-2</v>
      </c>
      <c r="AE23" s="1214"/>
      <c r="AF23" s="1211">
        <f t="shared" si="15"/>
        <v>-9.2290686012547418E-2</v>
      </c>
      <c r="AG23" s="1212"/>
      <c r="AH23" s="1149">
        <f t="shared" si="16"/>
        <v>91.183227345751916</v>
      </c>
      <c r="AI23" s="1149"/>
      <c r="AK23" s="672" t="s">
        <v>379</v>
      </c>
      <c r="AL23" s="673" t="s">
        <v>386</v>
      </c>
      <c r="AM23" s="673" t="s">
        <v>330</v>
      </c>
      <c r="AN23" s="673" t="s">
        <v>331</v>
      </c>
      <c r="AO23" s="674" t="s">
        <v>328</v>
      </c>
    </row>
    <row r="24" spans="3:53">
      <c r="C24" s="390">
        <f>'Step #4'!B24</f>
        <v>19</v>
      </c>
      <c r="D24" s="562">
        <f>'Step #4'!C24</f>
        <v>37104</v>
      </c>
      <c r="E24" s="581">
        <f>('IdxETF data'!C34/'IdxETF data'!C33)-1</f>
        <v>-6.4108385690579084E-2</v>
      </c>
      <c r="F24" s="458">
        <f>('IdxETF data'!AA34/'IdxETF data'!AA33)-1</f>
        <v>-4.4878012034541115E-2</v>
      </c>
      <c r="G24" s="458">
        <f>('FX data'!G33/'FX data'!G34)-1</f>
        <v>1.2081818071996153E-5</v>
      </c>
      <c r="H24" s="565">
        <f t="shared" si="0"/>
        <v>-4.4866472424445969E-2</v>
      </c>
      <c r="I24" s="575">
        <f>('IdxETF data'!AE34/'IdxETF data'!AE33)-1</f>
        <v>-0.11482651573737823</v>
      </c>
      <c r="J24" s="425">
        <f>('FX data'!H34/'FX data'!H33)-1</f>
        <v>3.9976345357776388E-2</v>
      </c>
      <c r="K24" s="575">
        <f t="shared" si="1"/>
        <v>-7.9440514828949427E-2</v>
      </c>
      <c r="L24" s="460">
        <f>('IdxETF data'!AG34/'IdxETF data'!AG33)-1</f>
        <v>-9.955677362916393E-2</v>
      </c>
      <c r="M24" s="460">
        <f>('FX data'!I33/'FX data'!I34)-1</f>
        <v>2.564168311991466E-5</v>
      </c>
      <c r="N24" s="460">
        <f t="shared" si="2"/>
        <v>-9.9533684749285811E-2</v>
      </c>
      <c r="O24" s="576">
        <f>('IdxETF data'!AO34/'IdxETF data'!AO33)-1</f>
        <v>-9.6727262257432445E-2</v>
      </c>
      <c r="P24" s="576">
        <f>('FX data'!L33/'FX data'!L34)-1</f>
        <v>-5.2054136301754594E-3</v>
      </c>
      <c r="Q24" s="576">
        <f t="shared" si="3"/>
        <v>-0.10142917047824351</v>
      </c>
      <c r="R24" s="577">
        <f>('IdxETF data'!AY34/'IdxETF data'!AY33)-1</f>
        <v>-2.8156775798427125E-2</v>
      </c>
      <c r="S24" s="577">
        <f>('FX data'!P34/'FX data'!P33)-1</f>
        <v>-9.4365501728205237E-3</v>
      </c>
      <c r="T24" s="577">
        <f t="shared" si="4"/>
        <v>-3.7327623143720956E-2</v>
      </c>
      <c r="V24">
        <f t="shared" si="5"/>
        <v>14</v>
      </c>
      <c r="W24" s="591">
        <f t="shared" si="6"/>
        <v>36951</v>
      </c>
      <c r="X24" s="537">
        <f t="shared" si="7"/>
        <v>-6.4204719583205727E-2</v>
      </c>
      <c r="Y24" s="599">
        <f t="shared" si="8"/>
        <v>7.8319349651751802E-2</v>
      </c>
      <c r="Z24" s="603">
        <f t="shared" si="9"/>
        <v>-7.0240142450095577E-2</v>
      </c>
      <c r="AA24" s="607">
        <f t="shared" si="10"/>
        <v>-0.13719801650879293</v>
      </c>
      <c r="AB24" s="612">
        <f t="shared" si="11"/>
        <v>-8.1834602670692869E-3</v>
      </c>
      <c r="AC24" s="617">
        <f t="shared" si="12"/>
        <v>-0.13544441231054738</v>
      </c>
      <c r="AD24" s="1213">
        <f t="shared" si="14"/>
        <v>-5.255259566167482E-2</v>
      </c>
      <c r="AE24" s="1214"/>
      <c r="AF24" s="1211">
        <f t="shared" si="15"/>
        <v>-6.4204719583205727E-2</v>
      </c>
      <c r="AG24" s="1212"/>
      <c r="AH24" s="1149">
        <f t="shared" si="16"/>
        <v>86.391312067924048</v>
      </c>
      <c r="AI24" s="1149"/>
      <c r="AK24" s="666" t="s">
        <v>380</v>
      </c>
      <c r="AL24" s="476">
        <f>X318</f>
        <v>5.7722667263763487E-3</v>
      </c>
      <c r="AM24" s="476">
        <f>X317</f>
        <v>4.3997514082724343E-2</v>
      </c>
      <c r="AN24" s="765">
        <f>AL5</f>
        <v>3.7499999999999999E-3</v>
      </c>
      <c r="AO24" s="675">
        <f>(AL24-AN24)/AM24</f>
        <v>4.5963204252269185E-2</v>
      </c>
    </row>
    <row r="25" spans="3:53">
      <c r="C25" s="390">
        <f>'Step #4'!B25</f>
        <v>20</v>
      </c>
      <c r="D25" s="562">
        <f>'Step #4'!C25</f>
        <v>37135</v>
      </c>
      <c r="E25" s="581">
        <f>('IdxETF data'!C35/'IdxETF data'!C34)-1</f>
        <v>-8.1723389615201314E-2</v>
      </c>
      <c r="F25" s="458">
        <f>('IdxETF data'!AA35/'IdxETF data'!AA34)-1</f>
        <v>-3.7767604348104555E-2</v>
      </c>
      <c r="G25" s="458">
        <f>('FX data'!G34/'FX data'!G35)-1</f>
        <v>1.2081964044119431E-5</v>
      </c>
      <c r="H25" s="565">
        <f t="shared" si="0"/>
        <v>-3.7755978690898195E-2</v>
      </c>
      <c r="I25" s="575">
        <f>('IdxETF data'!AE35/'IdxETF data'!AE34)-1</f>
        <v>-0.16962050843175913</v>
      </c>
      <c r="J25" s="425">
        <f>('FX data'!H35/'FX data'!H34)-1</f>
        <v>8.5295121119073336E-3</v>
      </c>
      <c r="K25" s="575">
        <f t="shared" si="1"/>
        <v>-0.16253777650094836</v>
      </c>
      <c r="L25" s="460">
        <f>('IdxETF data'!AG35/'IdxETF data'!AG34)-1</f>
        <v>-0.10277104559950334</v>
      </c>
      <c r="M25" s="460">
        <f>('FX data'!I34/'FX data'!I35)-1</f>
        <v>0</v>
      </c>
      <c r="N25" s="460">
        <f t="shared" si="2"/>
        <v>-0.10277104559950334</v>
      </c>
      <c r="O25" s="576">
        <f>('IdxETF data'!AO35/'IdxETF data'!AO34)-1</f>
        <v>-8.7630486974439981E-2</v>
      </c>
      <c r="P25" s="576">
        <f>('FX data'!L34/'FX data'!L35)-1</f>
        <v>4.5024688258431755E-2</v>
      </c>
      <c r="Q25" s="576">
        <f t="shared" si="3"/>
        <v>-4.6551334073966943E-2</v>
      </c>
      <c r="R25" s="577">
        <f>('IdxETF data'!AY35/'IdxETF data'!AY34)-1</f>
        <v>-0.18503258987917071</v>
      </c>
      <c r="S25" s="577">
        <f>('FX data'!P35/'FX data'!P34)-1</f>
        <v>-3.2400996953752426E-2</v>
      </c>
      <c r="T25" s="577">
        <f t="shared" si="4"/>
        <v>-0.21143834645190318</v>
      </c>
      <c r="V25">
        <f t="shared" si="5"/>
        <v>15</v>
      </c>
      <c r="W25" s="591">
        <f t="shared" si="6"/>
        <v>36982</v>
      </c>
      <c r="X25" s="537">
        <f t="shared" si="7"/>
        <v>7.6814354537071416E-2</v>
      </c>
      <c r="Y25" s="599">
        <f t="shared" si="8"/>
        <v>3.0577714912263243E-3</v>
      </c>
      <c r="Z25" s="603">
        <f t="shared" si="9"/>
        <v>2.0528847111341397E-2</v>
      </c>
      <c r="AA25" s="607">
        <f t="shared" si="10"/>
        <v>4.9238793241912715E-2</v>
      </c>
      <c r="AB25" s="612">
        <f t="shared" si="11"/>
        <v>-7.7672538612110209E-3</v>
      </c>
      <c r="AC25" s="617">
        <f t="shared" si="12"/>
        <v>6.9574081903751361E-2</v>
      </c>
      <c r="AD25" s="1213">
        <f t="shared" si="14"/>
        <v>4.5368296733659032E-2</v>
      </c>
      <c r="AE25" s="1214"/>
      <c r="AF25" s="1211">
        <f t="shared" si="15"/>
        <v>7.6814354537071416E-2</v>
      </c>
      <c r="AG25" s="1212"/>
      <c r="AH25" s="1149">
        <f t="shared" si="16"/>
        <v>90.310738749031771</v>
      </c>
      <c r="AI25" s="1149"/>
      <c r="AK25" s="667" t="s">
        <v>361</v>
      </c>
      <c r="AL25" s="478">
        <f>Y318</f>
        <v>5.5887937058457056E-3</v>
      </c>
      <c r="AM25" s="478">
        <f>Y317</f>
        <v>7.1121226040015473E-2</v>
      </c>
      <c r="AN25" s="766">
        <f>AL5</f>
        <v>3.7499999999999999E-3</v>
      </c>
      <c r="AO25" s="676">
        <f t="shared" ref="AO25:AO29" si="19">(AL25-AN25)/AM25</f>
        <v>2.5854358933732825E-2</v>
      </c>
    </row>
    <row r="26" spans="3:53">
      <c r="C26" s="390">
        <f>'Step #4'!B26</f>
        <v>21</v>
      </c>
      <c r="D26" s="562">
        <f>'Step #4'!C26</f>
        <v>37165</v>
      </c>
      <c r="E26" s="581">
        <f>('IdxETF data'!C36/'IdxETF data'!C35)-1</f>
        <v>1.8099025880454089E-2</v>
      </c>
      <c r="F26" s="458">
        <f>('IdxETF data'!AA36/'IdxETF data'!AA35)-1</f>
        <v>-4.2890994870880772E-2</v>
      </c>
      <c r="G26" s="458">
        <f>('FX data'!G35/'FX data'!G36)-1</f>
        <v>0</v>
      </c>
      <c r="H26" s="565">
        <f t="shared" si="0"/>
        <v>-4.2890994870880772E-2</v>
      </c>
      <c r="I26" s="575">
        <f>('IdxETF data'!AE36/'IdxETF data'!AE35)-1</f>
        <v>5.8257021391824315E-2</v>
      </c>
      <c r="J26" s="425">
        <f>('FX data'!H36/'FX data'!H35)-1</f>
        <v>3.2814614343707804E-2</v>
      </c>
      <c r="K26" s="575">
        <f t="shared" si="1"/>
        <v>9.2983317425318068E-2</v>
      </c>
      <c r="L26" s="460">
        <f>('IdxETF data'!AG36/'IdxETF data'!AG35)-1</f>
        <v>1.2388025926249879E-2</v>
      </c>
      <c r="M26" s="460">
        <f>('FX data'!I35/'FX data'!I36)-1</f>
        <v>7.6930967278787676E-5</v>
      </c>
      <c r="N26" s="460">
        <f t="shared" si="2"/>
        <v>1.2465909916345774E-2</v>
      </c>
      <c r="O26" s="576">
        <f>('IdxETF data'!AO36/'IdxETF data'!AO35)-1</f>
        <v>6.0529876669652705E-2</v>
      </c>
      <c r="P26" s="576">
        <f>('FX data'!L35/'FX data'!L36)-1</f>
        <v>-6.4854078323771658E-3</v>
      </c>
      <c r="Q26" s="576">
        <f t="shared" si="3"/>
        <v>5.3651907901029361E-2</v>
      </c>
      <c r="R26" s="577">
        <f>('IdxETF data'!AY36/'IdxETF data'!AY35)-1</f>
        <v>3.66114722198565E-2</v>
      </c>
      <c r="S26" s="577">
        <f>('FX data'!P36/'FX data'!P35)-1</f>
        <v>1.2821980538065159E-2</v>
      </c>
      <c r="T26" s="577">
        <f t="shared" si="4"/>
        <v>4.9902884342194476E-2</v>
      </c>
      <c r="V26">
        <f t="shared" si="5"/>
        <v>16</v>
      </c>
      <c r="W26" s="591">
        <f t="shared" si="6"/>
        <v>37012</v>
      </c>
      <c r="X26" s="537">
        <f t="shared" si="7"/>
        <v>5.0901989659533076E-3</v>
      </c>
      <c r="Y26" s="599">
        <f t="shared" si="8"/>
        <v>4.4888266233422458E-2</v>
      </c>
      <c r="Z26" s="603">
        <f t="shared" si="9"/>
        <v>-1.003041542115668E-2</v>
      </c>
      <c r="AA26" s="607">
        <f t="shared" si="10"/>
        <v>-1.5935934818252395E-2</v>
      </c>
      <c r="AB26" s="612">
        <f t="shared" si="11"/>
        <v>-1.0534124215197727E-2</v>
      </c>
      <c r="AC26" s="617">
        <f t="shared" si="12"/>
        <v>-3.9285370986700596E-2</v>
      </c>
      <c r="AD26" s="1213">
        <f t="shared" si="14"/>
        <v>6.8921420620611604E-4</v>
      </c>
      <c r="AE26" s="1214"/>
      <c r="AF26" s="1211">
        <f t="shared" si="15"/>
        <v>5.0901989659533076E-3</v>
      </c>
      <c r="AG26" s="1212"/>
      <c r="AH26" s="1149">
        <f t="shared" si="16"/>
        <v>90.372982193150563</v>
      </c>
      <c r="AI26" s="1149"/>
      <c r="AK26" s="668" t="s">
        <v>362</v>
      </c>
      <c r="AL26" s="480">
        <f>Z318</f>
        <v>6.6259151278183319E-3</v>
      </c>
      <c r="AM26" s="480">
        <f>Z317</f>
        <v>6.4227910440200014E-2</v>
      </c>
      <c r="AN26" s="767">
        <f>AL5</f>
        <v>3.7499999999999999E-3</v>
      </c>
      <c r="AO26" s="677">
        <f t="shared" si="19"/>
        <v>4.4776719468337355E-2</v>
      </c>
    </row>
    <row r="27" spans="3:53">
      <c r="C27" s="390">
        <f>'Step #4'!B27</f>
        <v>22</v>
      </c>
      <c r="D27" s="562">
        <f>'Step #4'!C27</f>
        <v>37196</v>
      </c>
      <c r="E27" s="581">
        <f>('IdxETF data'!C37/'IdxETF data'!C36)-1</f>
        <v>7.5175979920360847E-2</v>
      </c>
      <c r="F27" s="458">
        <f>('IdxETF data'!AA37/'IdxETF data'!AA36)-1</f>
        <v>3.4823609505118647E-2</v>
      </c>
      <c r="G27" s="458">
        <f>('FX data'!G36/'FX data'!G37)-1</f>
        <v>-1.2081818071996153E-5</v>
      </c>
      <c r="H27" s="565">
        <f t="shared" si="0"/>
        <v>3.4811106954532045E-2</v>
      </c>
      <c r="I27" s="575">
        <f>('IdxETF data'!AE37/'IdxETF data'!AE36)-1</f>
        <v>9.4487387737358874E-2</v>
      </c>
      <c r="J27" s="425">
        <f>('FX data'!H37/'FX data'!H36)-1</f>
        <v>-1.2555955890381165E-2</v>
      </c>
      <c r="K27" s="575">
        <f t="shared" si="1"/>
        <v>8.0745052374350035E-2</v>
      </c>
      <c r="L27" s="460">
        <f>('IdxETF data'!AG37/'IdxETF data'!AG36)-1</f>
        <v>0.11964303106546348</v>
      </c>
      <c r="M27" s="460">
        <f>('FX data'!I36/'FX data'!I37)-1</f>
        <v>-1.4102021717110613E-4</v>
      </c>
      <c r="N27" s="460">
        <f t="shared" si="2"/>
        <v>0.11948513876206857</v>
      </c>
      <c r="O27" s="576">
        <f>('IdxETF data'!AO37/'IdxETF data'!AO36)-1</f>
        <v>3.1939970228898051E-2</v>
      </c>
      <c r="P27" s="576">
        <f>('FX data'!L36/'FX data'!L37)-1</f>
        <v>-1.3128743743333171E-2</v>
      </c>
      <c r="Q27" s="576">
        <f t="shared" si="3"/>
        <v>1.8391894801260023E-2</v>
      </c>
      <c r="R27" s="577">
        <f>('IdxETF data'!AY37/'IdxETF data'!AY36)-1</f>
        <v>8.0930573569744535E-2</v>
      </c>
      <c r="S27" s="577">
        <f>('FX data'!P37/'FX data'!P36)-1</f>
        <v>3.362721826607884E-2</v>
      </c>
      <c r="T27" s="577">
        <f t="shared" si="4"/>
        <v>0.11727926189765214</v>
      </c>
      <c r="V27">
        <f t="shared" si="5"/>
        <v>17</v>
      </c>
      <c r="W27" s="591">
        <f t="shared" si="6"/>
        <v>37043</v>
      </c>
      <c r="X27" s="537">
        <f t="shared" si="7"/>
        <v>-2.5035435014572061E-2</v>
      </c>
      <c r="Y27" s="599">
        <f t="shared" si="8"/>
        <v>1.6671900171381093E-3</v>
      </c>
      <c r="Z27" s="603">
        <f t="shared" si="9"/>
        <v>-6.4289402081309732E-2</v>
      </c>
      <c r="AA27" s="607">
        <f t="shared" si="10"/>
        <v>-1.0099151681978169E-2</v>
      </c>
      <c r="AB27" s="612">
        <f t="shared" si="11"/>
        <v>8.0248177476249793E-4</v>
      </c>
      <c r="AC27" s="617">
        <f t="shared" si="12"/>
        <v>4.2199065910095479E-2</v>
      </c>
      <c r="AD27" s="1213">
        <f t="shared" si="14"/>
        <v>-1.6117266215166584E-2</v>
      </c>
      <c r="AE27" s="1214"/>
      <c r="AF27" s="1211">
        <f t="shared" si="15"/>
        <v>-2.5035435014572061E-2</v>
      </c>
      <c r="AG27" s="1212"/>
      <c r="AH27" s="1149">
        <f t="shared" si="16"/>
        <v>88.916416780485036</v>
      </c>
      <c r="AI27" s="1149"/>
      <c r="AK27" s="669" t="s">
        <v>363</v>
      </c>
      <c r="AL27" s="482">
        <f>AA318</f>
        <v>3.2738386447555149E-3</v>
      </c>
      <c r="AM27" s="482">
        <f>AA317</f>
        <v>6.1685822531181725E-2</v>
      </c>
      <c r="AN27" s="768">
        <f>AL5</f>
        <v>3.7499999999999999E-3</v>
      </c>
      <c r="AO27" s="678">
        <f t="shared" si="19"/>
        <v>-7.7191376511805279E-3</v>
      </c>
    </row>
    <row r="28" spans="3:53">
      <c r="C28" s="390">
        <f>'Step #4'!B28</f>
        <v>23</v>
      </c>
      <c r="D28" s="562">
        <f>'Step #4'!C28</f>
        <v>37226</v>
      </c>
      <c r="E28" s="581">
        <f>('IdxETF data'!C38/'IdxETF data'!C37)-1</f>
        <v>7.5738294791345417E-3</v>
      </c>
      <c r="F28" s="458">
        <f>('IdxETF data'!AA38/'IdxETF data'!AA37)-1</f>
        <v>-5.8365275232028058E-2</v>
      </c>
      <c r="G28" s="458">
        <f>('FX data'!G37/'FX data'!G38)-1</f>
        <v>-1.2081672103425589E-5</v>
      </c>
      <c r="H28" s="565">
        <f t="shared" si="0"/>
        <v>-5.8376651754013853E-2</v>
      </c>
      <c r="I28" s="575">
        <f>('IdxETF data'!AE38/'IdxETF data'!AE37)-1</f>
        <v>3.4106814888311909E-2</v>
      </c>
      <c r="J28" s="425">
        <f>('FX data'!H38/'FX data'!H37)-1</f>
        <v>-1.6253869969040213E-2</v>
      </c>
      <c r="K28" s="575">
        <f t="shared" si="1"/>
        <v>1.7298577185018926E-2</v>
      </c>
      <c r="L28" s="460">
        <f>('IdxETF data'!AG38/'IdxETF data'!AG37)-1</f>
        <v>1.0458138706030962E-2</v>
      </c>
      <c r="M28" s="460">
        <f>('FX data'!I37/'FX data'!I38)-1</f>
        <v>1.6668803692776457E-4</v>
      </c>
      <c r="N28" s="460">
        <f t="shared" si="2"/>
        <v>1.0626569989569568E-2</v>
      </c>
      <c r="O28" s="576">
        <f>('IdxETF data'!AO38/'IdxETF data'!AO37)-1</f>
        <v>-1.4472650164596423E-2</v>
      </c>
      <c r="P28" s="576">
        <f>('FX data'!L37/'FX data'!L38)-1</f>
        <v>-1.638418079096049E-2</v>
      </c>
      <c r="Q28" s="576">
        <f t="shared" si="3"/>
        <v>-3.0619708438735849E-2</v>
      </c>
      <c r="R28" s="577">
        <f>('IdxETF data'!AY38/'IdxETF data'!AY37)-1</f>
        <v>9.8110252799180397E-2</v>
      </c>
      <c r="S28" s="577">
        <f>('FX data'!P38/'FX data'!P37)-1</f>
        <v>4.9756684345783064E-3</v>
      </c>
      <c r="T28" s="577">
        <f t="shared" si="4"/>
        <v>0.10357408532172019</v>
      </c>
      <c r="V28">
        <f t="shared" si="5"/>
        <v>18</v>
      </c>
      <c r="W28" s="591">
        <f t="shared" si="6"/>
        <v>37073</v>
      </c>
      <c r="X28" s="537">
        <f t="shared" si="7"/>
        <v>-1.0740129698296408E-2</v>
      </c>
      <c r="Y28" s="599">
        <f t="shared" si="8"/>
        <v>-0.13415002613751614</v>
      </c>
      <c r="Z28" s="603">
        <f t="shared" si="9"/>
        <v>-3.2204903346127356E-2</v>
      </c>
      <c r="AA28" s="607">
        <f t="shared" si="10"/>
        <v>-5.5651766015264448E-2</v>
      </c>
      <c r="AB28" s="612">
        <f t="shared" si="11"/>
        <v>-0.12292985941236589</v>
      </c>
      <c r="AC28" s="617">
        <f t="shared" si="12"/>
        <v>-3.0396547668055329E-2</v>
      </c>
      <c r="AD28" s="1213">
        <f t="shared" si="14"/>
        <v>-5.014710861143365E-2</v>
      </c>
      <c r="AE28" s="1214"/>
      <c r="AF28" s="1211">
        <f t="shared" si="15"/>
        <v>-1.0740129698296408E-2</v>
      </c>
      <c r="AG28" s="1212"/>
      <c r="AH28" s="1149">
        <f t="shared" si="16"/>
        <v>84.457515570854554</v>
      </c>
      <c r="AI28" s="1149"/>
      <c r="AK28" s="670" t="s">
        <v>364</v>
      </c>
      <c r="AL28" s="484">
        <f>AB318</f>
        <v>2.7732039223746889E-3</v>
      </c>
      <c r="AM28" s="484">
        <f>AB317</f>
        <v>5.9091452812188527E-2</v>
      </c>
      <c r="AN28" s="769">
        <f>AL5</f>
        <v>3.7499999999999999E-3</v>
      </c>
      <c r="AO28" s="679">
        <f t="shared" si="19"/>
        <v>-1.6530243057822257E-2</v>
      </c>
    </row>
    <row r="29" spans="3:53" ht="14" thickBot="1">
      <c r="C29" s="390">
        <f>'Step #4'!B29</f>
        <v>24</v>
      </c>
      <c r="D29" s="562">
        <f>'Step #4'!C29</f>
        <v>37257</v>
      </c>
      <c r="E29" s="581">
        <f>('IdxETF data'!C39/'IdxETF data'!C38)-1</f>
        <v>-1.5573827607832103E-2</v>
      </c>
      <c r="F29" s="458">
        <f>('IdxETF data'!AA39/'IdxETF data'!AA38)-1</f>
        <v>-9.3747649848402892E-2</v>
      </c>
      <c r="G29" s="458">
        <f>('FX data'!G38/'FX data'!G39)-1</f>
        <v>4.8329023995208331E-5</v>
      </c>
      <c r="H29" s="565">
        <f t="shared" si="0"/>
        <v>-9.3703851556826701E-2</v>
      </c>
      <c r="I29" s="575">
        <f>('IdxETF data'!AE39/'IdxETF data'!AE38)-1</f>
        <v>-1.0172328831439703E-2</v>
      </c>
      <c r="J29" s="425">
        <f>('FX data'!H39/'FX data'!H38)-1</f>
        <v>1.5061256603349449E-2</v>
      </c>
      <c r="K29" s="575">
        <f t="shared" si="1"/>
        <v>4.7357197171258303E-3</v>
      </c>
      <c r="L29" s="460">
        <f>('IdxETF data'!AG39/'IdxETF data'!AG38)-1</f>
        <v>-5.8953915765279641E-2</v>
      </c>
      <c r="M29" s="460">
        <f>('FX data'!I38/'FX data'!I39)-1</f>
        <v>1.2823800974604005E-4</v>
      </c>
      <c r="N29" s="460">
        <f t="shared" si="2"/>
        <v>-5.8833237888358036E-2</v>
      </c>
      <c r="O29" s="576">
        <f>('IdxETF data'!AO39/'IdxETF data'!AO38)-1</f>
        <v>-5.1677885189230666E-2</v>
      </c>
      <c r="P29" s="576">
        <f>('FX data'!L38/'FX data'!L39)-1</f>
        <v>-6.1505832449628928E-2</v>
      </c>
      <c r="Q29" s="576">
        <f t="shared" si="3"/>
        <v>-0.11000522629105958</v>
      </c>
      <c r="R29" s="577">
        <f>('IdxETF data'!AY39/'IdxETF data'!AY38)-1</f>
        <v>0.10057282668991618</v>
      </c>
      <c r="S29" s="577">
        <f>('FX data'!P39/'FX data'!P38)-1</f>
        <v>7.8890097932535763E-3</v>
      </c>
      <c r="T29" s="577">
        <f t="shared" si="4"/>
        <v>0.10925525649786172</v>
      </c>
      <c r="V29">
        <f t="shared" si="5"/>
        <v>19</v>
      </c>
      <c r="W29" s="591">
        <f t="shared" si="6"/>
        <v>37104</v>
      </c>
      <c r="X29" s="537">
        <f t="shared" si="7"/>
        <v>-6.4108385690579084E-2</v>
      </c>
      <c r="Y29" s="599">
        <f t="shared" si="8"/>
        <v>-4.4866472424445969E-2</v>
      </c>
      <c r="Z29" s="603">
        <f t="shared" si="9"/>
        <v>-7.9440514828949427E-2</v>
      </c>
      <c r="AA29" s="607">
        <f t="shared" si="10"/>
        <v>-9.9533684749285811E-2</v>
      </c>
      <c r="AB29" s="612">
        <f t="shared" si="11"/>
        <v>-0.10142917047824351</v>
      </c>
      <c r="AC29" s="617">
        <f t="shared" si="12"/>
        <v>-3.7327623143720956E-2</v>
      </c>
      <c r="AD29" s="1213">
        <f t="shared" si="14"/>
        <v>-6.8118450201365977E-2</v>
      </c>
      <c r="AE29" s="1214"/>
      <c r="AF29" s="1211">
        <f t="shared" si="15"/>
        <v>-6.4108385690579084E-2</v>
      </c>
      <c r="AG29" s="1212"/>
      <c r="AH29" s="1149">
        <f t="shared" si="16"/>
        <v>78.704400502310207</v>
      </c>
      <c r="AI29" s="1149"/>
      <c r="AK29" s="671" t="s">
        <v>365</v>
      </c>
      <c r="AL29" s="680">
        <f>AC318</f>
        <v>2.4489612934793462E-3</v>
      </c>
      <c r="AM29" s="680">
        <f>AC317</f>
        <v>5.2586990881811159E-2</v>
      </c>
      <c r="AN29" s="770">
        <f>AL5</f>
        <v>3.7499999999999999E-3</v>
      </c>
      <c r="AO29" s="681">
        <f t="shared" si="19"/>
        <v>-2.4740695078840462E-2</v>
      </c>
    </row>
    <row r="30" spans="3:53">
      <c r="C30" s="390">
        <f>'Step #4'!B30</f>
        <v>25</v>
      </c>
      <c r="D30" s="562">
        <f>'Step #4'!C30</f>
        <v>37288</v>
      </c>
      <c r="E30" s="581">
        <f>('IdxETF data'!C40/'IdxETF data'!C39)-1</f>
        <v>-2.0766236064413413E-2</v>
      </c>
      <c r="F30" s="458">
        <f>('IdxETF data'!AA40/'IdxETF data'!AA39)-1</f>
        <v>2.2147070646736378E-2</v>
      </c>
      <c r="G30" s="458">
        <f>('FX data'!G39/'FX data'!G40)-1</f>
        <v>0</v>
      </c>
      <c r="H30" s="565">
        <f t="shared" si="0"/>
        <v>2.2147070646736378E-2</v>
      </c>
      <c r="I30" s="575">
        <f>('IdxETF data'!AE40/'IdxETF data'!AE39)-1</f>
        <v>-1.341719254957896E-2</v>
      </c>
      <c r="J30" s="425">
        <f>('FX data'!H40/'FX data'!H39)-1</f>
        <v>-4.628501827040199E-2</v>
      </c>
      <c r="K30" s="575">
        <f t="shared" si="1"/>
        <v>-5.9081195817686227E-2</v>
      </c>
      <c r="L30" s="460">
        <f>('IdxETF data'!AG40/'IdxETF data'!AG39)-1</f>
        <v>-2.2633399943452703E-2</v>
      </c>
      <c r="M30" s="460">
        <f>('FX data'!I39/'FX data'!I40)-1</f>
        <v>-2.3077514808078625E-4</v>
      </c>
      <c r="N30" s="460">
        <f t="shared" si="2"/>
        <v>-2.2858951865309951E-2</v>
      </c>
      <c r="O30" s="576">
        <f>('IdxETF data'!AO40/'IdxETF data'!AO39)-1</f>
        <v>5.9016011973446414E-2</v>
      </c>
      <c r="P30" s="576">
        <f>('FX data'!L39/'FX data'!L40)-1</f>
        <v>-1.3082155939298845E-2</v>
      </c>
      <c r="Q30" s="576">
        <f t="shared" si="3"/>
        <v>4.5161799362595456E-2</v>
      </c>
      <c r="R30" s="577">
        <f>('IdxETF data'!AY40/'IdxETF data'!AY39)-1</f>
        <v>-3.990735770046816E-2</v>
      </c>
      <c r="S30" s="577">
        <f>('FX data'!P40/'FX data'!P39)-1</f>
        <v>-9.4466936572200622E-3</v>
      </c>
      <c r="T30" s="577">
        <f t="shared" si="4"/>
        <v>-4.8977058774822835E-2</v>
      </c>
      <c r="V30">
        <f t="shared" si="5"/>
        <v>20</v>
      </c>
      <c r="W30" s="591">
        <f t="shared" si="6"/>
        <v>37135</v>
      </c>
      <c r="X30" s="537">
        <f t="shared" si="7"/>
        <v>-8.1723389615201314E-2</v>
      </c>
      <c r="Y30" s="599">
        <f t="shared" si="8"/>
        <v>-3.7755978690898195E-2</v>
      </c>
      <c r="Z30" s="603">
        <f t="shared" si="9"/>
        <v>-0.16253777650094836</v>
      </c>
      <c r="AA30" s="607">
        <f t="shared" si="10"/>
        <v>-0.10277104559950334</v>
      </c>
      <c r="AB30" s="612">
        <f t="shared" si="11"/>
        <v>-4.6551334073966943E-2</v>
      </c>
      <c r="AC30" s="617">
        <f t="shared" si="12"/>
        <v>-0.21143834645190318</v>
      </c>
      <c r="AD30" s="1213">
        <f t="shared" si="14"/>
        <v>-9.8809491737394853E-2</v>
      </c>
      <c r="AE30" s="1214"/>
      <c r="AF30" s="1211">
        <f t="shared" si="15"/>
        <v>-8.1723389615201314E-2</v>
      </c>
      <c r="AG30" s="1212"/>
      <c r="AH30" s="1149">
        <f t="shared" si="16"/>
        <v>70.927658691180568</v>
      </c>
      <c r="AI30" s="1149"/>
    </row>
    <row r="31" spans="3:53">
      <c r="C31" s="390">
        <f>'Step #4'!B31</f>
        <v>26</v>
      </c>
      <c r="D31" s="562">
        <f>'Step #4'!C31</f>
        <v>37316</v>
      </c>
      <c r="E31" s="581">
        <f>('IdxETF data'!C41/'IdxETF data'!C40)-1</f>
        <v>3.6738861330225081E-2</v>
      </c>
      <c r="F31" s="458">
        <f>('IdxETF data'!AA41/'IdxETF data'!AA40)-1</f>
        <v>5.1947218767902203E-2</v>
      </c>
      <c r="G31" s="458">
        <f>('FX data'!G40/'FX data'!G41)-1</f>
        <v>0</v>
      </c>
      <c r="H31" s="565">
        <f t="shared" si="0"/>
        <v>5.1947218767902203E-2</v>
      </c>
      <c r="I31" s="575">
        <f>('IdxETF data'!AE41/'IdxETF data'!AE40)-1</f>
        <v>7.1086379945399347E-2</v>
      </c>
      <c r="J31" s="425">
        <f>('FX data'!H41/'FX data'!H40)-1</f>
        <v>4.5280390107975688E-3</v>
      </c>
      <c r="K31" s="575">
        <f t="shared" si="1"/>
        <v>7.5936300857726069E-2</v>
      </c>
      <c r="L31" s="460">
        <f>('IdxETF data'!AG41/'IdxETF data'!AG40)-1</f>
        <v>5.2503458341546017E-2</v>
      </c>
      <c r="M31" s="460">
        <f>('FX data'!I40/'FX data'!I41)-1</f>
        <v>0</v>
      </c>
      <c r="N31" s="460">
        <f t="shared" si="2"/>
        <v>5.2503458341546017E-2</v>
      </c>
      <c r="O31" s="576">
        <f>('IdxETF data'!AO41/'IdxETF data'!AO40)-1</f>
        <v>4.1284224319792617E-2</v>
      </c>
      <c r="P31" s="576">
        <f>('FX data'!L40/'FX data'!L41)-1</f>
        <v>3.1496062992126816E-3</v>
      </c>
      <c r="Q31" s="576">
        <f t="shared" si="3"/>
        <v>4.4563859671981065E-2</v>
      </c>
      <c r="R31" s="577">
        <f>('IdxETF data'!AY41/'IdxETF data'!AY40)-1</f>
        <v>5.1084774389844823E-2</v>
      </c>
      <c r="S31" s="577">
        <f>('FX data'!P41/'FX data'!P40)-1</f>
        <v>-1.9618528610354513E-3</v>
      </c>
      <c r="T31" s="577">
        <f t="shared" si="4"/>
        <v>4.9022700718017287E-2</v>
      </c>
      <c r="V31">
        <f t="shared" si="5"/>
        <v>21</v>
      </c>
      <c r="W31" s="591">
        <f t="shared" si="6"/>
        <v>37165</v>
      </c>
      <c r="X31" s="537">
        <f t="shared" si="7"/>
        <v>1.8099025880454089E-2</v>
      </c>
      <c r="Y31" s="599">
        <f t="shared" si="8"/>
        <v>-4.2890994870880772E-2</v>
      </c>
      <c r="Z31" s="603">
        <f t="shared" si="9"/>
        <v>9.2983317425318068E-2</v>
      </c>
      <c r="AA31" s="607">
        <f t="shared" si="10"/>
        <v>1.2465909916345774E-2</v>
      </c>
      <c r="AB31" s="612">
        <f t="shared" si="11"/>
        <v>5.3651907901029361E-2</v>
      </c>
      <c r="AC31" s="617">
        <f t="shared" si="12"/>
        <v>4.9902884342194476E-2</v>
      </c>
      <c r="AD31" s="1213">
        <f t="shared" si="14"/>
        <v>2.6355528951304195E-2</v>
      </c>
      <c r="AE31" s="1214"/>
      <c r="AF31" s="1211">
        <f t="shared" si="15"/>
        <v>1.8099025880454089E-2</v>
      </c>
      <c r="AG31" s="1212"/>
      <c r="AH31" s="1149">
        <f t="shared" si="16"/>
        <v>72.796994653264207</v>
      </c>
      <c r="AI31" s="1149"/>
    </row>
    <row r="32" spans="3:53">
      <c r="C32" s="390">
        <f>'Step #4'!B32</f>
        <v>27</v>
      </c>
      <c r="D32" s="562">
        <f>'Step #4'!C32</f>
        <v>37347</v>
      </c>
      <c r="E32" s="581">
        <f>('IdxETF data'!C42/'IdxETF data'!C41)-1</f>
        <v>-6.1417652236815723E-2</v>
      </c>
      <c r="F32" s="458">
        <f>('IdxETF data'!AA42/'IdxETF data'!AA41)-1</f>
        <v>3.9805345606906295E-2</v>
      </c>
      <c r="G32" s="458">
        <f>('FX data'!G41/'FX data'!G42)-1</f>
        <v>-1.6912297656446196E-4</v>
      </c>
      <c r="H32" s="565">
        <f t="shared" si="0"/>
        <v>3.9629490631809539E-2</v>
      </c>
      <c r="I32" s="575">
        <f>('IdxETF data'!AE42/'IdxETF data'!AE41)-1</f>
        <v>-6.597567324100595E-2</v>
      </c>
      <c r="J32" s="425">
        <f>('FX data'!H42/'FX data'!H41)-1</f>
        <v>1.7799352750809128E-2</v>
      </c>
      <c r="K32" s="575">
        <f t="shared" si="1"/>
        <v>-4.9350644771185559E-2</v>
      </c>
      <c r="L32" s="460">
        <f>('IdxETF data'!AG42/'IdxETF data'!AG41)-1</f>
        <v>4.2115791584189211E-2</v>
      </c>
      <c r="M32" s="460">
        <f>('FX data'!I41/'FX data'!I42)-1</f>
        <v>2.5642340632847649E-5</v>
      </c>
      <c r="N32" s="460">
        <f t="shared" si="2"/>
        <v>4.214251387229595E-2</v>
      </c>
      <c r="O32" s="576">
        <f>('IdxETF data'!AO42/'IdxETF data'!AO41)-1</f>
        <v>4.2412892112107192E-2</v>
      </c>
      <c r="P32" s="576">
        <f>('FX data'!L41/'FX data'!L42)-1</f>
        <v>2.2502250225020504E-4</v>
      </c>
      <c r="Q32" s="576">
        <f t="shared" si="3"/>
        <v>4.2647458469468047E-2</v>
      </c>
      <c r="R32" s="577">
        <f>('IdxETF data'!AY42/'IdxETF data'!AY41)-1</f>
        <v>-4.3172756098540321E-2</v>
      </c>
      <c r="S32" s="577">
        <f>('FX data'!P42/'FX data'!P41)-1</f>
        <v>8.4088675330349361E-3</v>
      </c>
      <c r="T32" s="577">
        <f t="shared" si="4"/>
        <v>-3.5126922552573991E-2</v>
      </c>
      <c r="V32">
        <f t="shared" si="5"/>
        <v>22</v>
      </c>
      <c r="W32" s="591">
        <f t="shared" si="6"/>
        <v>37196</v>
      </c>
      <c r="X32" s="537">
        <f t="shared" si="7"/>
        <v>7.5175979920360847E-2</v>
      </c>
      <c r="Y32" s="599">
        <f t="shared" si="8"/>
        <v>3.4811106954532045E-2</v>
      </c>
      <c r="Z32" s="603">
        <f t="shared" si="9"/>
        <v>8.0745052374350035E-2</v>
      </c>
      <c r="AA32" s="607">
        <f t="shared" si="10"/>
        <v>0.11948513876206857</v>
      </c>
      <c r="AB32" s="612">
        <f t="shared" si="11"/>
        <v>1.8391894801260023E-2</v>
      </c>
      <c r="AC32" s="617">
        <f t="shared" si="12"/>
        <v>0.11727926189765214</v>
      </c>
      <c r="AD32" s="1213">
        <f t="shared" si="14"/>
        <v>7.2919445413574729E-2</v>
      </c>
      <c r="AE32" s="1214"/>
      <c r="AF32" s="1211">
        <f t="shared" si="15"/>
        <v>7.5175979920360847E-2</v>
      </c>
      <c r="AG32" s="1212"/>
      <c r="AH32" s="1149">
        <f t="shared" si="16"/>
        <v>78.10531113115519</v>
      </c>
      <c r="AI32" s="1149"/>
    </row>
    <row r="33" spans="3:43" ht="14" thickBot="1">
      <c r="C33" s="390">
        <f>'Step #4'!B33</f>
        <v>28</v>
      </c>
      <c r="D33" s="562">
        <f>'Step #4'!C33</f>
        <v>37377</v>
      </c>
      <c r="E33" s="581">
        <f>('IdxETF data'!C43/'IdxETF data'!C42)-1</f>
        <v>-9.0814545184414452E-3</v>
      </c>
      <c r="F33" s="458">
        <f>('IdxETF data'!AA43/'IdxETF data'!AA42)-1</f>
        <v>-9.1150400272187682E-2</v>
      </c>
      <c r="G33" s="458">
        <f>('FX data'!G42/'FX data'!G43)-1</f>
        <v>8.4568639532323076E-5</v>
      </c>
      <c r="H33" s="565">
        <f t="shared" si="0"/>
        <v>-9.1073540097999173E-2</v>
      </c>
      <c r="I33" s="575">
        <f>('IdxETF data'!AE43/'IdxETF data'!AE42)-1</f>
        <v>-4.4215738589607922E-2</v>
      </c>
      <c r="J33" s="425">
        <f>('FX data'!H43/'FX data'!H42)-1</f>
        <v>2.9071087894617209E-2</v>
      </c>
      <c r="K33" s="575">
        <f t="shared" si="1"/>
        <v>-1.6430050317854605E-2</v>
      </c>
      <c r="L33" s="460">
        <f>('IdxETF data'!AG43/'IdxETF data'!AG42)-1</f>
        <v>-1.7015723889094336E-2</v>
      </c>
      <c r="M33" s="460">
        <f>('FX data'!I42/'FX data'!I43)-1</f>
        <v>6.4109961405822702E-5</v>
      </c>
      <c r="N33" s="460">
        <f t="shared" si="2"/>
        <v>-1.6952704805090368E-2</v>
      </c>
      <c r="O33" s="576">
        <f>('IdxETF data'!AO43/'IdxETF data'!AO42)-1</f>
        <v>2.3594449536814111E-2</v>
      </c>
      <c r="P33" s="576">
        <f>('FX data'!L42/'FX data'!L43)-1</f>
        <v>4.6057277363672045E-2</v>
      </c>
      <c r="Q33" s="576">
        <f t="shared" si="3"/>
        <v>7.0738423007046469E-2</v>
      </c>
      <c r="R33" s="577">
        <f>('IdxETF data'!AY43/'IdxETF data'!AY42)-1</f>
        <v>-3.1025246268989393E-2</v>
      </c>
      <c r="S33" s="577">
        <f>('FX data'!P43/'FX data'!P42)-1</f>
        <v>-2.1442495126705707E-2</v>
      </c>
      <c r="T33" s="577">
        <f t="shared" si="4"/>
        <v>-5.1802482703767416E-2</v>
      </c>
      <c r="V33">
        <f t="shared" si="5"/>
        <v>23</v>
      </c>
      <c r="W33" s="591">
        <f t="shared" si="6"/>
        <v>37226</v>
      </c>
      <c r="X33" s="537">
        <f t="shared" si="7"/>
        <v>7.5738294791345417E-3</v>
      </c>
      <c r="Y33" s="599">
        <f t="shared" si="8"/>
        <v>-5.8376651754013853E-2</v>
      </c>
      <c r="Z33" s="603">
        <f t="shared" si="9"/>
        <v>1.7298577185018926E-2</v>
      </c>
      <c r="AA33" s="607">
        <f t="shared" si="10"/>
        <v>1.0626569989569568E-2</v>
      </c>
      <c r="AB33" s="612">
        <f t="shared" si="11"/>
        <v>-3.0619708438735849E-2</v>
      </c>
      <c r="AC33" s="617">
        <f t="shared" si="12"/>
        <v>0.10357408532172019</v>
      </c>
      <c r="AD33" s="1213">
        <f t="shared" si="14"/>
        <v>5.2259152935599709E-3</v>
      </c>
      <c r="AE33" s="1214"/>
      <c r="AF33" s="1211">
        <f t="shared" si="15"/>
        <v>7.5738294791345417E-3</v>
      </c>
      <c r="AG33" s="1212"/>
      <c r="AH33" s="1149">
        <f t="shared" si="16"/>
        <v>78.513482871103747</v>
      </c>
      <c r="AI33" s="1149"/>
    </row>
    <row r="34" spans="3:43" ht="14" thickBot="1">
      <c r="C34" s="390">
        <f>'Step #4'!B34</f>
        <v>29</v>
      </c>
      <c r="D34" s="562">
        <f>'Step #4'!C34</f>
        <v>37408</v>
      </c>
      <c r="E34" s="581">
        <f>('IdxETF data'!C44/'IdxETF data'!C43)-1</f>
        <v>-7.2455347939351933E-2</v>
      </c>
      <c r="F34" s="458">
        <f>('IdxETF data'!AA44/'IdxETF data'!AA43)-1</f>
        <v>0.1431795497084607</v>
      </c>
      <c r="G34" s="458">
        <f>('FX data'!G43/'FX data'!G44)-1</f>
        <v>7.24926601181064E-5</v>
      </c>
      <c r="H34" s="565">
        <f t="shared" si="0"/>
        <v>0.14326242183501159</v>
      </c>
      <c r="I34" s="575">
        <f>('IdxETF data'!AE44/'IdxETF data'!AE43)-1</f>
        <v>-9.0434336515927805E-2</v>
      </c>
      <c r="J34" s="425">
        <f>('FX data'!H44/'FX data'!H43)-1</f>
        <v>3.6195100419333492E-2</v>
      </c>
      <c r="K34" s="575">
        <f t="shared" si="1"/>
        <v>-5.7512515988144108E-2</v>
      </c>
      <c r="L34" s="460">
        <f>('IdxETF data'!AG44/'IdxETF data'!AG43)-1</f>
        <v>-6.2236270785228309E-2</v>
      </c>
      <c r="M34" s="460">
        <f>('FX data'!I43/'FX data'!I44)-1</f>
        <v>-1.153846153846283E-4</v>
      </c>
      <c r="N34" s="460">
        <f t="shared" si="2"/>
        <v>-6.2344474292445384E-2</v>
      </c>
      <c r="O34" s="576">
        <f>('IdxETF data'!AO44/'IdxETF data'!AO43)-1</f>
        <v>-9.7066427405667066E-2</v>
      </c>
      <c r="P34" s="576">
        <f>('FX data'!L43/'FX data'!L44)-1</f>
        <v>3.0398577087880962E-2</v>
      </c>
      <c r="Q34" s="576">
        <f t="shared" si="3"/>
        <v>-6.9618531593922506E-2</v>
      </c>
      <c r="R34" s="577">
        <f>('IdxETF data'!AY44/'IdxETF data'!AY43)-1</f>
        <v>-7.109531319817719E-2</v>
      </c>
      <c r="S34" s="577">
        <f>('FX data'!P44/'FX data'!P43)-1</f>
        <v>-1.2007525453740509E-2</v>
      </c>
      <c r="T34" s="577">
        <f t="shared" si="4"/>
        <v>-8.2249159869048905E-2</v>
      </c>
      <c r="V34">
        <f t="shared" si="5"/>
        <v>24</v>
      </c>
      <c r="W34" s="591">
        <f t="shared" si="6"/>
        <v>37257</v>
      </c>
      <c r="X34" s="537">
        <f t="shared" si="7"/>
        <v>-1.5573827607832103E-2</v>
      </c>
      <c r="Y34" s="599">
        <f t="shared" si="8"/>
        <v>-9.3703851556826701E-2</v>
      </c>
      <c r="Z34" s="603">
        <f t="shared" si="9"/>
        <v>4.7357197171258303E-3</v>
      </c>
      <c r="AA34" s="607">
        <f t="shared" si="10"/>
        <v>-5.8833237888358036E-2</v>
      </c>
      <c r="AB34" s="612">
        <f t="shared" si="11"/>
        <v>-0.11000522629105958</v>
      </c>
      <c r="AC34" s="617">
        <f t="shared" si="12"/>
        <v>0.10925525649786172</v>
      </c>
      <c r="AD34" s="1213">
        <f t="shared" si="14"/>
        <v>-2.5533071587243564E-2</v>
      </c>
      <c r="AE34" s="1214"/>
      <c r="AF34" s="1211">
        <f t="shared" si="15"/>
        <v>-1.5573827607832103E-2</v>
      </c>
      <c r="AG34" s="1212"/>
      <c r="AH34" s="1149">
        <f t="shared" si="16"/>
        <v>76.508792492392033</v>
      </c>
      <c r="AI34" s="1149"/>
      <c r="AK34" s="1158" t="s">
        <v>389</v>
      </c>
      <c r="AL34" s="1159"/>
    </row>
    <row r="35" spans="3:43" ht="14" thickBot="1">
      <c r="C35" s="390">
        <f>'Step #4'!B35</f>
        <v>30</v>
      </c>
      <c r="D35" s="562">
        <f>'Step #4'!C35</f>
        <v>37438</v>
      </c>
      <c r="E35" s="581">
        <f>('IdxETF data'!C45/'IdxETF data'!C44)-1</f>
        <v>-7.9004263401426522E-2</v>
      </c>
      <c r="F35" s="458">
        <f>('IdxETF data'!AA45/'IdxETF data'!AA44)-1</f>
        <v>-4.683928816584193E-2</v>
      </c>
      <c r="G35" s="458">
        <f>('FX data'!G44/'FX data'!G45)-1</f>
        <v>-3.6245016310165745E-5</v>
      </c>
      <c r="H35" s="565">
        <f t="shared" si="0"/>
        <v>-4.6873835491388571E-2</v>
      </c>
      <c r="I35" s="575">
        <f>('IdxETF data'!AE45/'IdxETF data'!AE44)-1</f>
        <v>-0.15571267862001936</v>
      </c>
      <c r="J35" s="425">
        <f>('FX data'!H45/'FX data'!H44)-1</f>
        <v>5.35676251331203E-2</v>
      </c>
      <c r="K35" s="575">
        <f t="shared" si="1"/>
        <v>-0.11048621188369034</v>
      </c>
      <c r="L35" s="460">
        <f>('IdxETF data'!AG45/'IdxETF data'!AG44)-1</f>
        <v>-3.124856316132596E-2</v>
      </c>
      <c r="M35" s="460">
        <f>('FX data'!I44/'FX data'!I45)-1</f>
        <v>-6.4098455227257212E-5</v>
      </c>
      <c r="N35" s="460">
        <f t="shared" si="2"/>
        <v>-3.1310658631926502E-2</v>
      </c>
      <c r="O35" s="576">
        <f>('IdxETF data'!AO45/'IdxETF data'!AO44)-1</f>
        <v>-7.0034892723430442E-2</v>
      </c>
      <c r="P35" s="576">
        <f>('FX data'!L44/'FX data'!L45)-1</f>
        <v>3.0406531156281114E-2</v>
      </c>
      <c r="Q35" s="576">
        <f t="shared" si="3"/>
        <v>-4.1757879714771073E-2</v>
      </c>
      <c r="R35" s="577">
        <f>('IdxETF data'!AY45/'IdxETF data'!AY44)-1</f>
        <v>-2.8731854611544927E-2</v>
      </c>
      <c r="S35" s="577">
        <f>('FX data'!P45/'FX data'!P44)-1</f>
        <v>-9.0170820498459703E-3</v>
      </c>
      <c r="T35" s="577">
        <f t="shared" si="4"/>
        <v>-3.7489859170914297E-2</v>
      </c>
      <c r="V35">
        <f t="shared" si="5"/>
        <v>25</v>
      </c>
      <c r="W35" s="591">
        <f t="shared" si="6"/>
        <v>37288</v>
      </c>
      <c r="X35" s="537">
        <f t="shared" si="7"/>
        <v>-2.0766236064413413E-2</v>
      </c>
      <c r="Y35" s="599">
        <f t="shared" si="8"/>
        <v>2.2147070646736378E-2</v>
      </c>
      <c r="Z35" s="603">
        <f t="shared" si="9"/>
        <v>-5.9081195817686227E-2</v>
      </c>
      <c r="AA35" s="607">
        <f t="shared" si="10"/>
        <v>-2.2858951865309951E-2</v>
      </c>
      <c r="AB35" s="612">
        <f t="shared" si="11"/>
        <v>4.5161799362595456E-2</v>
      </c>
      <c r="AC35" s="617">
        <f t="shared" si="12"/>
        <v>-4.8977058774822835E-2</v>
      </c>
      <c r="AD35" s="1213">
        <f t="shared" si="14"/>
        <v>-1.6514034329161577E-2</v>
      </c>
      <c r="AE35" s="1214"/>
      <c r="AF35" s="1211">
        <f t="shared" si="15"/>
        <v>-2.0766236064413413E-2</v>
      </c>
      <c r="AG35" s="1212"/>
      <c r="AH35" s="1149">
        <f t="shared" si="16"/>
        <v>75.24532366668997</v>
      </c>
      <c r="AI35" s="1149"/>
      <c r="AK35" s="587" t="s">
        <v>340</v>
      </c>
      <c r="AL35" s="700" t="s">
        <v>100</v>
      </c>
      <c r="AM35" s="661" t="s">
        <v>34</v>
      </c>
      <c r="AN35" s="662" t="s">
        <v>40</v>
      </c>
      <c r="AO35" s="663" t="s">
        <v>48</v>
      </c>
      <c r="AP35" s="664" t="s">
        <v>51</v>
      </c>
      <c r="AQ35" s="665" t="s">
        <v>53</v>
      </c>
    </row>
    <row r="36" spans="3:43">
      <c r="C36" s="390">
        <f>'Step #4'!B36</f>
        <v>31</v>
      </c>
      <c r="D36" s="562">
        <f>'Step #4'!C36</f>
        <v>37469</v>
      </c>
      <c r="E36" s="581">
        <f>('IdxETF data'!C46/'IdxETF data'!C45)-1</f>
        <v>4.8814198898663452E-3</v>
      </c>
      <c r="F36" s="458">
        <f>('IdxETF data'!AA46/'IdxETF data'!AA45)-1</f>
        <v>9.0966957100717671E-3</v>
      </c>
      <c r="G36" s="458">
        <f>('FX data'!G45/'FX data'!G46)-1</f>
        <v>2.4163928088016817E-5</v>
      </c>
      <c r="H36" s="565">
        <f t="shared" si="0"/>
        <v>9.1210794500606873E-3</v>
      </c>
      <c r="I36" s="575">
        <f>('IdxETF data'!AE46/'IdxETF data'!AE45)-1</f>
        <v>3.4593416384649522E-3</v>
      </c>
      <c r="J36" s="425">
        <f>('FX data'!H46/'FX data'!H45)-1</f>
        <v>-1.1118973011220445E-3</v>
      </c>
      <c r="K36" s="575">
        <f t="shared" si="1"/>
        <v>2.343597904711503E-3</v>
      </c>
      <c r="L36" s="460">
        <f>('IdxETF data'!AG46/'IdxETF data'!AG45)-1</f>
        <v>-2.1767058653635818E-2</v>
      </c>
      <c r="M36" s="460">
        <f>('FX data'!I45/'FX data'!I46)-1</f>
        <v>6.4102564102608284E-5</v>
      </c>
      <c r="N36" s="460">
        <f t="shared" si="2"/>
        <v>-2.1704351413805889E-2</v>
      </c>
      <c r="O36" s="576">
        <f>('IdxETF data'!AO46/'IdxETF data'!AO45)-1</f>
        <v>-2.618365911728826E-2</v>
      </c>
      <c r="P36" s="576">
        <f>('FX data'!L45/'FX data'!L46)-1</f>
        <v>8.9090603462766982E-3</v>
      </c>
      <c r="Q36" s="576">
        <f t="shared" si="3"/>
        <v>-1.7507870570173778E-2</v>
      </c>
      <c r="R36" s="577">
        <f>('IdxETF data'!AY46/'IdxETF data'!AY45)-1</f>
        <v>-1.3166608235102517E-2</v>
      </c>
      <c r="S36" s="577">
        <f>('FX data'!P46/'FX data'!P45)-1</f>
        <v>-9.9468746467729074E-3</v>
      </c>
      <c r="T36" s="577">
        <f t="shared" si="4"/>
        <v>-2.298251628023773E-2</v>
      </c>
      <c r="V36">
        <f t="shared" si="5"/>
        <v>26</v>
      </c>
      <c r="W36" s="591">
        <f t="shared" si="6"/>
        <v>37316</v>
      </c>
      <c r="X36" s="537">
        <f t="shared" si="7"/>
        <v>3.6738861330225081E-2</v>
      </c>
      <c r="Y36" s="599">
        <f t="shared" si="8"/>
        <v>5.1947218767902203E-2</v>
      </c>
      <c r="Z36" s="603">
        <f t="shared" si="9"/>
        <v>7.5936300857726069E-2</v>
      </c>
      <c r="AA36" s="607">
        <f t="shared" si="10"/>
        <v>5.2503458341546017E-2</v>
      </c>
      <c r="AB36" s="612">
        <f t="shared" si="11"/>
        <v>4.4563859671981065E-2</v>
      </c>
      <c r="AC36" s="617">
        <f t="shared" si="12"/>
        <v>4.9022700718017287E-2</v>
      </c>
      <c r="AD36" s="1213">
        <f t="shared" si="14"/>
        <v>4.8487074349088714E-2</v>
      </c>
      <c r="AE36" s="1214"/>
      <c r="AF36" s="1211">
        <f t="shared" si="15"/>
        <v>3.6738861330225081E-2</v>
      </c>
      <c r="AG36" s="1212"/>
      <c r="AH36" s="1149">
        <f t="shared" si="16"/>
        <v>78.893749269738009</v>
      </c>
      <c r="AI36" s="1149"/>
      <c r="AK36" s="695" t="s">
        <v>380</v>
      </c>
      <c r="AL36" s="1169"/>
      <c r="AM36" s="702">
        <f>CORREL(X$11:X315,Y11:Y315)</f>
        <v>0.27967493370115315</v>
      </c>
      <c r="AN36" s="703">
        <f>CORREL(X11:X315,Z11:Z315)</f>
        <v>0.72697300442795909</v>
      </c>
      <c r="AO36" s="703">
        <f>CORREL(X11:X315,AA11:AA315)</f>
        <v>0.56717064858925348</v>
      </c>
      <c r="AP36" s="703">
        <f>CORREL(X11:X315,AB11:AB315)</f>
        <v>0.53324312250526962</v>
      </c>
      <c r="AQ36" s="704">
        <f>CORREL(X11:X315,AC11:AC315)</f>
        <v>0.64796636901000637</v>
      </c>
    </row>
    <row r="37" spans="3:43">
      <c r="C37" s="390">
        <f>'Step #4'!B37</f>
        <v>32</v>
      </c>
      <c r="D37" s="562">
        <f>'Step #4'!C37</f>
        <v>37500</v>
      </c>
      <c r="E37" s="581">
        <f>('IdxETF data'!C47/'IdxETF data'!C46)-1</f>
        <v>-0.11002434311788412</v>
      </c>
      <c r="F37" s="458">
        <f>('IdxETF data'!AA47/'IdxETF data'!AA46)-1</f>
        <v>-5.1001487958210912E-2</v>
      </c>
      <c r="G37" s="458">
        <f>('FX data'!G46/'FX data'!G47)-1</f>
        <v>-2.4163344206740156E-5</v>
      </c>
      <c r="H37" s="565">
        <f t="shared" si="0"/>
        <v>-5.1024418935909033E-2</v>
      </c>
      <c r="I37" s="575">
        <f>('IdxETF data'!AE47/'IdxETF data'!AE46)-1</f>
        <v>-0.25422170220878348</v>
      </c>
      <c r="J37" s="425">
        <f>('FX data'!H47/'FX data'!H46)-1</f>
        <v>7.7919449504149085E-3</v>
      </c>
      <c r="K37" s="575">
        <f t="shared" si="1"/>
        <v>-0.24841063876718017</v>
      </c>
      <c r="L37" s="460">
        <f>('IdxETF data'!AG47/'IdxETF data'!AG46)-1</f>
        <v>-9.6741609029311615E-2</v>
      </c>
      <c r="M37" s="460">
        <f>('FX data'!I46/'FX data'!I47)-1</f>
        <v>0</v>
      </c>
      <c r="N37" s="460">
        <f t="shared" si="2"/>
        <v>-9.6741609029311615E-2</v>
      </c>
      <c r="O37" s="576">
        <f>('IdxETF data'!AO47/'IdxETF data'!AO46)-1</f>
        <v>-2.453502549918718E-2</v>
      </c>
      <c r="P37" s="576">
        <f>('FX data'!L46/'FX data'!L47)-1</f>
        <v>1.5881147540983687E-2</v>
      </c>
      <c r="Q37" s="576">
        <f t="shared" si="3"/>
        <v>-9.0435223180779234E-3</v>
      </c>
      <c r="R37" s="577">
        <f>('IdxETF data'!AY47/'IdxETF data'!AY46)-1</f>
        <v>-9.150147866980185E-2</v>
      </c>
      <c r="S37" s="577">
        <f>('FX data'!P47/'FX data'!P46)-1</f>
        <v>-3.3108802374700597E-3</v>
      </c>
      <c r="T37" s="577">
        <f t="shared" si="4"/>
        <v>-9.4509408469844791E-2</v>
      </c>
      <c r="V37">
        <f t="shared" si="5"/>
        <v>27</v>
      </c>
      <c r="W37" s="591">
        <f t="shared" si="6"/>
        <v>37347</v>
      </c>
      <c r="X37" s="537">
        <f t="shared" si="7"/>
        <v>-6.1417652236815723E-2</v>
      </c>
      <c r="Y37" s="599">
        <f t="shared" si="8"/>
        <v>3.9629490631809539E-2</v>
      </c>
      <c r="Z37" s="603">
        <f t="shared" si="9"/>
        <v>-4.9350644771185559E-2</v>
      </c>
      <c r="AA37" s="607">
        <f t="shared" si="10"/>
        <v>4.214251387229595E-2</v>
      </c>
      <c r="AB37" s="612">
        <f t="shared" si="11"/>
        <v>4.2647458469468047E-2</v>
      </c>
      <c r="AC37" s="617">
        <f t="shared" si="12"/>
        <v>-3.5126922552573991E-2</v>
      </c>
      <c r="AD37" s="1213">
        <f t="shared" si="14"/>
        <v>-2.1058929036713695E-2</v>
      </c>
      <c r="AE37" s="1214"/>
      <c r="AF37" s="1211">
        <f t="shared" si="15"/>
        <v>-6.1417652236815723E-2</v>
      </c>
      <c r="AG37" s="1212"/>
      <c r="AH37" s="1149">
        <f t="shared" si="16"/>
        <v>77.232331402426311</v>
      </c>
      <c r="AI37" s="1149"/>
      <c r="AK37" s="696" t="s">
        <v>361</v>
      </c>
      <c r="AL37" s="1170"/>
      <c r="AM37" s="1012"/>
      <c r="AN37" s="498">
        <f>CORREL(Y11:Y315,Z11:Z315)</f>
        <v>0.30154816338072737</v>
      </c>
      <c r="AO37" s="359">
        <f>CORREL(Y11:Y315,AA11:AA315)</f>
        <v>0.50969375714027543</v>
      </c>
      <c r="AP37" s="359">
        <f>CORREL(Y11:Y315,AB11:AB315)</f>
        <v>0.28546232930018156</v>
      </c>
      <c r="AQ37" s="647">
        <f>CORREL(Y11:Y315,AC11:AC315)</f>
        <v>0.27476185303839035</v>
      </c>
    </row>
    <row r="38" spans="3:43">
      <c r="C38" s="390">
        <f>'Step #4'!B38</f>
        <v>33</v>
      </c>
      <c r="D38" s="562">
        <f>'Step #4'!C38</f>
        <v>37530</v>
      </c>
      <c r="E38" s="581">
        <f>('IdxETF data'!C48/'IdxETF data'!C47)-1</f>
        <v>8.644882739672255E-2</v>
      </c>
      <c r="F38" s="458">
        <f>('IdxETF data'!AA48/'IdxETF data'!AA47)-1</f>
        <v>-4.6864709450500919E-2</v>
      </c>
      <c r="G38" s="458">
        <f>('FX data'!G47/'FX data'!G48)-1</f>
        <v>-4.8324353057793701E-5</v>
      </c>
      <c r="H38" s="565">
        <f t="shared" si="0"/>
        <v>-4.6910769096793259E-2</v>
      </c>
      <c r="I38" s="575">
        <f>('IdxETF data'!AE48/'IdxETF data'!AE47)-1</f>
        <v>0.13861173948287275</v>
      </c>
      <c r="J38" s="425">
        <f>('FX data'!H48/'FX data'!H47)-1</f>
        <v>-1.0041168792047417E-2</v>
      </c>
      <c r="K38" s="575">
        <f t="shared" si="1"/>
        <v>0.12717874681811847</v>
      </c>
      <c r="L38" s="460">
        <f>('IdxETF data'!AG48/'IdxETF data'!AG47)-1</f>
        <v>4.0678075197382313E-2</v>
      </c>
      <c r="M38" s="460">
        <f>('FX data'!I47/'FX data'!I48)-1</f>
        <v>6.4106673504760181E-5</v>
      </c>
      <c r="N38" s="460">
        <f t="shared" si="2"/>
        <v>4.0744789606972587E-2</v>
      </c>
      <c r="O38" s="576">
        <f>('IdxETF data'!AO48/'IdxETF data'!AO47)-1</f>
        <v>-7.9163019251525024E-2</v>
      </c>
      <c r="P38" s="576">
        <f>('FX data'!L47/'FX data'!L48)-1</f>
        <v>-4.5710095331214839E-2</v>
      </c>
      <c r="Q38" s="576">
        <f t="shared" si="3"/>
        <v>-0.12125456542604585</v>
      </c>
      <c r="R38" s="577">
        <f>('IdxETF data'!AY48/'IdxETF data'!AY47)-1</f>
        <v>8.2134098924372623E-2</v>
      </c>
      <c r="S38" s="577">
        <f>('FX data'!P48/'FX data'!P47)-1</f>
        <v>2.4455899198167153E-2</v>
      </c>
      <c r="T38" s="577">
        <f t="shared" si="4"/>
        <v>0.1085986613665666</v>
      </c>
      <c r="V38">
        <f t="shared" si="5"/>
        <v>28</v>
      </c>
      <c r="W38" s="591">
        <f t="shared" si="6"/>
        <v>37377</v>
      </c>
      <c r="X38" s="537">
        <f t="shared" si="7"/>
        <v>-9.0814545184414452E-3</v>
      </c>
      <c r="Y38" s="599">
        <f t="shared" si="8"/>
        <v>-9.1073540097999173E-2</v>
      </c>
      <c r="Z38" s="603">
        <f t="shared" si="9"/>
        <v>-1.6430050317854605E-2</v>
      </c>
      <c r="AA38" s="607">
        <f t="shared" si="10"/>
        <v>-1.6952704805090368E-2</v>
      </c>
      <c r="AB38" s="612">
        <f t="shared" si="11"/>
        <v>7.0738423007046469E-2</v>
      </c>
      <c r="AC38" s="617">
        <f t="shared" si="12"/>
        <v>-5.1802482703767416E-2</v>
      </c>
      <c r="AD38" s="1213">
        <f t="shared" si="14"/>
        <v>-1.955979681993578E-2</v>
      </c>
      <c r="AE38" s="1214"/>
      <c r="AF38" s="1211">
        <f t="shared" si="15"/>
        <v>-9.0814545184414452E-3</v>
      </c>
      <c r="AG38" s="1212"/>
      <c r="AH38" s="1149">
        <f t="shared" si="16"/>
        <v>75.721682692264906</v>
      </c>
      <c r="AI38" s="1149"/>
      <c r="AK38" s="697" t="s">
        <v>362</v>
      </c>
      <c r="AL38" s="1170"/>
      <c r="AM38" s="1012"/>
      <c r="AN38" s="1012"/>
      <c r="AO38" s="498">
        <f>CORREL(Z11:Z315,AA11:AA315)</f>
        <v>0.53394091137345967</v>
      </c>
      <c r="AP38" s="359">
        <f>CORREL(Z11:Z315,AB11:AB315)</f>
        <v>0.49715868627628312</v>
      </c>
      <c r="AQ38" s="647">
        <f>CORREL(Z11:Z315,AC11:AC315)</f>
        <v>0.51495932363033226</v>
      </c>
    </row>
    <row r="39" spans="3:43">
      <c r="C39" s="390">
        <f>'Step #4'!B39</f>
        <v>34</v>
      </c>
      <c r="D39" s="562">
        <f>'Step #4'!C39</f>
        <v>37561</v>
      </c>
      <c r="E39" s="581">
        <f>('IdxETF data'!C49/'IdxETF data'!C48)-1</f>
        <v>5.7069635115606809E-2</v>
      </c>
      <c r="F39" s="458">
        <f>('IdxETF data'!AA49/'IdxETF data'!AA48)-1</f>
        <v>-4.8632942549580394E-2</v>
      </c>
      <c r="G39" s="458">
        <f>('FX data'!G48/'FX data'!G49)-1</f>
        <v>2.416276035366316E-5</v>
      </c>
      <c r="H39" s="565">
        <f t="shared" si="0"/>
        <v>-4.8609954895362795E-2</v>
      </c>
      <c r="I39" s="575">
        <f>('IdxETF data'!AE49/'IdxETF data'!AE48)-1</f>
        <v>5.3117009941650695E-2</v>
      </c>
      <c r="J39" s="425">
        <f>('FX data'!H49/'FX data'!H48)-1</f>
        <v>1.1360178517090924E-2</v>
      </c>
      <c r="K39" s="575">
        <f t="shared" si="1"/>
        <v>6.5080607173972904E-2</v>
      </c>
      <c r="L39" s="460">
        <f>('IdxETF data'!AG49/'IdxETF data'!AG48)-1</f>
        <v>6.6582297577121752E-2</v>
      </c>
      <c r="M39" s="460">
        <f>('FX data'!I48/'FX data'!I49)-1</f>
        <v>-3.8462524680094035E-5</v>
      </c>
      <c r="N39" s="460">
        <f t="shared" si="2"/>
        <v>6.6541274129177763E-2</v>
      </c>
      <c r="O39" s="576">
        <f>('IdxETF data'!AO49/'IdxETF data'!AO48)-1</f>
        <v>6.6556379944755051E-2</v>
      </c>
      <c r="P39" s="576">
        <f>('FX data'!L48/'FX data'!L49)-1</f>
        <v>4.6660117878192242E-3</v>
      </c>
      <c r="Q39" s="576">
        <f t="shared" si="3"/>
        <v>7.1532944585951164E-2</v>
      </c>
      <c r="R39" s="577">
        <f>('IdxETF data'!AY49/'IdxETF data'!AY48)-1</f>
        <v>-4.9092140911362603E-2</v>
      </c>
      <c r="S39" s="577">
        <f>('FX data'!P49/'FX data'!P48)-1</f>
        <v>-1.4367976742885924E-2</v>
      </c>
      <c r="T39" s="577">
        <f t="shared" si="4"/>
        <v>-6.2754762915375628E-2</v>
      </c>
      <c r="V39">
        <f t="shared" si="5"/>
        <v>29</v>
      </c>
      <c r="W39" s="591">
        <f t="shared" si="6"/>
        <v>37408</v>
      </c>
      <c r="X39" s="537">
        <f t="shared" si="7"/>
        <v>-7.2455347939351933E-2</v>
      </c>
      <c r="Y39" s="599">
        <f t="shared" si="8"/>
        <v>0.14326242183501159</v>
      </c>
      <c r="Z39" s="603">
        <f t="shared" si="9"/>
        <v>-5.7512515988144108E-2</v>
      </c>
      <c r="AA39" s="607">
        <f t="shared" si="10"/>
        <v>-6.2344474292445384E-2</v>
      </c>
      <c r="AB39" s="612">
        <f t="shared" si="11"/>
        <v>-6.9618531593922506E-2</v>
      </c>
      <c r="AC39" s="617">
        <f t="shared" si="12"/>
        <v>-8.2249159869048905E-2</v>
      </c>
      <c r="AD39" s="1213">
        <f t="shared" si="14"/>
        <v>-3.7540869874252328E-2</v>
      </c>
      <c r="AE39" s="1214"/>
      <c r="AF39" s="1211">
        <f t="shared" si="15"/>
        <v>-7.2455347939351933E-2</v>
      </c>
      <c r="AG39" s="1212"/>
      <c r="AH39" s="1149">
        <f t="shared" si="16"/>
        <v>72.87902485565516</v>
      </c>
      <c r="AI39" s="1149"/>
      <c r="AK39" s="698" t="s">
        <v>363</v>
      </c>
      <c r="AL39" s="1170"/>
      <c r="AM39" s="1012"/>
      <c r="AN39" s="1012"/>
      <c r="AO39" s="1012"/>
      <c r="AP39" s="498">
        <f>CORREL(AA11:AA315,AB11:AB315)</f>
        <v>0.45362135780525453</v>
      </c>
      <c r="AQ39" s="647">
        <f>CORREL(AA11:AA315,AC11:AC315)</f>
        <v>0.64459503258792139</v>
      </c>
    </row>
    <row r="40" spans="3:43">
      <c r="C40" s="390">
        <f>'Step #4'!B40</f>
        <v>35</v>
      </c>
      <c r="D40" s="562">
        <f>'Step #4'!C40</f>
        <v>37591</v>
      </c>
      <c r="E40" s="581">
        <f>('IdxETF data'!C50/'IdxETF data'!C49)-1</f>
        <v>-6.0332582157618608E-2</v>
      </c>
      <c r="F40" s="458">
        <f>('IdxETF data'!AA50/'IdxETF data'!AA49)-1</f>
        <v>-5.3360001468767626E-2</v>
      </c>
      <c r="G40" s="458">
        <f>('FX data'!G49/'FX data'!G50)-1</f>
        <v>-1.2081234218808135E-5</v>
      </c>
      <c r="H40" s="565">
        <f t="shared" si="0"/>
        <v>-5.3371438048310793E-2</v>
      </c>
      <c r="I40" s="575">
        <f>('IdxETF data'!AE50/'IdxETF data'!AE49)-1</f>
        <v>-0.12880992682660852</v>
      </c>
      <c r="J40" s="425">
        <f>('FX data'!H50/'FX data'!H49)-1</f>
        <v>-4.4127971116236786E-3</v>
      </c>
      <c r="K40" s="575">
        <f t="shared" si="1"/>
        <v>-0.13265431186518328</v>
      </c>
      <c r="L40" s="460">
        <f>('IdxETF data'!AG50/'IdxETF data'!AG49)-1</f>
        <v>-7.4338603110306711E-2</v>
      </c>
      <c r="M40" s="460">
        <f>('FX data'!I49/'FX data'!I50)-1</f>
        <v>1.2822485510599613E-4</v>
      </c>
      <c r="N40" s="460">
        <f t="shared" si="2"/>
        <v>-7.4219910311813297E-2</v>
      </c>
      <c r="O40" s="576">
        <f>('IdxETF data'!AO50/'IdxETF data'!AO49)-1</f>
        <v>-6.9079839391673503E-2</v>
      </c>
      <c r="P40" s="576">
        <f>('FX data'!L49/'FX data'!L50)-1</f>
        <v>-1.9661343391381148E-2</v>
      </c>
      <c r="Q40" s="576">
        <f t="shared" si="3"/>
        <v>-8.7382980339353544E-2</v>
      </c>
      <c r="R40" s="577">
        <f>('IdxETF data'!AY50/'IdxETF data'!AY49)-1</f>
        <v>-3.6290988298894988E-2</v>
      </c>
      <c r="S40" s="577">
        <f>('FX data'!P50/'FX data'!P49)-1</f>
        <v>5.2750992626204862E-3</v>
      </c>
      <c r="T40" s="577">
        <f t="shared" si="4"/>
        <v>-3.1207327601889823E-2</v>
      </c>
      <c r="V40">
        <f t="shared" si="5"/>
        <v>30</v>
      </c>
      <c r="W40" s="591">
        <f t="shared" si="6"/>
        <v>37438</v>
      </c>
      <c r="X40" s="537">
        <f t="shared" si="7"/>
        <v>-7.9004263401426522E-2</v>
      </c>
      <c r="Y40" s="599">
        <f t="shared" si="8"/>
        <v>-4.6873835491388571E-2</v>
      </c>
      <c r="Z40" s="603">
        <f t="shared" si="9"/>
        <v>-0.11048621188369034</v>
      </c>
      <c r="AA40" s="607">
        <f t="shared" si="10"/>
        <v>-3.1310658631926502E-2</v>
      </c>
      <c r="AB40" s="612">
        <f t="shared" si="11"/>
        <v>-4.1757879714771073E-2</v>
      </c>
      <c r="AC40" s="617">
        <f t="shared" si="12"/>
        <v>-3.7489859170914297E-2</v>
      </c>
      <c r="AD40" s="1213">
        <f t="shared" si="14"/>
        <v>-6.6261552218593631E-2</v>
      </c>
      <c r="AE40" s="1214"/>
      <c r="AF40" s="1211">
        <f t="shared" si="15"/>
        <v>-7.9004263401426522E-2</v>
      </c>
      <c r="AG40" s="1212"/>
      <c r="AH40" s="1149">
        <f t="shared" si="16"/>
        <v>68.049947544541979</v>
      </c>
      <c r="AI40" s="1149"/>
      <c r="AK40" s="699" t="s">
        <v>364</v>
      </c>
      <c r="AL40" s="1170"/>
      <c r="AM40" s="1012"/>
      <c r="AN40" s="1012"/>
      <c r="AO40" s="1012"/>
      <c r="AP40" s="1012"/>
      <c r="AQ40" s="701">
        <f>CORREL(AB11:AB315,AC11:AC315)</f>
        <v>0.37547815315085065</v>
      </c>
    </row>
    <row r="41" spans="3:43" ht="14" thickBot="1">
      <c r="C41" s="390">
        <f>'Step #4'!B41</f>
        <v>36</v>
      </c>
      <c r="D41" s="562">
        <f>'Step #4'!C41</f>
        <v>37622</v>
      </c>
      <c r="E41" s="581">
        <f>('IdxETF data'!C51/'IdxETF data'!C50)-1</f>
        <v>-2.7414698461048825E-2</v>
      </c>
      <c r="F41" s="458">
        <f>('IdxETF data'!AA51/'IdxETF data'!AA50)-1</f>
        <v>0.10471068655956062</v>
      </c>
      <c r="G41" s="458">
        <f>('FX data'!G50/'FX data'!G51)-1</f>
        <v>-3.2608695652158737E-4</v>
      </c>
      <c r="H41" s="565">
        <f t="shared" si="0"/>
        <v>0.10435045481394356</v>
      </c>
      <c r="I41" s="575">
        <f>('IdxETF data'!AE51/'IdxETF data'!AE50)-1</f>
        <v>-5.0058186099434687E-2</v>
      </c>
      <c r="J41" s="425">
        <f>('FX data'!H51/'FX data'!H50)-1</f>
        <v>4.3719149793492562E-2</v>
      </c>
      <c r="K41" s="575">
        <f t="shared" si="1"/>
        <v>-8.5275376424138738E-3</v>
      </c>
      <c r="L41" s="460">
        <f>('IdxETF data'!AG51/'IdxETF data'!AG50)-1</f>
        <v>-6.6878987499768838E-3</v>
      </c>
      <c r="M41" s="460">
        <f>('FX data'!I50/'FX data'!I51)-1</f>
        <v>0</v>
      </c>
      <c r="N41" s="460">
        <f t="shared" si="2"/>
        <v>-6.6878987499768838E-3</v>
      </c>
      <c r="O41" s="576">
        <f>('IdxETF data'!AO51/'IdxETF data'!AO50)-1</f>
        <v>-2.7860024777775161E-2</v>
      </c>
      <c r="P41" s="576">
        <f>('FX data'!L50/'FX data'!L51)-1</f>
        <v>3.9629567829134071E-2</v>
      </c>
      <c r="Q41" s="576">
        <f t="shared" si="3"/>
        <v>1.0665462309706664E-2</v>
      </c>
      <c r="R41" s="577">
        <f>('IdxETF data'!AY51/'IdxETF data'!AY50)-1</f>
        <v>-3.697910332177945E-2</v>
      </c>
      <c r="S41" s="577">
        <f>('FX data'!P51/'FX data'!P50)-1</f>
        <v>-1.5516560401737878E-2</v>
      </c>
      <c r="T41" s="577">
        <f t="shared" si="4"/>
        <v>-5.1921875233222781E-2</v>
      </c>
      <c r="V41">
        <f t="shared" si="5"/>
        <v>31</v>
      </c>
      <c r="W41" s="591">
        <f t="shared" si="6"/>
        <v>37469</v>
      </c>
      <c r="X41" s="537">
        <f t="shared" si="7"/>
        <v>4.8814198898663452E-3</v>
      </c>
      <c r="Y41" s="599">
        <f t="shared" si="8"/>
        <v>9.1210794500606873E-3</v>
      </c>
      <c r="Z41" s="603">
        <f t="shared" si="9"/>
        <v>2.343597904711503E-3</v>
      </c>
      <c r="AA41" s="607">
        <f t="shared" si="10"/>
        <v>-2.1704351413805889E-2</v>
      </c>
      <c r="AB41" s="612">
        <f t="shared" si="11"/>
        <v>-1.7507870570173778E-2</v>
      </c>
      <c r="AC41" s="617">
        <f t="shared" si="12"/>
        <v>-2.298251628023773E-2</v>
      </c>
      <c r="AD41" s="1213">
        <f t="shared" si="14"/>
        <v>-2.5472042672593734E-3</v>
      </c>
      <c r="AE41" s="1214"/>
      <c r="AF41" s="1211">
        <f t="shared" si="15"/>
        <v>4.8814198898663452E-3</v>
      </c>
      <c r="AG41" s="1212"/>
      <c r="AH41" s="1149">
        <f t="shared" si="16"/>
        <v>67.876610427769748</v>
      </c>
      <c r="AI41" s="1149"/>
      <c r="AK41" s="658" t="s">
        <v>365</v>
      </c>
      <c r="AL41" s="1171"/>
      <c r="AM41" s="1172"/>
      <c r="AN41" s="1172"/>
      <c r="AO41" s="1172"/>
      <c r="AP41" s="1172"/>
      <c r="AQ41" s="649"/>
    </row>
    <row r="42" spans="3:43">
      <c r="C42" s="390">
        <f>'Step #4'!B42</f>
        <v>37</v>
      </c>
      <c r="D42" s="562">
        <f>'Step #4'!C42</f>
        <v>37653</v>
      </c>
      <c r="E42" s="581">
        <f>('IdxETF data'!C52/'IdxETF data'!C51)-1</f>
        <v>-1.7003622764987791E-2</v>
      </c>
      <c r="F42" s="458">
        <f>('IdxETF data'!AA52/'IdxETF data'!AA51)-1</f>
        <v>8.079040732799303E-3</v>
      </c>
      <c r="G42" s="458">
        <f>('FX data'!G51/'FX data'!G52)-1</f>
        <v>3.8662284941026748E-4</v>
      </c>
      <c r="H42" s="565">
        <f t="shared" si="0"/>
        <v>8.4687871239581547E-3</v>
      </c>
      <c r="I42" s="575">
        <f>('IdxETF data'!AE52/'IdxETF data'!AE51)-1</f>
        <v>-7.3068575312392414E-2</v>
      </c>
      <c r="J42" s="425">
        <f>('FX data'!H52/'FX data'!H51)-1</f>
        <v>3.8606312132033693E-2</v>
      </c>
      <c r="K42" s="575">
        <f t="shared" si="1"/>
        <v>-3.7283171405911975E-2</v>
      </c>
      <c r="L42" s="460">
        <f>('IdxETF data'!AG52/'IdxETF data'!AG51)-1</f>
        <v>-1.4719815543839831E-2</v>
      </c>
      <c r="M42" s="460">
        <f>('FX data'!I51/'FX data'!I52)-1</f>
        <v>-1.5384615384617106E-4</v>
      </c>
      <c r="N42" s="460">
        <f t="shared" si="2"/>
        <v>-1.4871397110679307E-2</v>
      </c>
      <c r="O42" s="576">
        <f>('IdxETF data'!AO52/'IdxETF data'!AO51)-1</f>
        <v>2.7697570736724408E-3</v>
      </c>
      <c r="P42" s="576">
        <f>('FX data'!L51/'FX data'!L52)-1</f>
        <v>-5.0635012866273588E-3</v>
      </c>
      <c r="Q42" s="576">
        <f t="shared" si="3"/>
        <v>-2.3077688814611141E-3</v>
      </c>
      <c r="R42" s="577">
        <f>('IdxETF data'!AY52/'IdxETF data'!AY51)-1</f>
        <v>-1.3620428206966961E-2</v>
      </c>
      <c r="S42" s="577">
        <f>('FX data'!P52/'FX data'!P51)-1</f>
        <v>-1.4328289775331626E-3</v>
      </c>
      <c r="T42" s="577">
        <f t="shared" si="4"/>
        <v>-1.5033741440278803E-2</v>
      </c>
      <c r="V42">
        <f t="shared" si="5"/>
        <v>32</v>
      </c>
      <c r="W42" s="591">
        <f t="shared" si="6"/>
        <v>37500</v>
      </c>
      <c r="X42" s="537">
        <f t="shared" si="7"/>
        <v>-0.11002434311788412</v>
      </c>
      <c r="Y42" s="599">
        <f t="shared" si="8"/>
        <v>-5.1024418935909033E-2</v>
      </c>
      <c r="Z42" s="603">
        <f t="shared" si="9"/>
        <v>-0.24841063876718017</v>
      </c>
      <c r="AA42" s="607">
        <f t="shared" si="10"/>
        <v>-9.6741609029311615E-2</v>
      </c>
      <c r="AB42" s="612">
        <f t="shared" si="11"/>
        <v>-9.0435223180779234E-3</v>
      </c>
      <c r="AC42" s="617">
        <f t="shared" si="12"/>
        <v>-9.4509408469844791E-2</v>
      </c>
      <c r="AD42" s="1213">
        <f t="shared" si="14"/>
        <v>-0.10895444988434047</v>
      </c>
      <c r="AE42" s="1214"/>
      <c r="AF42" s="1211">
        <f t="shared" si="15"/>
        <v>-0.11002434311788412</v>
      </c>
      <c r="AG42" s="1212"/>
      <c r="AH42" s="1149">
        <f t="shared" si="16"/>
        <v>60.481151678598408</v>
      </c>
      <c r="AI42" s="1149"/>
    </row>
    <row r="43" spans="3:43" ht="14" thickBot="1">
      <c r="C43" s="390">
        <f>'Step #4'!B43</f>
        <v>38</v>
      </c>
      <c r="D43" s="562">
        <f>'Step #4'!C43</f>
        <v>37681</v>
      </c>
      <c r="E43" s="581">
        <f>('IdxETF data'!C53/'IdxETF data'!C52)-1</f>
        <v>8.3576056589194092E-3</v>
      </c>
      <c r="F43" s="458">
        <f>('IdxETF data'!AA53/'IdxETF data'!AA52)-1</f>
        <v>-8.9554556271786989E-4</v>
      </c>
      <c r="G43" s="458">
        <f>('FX data'!G52/'FX data'!G53)-1</f>
        <v>-8.4566596194490806E-5</v>
      </c>
      <c r="H43" s="565">
        <f t="shared" si="0"/>
        <v>-9.8003642567234817E-4</v>
      </c>
      <c r="I43" s="575">
        <f>('IdxETF data'!AE53/'IdxETF data'!AE52)-1</f>
        <v>-4.8361802724827374E-2</v>
      </c>
      <c r="J43" s="425">
        <f>('FX data'!H53/'FX data'!H52)-1</f>
        <v>6.876684323018134E-3</v>
      </c>
      <c r="K43" s="575">
        <f t="shared" si="1"/>
        <v>-4.181768725243995E-2</v>
      </c>
      <c r="L43" s="460">
        <f>('IdxETF data'!AG53/'IdxETF data'!AG52)-1</f>
        <v>-5.351618416684123E-2</v>
      </c>
      <c r="M43" s="460">
        <f>('FX data'!I52/'FX data'!I53)-1</f>
        <v>1.6669444907480013E-4</v>
      </c>
      <c r="N43" s="460">
        <f t="shared" si="2"/>
        <v>-5.3358410568602688E-2</v>
      </c>
      <c r="O43" s="576">
        <f>('IdxETF data'!AO53/'IdxETF data'!AO52)-1</f>
        <v>-4.6673228416908685E-2</v>
      </c>
      <c r="P43" s="576">
        <f>('FX data'!L52/'FX data'!L53)-1</f>
        <v>2.15382006274909E-2</v>
      </c>
      <c r="Q43" s="576">
        <f t="shared" si="3"/>
        <v>-2.6140285146993847E-2</v>
      </c>
      <c r="R43" s="577">
        <f>('IdxETF data'!AY53/'IdxETF data'!AY52)-1</f>
        <v>-4.7337049994966574E-3</v>
      </c>
      <c r="S43" s="577">
        <f>('FX data'!P53/'FX data'!P52)-1</f>
        <v>-3.3289330195718225E-3</v>
      </c>
      <c r="T43" s="577">
        <f t="shared" si="4"/>
        <v>-8.0468798321907675E-3</v>
      </c>
      <c r="V43">
        <f t="shared" si="5"/>
        <v>33</v>
      </c>
      <c r="W43" s="591">
        <f t="shared" si="6"/>
        <v>37530</v>
      </c>
      <c r="X43" s="537">
        <f t="shared" si="7"/>
        <v>8.644882739672255E-2</v>
      </c>
      <c r="Y43" s="599">
        <f t="shared" si="8"/>
        <v>-4.6910769096793259E-2</v>
      </c>
      <c r="Z43" s="603">
        <f t="shared" si="9"/>
        <v>0.12717874681811847</v>
      </c>
      <c r="AA43" s="607">
        <f t="shared" si="10"/>
        <v>4.0744789606972587E-2</v>
      </c>
      <c r="AB43" s="612">
        <f t="shared" si="11"/>
        <v>-0.12125456542604585</v>
      </c>
      <c r="AC43" s="617">
        <f t="shared" si="12"/>
        <v>0.1085986613665666</v>
      </c>
      <c r="AD43" s="1213">
        <f t="shared" si="14"/>
        <v>4.9428616171637137E-2</v>
      </c>
      <c r="AE43" s="1214"/>
      <c r="AF43" s="1211">
        <f t="shared" si="15"/>
        <v>8.644882739672255E-2</v>
      </c>
      <c r="AG43" s="1212"/>
      <c r="AH43" s="1149">
        <f t="shared" si="16"/>
        <v>63.470651310538415</v>
      </c>
      <c r="AI43" s="1149"/>
    </row>
    <row r="44" spans="3:43">
      <c r="C44" s="390">
        <f>'Step #4'!B44</f>
        <v>39</v>
      </c>
      <c r="D44" s="562">
        <f>'Step #4'!C44</f>
        <v>37712</v>
      </c>
      <c r="E44" s="581">
        <f>('IdxETF data'!C54/'IdxETF data'!C53)-1</f>
        <v>8.1044117993822162E-2</v>
      </c>
      <c r="F44" s="458">
        <f>('IdxETF data'!AA54/'IdxETF data'!AA53)-1</f>
        <v>7.1932511783041608E-3</v>
      </c>
      <c r="G44" s="458">
        <f>('FX data'!G53/'FX data'!G54)-1</f>
        <v>2.4162468437616269E-5</v>
      </c>
      <c r="H44" s="565">
        <f t="shared" si="0"/>
        <v>7.2175874534463613E-3</v>
      </c>
      <c r="I44" s="575">
        <f>('IdxETF data'!AE54/'IdxETF data'!AE53)-1</f>
        <v>0.21377792414113905</v>
      </c>
      <c r="J44" s="425">
        <f>('FX data'!H54/'FX data'!H53)-1</f>
        <v>6.3682510383018531E-3</v>
      </c>
      <c r="K44" s="575">
        <f t="shared" si="1"/>
        <v>0.2215075666668187</v>
      </c>
      <c r="L44" s="460">
        <f>('IdxETF data'!AG54/'IdxETF data'!AG53)-1</f>
        <v>9.5859643788240856E-3</v>
      </c>
      <c r="M44" s="460">
        <f>('FX data'!I53/'FX data'!I54)-1</f>
        <v>-1.0257067760754968E-4</v>
      </c>
      <c r="N44" s="460">
        <f t="shared" si="2"/>
        <v>9.4824104623547623E-3</v>
      </c>
      <c r="O44" s="576">
        <f>('IdxETF data'!AO54/'IdxETF data'!AO53)-1</f>
        <v>-1.7721708138280001E-2</v>
      </c>
      <c r="P44" s="576">
        <f>('FX data'!L53/'FX data'!L54)-1</f>
        <v>-2.7061310782240389E-3</v>
      </c>
      <c r="Q44" s="576">
        <f t="shared" si="3"/>
        <v>-2.0379881951351875E-2</v>
      </c>
      <c r="R44" s="577">
        <f>('IdxETF data'!AY54/'IdxETF data'!AY53)-1</f>
        <v>1.065609516763355E-2</v>
      </c>
      <c r="S44" s="577">
        <f>('FX data'!P54/'FX data'!P53)-1</f>
        <v>2.0097898070832176E-2</v>
      </c>
      <c r="T44" s="577">
        <f t="shared" si="4"/>
        <v>3.0968158352977948E-2</v>
      </c>
      <c r="V44">
        <f t="shared" si="5"/>
        <v>34</v>
      </c>
      <c r="W44" s="591">
        <f t="shared" si="6"/>
        <v>37561</v>
      </c>
      <c r="X44" s="537">
        <f t="shared" si="7"/>
        <v>5.7069635115606809E-2</v>
      </c>
      <c r="Y44" s="599">
        <f t="shared" si="8"/>
        <v>-4.8609954895362795E-2</v>
      </c>
      <c r="Z44" s="603">
        <f t="shared" si="9"/>
        <v>6.5080607173972904E-2</v>
      </c>
      <c r="AA44" s="607">
        <f t="shared" si="10"/>
        <v>6.6541274129177763E-2</v>
      </c>
      <c r="AB44" s="612">
        <f t="shared" si="11"/>
        <v>7.1532944585951164E-2</v>
      </c>
      <c r="AC44" s="617">
        <f t="shared" si="12"/>
        <v>-6.2754762915375628E-2</v>
      </c>
      <c r="AD44" s="1213">
        <f t="shared" si="14"/>
        <v>3.2830397468009573E-2</v>
      </c>
      <c r="AE44" s="1214"/>
      <c r="AF44" s="1211">
        <f t="shared" si="15"/>
        <v>5.7069635115606809E-2</v>
      </c>
      <c r="AG44" s="1212"/>
      <c r="AH44" s="1149">
        <f t="shared" si="16"/>
        <v>65.554418020616836</v>
      </c>
      <c r="AI44" s="1149"/>
      <c r="AK44" s="1160" t="s">
        <v>390</v>
      </c>
      <c r="AL44" s="1161"/>
      <c r="AM44" s="1161"/>
      <c r="AN44" s="1159"/>
    </row>
    <row r="45" spans="3:43">
      <c r="C45" s="390">
        <f>'Step #4'!B45</f>
        <v>40</v>
      </c>
      <c r="D45" s="562">
        <f>'Step #4'!C45</f>
        <v>37742</v>
      </c>
      <c r="E45" s="581">
        <f>('IdxETF data'!C55/'IdxETF data'!C54)-1</f>
        <v>5.0898660733760925E-2</v>
      </c>
      <c r="F45" s="458">
        <f>('IdxETF data'!AA55/'IdxETF data'!AA54)-1</f>
        <v>3.6029598907937332E-2</v>
      </c>
      <c r="G45" s="458">
        <f>('FX data'!G54/'FX data'!G55)-1</f>
        <v>2.4163052276815478E-5</v>
      </c>
      <c r="H45" s="565">
        <f t="shared" si="0"/>
        <v>3.6054632545296172E-2</v>
      </c>
      <c r="I45" s="575">
        <f>('IdxETF data'!AE55/'IdxETF data'!AE54)-1</f>
        <v>1.3813507790945367E-2</v>
      </c>
      <c r="J45" s="425">
        <f>('FX data'!H55/'FX data'!H54)-1</f>
        <v>3.0630961115186928E-2</v>
      </c>
      <c r="K45" s="575">
        <f t="shared" si="1"/>
        <v>4.4867589926141038E-2</v>
      </c>
      <c r="L45" s="460">
        <f>('IdxETF data'!AG55/'IdxETF data'!AG54)-1</f>
        <v>8.8349287974762047E-2</v>
      </c>
      <c r="M45" s="460">
        <f>('FX data'!I54/'FX data'!I55)-1</f>
        <v>2.5643326965196778E-5</v>
      </c>
      <c r="N45" s="460">
        <f t="shared" si="2"/>
        <v>8.8377196871405994E-2</v>
      </c>
      <c r="O45" s="576">
        <f>('IdxETF data'!AO55/'IdxETF data'!AO54)-1</f>
        <v>7.5732095827717449E-2</v>
      </c>
      <c r="P45" s="576">
        <f>('FX data'!L54/'FX data'!L55)-1</f>
        <v>-2.6147098515519884E-3</v>
      </c>
      <c r="Q45" s="576">
        <f t="shared" si="3"/>
        <v>7.291936851912606E-2</v>
      </c>
      <c r="R45" s="577">
        <f>('IdxETF data'!AY55/'IdxETF data'!AY54)-1</f>
        <v>5.281234835970694E-2</v>
      </c>
      <c r="S45" s="577">
        <f>('FX data'!P55/'FX data'!P54)-1</f>
        <v>-1.0161454217003651E-3</v>
      </c>
      <c r="T45" s="577">
        <f t="shared" si="4"/>
        <v>5.1742537912011555E-2</v>
      </c>
      <c r="V45">
        <f t="shared" si="5"/>
        <v>35</v>
      </c>
      <c r="W45" s="591">
        <f t="shared" si="6"/>
        <v>37591</v>
      </c>
      <c r="X45" s="537">
        <f t="shared" si="7"/>
        <v>-6.0332582157618608E-2</v>
      </c>
      <c r="Y45" s="599">
        <f t="shared" si="8"/>
        <v>-5.3371438048310793E-2</v>
      </c>
      <c r="Z45" s="603">
        <f t="shared" si="9"/>
        <v>-0.13265431186518328</v>
      </c>
      <c r="AA45" s="607">
        <f t="shared" si="10"/>
        <v>-7.4219910311813297E-2</v>
      </c>
      <c r="AB45" s="612">
        <f t="shared" si="11"/>
        <v>-8.7382980339353544E-2</v>
      </c>
      <c r="AC45" s="617">
        <f t="shared" si="12"/>
        <v>-3.1207327601889823E-2</v>
      </c>
      <c r="AD45" s="1213">
        <f t="shared" si="14"/>
        <v>-7.1317917175377221E-2</v>
      </c>
      <c r="AE45" s="1214"/>
      <c r="AF45" s="1211">
        <f t="shared" si="15"/>
        <v>-6.0332582157618608E-2</v>
      </c>
      <c r="AG45" s="1212"/>
      <c r="AH45" s="1149">
        <f t="shared" si="16"/>
        <v>60.879213465742424</v>
      </c>
      <c r="AI45" s="1149"/>
      <c r="AK45" s="1162"/>
      <c r="AL45" s="1075"/>
      <c r="AM45" s="1075"/>
      <c r="AN45" s="1163"/>
    </row>
    <row r="46" spans="3:43" ht="14" thickBot="1">
      <c r="C46" s="390">
        <f>'Step #4'!B46</f>
        <v>41</v>
      </c>
      <c r="D46" s="562">
        <f>'Step #4'!C46</f>
        <v>37773</v>
      </c>
      <c r="E46" s="581">
        <f>('IdxETF data'!C56/'IdxETF data'!C55)-1</f>
        <v>1.1322242862628284E-2</v>
      </c>
      <c r="F46" s="458">
        <f>('IdxETF data'!AA56/'IdxETF data'!AA55)-1</f>
        <v>-5.7247460161397368E-2</v>
      </c>
      <c r="G46" s="458">
        <f>('FX data'!G55/'FX data'!G56)-1</f>
        <v>3.6245892132358293E-5</v>
      </c>
      <c r="H46" s="565">
        <f t="shared" si="0"/>
        <v>-5.7213289254530841E-2</v>
      </c>
      <c r="I46" s="575">
        <f>('IdxETF data'!AE56/'IdxETF data'!AE55)-1</f>
        <v>7.9760534627823398E-2</v>
      </c>
      <c r="J46" s="425">
        <f>('FX data'!H56/'FX data'!H55)-1</f>
        <v>4.5025805303434918E-2</v>
      </c>
      <c r="K46" s="575">
        <f t="shared" si="1"/>
        <v>0.12837762223430849</v>
      </c>
      <c r="L46" s="460">
        <f>('IdxETF data'!AG56/'IdxETF data'!AG55)-1</f>
        <v>9.4589059473420001E-3</v>
      </c>
      <c r="M46" s="460">
        <f>('FX data'!I55/'FX data'!I56)-1</f>
        <v>3.846647006011672E-5</v>
      </c>
      <c r="N46" s="460">
        <f t="shared" si="2"/>
        <v>9.497736268124557E-3</v>
      </c>
      <c r="O46" s="576">
        <f>('IdxETF data'!AO56/'IdxETF data'!AO55)-1</f>
        <v>7.8176725328043428E-2</v>
      </c>
      <c r="P46" s="576">
        <f>('FX data'!L55/'FX data'!L56)-1</f>
        <v>3.3749578130271018E-4</v>
      </c>
      <c r="Q46" s="576">
        <f t="shared" si="3"/>
        <v>7.8540605424340493E-2</v>
      </c>
      <c r="R46" s="577">
        <f>('IdxETF data'!AY56/'IdxETF data'!AY55)-1</f>
        <v>7.3306163825055615E-2</v>
      </c>
      <c r="S46" s="577">
        <f>('FX data'!P56/'FX data'!P55)-1</f>
        <v>-2.3056057866184587E-2</v>
      </c>
      <c r="T46" s="577">
        <f t="shared" si="4"/>
        <v>4.8559954803772509E-2</v>
      </c>
      <c r="V46">
        <f t="shared" si="5"/>
        <v>36</v>
      </c>
      <c r="W46" s="591">
        <f t="shared" si="6"/>
        <v>37622</v>
      </c>
      <c r="X46" s="537">
        <f t="shared" si="7"/>
        <v>-2.7414698461048825E-2</v>
      </c>
      <c r="Y46" s="599">
        <f t="shared" si="8"/>
        <v>0.10435045481394356</v>
      </c>
      <c r="Z46" s="603">
        <f t="shared" si="9"/>
        <v>-8.5275376424138738E-3</v>
      </c>
      <c r="AA46" s="607">
        <f t="shared" si="10"/>
        <v>-6.6878987499768838E-3</v>
      </c>
      <c r="AB46" s="612">
        <f t="shared" si="11"/>
        <v>1.0665462309706664E-2</v>
      </c>
      <c r="AC46" s="617">
        <f t="shared" si="12"/>
        <v>-5.1921875233222781E-2</v>
      </c>
      <c r="AD46" s="1213">
        <f t="shared" si="14"/>
        <v>-1.3868729760393773E-3</v>
      </c>
      <c r="AE46" s="1214"/>
      <c r="AF46" s="1211">
        <f t="shared" si="15"/>
        <v>-2.7414698461048825E-2</v>
      </c>
      <c r="AG46" s="1212"/>
      <c r="AH46" s="1149">
        <f t="shared" si="16"/>
        <v>60.794781729784255</v>
      </c>
      <c r="AI46" s="1149"/>
      <c r="AK46" s="1164"/>
      <c r="AL46" s="1113"/>
      <c r="AM46" s="1113"/>
      <c r="AN46" s="1165"/>
    </row>
    <row r="47" spans="3:43" ht="14" thickBot="1">
      <c r="C47" s="390">
        <f>'Step #4'!B47</f>
        <v>42</v>
      </c>
      <c r="D47" s="562">
        <f>'Step #4'!C47</f>
        <v>37803</v>
      </c>
      <c r="E47" s="581">
        <f>('IdxETF data'!C57/'IdxETF data'!C56)-1</f>
        <v>1.6223704463827593E-2</v>
      </c>
      <c r="F47" s="458">
        <f>('IdxETF data'!AA57/'IdxETF data'!AA56)-1</f>
        <v>-6.2462683645614359E-3</v>
      </c>
      <c r="G47" s="458">
        <f>('FX data'!G56/'FX data'!G57)-1</f>
        <v>-8.4566596194490806E-5</v>
      </c>
      <c r="H47" s="565">
        <f t="shared" si="0"/>
        <v>-6.3303067351013764E-3</v>
      </c>
      <c r="I47" s="575">
        <f>('IdxETF data'!AE57/'IdxETF data'!AE56)-1</f>
        <v>8.2991269438014603E-2</v>
      </c>
      <c r="J47" s="425">
        <f>('FX data'!H57/'FX data'!H56)-1</f>
        <v>-1.3964577656675914E-2</v>
      </c>
      <c r="K47" s="575">
        <f t="shared" si="1"/>
        <v>6.7867753754445426E-2</v>
      </c>
      <c r="L47" s="460">
        <f>('IdxETF data'!AG57/'IdxETF data'!AG56)-1</f>
        <v>5.8233576919436425E-2</v>
      </c>
      <c r="M47" s="460">
        <f>('FX data'!I56/'FX data'!I57)-1</f>
        <v>7.6938859253194991E-5</v>
      </c>
      <c r="N47" s="460">
        <f t="shared" si="2"/>
        <v>5.8314996203667979E-2</v>
      </c>
      <c r="O47" s="576">
        <f>('IdxETF data'!AO57/'IdxETF data'!AO56)-1</f>
        <v>5.2856300363485875E-2</v>
      </c>
      <c r="P47" s="576">
        <f>('FX data'!L56/'FX data'!L57)-1</f>
        <v>-7.7856843867727399E-3</v>
      </c>
      <c r="Q47" s="576">
        <f t="shared" si="3"/>
        <v>4.4659093504230585E-2</v>
      </c>
      <c r="R47" s="577">
        <f>('IdxETF data'!AY57/'IdxETF data'!AY56)-1</f>
        <v>7.6649454620349777E-2</v>
      </c>
      <c r="S47" s="577">
        <f>('FX data'!P57/'FX data'!P56)-1</f>
        <v>1.5849143914854258E-2</v>
      </c>
      <c r="T47" s="577">
        <f t="shared" si="4"/>
        <v>9.3713426772477071E-2</v>
      </c>
      <c r="V47">
        <f t="shared" si="5"/>
        <v>37</v>
      </c>
      <c r="W47" s="591">
        <f t="shared" si="6"/>
        <v>37653</v>
      </c>
      <c r="X47" s="537">
        <f t="shared" si="7"/>
        <v>-1.7003622764987791E-2</v>
      </c>
      <c r="Y47" s="599">
        <f t="shared" si="8"/>
        <v>8.4687871239581547E-3</v>
      </c>
      <c r="Z47" s="603">
        <f t="shared" si="9"/>
        <v>-3.7283171405911975E-2</v>
      </c>
      <c r="AA47" s="607">
        <f t="shared" si="10"/>
        <v>-1.4871397110679307E-2</v>
      </c>
      <c r="AB47" s="612">
        <f t="shared" si="11"/>
        <v>-2.3077688814611141E-3</v>
      </c>
      <c r="AC47" s="617">
        <f t="shared" si="12"/>
        <v>-1.5033741440278803E-2</v>
      </c>
      <c r="AD47" s="1213">
        <f t="shared" si="14"/>
        <v>-1.4344897491530111E-2</v>
      </c>
      <c r="AE47" s="1214"/>
      <c r="AF47" s="1211">
        <f t="shared" si="15"/>
        <v>-1.7003622764987791E-2</v>
      </c>
      <c r="AG47" s="1212"/>
      <c r="AH47" s="1149">
        <f t="shared" si="16"/>
        <v>59.922686817850554</v>
      </c>
      <c r="AI47" s="1149"/>
      <c r="AK47" s="1122" t="s">
        <v>100</v>
      </c>
      <c r="AL47" s="990"/>
      <c r="AM47" s="990"/>
      <c r="AN47" s="1129"/>
    </row>
    <row r="48" spans="3:43">
      <c r="C48" s="390">
        <f>'Step #4'!B48</f>
        <v>43</v>
      </c>
      <c r="D48" s="562">
        <f>'Step #4'!C48</f>
        <v>37834</v>
      </c>
      <c r="E48" s="581">
        <f>('IdxETF data'!C58/'IdxETF data'!C57)-1</f>
        <v>1.7873191222950391E-2</v>
      </c>
      <c r="F48" s="458">
        <f>('IdxETF data'!AA58/'IdxETF data'!AA57)-1</f>
        <v>-3.7080893692744477E-2</v>
      </c>
      <c r="G48" s="458">
        <f>('FX data'!G57/'FX data'!G58)-1</f>
        <v>3.6244140530605762E-5</v>
      </c>
      <c r="H48" s="565">
        <f t="shared" si="0"/>
        <v>-3.704599351733584E-2</v>
      </c>
      <c r="I48" s="575">
        <f>('IdxETF data'!AE58/'IdxETF data'!AE57)-1</f>
        <v>-9.4041300378333581E-4</v>
      </c>
      <c r="J48" s="425">
        <f>('FX data'!H58/'FX data'!H57)-1</f>
        <v>-2.832469775474955E-2</v>
      </c>
      <c r="K48" s="575">
        <f t="shared" si="1"/>
        <v>-2.9238473844436119E-2</v>
      </c>
      <c r="L48" s="460">
        <f>('IdxETF data'!AG58/'IdxETF data'!AG57)-1</f>
        <v>7.6386101201685985E-2</v>
      </c>
      <c r="M48" s="460">
        <f>('FX data'!I57/'FX data'!I58)-1</f>
        <v>-1.1539497134349652E-4</v>
      </c>
      <c r="N48" s="460">
        <f t="shared" si="2"/>
        <v>7.6261891658383263E-2</v>
      </c>
      <c r="O48" s="576">
        <f>('IdxETF data'!AO58/'IdxETF data'!AO57)-1</f>
        <v>8.1598108499376876E-2</v>
      </c>
      <c r="P48" s="576">
        <f>('FX data'!L57/'FX data'!L58)-1</f>
        <v>-4.5833333333332726E-3</v>
      </c>
      <c r="Q48" s="576">
        <f t="shared" si="3"/>
        <v>7.66407838354215E-2</v>
      </c>
      <c r="R48" s="577">
        <f>('IdxETF data'!AY58/'IdxETF data'!AY57)-1</f>
        <v>2.5903382019999643E-2</v>
      </c>
      <c r="S48" s="577">
        <f>('FX data'!P58/'FX data'!P57)-1</f>
        <v>2.4484682837946359E-3</v>
      </c>
      <c r="T48" s="577">
        <f t="shared" si="4"/>
        <v>2.8415273913113159E-2</v>
      </c>
      <c r="V48">
        <f t="shared" si="5"/>
        <v>38</v>
      </c>
      <c r="W48" s="591">
        <f t="shared" si="6"/>
        <v>37681</v>
      </c>
      <c r="X48" s="537">
        <f t="shared" si="7"/>
        <v>8.3576056589194092E-3</v>
      </c>
      <c r="Y48" s="599">
        <f t="shared" si="8"/>
        <v>-9.8003642567234817E-4</v>
      </c>
      <c r="Z48" s="603">
        <f t="shared" si="9"/>
        <v>-4.181768725243995E-2</v>
      </c>
      <c r="AA48" s="607">
        <f t="shared" si="10"/>
        <v>-5.3358410568602688E-2</v>
      </c>
      <c r="AB48" s="612">
        <f t="shared" si="11"/>
        <v>-2.6140285146993847E-2</v>
      </c>
      <c r="AC48" s="617">
        <f t="shared" si="12"/>
        <v>-8.0468798321907675E-3</v>
      </c>
      <c r="AD48" s="1213">
        <f t="shared" si="14"/>
        <v>-1.1831173842927811E-2</v>
      </c>
      <c r="AE48" s="1214"/>
      <c r="AF48" s="1211">
        <f t="shared" si="15"/>
        <v>8.3576056589194092E-3</v>
      </c>
      <c r="AG48" s="1212"/>
      <c r="AH48" s="1149">
        <f t="shared" si="16"/>
        <v>59.213731092973248</v>
      </c>
      <c r="AI48" s="1149"/>
      <c r="AK48" s="713" t="s">
        <v>361</v>
      </c>
      <c r="AL48" s="1149">
        <f>CORREL(Y11:Y315,$X$11:$X$315)</f>
        <v>0.27967493370115315</v>
      </c>
      <c r="AM48" s="1149"/>
      <c r="AN48" s="1168"/>
    </row>
    <row r="49" spans="3:40">
      <c r="C49" s="390">
        <f>'Step #4'!B49</f>
        <v>44</v>
      </c>
      <c r="D49" s="562">
        <f>'Step #4'!C49</f>
        <v>37865</v>
      </c>
      <c r="E49" s="581">
        <f>('IdxETF data'!C59/'IdxETF data'!C58)-1</f>
        <v>-1.1944325949147294E-2</v>
      </c>
      <c r="F49" s="458">
        <f>('IdxETF data'!AA59/'IdxETF data'!AA58)-1</f>
        <v>-3.8553217419826535E-2</v>
      </c>
      <c r="G49" s="458">
        <f>('FX data'!G58/'FX data'!G59)-1</f>
        <v>1.2081526138407739E-5</v>
      </c>
      <c r="H49" s="565">
        <f t="shared" si="0"/>
        <v>-3.8541601675392112E-2</v>
      </c>
      <c r="I49" s="575">
        <f>('IdxETF data'!AE59/'IdxETF data'!AE58)-1</f>
        <v>-6.5373744870500294E-2</v>
      </c>
      <c r="J49" s="425">
        <f>('FX data'!H59/'FX data'!H58)-1</f>
        <v>-3.3771773906861036E-2</v>
      </c>
      <c r="K49" s="575">
        <f t="shared" si="1"/>
        <v>-9.6937731446150033E-2</v>
      </c>
      <c r="L49" s="460">
        <f>('IdxETF data'!AG59/'IdxETF data'!AG58)-1</f>
        <v>2.9414260725975749E-2</v>
      </c>
      <c r="M49" s="460">
        <f>('FX data'!I58/'FX data'!I59)-1</f>
        <v>-2.5642669401970686E-5</v>
      </c>
      <c r="N49" s="460">
        <f t="shared" si="2"/>
        <v>2.938786379641023E-2</v>
      </c>
      <c r="O49" s="576">
        <f>('IdxETF data'!AO59/'IdxETF data'!AO58)-1</f>
        <v>-1.2036486732999285E-2</v>
      </c>
      <c r="P49" s="576">
        <f>('FX data'!L58/'FX data'!L59)-1</f>
        <v>3.3146792940163428E-2</v>
      </c>
      <c r="Q49" s="576">
        <f t="shared" si="3"/>
        <v>2.0711335273698284E-2</v>
      </c>
      <c r="R49" s="577">
        <f>('IdxETF data'!AY59/'IdxETF data'!AY58)-1</f>
        <v>1.9728028138189746E-2</v>
      </c>
      <c r="S49" s="577">
        <f>('FX data'!P59/'FX data'!P58)-1</f>
        <v>-3.1241124680488896E-3</v>
      </c>
      <c r="T49" s="577">
        <f t="shared" si="4"/>
        <v>1.6542283091464327E-2</v>
      </c>
      <c r="V49">
        <f t="shared" si="5"/>
        <v>39</v>
      </c>
      <c r="W49" s="591">
        <f t="shared" si="6"/>
        <v>37712</v>
      </c>
      <c r="X49" s="537">
        <f t="shared" si="7"/>
        <v>8.1044117993822162E-2</v>
      </c>
      <c r="Y49" s="599">
        <f t="shared" si="8"/>
        <v>7.2175874534463613E-3</v>
      </c>
      <c r="Z49" s="603">
        <f t="shared" si="9"/>
        <v>0.2215075666668187</v>
      </c>
      <c r="AA49" s="607">
        <f t="shared" si="10"/>
        <v>9.4824104623547623E-3</v>
      </c>
      <c r="AB49" s="612">
        <f t="shared" si="11"/>
        <v>-2.0379881951351875E-2</v>
      </c>
      <c r="AC49" s="617">
        <f t="shared" si="12"/>
        <v>3.0968158352977948E-2</v>
      </c>
      <c r="AD49" s="1213">
        <f t="shared" si="14"/>
        <v>6.8733489001966713E-2</v>
      </c>
      <c r="AE49" s="1214"/>
      <c r="AF49" s="1211">
        <f t="shared" si="15"/>
        <v>8.1044117993822162E-2</v>
      </c>
      <c r="AG49" s="1212"/>
      <c r="AH49" s="1149">
        <f t="shared" si="16"/>
        <v>63.283697427817536</v>
      </c>
      <c r="AI49" s="1149"/>
      <c r="AK49" s="697" t="s">
        <v>362</v>
      </c>
      <c r="AL49" s="1149">
        <f>CORREL(Z11:Z315,X11:X315)</f>
        <v>0.72697300442795909</v>
      </c>
      <c r="AM49" s="1149"/>
      <c r="AN49" s="1168"/>
    </row>
    <row r="50" spans="3:40">
      <c r="C50" s="390">
        <f>'Step #4'!B50</f>
        <v>45</v>
      </c>
      <c r="D50" s="562">
        <f>'Step #4'!C50</f>
        <v>37895</v>
      </c>
      <c r="E50" s="581">
        <f>('IdxETF data'!C60/'IdxETF data'!C59)-1</f>
        <v>5.4961494824141255E-2</v>
      </c>
      <c r="F50" s="458">
        <f>('IdxETF data'!AA60/'IdxETF data'!AA59)-1</f>
        <v>-1.3793570653544474E-2</v>
      </c>
      <c r="G50" s="458">
        <f>('FX data'!G59/'FX data'!G60)-1</f>
        <v>0</v>
      </c>
      <c r="H50" s="565">
        <f t="shared" si="0"/>
        <v>-1.3793570653544474E-2</v>
      </c>
      <c r="I50" s="575">
        <f>('IdxETF data'!AE60/'IdxETF data'!AE59)-1</f>
        <v>0.12257811625140014</v>
      </c>
      <c r="J50" s="425">
        <f>('FX data'!H60/'FX data'!H59)-1</f>
        <v>7.6894775570272467E-2</v>
      </c>
      <c r="K50" s="575">
        <f t="shared" si="1"/>
        <v>0.20889850856065073</v>
      </c>
      <c r="L50" s="460">
        <f>('IdxETF data'!AG60/'IdxETF data'!AG59)-1</f>
        <v>8.5506731778347556E-2</v>
      </c>
      <c r="M50" s="460">
        <f>('FX data'!I59/'FX data'!I60)-1</f>
        <v>7.7524387880354428E-3</v>
      </c>
      <c r="N50" s="460">
        <f t="shared" si="2"/>
        <v>9.3922056270459686E-2</v>
      </c>
      <c r="O50" s="576">
        <f>('IdxETF data'!AO60/'IdxETF data'!AO59)-1</f>
        <v>3.3324041422459816E-2</v>
      </c>
      <c r="P50" s="576">
        <f>('FX data'!L59/'FX data'!L60)-1</f>
        <v>5.0085887351957403E-2</v>
      </c>
      <c r="Q50" s="576">
        <f t="shared" si="3"/>
        <v>8.5078992959214395E-2</v>
      </c>
      <c r="R50" s="577">
        <f>('IdxETF data'!AY60/'IdxETF data'!AY59)-1</f>
        <v>5.6971982590368508E-2</v>
      </c>
      <c r="S50" s="577">
        <f>('FX data'!P60/'FX data'!P59)-1</f>
        <v>-1.538461538461533E-2</v>
      </c>
      <c r="T50" s="577">
        <f t="shared" si="4"/>
        <v>4.0710875165901328E-2</v>
      </c>
      <c r="V50">
        <f t="shared" si="5"/>
        <v>40</v>
      </c>
      <c r="W50" s="591">
        <f t="shared" si="6"/>
        <v>37742</v>
      </c>
      <c r="X50" s="537">
        <f t="shared" si="7"/>
        <v>5.0898660733760925E-2</v>
      </c>
      <c r="Y50" s="599">
        <f t="shared" si="8"/>
        <v>3.6054632545296172E-2</v>
      </c>
      <c r="Z50" s="603">
        <f t="shared" si="9"/>
        <v>4.4867589926141038E-2</v>
      </c>
      <c r="AA50" s="607">
        <f t="shared" si="10"/>
        <v>8.8377196871405994E-2</v>
      </c>
      <c r="AB50" s="612">
        <f t="shared" si="11"/>
        <v>7.291936851912606E-2</v>
      </c>
      <c r="AC50" s="617">
        <f t="shared" si="12"/>
        <v>5.1742537912011555E-2</v>
      </c>
      <c r="AD50" s="1213">
        <f t="shared" si="14"/>
        <v>5.380170799447432E-2</v>
      </c>
      <c r="AE50" s="1214"/>
      <c r="AF50" s="1211">
        <f t="shared" si="15"/>
        <v>5.0898660733760925E-2</v>
      </c>
      <c r="AG50" s="1212"/>
      <c r="AH50" s="1149">
        <f t="shared" si="16"/>
        <v>66.688468437639642</v>
      </c>
      <c r="AI50" s="1149"/>
      <c r="AK50" s="698" t="s">
        <v>363</v>
      </c>
      <c r="AL50" s="1149">
        <f>CORREL(AA11:AA315,X11:X315)</f>
        <v>0.56717064858925348</v>
      </c>
      <c r="AM50" s="1149"/>
      <c r="AN50" s="1168"/>
    </row>
    <row r="51" spans="3:40">
      <c r="C51" s="390">
        <f>'Step #4'!B51</f>
        <v>46</v>
      </c>
      <c r="D51" s="562">
        <f>'Step #4'!C51</f>
        <v>37926</v>
      </c>
      <c r="E51" s="581">
        <f>('IdxETF data'!C61/'IdxETF data'!C60)-1</f>
        <v>7.1285131006653124E-3</v>
      </c>
      <c r="F51" s="458">
        <f>('IdxETF data'!AA61/'IdxETF data'!AA60)-1</f>
        <v>3.6284127352654849E-2</v>
      </c>
      <c r="G51" s="458">
        <f>('FX data'!G60/'FX data'!G61)-1</f>
        <v>6.0411279994232459E-5</v>
      </c>
      <c r="H51" s="565">
        <f t="shared" si="0"/>
        <v>3.6346730603225907E-2</v>
      </c>
      <c r="I51" s="575">
        <f>('IdxETF data'!AE61/'IdxETF data'!AE60)-1</f>
        <v>2.4606183618133937E-2</v>
      </c>
      <c r="J51" s="425">
        <f>('FX data'!H61/'FX data'!H60)-1</f>
        <v>-2.1694567816877397E-2</v>
      </c>
      <c r="K51" s="575">
        <f t="shared" si="1"/>
        <v>2.3777952820382975E-3</v>
      </c>
      <c r="L51" s="460">
        <f>('IdxETF data'!AG61/'IdxETF data'!AG60)-1</f>
        <v>1.0448652766213762E-2</v>
      </c>
      <c r="M51" s="460">
        <f>('FX data'!I60/'FX data'!I61)-1</f>
        <v>-3.5791072830970716E-3</v>
      </c>
      <c r="N51" s="460">
        <f t="shared" si="2"/>
        <v>6.8321486339026904E-3</v>
      </c>
      <c r="O51" s="576">
        <f>('IdxETF data'!AO61/'IdxETF data'!AO60)-1</f>
        <v>-4.34694469937974E-2</v>
      </c>
      <c r="P51" s="576">
        <f>('FX data'!L60/'FX data'!L61)-1</f>
        <v>-5.3057553956834536E-3</v>
      </c>
      <c r="Q51" s="576">
        <f t="shared" si="3"/>
        <v>-4.8544564136546176E-2</v>
      </c>
      <c r="R51" s="577">
        <f>('IdxETF data'!AY61/'IdxETF data'!AY60)-1</f>
        <v>-5.6331756616216921E-3</v>
      </c>
      <c r="S51" s="577">
        <f>('FX data'!P61/'FX data'!P60)-1</f>
        <v>1.0243055555555491E-2</v>
      </c>
      <c r="T51" s="577">
        <f t="shared" si="4"/>
        <v>4.5521789626776776E-3</v>
      </c>
      <c r="V51">
        <f t="shared" si="5"/>
        <v>41</v>
      </c>
      <c r="W51" s="591">
        <f t="shared" si="6"/>
        <v>37773</v>
      </c>
      <c r="X51" s="537">
        <f t="shared" si="7"/>
        <v>1.1322242862628284E-2</v>
      </c>
      <c r="Y51" s="599">
        <f t="shared" si="8"/>
        <v>-5.7213289254530841E-2</v>
      </c>
      <c r="Z51" s="603">
        <f t="shared" si="9"/>
        <v>0.12837762223430849</v>
      </c>
      <c r="AA51" s="607">
        <f t="shared" si="10"/>
        <v>9.497736268124557E-3</v>
      </c>
      <c r="AB51" s="612">
        <f t="shared" si="11"/>
        <v>7.8540605424340493E-2</v>
      </c>
      <c r="AC51" s="617">
        <f t="shared" si="12"/>
        <v>4.8559954803772509E-2</v>
      </c>
      <c r="AD51" s="1213">
        <f t="shared" si="14"/>
        <v>2.886337674164172E-2</v>
      </c>
      <c r="AE51" s="1214"/>
      <c r="AF51" s="1211">
        <f t="shared" si="15"/>
        <v>1.1322242862628284E-2</v>
      </c>
      <c r="AG51" s="1212"/>
      <c r="AH51" s="1149">
        <f t="shared" si="16"/>
        <v>68.613322826478324</v>
      </c>
      <c r="AI51" s="1149"/>
      <c r="AK51" s="699" t="s">
        <v>364</v>
      </c>
      <c r="AL51" s="1149">
        <f>CORREL(AB11:AB315,X11:X315)</f>
        <v>0.53324312250526962</v>
      </c>
      <c r="AM51" s="1149"/>
      <c r="AN51" s="1168"/>
    </row>
    <row r="52" spans="3:40" ht="14" thickBot="1">
      <c r="C52" s="390">
        <f>'Step #4'!B52</f>
        <v>47</v>
      </c>
      <c r="D52" s="562">
        <f>'Step #4'!C52</f>
        <v>37956</v>
      </c>
      <c r="E52" s="581">
        <f>('IdxETF data'!C62/'IdxETF data'!C61)-1</f>
        <v>5.0765450765450693E-2</v>
      </c>
      <c r="F52" s="458">
        <f>('IdxETF data'!AA62/'IdxETF data'!AA61)-1</f>
        <v>7.1440870807909063E-2</v>
      </c>
      <c r="G52" s="458">
        <f>('FX data'!G61/'FX data'!G62)-1</f>
        <v>-7.2488281061322546E-5</v>
      </c>
      <c r="H52" s="565">
        <f t="shared" si="0"/>
        <v>7.1363203900925321E-2</v>
      </c>
      <c r="I52" s="575">
        <f>('IdxETF data'!AE62/'IdxETF data'!AE61)-1</f>
        <v>5.8519191091028988E-2</v>
      </c>
      <c r="J52" s="425">
        <f>('FX data'!H62/'FX data'!H61)-1</f>
        <v>4.3827483848437154E-2</v>
      </c>
      <c r="K52" s="575">
        <f t="shared" si="1"/>
        <v>0.10491142384183183</v>
      </c>
      <c r="L52" s="460">
        <f>('IdxETF data'!AG62/'IdxETF data'!AG61)-1</f>
        <v>2.0984074548479059E-2</v>
      </c>
      <c r="M52" s="460">
        <f>('FX data'!I61/'FX data'!I62)-1</f>
        <v>3.8624951718801981E-5</v>
      </c>
      <c r="N52" s="460">
        <f t="shared" si="2"/>
        <v>2.1023510009064106E-2</v>
      </c>
      <c r="O52" s="576">
        <f>('IdxETF data'!AO62/'IdxETF data'!AO61)-1</f>
        <v>5.7033347340651241E-2</v>
      </c>
      <c r="P52" s="576">
        <f>('FX data'!L61/'FX data'!L62)-1</f>
        <v>1.4505975732141296E-2</v>
      </c>
      <c r="Q52" s="576">
        <f t="shared" si="3"/>
        <v>7.2366647425238906E-2</v>
      </c>
      <c r="R52" s="577">
        <f>('IdxETF data'!AY62/'IdxETF data'!AY61)-1</f>
        <v>2.9474924154025528E-2</v>
      </c>
      <c r="S52" s="577">
        <f>('FX data'!P62/'FX data'!P61)-1</f>
        <v>-1.2258692787993408E-2</v>
      </c>
      <c r="T52" s="577">
        <f t="shared" si="4"/>
        <v>1.6854907325878576E-2</v>
      </c>
      <c r="V52">
        <f t="shared" si="5"/>
        <v>42</v>
      </c>
      <c r="W52" s="591">
        <f t="shared" si="6"/>
        <v>37803</v>
      </c>
      <c r="X52" s="537">
        <f t="shared" si="7"/>
        <v>1.6223704463827593E-2</v>
      </c>
      <c r="Y52" s="599">
        <f t="shared" si="8"/>
        <v>-6.3303067351013764E-3</v>
      </c>
      <c r="Z52" s="603">
        <f t="shared" si="9"/>
        <v>6.7867753754445426E-2</v>
      </c>
      <c r="AA52" s="607">
        <f t="shared" si="10"/>
        <v>5.8314996203667979E-2</v>
      </c>
      <c r="AB52" s="612">
        <f t="shared" si="11"/>
        <v>4.4659093504230585E-2</v>
      </c>
      <c r="AC52" s="617">
        <f t="shared" si="12"/>
        <v>9.3713426772477071E-2</v>
      </c>
      <c r="AD52" s="1213">
        <f t="shared" si="14"/>
        <v>3.5388850486470211E-2</v>
      </c>
      <c r="AE52" s="1214"/>
      <c r="AF52" s="1211">
        <f t="shared" si="15"/>
        <v>1.6223704463827593E-2</v>
      </c>
      <c r="AG52" s="1212"/>
      <c r="AH52" s="1149">
        <f t="shared" si="16"/>
        <v>71.04146944936447</v>
      </c>
      <c r="AI52" s="1149"/>
      <c r="AK52" s="658" t="s">
        <v>365</v>
      </c>
      <c r="AL52" s="1166">
        <f>CORREL(AC11:AC315,X11:X315)</f>
        <v>0.64796636901000637</v>
      </c>
      <c r="AM52" s="1166"/>
      <c r="AN52" s="1167"/>
    </row>
    <row r="53" spans="3:40">
      <c r="C53" s="390">
        <f>'Step #4'!B53</f>
        <v>48</v>
      </c>
      <c r="D53" s="562">
        <f>'Step #4'!C53</f>
        <v>37987</v>
      </c>
      <c r="E53" s="581">
        <f>('IdxETF data'!C63/'IdxETF data'!C62)-1</f>
        <v>1.7276422764227695E-2</v>
      </c>
      <c r="F53" s="458">
        <f>('IdxETF data'!AA63/'IdxETF data'!AA62)-1</f>
        <v>6.2580032679000697E-2</v>
      </c>
      <c r="G53" s="458">
        <f>('FX data'!G62/'FX data'!G63)-1</f>
        <v>3.624545421598846E-5</v>
      </c>
      <c r="H53" s="565">
        <f t="shared" si="0"/>
        <v>6.2618546374926032E-2</v>
      </c>
      <c r="I53" s="575">
        <f>('IdxETF data'!AE63/'IdxETF data'!AE62)-1</f>
        <v>2.3565300788302768E-2</v>
      </c>
      <c r="J53" s="425">
        <f>('FX data'!H63/'FX data'!H62)-1</f>
        <v>5.3195048511207821E-2</v>
      </c>
      <c r="K53" s="575">
        <f t="shared" si="1"/>
        <v>7.8013906618125572E-2</v>
      </c>
      <c r="L53" s="460">
        <f>('IdxETF data'!AG63/'IdxETF data'!AG62)-1</f>
        <v>5.6729728561540238E-2</v>
      </c>
      <c r="M53" s="460">
        <f>('FX data'!I62/'FX data'!I63)-1</f>
        <v>3.2197823427138061E-4</v>
      </c>
      <c r="N53" s="460">
        <f t="shared" si="2"/>
        <v>5.7069972533644542E-2</v>
      </c>
      <c r="O53" s="576">
        <f>('IdxETF data'!AO63/'IdxETF data'!AO62)-1</f>
        <v>1.0019135938528878E-2</v>
      </c>
      <c r="P53" s="576">
        <f>('FX data'!L62/'FX data'!L63)-1</f>
        <v>2.4871435250116924E-2</v>
      </c>
      <c r="Q53" s="576">
        <f t="shared" si="3"/>
        <v>3.513976147940312E-2</v>
      </c>
      <c r="R53" s="577">
        <f>('IdxETF data'!AY63/'IdxETF data'!AY62)-1</f>
        <v>4.7514317802979766E-2</v>
      </c>
      <c r="S53" s="577">
        <f>('FX data'!P63/'FX data'!P62)-1</f>
        <v>-1.2816795221249233E-2</v>
      </c>
      <c r="T53" s="577">
        <f t="shared" si="4"/>
        <v>3.4088541300372421E-2</v>
      </c>
      <c r="V53">
        <f t="shared" si="5"/>
        <v>43</v>
      </c>
      <c r="W53" s="591">
        <f t="shared" si="6"/>
        <v>37834</v>
      </c>
      <c r="X53" s="537">
        <f t="shared" si="7"/>
        <v>1.7873191222950391E-2</v>
      </c>
      <c r="Y53" s="599">
        <f t="shared" si="8"/>
        <v>-3.704599351733584E-2</v>
      </c>
      <c r="Z53" s="603">
        <f t="shared" si="9"/>
        <v>-2.9238473844436119E-2</v>
      </c>
      <c r="AA53" s="607">
        <f t="shared" si="10"/>
        <v>7.6261891658383263E-2</v>
      </c>
      <c r="AB53" s="612">
        <f t="shared" si="11"/>
        <v>7.66407838354215E-2</v>
      </c>
      <c r="AC53" s="617">
        <f t="shared" si="12"/>
        <v>2.8415273913113159E-2</v>
      </c>
      <c r="AD53" s="1213">
        <f t="shared" si="14"/>
        <v>1.5338401325606158E-2</v>
      </c>
      <c r="AE53" s="1214"/>
      <c r="AF53" s="1211">
        <f t="shared" si="15"/>
        <v>1.7873191222950391E-2</v>
      </c>
      <c r="AG53" s="1212"/>
      <c r="AH53" s="1149">
        <f t="shared" si="16"/>
        <v>72.131132018539617</v>
      </c>
      <c r="AI53" s="1149"/>
    </row>
    <row r="54" spans="3:40">
      <c r="C54" s="390">
        <f>'Step #4'!B54</f>
        <v>49</v>
      </c>
      <c r="D54" s="562">
        <f>'Step #4'!C54</f>
        <v>38018</v>
      </c>
      <c r="E54" s="581">
        <f>('IdxETF data'!C64/'IdxETF data'!C63)-1</f>
        <v>1.2209029908144986E-2</v>
      </c>
      <c r="F54" s="458">
        <f>('IdxETF data'!AA64/'IdxETF data'!AA63)-1</f>
        <v>5.3018466871431968E-2</v>
      </c>
      <c r="G54" s="458">
        <f>('FX data'!G63/'FX data'!G64)-1</f>
        <v>-1.2081672103425589E-5</v>
      </c>
      <c r="H54" s="565">
        <f t="shared" si="0"/>
        <v>5.3005744647596442E-2</v>
      </c>
      <c r="I54" s="575">
        <f>('IdxETF data'!AE64/'IdxETF data'!AE63)-1</f>
        <v>-9.9640725924015072E-3</v>
      </c>
      <c r="J54" s="425">
        <f>('FX data'!H64/'FX data'!H63)-1</f>
        <v>-1.3182973316391511E-2</v>
      </c>
      <c r="K54" s="575">
        <f t="shared" si="1"/>
        <v>-2.3015689805684802E-2</v>
      </c>
      <c r="L54" s="460">
        <f>('IdxETF data'!AG64/'IdxETF data'!AG63)-1</f>
        <v>4.6477760086603093E-2</v>
      </c>
      <c r="M54" s="460">
        <f>('FX data'!I63/'FX data'!I64)-1</f>
        <v>-1.5687888178790299E-3</v>
      </c>
      <c r="N54" s="460">
        <f t="shared" si="2"/>
        <v>4.4836057478420122E-2</v>
      </c>
      <c r="O54" s="576">
        <f>('IdxETF data'!AO64/'IdxETF data'!AO63)-1</f>
        <v>2.395390426473365E-2</v>
      </c>
      <c r="P54" s="576">
        <f>('FX data'!L63/'FX data'!L64)-1</f>
        <v>1.2880007576475005E-2</v>
      </c>
      <c r="Q54" s="576">
        <f t="shared" si="3"/>
        <v>3.7142438309624604E-2</v>
      </c>
      <c r="R54" s="577">
        <f>('IdxETF data'!AY64/'IdxETF data'!AY63)-1</f>
        <v>2.1786892340671438E-2</v>
      </c>
      <c r="S54" s="577">
        <f>('FX data'!P64/'FX data'!P63)-1</f>
        <v>-4.6998002584890397E-3</v>
      </c>
      <c r="T54" s="577">
        <f t="shared" si="4"/>
        <v>1.698469803992797E-2</v>
      </c>
      <c r="V54">
        <f t="shared" si="5"/>
        <v>44</v>
      </c>
      <c r="W54" s="591">
        <f t="shared" si="6"/>
        <v>37865</v>
      </c>
      <c r="X54" s="537">
        <f t="shared" si="7"/>
        <v>-1.1944325949147294E-2</v>
      </c>
      <c r="Y54" s="599">
        <f t="shared" si="8"/>
        <v>-3.8541601675392112E-2</v>
      </c>
      <c r="Z54" s="603">
        <f t="shared" si="9"/>
        <v>-9.6937731446150033E-2</v>
      </c>
      <c r="AA54" s="607">
        <f t="shared" si="10"/>
        <v>2.938786379641023E-2</v>
      </c>
      <c r="AB54" s="612">
        <f t="shared" si="11"/>
        <v>2.0711335273698284E-2</v>
      </c>
      <c r="AC54" s="617">
        <f t="shared" si="12"/>
        <v>1.6542283091464327E-2</v>
      </c>
      <c r="AD54" s="1213">
        <f t="shared" si="14"/>
        <v>-1.8435482131732957E-2</v>
      </c>
      <c r="AE54" s="1214"/>
      <c r="AF54" s="1211">
        <f t="shared" si="15"/>
        <v>-1.1944325949147294E-2</v>
      </c>
      <c r="AG54" s="1212"/>
      <c r="AH54" s="1149">
        <f t="shared" si="16"/>
        <v>70.801359823070158</v>
      </c>
      <c r="AI54" s="1149"/>
    </row>
    <row r="55" spans="3:40">
      <c r="C55" s="390">
        <f>'Step #4'!B55</f>
        <v>50</v>
      </c>
      <c r="D55" s="562">
        <f>'Step #4'!C55</f>
        <v>38047</v>
      </c>
      <c r="E55" s="581">
        <f>('IdxETF data'!C65/'IdxETF data'!C64)-1</f>
        <v>-1.6358935839432598E-2</v>
      </c>
      <c r="F55" s="458">
        <f>('IdxETF data'!AA65/'IdxETF data'!AA64)-1</f>
        <v>3.9733353546176353E-2</v>
      </c>
      <c r="G55" s="458">
        <f>('FX data'!G64/'FX data'!G65)-1</f>
        <v>2.4163928088016817E-5</v>
      </c>
      <c r="H55" s="565">
        <f t="shared" si="0"/>
        <v>3.9758477588162089E-2</v>
      </c>
      <c r="I55" s="575">
        <f>('IdxETF data'!AE65/'IdxETF data'!AE64)-1</f>
        <v>-4.0182562301169122E-2</v>
      </c>
      <c r="J55" s="425">
        <f>('FX data'!H65/'FX data'!H64)-1</f>
        <v>4.0238210204424085E-4</v>
      </c>
      <c r="K55" s="575">
        <f t="shared" si="1"/>
        <v>-3.9796348943009097E-2</v>
      </c>
      <c r="L55" s="460">
        <f>('IdxETF data'!AG65/'IdxETF data'!AG64)-1</f>
        <v>-8.811085666355345E-2</v>
      </c>
      <c r="M55" s="460">
        <f>('FX data'!I64/'FX data'!I65)-1</f>
        <v>-9.6349014670749078E-4</v>
      </c>
      <c r="N55" s="460">
        <f t="shared" si="2"/>
        <v>-8.8989452868047603E-2</v>
      </c>
      <c r="O55" s="576">
        <f>('IdxETF data'!AO65/'IdxETF data'!AO64)-1</f>
        <v>6.0992085684136832E-2</v>
      </c>
      <c r="P55" s="576">
        <f>('FX data'!L64/'FX data'!L65)-1</f>
        <v>-3.0661892958780856E-2</v>
      </c>
      <c r="Q55" s="576">
        <f t="shared" si="3"/>
        <v>2.8460059922776226E-2</v>
      </c>
      <c r="R55" s="577">
        <f>('IdxETF data'!AY65/'IdxETF data'!AY64)-1</f>
        <v>-1.5730958907433035E-2</v>
      </c>
      <c r="S55" s="577">
        <f>('FX data'!P65/'FX data'!P64)-1</f>
        <v>6.2566403022077388E-3</v>
      </c>
      <c r="T55" s="577">
        <f t="shared" si="4"/>
        <v>-9.5727415567179452E-3</v>
      </c>
      <c r="V55">
        <f t="shared" si="5"/>
        <v>45</v>
      </c>
      <c r="W55" s="591">
        <f t="shared" si="6"/>
        <v>37895</v>
      </c>
      <c r="X55" s="537">
        <f t="shared" si="7"/>
        <v>5.4961494824141255E-2</v>
      </c>
      <c r="Y55" s="599">
        <f t="shared" si="8"/>
        <v>-1.3793570653544474E-2</v>
      </c>
      <c r="Z55" s="603">
        <f t="shared" si="9"/>
        <v>0.20889850856065073</v>
      </c>
      <c r="AA55" s="607">
        <f t="shared" si="10"/>
        <v>9.3922056270459686E-2</v>
      </c>
      <c r="AB55" s="612">
        <f t="shared" si="11"/>
        <v>8.5078992959214395E-2</v>
      </c>
      <c r="AC55" s="617">
        <f t="shared" si="12"/>
        <v>4.0710875165901328E-2</v>
      </c>
      <c r="AD55" s="1213">
        <f t="shared" si="14"/>
        <v>7.3221531055279981E-2</v>
      </c>
      <c r="AE55" s="1214"/>
      <c r="AF55" s="1211">
        <f t="shared" si="15"/>
        <v>5.4961494824141255E-2</v>
      </c>
      <c r="AG55" s="1212"/>
      <c r="AH55" s="1149">
        <f t="shared" si="16"/>
        <v>75.985543790111137</v>
      </c>
      <c r="AI55" s="1149"/>
    </row>
    <row r="56" spans="3:40">
      <c r="C56" s="390">
        <f>'Step #4'!B56</f>
        <v>51</v>
      </c>
      <c r="D56" s="562">
        <f>'Step #4'!C56</f>
        <v>38078</v>
      </c>
      <c r="E56" s="581">
        <f>('IdxETF data'!C66/'IdxETF data'!C65)-1</f>
        <v>-1.6790829419024988E-2</v>
      </c>
      <c r="F56" s="458">
        <f>('IdxETF data'!AA66/'IdxETF data'!AA65)-1</f>
        <v>-8.3850527386825635E-2</v>
      </c>
      <c r="G56" s="458">
        <f>('FX data'!G65/'FX data'!G66)-1</f>
        <v>-1.2081818071996153E-5</v>
      </c>
      <c r="H56" s="565">
        <f t="shared" si="0"/>
        <v>-8.386159613808053E-2</v>
      </c>
      <c r="I56" s="575">
        <f>('IdxETF data'!AE66/'IdxETF data'!AE65)-1</f>
        <v>3.3321236194866266E-2</v>
      </c>
      <c r="J56" s="425">
        <f>('FX data'!H66/'FX data'!H65)-1</f>
        <v>-5.8724157348565287E-3</v>
      </c>
      <c r="K56" s="575">
        <f t="shared" si="1"/>
        <v>2.7253144308274191E-2</v>
      </c>
      <c r="L56" s="460">
        <f>('IdxETF data'!AG66/'IdxETF data'!AG65)-1</f>
        <v>-5.8250211962897258E-2</v>
      </c>
      <c r="M56" s="460">
        <f>('FX data'!I65/'FX data'!I66)-1</f>
        <v>-5.2643067164837021E-4</v>
      </c>
      <c r="N56" s="460">
        <f t="shared" si="2"/>
        <v>-5.8745977936338289E-2</v>
      </c>
      <c r="O56" s="576">
        <f>('IdxETF data'!AO66/'IdxETF data'!AO65)-1</f>
        <v>3.9606357444474938E-3</v>
      </c>
      <c r="P56" s="576">
        <f>('FX data'!L65/'FX data'!L66)-1</f>
        <v>5.0433944069431025E-2</v>
      </c>
      <c r="Q56" s="576">
        <f t="shared" si="3"/>
        <v>5.4594330295493432E-2</v>
      </c>
      <c r="R56" s="577">
        <f>('IdxETF data'!AY66/'IdxETF data'!AY65)-1</f>
        <v>-9.0859287114125609E-3</v>
      </c>
      <c r="S56" s="577">
        <f>('FX data'!P66/'FX data'!P65)-1</f>
        <v>-1.9239793524167159E-2</v>
      </c>
      <c r="T56" s="577">
        <f t="shared" si="4"/>
        <v>-2.8150910843196875E-2</v>
      </c>
      <c r="V56">
        <f t="shared" si="5"/>
        <v>46</v>
      </c>
      <c r="W56" s="591">
        <f t="shared" si="6"/>
        <v>37926</v>
      </c>
      <c r="X56" s="537">
        <f t="shared" si="7"/>
        <v>7.1285131006653124E-3</v>
      </c>
      <c r="Y56" s="599">
        <f t="shared" si="8"/>
        <v>3.6346730603225907E-2</v>
      </c>
      <c r="Z56" s="603">
        <f t="shared" si="9"/>
        <v>2.3777952820382975E-3</v>
      </c>
      <c r="AA56" s="607">
        <f t="shared" si="10"/>
        <v>6.8321486339026904E-3</v>
      </c>
      <c r="AB56" s="612">
        <f t="shared" si="11"/>
        <v>-4.8544564136546176E-2</v>
      </c>
      <c r="AC56" s="617">
        <f t="shared" si="12"/>
        <v>4.5521789626776776E-3</v>
      </c>
      <c r="AD56" s="1213">
        <f t="shared" si="14"/>
        <v>4.9440604690591736E-3</v>
      </c>
      <c r="AE56" s="1214"/>
      <c r="AF56" s="1211">
        <f t="shared" si="15"/>
        <v>7.1285131006653124E-3</v>
      </c>
      <c r="AG56" s="1212"/>
      <c r="AH56" s="1149">
        <f t="shared" si="16"/>
        <v>76.361220913383789</v>
      </c>
      <c r="AI56" s="1149"/>
    </row>
    <row r="57" spans="3:40">
      <c r="C57" s="390">
        <f>'Step #4'!B57</f>
        <v>52</v>
      </c>
      <c r="D57" s="562">
        <f>'Step #4'!C57</f>
        <v>38108</v>
      </c>
      <c r="E57" s="581">
        <f>('IdxETF data'!C67/'IdxETF data'!C66)-1</f>
        <v>1.2083446220536587E-2</v>
      </c>
      <c r="F57" s="458">
        <f>('IdxETF data'!AA67/'IdxETF data'!AA66)-1</f>
        <v>-2.486923565102217E-2</v>
      </c>
      <c r="G57" s="458">
        <f>('FX data'!G66/'FX data'!G67)-1</f>
        <v>-2.41630522769265E-5</v>
      </c>
      <c r="H57" s="565">
        <f t="shared" si="0"/>
        <v>-2.4892797786657983E-2</v>
      </c>
      <c r="I57" s="575">
        <f>('IdxETF data'!AE67/'IdxETF data'!AE66)-1</f>
        <v>-1.6009206446927271E-2</v>
      </c>
      <c r="J57" s="425">
        <f>('FX data'!H67/'FX data'!H66)-1</f>
        <v>-3.4067001132869423E-2</v>
      </c>
      <c r="K57" s="575">
        <f t="shared" si="1"/>
        <v>-4.9530821925632851E-2</v>
      </c>
      <c r="L57" s="460">
        <f>('IdxETF data'!AG67/'IdxETF data'!AG66)-1</f>
        <v>2.1374958455326221E-2</v>
      </c>
      <c r="M57" s="460">
        <f>('FX data'!I66/'FX data'!I67)-1</f>
        <v>-1.5000000000000568E-3</v>
      </c>
      <c r="N57" s="460">
        <f t="shared" si="2"/>
        <v>1.9842896017643108E-2</v>
      </c>
      <c r="O57" s="576">
        <f>('IdxETF data'!AO67/'IdxETF data'!AO66)-1</f>
        <v>-4.4671765118897699E-2</v>
      </c>
      <c r="P57" s="576">
        <f>('FX data'!L66/'FX data'!L67)-1</f>
        <v>-6.0177632771433731E-2</v>
      </c>
      <c r="Q57" s="576">
        <f t="shared" si="3"/>
        <v>-0.10216115681375471</v>
      </c>
      <c r="R57" s="577">
        <f>('IdxETF data'!AY67/'IdxETF data'!AY66)-1</f>
        <v>-2.897346631692721E-2</v>
      </c>
      <c r="S57" s="577">
        <f>('FX data'!P67/'FX data'!P66)-1</f>
        <v>1.8421052631579116E-2</v>
      </c>
      <c r="T57" s="577">
        <f t="shared" si="4"/>
        <v>-1.1086135433291511E-2</v>
      </c>
      <c r="V57">
        <f t="shared" si="5"/>
        <v>47</v>
      </c>
      <c r="W57" s="591">
        <f t="shared" si="6"/>
        <v>37956</v>
      </c>
      <c r="X57" s="537">
        <f t="shared" si="7"/>
        <v>5.0765450765450693E-2</v>
      </c>
      <c r="Y57" s="599">
        <f t="shared" si="8"/>
        <v>7.1363203900925321E-2</v>
      </c>
      <c r="Z57" s="603">
        <f t="shared" si="9"/>
        <v>0.10491142384183183</v>
      </c>
      <c r="AA57" s="607">
        <f t="shared" si="10"/>
        <v>2.1023510009064106E-2</v>
      </c>
      <c r="AB57" s="612">
        <f t="shared" si="11"/>
        <v>7.2366647425238906E-2</v>
      </c>
      <c r="AC57" s="617">
        <f t="shared" si="12"/>
        <v>1.6854907325878576E-2</v>
      </c>
      <c r="AD57" s="1213">
        <f t="shared" si="14"/>
        <v>5.7771880943612006E-2</v>
      </c>
      <c r="AE57" s="1214"/>
      <c r="AF57" s="1211">
        <f t="shared" si="15"/>
        <v>5.0765450765450693E-2</v>
      </c>
      <c r="AG57" s="1212"/>
      <c r="AH57" s="1149">
        <f t="shared" si="16"/>
        <v>80.772752276700658</v>
      </c>
      <c r="AI57" s="1149"/>
    </row>
    <row r="58" spans="3:40">
      <c r="C58" s="390">
        <f>'Step #4'!B58</f>
        <v>53</v>
      </c>
      <c r="D58" s="562">
        <f>'Step #4'!C58</f>
        <v>38139</v>
      </c>
      <c r="E58" s="581">
        <f>('IdxETF data'!C68/'IdxETF data'!C67)-1</f>
        <v>1.7989078059749364E-2</v>
      </c>
      <c r="F58" s="458">
        <f>('IdxETF data'!AA68/'IdxETF data'!AA67)-1</f>
        <v>-0.10074131624632343</v>
      </c>
      <c r="G58" s="458">
        <f>('FX data'!G67/'FX data'!G68)-1</f>
        <v>4.8328440078959645E-5</v>
      </c>
      <c r="H58" s="565">
        <f t="shared" si="0"/>
        <v>-0.10069785647691021</v>
      </c>
      <c r="I58" s="575">
        <f>('IdxETF data'!AE68/'IdxETF data'!AE67)-1</f>
        <v>3.3487972679965061E-2</v>
      </c>
      <c r="J58" s="425">
        <f>('FX data'!H68/'FX data'!H67)-1</f>
        <v>2.2870067856245457E-2</v>
      </c>
      <c r="K58" s="575">
        <f t="shared" si="1"/>
        <v>5.7123912743769489E-2</v>
      </c>
      <c r="L58" s="460">
        <f>('IdxETF data'!AG68/'IdxETF data'!AG67)-1</f>
        <v>7.1739664346077703E-3</v>
      </c>
      <c r="M58" s="460">
        <f>('FX data'!I67/'FX data'!I68)-1</f>
        <v>3.8476337052717469E-4</v>
      </c>
      <c r="N58" s="460">
        <f t="shared" si="2"/>
        <v>7.5614900846403543E-3</v>
      </c>
      <c r="O58" s="576">
        <f>('IdxETF data'!AO68/'IdxETF data'!AO67)-1</f>
        <v>5.5400453484367951E-2</v>
      </c>
      <c r="P58" s="576">
        <f>('FX data'!L67/'FX data'!L68)-1</f>
        <v>-9.9592575826168428E-4</v>
      </c>
      <c r="Q58" s="576">
        <f t="shared" si="3"/>
        <v>5.4349352987461907E-2</v>
      </c>
      <c r="R58" s="577">
        <f>('IdxETF data'!AY68/'IdxETF data'!AY67)-1</f>
        <v>2.7584876422637183E-2</v>
      </c>
      <c r="S58" s="577">
        <f>('FX data'!P68/'FX data'!P67)-1</f>
        <v>2.3490721165142503E-4</v>
      </c>
      <c r="T58" s="577">
        <f t="shared" si="4"/>
        <v>2.7826263520692729E-2</v>
      </c>
      <c r="V58">
        <f t="shared" si="5"/>
        <v>48</v>
      </c>
      <c r="W58" s="591">
        <f t="shared" si="6"/>
        <v>37987</v>
      </c>
      <c r="X58" s="537">
        <f t="shared" si="7"/>
        <v>1.7276422764227695E-2</v>
      </c>
      <c r="Y58" s="599">
        <f t="shared" si="8"/>
        <v>6.2618546374926032E-2</v>
      </c>
      <c r="Z58" s="603">
        <f t="shared" si="9"/>
        <v>7.8013906618125572E-2</v>
      </c>
      <c r="AA58" s="607">
        <f t="shared" si="10"/>
        <v>5.7069972533644542E-2</v>
      </c>
      <c r="AB58" s="612">
        <f t="shared" si="11"/>
        <v>3.513976147940312E-2</v>
      </c>
      <c r="AC58" s="617">
        <f t="shared" si="12"/>
        <v>3.4088541300372421E-2</v>
      </c>
      <c r="AD58" s="1213">
        <f t="shared" si="14"/>
        <v>4.063526458599083E-2</v>
      </c>
      <c r="AE58" s="1214"/>
      <c r="AF58" s="1211">
        <f t="shared" si="15"/>
        <v>1.7276422764227695E-2</v>
      </c>
      <c r="AG58" s="1212"/>
      <c r="AH58" s="1149">
        <f t="shared" si="16"/>
        <v>84.054974436803079</v>
      </c>
      <c r="AI58" s="1149"/>
    </row>
    <row r="59" spans="3:40">
      <c r="C59" s="390">
        <f>'Step #4'!B59</f>
        <v>54</v>
      </c>
      <c r="D59" s="562">
        <f>'Step #4'!C59</f>
        <v>38169</v>
      </c>
      <c r="E59" s="581">
        <f>('IdxETF data'!C69/'IdxETF data'!C68)-1</f>
        <v>-3.4290522772693732E-2</v>
      </c>
      <c r="F59" s="458">
        <f>('IdxETF data'!AA69/'IdxETF data'!AA68)-1</f>
        <v>-9.2626594493093739E-3</v>
      </c>
      <c r="G59" s="458">
        <f>('FX data'!G68/'FX data'!G69)-1</f>
        <v>0</v>
      </c>
      <c r="H59" s="565">
        <f t="shared" si="0"/>
        <v>-9.2626594493093739E-3</v>
      </c>
      <c r="I59" s="575">
        <f>('IdxETF data'!AE69/'IdxETF data'!AE68)-1</f>
        <v>-3.8768897453168139E-2</v>
      </c>
      <c r="J59" s="425">
        <f>('FX data'!H69/'FX data'!H68)-1</f>
        <v>-4.2588042588043162E-3</v>
      </c>
      <c r="K59" s="575">
        <f t="shared" si="1"/>
        <v>-4.2862592566389801E-2</v>
      </c>
      <c r="L59" s="460">
        <f>('IdxETF data'!AG69/'IdxETF data'!AG68)-1</f>
        <v>-3.8841525344402994E-3</v>
      </c>
      <c r="M59" s="460">
        <f>('FX data'!I68/'FX data'!I69)-1</f>
        <v>-3.8461538461542766E-4</v>
      </c>
      <c r="N59" s="460">
        <f t="shared" si="2"/>
        <v>-4.2672740142347676E-3</v>
      </c>
      <c r="O59" s="576">
        <f>('IdxETF data'!AO69/'IdxETF data'!AO68)-1</f>
        <v>-4.4952836040914379E-2</v>
      </c>
      <c r="P59" s="576">
        <f>('FX data'!L68/'FX data'!L69)-1</f>
        <v>2.0417590539541841E-2</v>
      </c>
      <c r="Q59" s="576">
        <f t="shared" si="3"/>
        <v>-2.5453074101247086E-2</v>
      </c>
      <c r="R59" s="577">
        <f>('IdxETF data'!AY69/'IdxETF data'!AY68)-1</f>
        <v>2.9221959194776881E-2</v>
      </c>
      <c r="S59" s="577">
        <f>('FX data'!P69/'FX data'!P68)-1</f>
        <v>7.2217003287928794E-3</v>
      </c>
      <c r="T59" s="577">
        <f t="shared" si="4"/>
        <v>3.6654691755894753E-2</v>
      </c>
      <c r="V59">
        <f t="shared" si="5"/>
        <v>49</v>
      </c>
      <c r="W59" s="591">
        <f t="shared" si="6"/>
        <v>38018</v>
      </c>
      <c r="X59" s="537">
        <f t="shared" si="7"/>
        <v>1.2209029908144986E-2</v>
      </c>
      <c r="Y59" s="599">
        <f t="shared" si="8"/>
        <v>5.3005744647596442E-2</v>
      </c>
      <c r="Z59" s="603">
        <f t="shared" si="9"/>
        <v>-2.3015689805684802E-2</v>
      </c>
      <c r="AA59" s="607">
        <f t="shared" si="10"/>
        <v>4.4836057478420122E-2</v>
      </c>
      <c r="AB59" s="612">
        <f t="shared" si="11"/>
        <v>3.7142438309624604E-2</v>
      </c>
      <c r="AC59" s="617">
        <f t="shared" si="12"/>
        <v>1.698469803992797E-2</v>
      </c>
      <c r="AD59" s="1213">
        <f t="shared" si="14"/>
        <v>1.9278439572342012E-2</v>
      </c>
      <c r="AE59" s="1214"/>
      <c r="AF59" s="1211">
        <f t="shared" si="15"/>
        <v>1.2209029908144986E-2</v>
      </c>
      <c r="AG59" s="1212"/>
      <c r="AH59" s="1149">
        <f t="shared" si="16"/>
        <v>85.675423182237736</v>
      </c>
      <c r="AI59" s="1149"/>
    </row>
    <row r="60" spans="3:40">
      <c r="C60" s="390">
        <f>'Step #4'!B60</f>
        <v>55</v>
      </c>
      <c r="D60" s="562">
        <f>'Step #4'!C60</f>
        <v>38200</v>
      </c>
      <c r="E60" s="581">
        <f>('IdxETF data'!C70/'IdxETF data'!C69)-1</f>
        <v>2.2873325345822426E-3</v>
      </c>
      <c r="F60" s="458">
        <f>('IdxETF data'!AA70/'IdxETF data'!AA69)-1</f>
        <v>-3.1842410537639698E-2</v>
      </c>
      <c r="G60" s="458">
        <f>('FX data'!G69/'FX data'!G70)-1</f>
        <v>-3.6245016310165745E-5</v>
      </c>
      <c r="H60" s="565">
        <f t="shared" si="0"/>
        <v>-3.1877501425260579E-2</v>
      </c>
      <c r="I60" s="575">
        <f>('IdxETF data'!AE70/'IdxETF data'!AE69)-1</f>
        <v>-2.8339629215362816E-2</v>
      </c>
      <c r="J60" s="425">
        <f>('FX data'!H70/'FX data'!H69)-1</f>
        <v>-1.0199045895706527E-2</v>
      </c>
      <c r="K60" s="575">
        <f t="shared" si="1"/>
        <v>-3.8249637932034508E-2</v>
      </c>
      <c r="L60" s="460">
        <f>('IdxETF data'!AG70/'IdxETF data'!AG69)-1</f>
        <v>5.0028475689488205E-2</v>
      </c>
      <c r="M60" s="460">
        <f>('FX data'!I69/'FX data'!I70)-1</f>
        <v>0</v>
      </c>
      <c r="N60" s="460">
        <f t="shared" si="2"/>
        <v>5.0028475689488205E-2</v>
      </c>
      <c r="O60" s="576">
        <f>('IdxETF data'!AO70/'IdxETF data'!AO69)-1</f>
        <v>-2.1542907253962795E-2</v>
      </c>
      <c r="P60" s="576">
        <f>('FX data'!L69/'FX data'!L70)-1</f>
        <v>-2.5567158804465251E-2</v>
      </c>
      <c r="Q60" s="576">
        <f t="shared" si="3"/>
        <v>-4.6559275127556088E-2</v>
      </c>
      <c r="R60" s="577">
        <f>('IdxETF data'!AY70/'IdxETF data'!AY69)-1</f>
        <v>1.4077213499432473E-2</v>
      </c>
      <c r="S60" s="577">
        <f>('FX data'!P70/'FX data'!P69)-1</f>
        <v>6.9950451763323152E-4</v>
      </c>
      <c r="T60" s="577">
        <f t="shared" si="4"/>
        <v>1.4786565091504222E-2</v>
      </c>
      <c r="V60">
        <f t="shared" si="5"/>
        <v>50</v>
      </c>
      <c r="W60" s="591">
        <f t="shared" si="6"/>
        <v>38047</v>
      </c>
      <c r="X60" s="537">
        <f t="shared" si="7"/>
        <v>-1.6358935839432598E-2</v>
      </c>
      <c r="Y60" s="599">
        <f t="shared" si="8"/>
        <v>3.9758477588162089E-2</v>
      </c>
      <c r="Z60" s="603">
        <f t="shared" si="9"/>
        <v>-3.9796348943009097E-2</v>
      </c>
      <c r="AA60" s="607">
        <f t="shared" si="10"/>
        <v>-8.8989452868047603E-2</v>
      </c>
      <c r="AB60" s="612">
        <f t="shared" si="11"/>
        <v>2.8460059922776226E-2</v>
      </c>
      <c r="AC60" s="617">
        <f t="shared" si="12"/>
        <v>-9.5727415567179452E-3</v>
      </c>
      <c r="AD60" s="1213">
        <f t="shared" si="14"/>
        <v>-1.3559468489199021E-2</v>
      </c>
      <c r="AE60" s="1214"/>
      <c r="AF60" s="1211">
        <f t="shared" si="15"/>
        <v>-1.6358935839432598E-2</v>
      </c>
      <c r="AG60" s="1212"/>
      <c r="AH60" s="1149">
        <f t="shared" si="16"/>
        <v>84.513709981299399</v>
      </c>
      <c r="AI60" s="1149"/>
    </row>
    <row r="61" spans="3:40">
      <c r="C61" s="390">
        <f>'Step #4'!B61</f>
        <v>56</v>
      </c>
      <c r="D61" s="562">
        <f>'Step #4'!C61</f>
        <v>38231</v>
      </c>
      <c r="E61" s="581">
        <f>('IdxETF data'!C71/'IdxETF data'!C70)-1</f>
        <v>9.3639063971600045E-3</v>
      </c>
      <c r="F61" s="458">
        <f>('IdxETF data'!AA71/'IdxETF data'!AA70)-1</f>
        <v>4.0711933212814966E-2</v>
      </c>
      <c r="G61" s="458">
        <f>('FX data'!G70/'FX data'!G71)-1</f>
        <v>4.8329023995208331E-5</v>
      </c>
      <c r="H61" s="565">
        <f t="shared" si="0"/>
        <v>4.0762229804807371E-2</v>
      </c>
      <c r="I61" s="575">
        <f>('IdxETF data'!AE71/'IdxETF data'!AE70)-1</f>
        <v>2.8450189582495344E-2</v>
      </c>
      <c r="J61" s="425">
        <f>('FX data'!H71/'FX data'!H70)-1</f>
        <v>1.2049193950473658E-2</v>
      </c>
      <c r="K61" s="575">
        <f t="shared" si="1"/>
        <v>4.0842185385176144E-2</v>
      </c>
      <c r="L61" s="460">
        <f>('IdxETF data'!AG71/'IdxETF data'!AG70)-1</f>
        <v>2.0991760044858809E-2</v>
      </c>
      <c r="M61" s="460">
        <f>('FX data'!I70/'FX data'!I71)-1</f>
        <v>0</v>
      </c>
      <c r="N61" s="460">
        <f t="shared" si="2"/>
        <v>2.0991760044858809E-2</v>
      </c>
      <c r="O61" s="576">
        <f>('IdxETF data'!AO71/'IdxETF data'!AO70)-1</f>
        <v>-2.3301264966332114E-2</v>
      </c>
      <c r="P61" s="576">
        <f>('FX data'!L70/'FX data'!L71)-1</f>
        <v>1.3318737456668339E-2</v>
      </c>
      <c r="Q61" s="576">
        <f t="shared" si="3"/>
        <v>-1.0292870940158627E-2</v>
      </c>
      <c r="R61" s="577">
        <f>('IdxETF data'!AY71/'IdxETF data'!AY70)-1</f>
        <v>3.4613272504796511E-2</v>
      </c>
      <c r="S61" s="577">
        <f>('FX data'!P71/'FX data'!P70)-1</f>
        <v>-5.9416322013164935E-3</v>
      </c>
      <c r="T61" s="577">
        <f t="shared" si="4"/>
        <v>2.8465980968972682E-2</v>
      </c>
      <c r="V61">
        <f t="shared" si="5"/>
        <v>51</v>
      </c>
      <c r="W61" s="591">
        <f t="shared" si="6"/>
        <v>38078</v>
      </c>
      <c r="X61" s="537">
        <f t="shared" si="7"/>
        <v>-1.6790829419024988E-2</v>
      </c>
      <c r="Y61" s="599">
        <f t="shared" si="8"/>
        <v>-8.386159613808053E-2</v>
      </c>
      <c r="Z61" s="603">
        <f t="shared" si="9"/>
        <v>2.7253144308274191E-2</v>
      </c>
      <c r="AA61" s="607">
        <f t="shared" si="10"/>
        <v>-5.8745977936338289E-2</v>
      </c>
      <c r="AB61" s="612">
        <f t="shared" si="11"/>
        <v>5.4594330295493432E-2</v>
      </c>
      <c r="AC61" s="617">
        <f t="shared" si="12"/>
        <v>-2.8150910843196875E-2</v>
      </c>
      <c r="AD61" s="1213">
        <f t="shared" si="14"/>
        <v>-1.8437855390485116E-2</v>
      </c>
      <c r="AE61" s="1214"/>
      <c r="AF61" s="1211">
        <f t="shared" si="15"/>
        <v>-1.6790829419024988E-2</v>
      </c>
      <c r="AG61" s="1212"/>
      <c r="AH61" s="1149">
        <f t="shared" si="16"/>
        <v>82.955458418150798</v>
      </c>
      <c r="AI61" s="1149"/>
    </row>
    <row r="62" spans="3:40">
      <c r="C62" s="390">
        <f>'Step #4'!B62</f>
        <v>57</v>
      </c>
      <c r="D62" s="562">
        <f>'Step #4'!C62</f>
        <v>38261</v>
      </c>
      <c r="E62" s="581">
        <f>('IdxETF data'!C72/'IdxETF data'!C71)-1</f>
        <v>1.4014247519245071E-2</v>
      </c>
      <c r="F62" s="458">
        <f>('IdxETF data'!AA72/'IdxETF data'!AA71)-1</f>
        <v>-5.4531354386794906E-2</v>
      </c>
      <c r="G62" s="458">
        <f>('FX data'!G71/'FX data'!G72)-1</f>
        <v>0</v>
      </c>
      <c r="H62" s="565">
        <f t="shared" si="0"/>
        <v>-5.4531354386794906E-2</v>
      </c>
      <c r="I62" s="575">
        <f>('IdxETF data'!AE72/'IdxETF data'!AE71)-1</f>
        <v>1.7300752574038292E-2</v>
      </c>
      <c r="J62" s="425">
        <f>('FX data'!H72/'FX data'!H71)-1</f>
        <v>1.8145988997454676E-2</v>
      </c>
      <c r="K62" s="575">
        <f t="shared" si="1"/>
        <v>3.5760680837349179E-2</v>
      </c>
      <c r="L62" s="460">
        <f>('IdxETF data'!AG72/'IdxETF data'!AG71)-1</f>
        <v>-4.9824669333673466E-3</v>
      </c>
      <c r="M62" s="460">
        <f>('FX data'!I71/'FX data'!I72)-1</f>
        <v>3.7193315463435184E-4</v>
      </c>
      <c r="N62" s="460">
        <f t="shared" si="2"/>
        <v>-4.6123869233773984E-3</v>
      </c>
      <c r="O62" s="576">
        <f>('IdxETF data'!AO72/'IdxETF data'!AO71)-1</f>
        <v>-4.81822443906188E-3</v>
      </c>
      <c r="P62" s="576">
        <f>('FX data'!L71/'FX data'!L72)-1</f>
        <v>-7.5147125396106684E-3</v>
      </c>
      <c r="Q62" s="576">
        <f t="shared" si="3"/>
        <v>-1.2296729407061724E-2</v>
      </c>
      <c r="R62" s="577">
        <f>('IdxETF data'!AY72/'IdxETF data'!AY71)-1</f>
        <v>-2.0405942442868197E-3</v>
      </c>
      <c r="S62" s="577">
        <f>('FX data'!P72/'FX data'!P71)-1</f>
        <v>-1.476706709639608E-2</v>
      </c>
      <c r="T62" s="577">
        <f t="shared" si="4"/>
        <v>-1.6777527748561005E-2</v>
      </c>
      <c r="V62">
        <f t="shared" si="5"/>
        <v>52</v>
      </c>
      <c r="W62" s="591">
        <f t="shared" si="6"/>
        <v>38108</v>
      </c>
      <c r="X62" s="537">
        <f t="shared" si="7"/>
        <v>1.2083446220536587E-2</v>
      </c>
      <c r="Y62" s="599">
        <f t="shared" si="8"/>
        <v>-2.4892797786657983E-2</v>
      </c>
      <c r="Z62" s="603">
        <f t="shared" si="9"/>
        <v>-4.9530821925632851E-2</v>
      </c>
      <c r="AA62" s="607">
        <f t="shared" si="10"/>
        <v>1.9842896017643108E-2</v>
      </c>
      <c r="AB62" s="612">
        <f t="shared" si="11"/>
        <v>-0.10216115681375471</v>
      </c>
      <c r="AC62" s="617">
        <f t="shared" si="12"/>
        <v>-1.1086135433291511E-2</v>
      </c>
      <c r="AD62" s="1213">
        <f t="shared" si="14"/>
        <v>-1.5670604091569302E-2</v>
      </c>
      <c r="AE62" s="1214"/>
      <c r="AF62" s="1211">
        <f t="shared" si="15"/>
        <v>1.2083446220536587E-2</v>
      </c>
      <c r="AG62" s="1212"/>
      <c r="AH62" s="1149">
        <f t="shared" si="16"/>
        <v>81.655496272045312</v>
      </c>
      <c r="AI62" s="1149"/>
    </row>
    <row r="63" spans="3:40">
      <c r="C63" s="390">
        <f>'Step #4'!B63</f>
        <v>58</v>
      </c>
      <c r="D63" s="562">
        <f>'Step #4'!C63</f>
        <v>38292</v>
      </c>
      <c r="E63" s="581">
        <f>('IdxETF data'!C73/'IdxETF data'!C72)-1</f>
        <v>3.8594938948858459E-2</v>
      </c>
      <c r="F63" s="458">
        <f>('IdxETF data'!AA73/'IdxETF data'!AA72)-1</f>
        <v>1.532331176995072E-2</v>
      </c>
      <c r="G63" s="458">
        <f>('FX data'!G72/'FX data'!G73)-1</f>
        <v>1.2082401981583502E-5</v>
      </c>
      <c r="H63" s="565">
        <f t="shared" si="0"/>
        <v>1.5335579314344816E-2</v>
      </c>
      <c r="I63" s="575">
        <f>('IdxETF data'!AE73/'IdxETF data'!AE72)-1</f>
        <v>4.1853418344801385E-2</v>
      </c>
      <c r="J63" s="425">
        <f>('FX data'!H73/'FX data'!H72)-1</f>
        <v>2.750000000000008E-2</v>
      </c>
      <c r="K63" s="575">
        <f t="shared" si="1"/>
        <v>7.0504387349283437E-2</v>
      </c>
      <c r="L63" s="460">
        <f>('IdxETF data'!AG73/'IdxETF data'!AG72)-1</f>
        <v>7.7013850761784575E-2</v>
      </c>
      <c r="M63" s="460">
        <f>('FX data'!I72/'FX data'!I73)-1</f>
        <v>2.22370755032264E-3</v>
      </c>
      <c r="N63" s="460">
        <f t="shared" si="2"/>
        <v>7.9408814593525667E-2</v>
      </c>
      <c r="O63" s="576">
        <f>('IdxETF data'!AO73/'IdxETF data'!AO72)-1</f>
        <v>1.1867523402268931E-2</v>
      </c>
      <c r="P63" s="576">
        <f>('FX data'!L72/'FX data'!L73)-1</f>
        <v>3.7966356545437563E-2</v>
      </c>
      <c r="Q63" s="576">
        <f t="shared" si="3"/>
        <v>5.0284446572508301E-2</v>
      </c>
      <c r="R63" s="577">
        <f>('IdxETF data'!AY73/'IdxETF data'!AY72)-1</f>
        <v>2.3714005926786186E-2</v>
      </c>
      <c r="S63" s="577">
        <f>('FX data'!P73/'FX data'!P72)-1</f>
        <v>-8.2079343365253354E-3</v>
      </c>
      <c r="T63" s="577">
        <f t="shared" si="4"/>
        <v>1.5311428586757714E-2</v>
      </c>
      <c r="V63">
        <f t="shared" si="5"/>
        <v>53</v>
      </c>
      <c r="W63" s="591">
        <f t="shared" si="6"/>
        <v>38139</v>
      </c>
      <c r="X63" s="537">
        <f t="shared" si="7"/>
        <v>1.7989078059749364E-2</v>
      </c>
      <c r="Y63" s="599">
        <f t="shared" si="8"/>
        <v>-0.10069785647691021</v>
      </c>
      <c r="Z63" s="603">
        <f t="shared" si="9"/>
        <v>5.7123912743769489E-2</v>
      </c>
      <c r="AA63" s="607">
        <f t="shared" si="10"/>
        <v>7.5614900846403543E-3</v>
      </c>
      <c r="AB63" s="612">
        <f t="shared" si="11"/>
        <v>5.4349352987461907E-2</v>
      </c>
      <c r="AC63" s="617">
        <f t="shared" si="12"/>
        <v>2.7826263520692729E-2</v>
      </c>
      <c r="AD63" s="1213">
        <f t="shared" si="14"/>
        <v>9.6332503232081368E-3</v>
      </c>
      <c r="AE63" s="1214"/>
      <c r="AF63" s="1211">
        <f t="shared" si="15"/>
        <v>1.7989078059749364E-2</v>
      </c>
      <c r="AG63" s="1212"/>
      <c r="AH63" s="1149">
        <f t="shared" si="16"/>
        <v>82.442104107899709</v>
      </c>
      <c r="AI63" s="1149"/>
    </row>
    <row r="64" spans="3:40">
      <c r="C64" s="390">
        <f>'Step #4'!B64</f>
        <v>59</v>
      </c>
      <c r="D64" s="562">
        <f>'Step #4'!C64</f>
        <v>38322</v>
      </c>
      <c r="E64" s="581">
        <f>('IdxETF data'!C74/'IdxETF data'!C73)-1</f>
        <v>3.2458128162750732E-2</v>
      </c>
      <c r="F64" s="458">
        <f>('IdxETF data'!AA74/'IdxETF data'!AA73)-1</f>
        <v>-5.5397248464942206E-2</v>
      </c>
      <c r="G64" s="458">
        <f>('FX data'!G73/'FX data'!G74)-1</f>
        <v>0</v>
      </c>
      <c r="H64" s="565">
        <f t="shared" si="0"/>
        <v>-5.5397248464942206E-2</v>
      </c>
      <c r="I64" s="575">
        <f>('IdxETF data'!AE74/'IdxETF data'!AE73)-1</f>
        <v>3.1526921473582048E-2</v>
      </c>
      <c r="J64" s="425">
        <f>('FX data'!H74/'FX data'!H73)-1</f>
        <v>4.4502001412761949E-2</v>
      </c>
      <c r="K64" s="575">
        <f t="shared" si="1"/>
        <v>7.7431933990301349E-2</v>
      </c>
      <c r="L64" s="460">
        <f>('IdxETF data'!AG74/'IdxETF data'!AG73)-1</f>
        <v>1.2097385525584148E-2</v>
      </c>
      <c r="M64" s="460">
        <f>('FX data'!I73/'FX data'!I74)-1</f>
        <v>7.3320384353170454E-4</v>
      </c>
      <c r="N64" s="460">
        <f t="shared" si="2"/>
        <v>1.2839459218679794E-2</v>
      </c>
      <c r="O64" s="576">
        <f>('IdxETF data'!AO74/'IdxETF data'!AO73)-1</f>
        <v>5.4087186366034379E-2</v>
      </c>
      <c r="P64" s="576">
        <f>('FX data'!L73/'FX data'!L74)-1</f>
        <v>3.5318155283128982E-2</v>
      </c>
      <c r="Q64" s="576">
        <f t="shared" si="3"/>
        <v>9.1315601296066529E-2</v>
      </c>
      <c r="R64" s="577">
        <f>('IdxETF data'!AY74/'IdxETF data'!AY73)-1</f>
        <v>1.8977470756816217E-2</v>
      </c>
      <c r="S64" s="577">
        <f>('FX data'!P74/'FX data'!P73)-1</f>
        <v>-2.2008995502248885E-2</v>
      </c>
      <c r="T64" s="577">
        <f t="shared" si="4"/>
        <v>-3.4491998139635216E-3</v>
      </c>
      <c r="V64">
        <f t="shared" si="5"/>
        <v>54</v>
      </c>
      <c r="W64" s="591">
        <f t="shared" si="6"/>
        <v>38169</v>
      </c>
      <c r="X64" s="537">
        <f t="shared" si="7"/>
        <v>-3.4290522772693732E-2</v>
      </c>
      <c r="Y64" s="599">
        <f t="shared" si="8"/>
        <v>-9.2626594493093739E-3</v>
      </c>
      <c r="Z64" s="603">
        <f t="shared" si="9"/>
        <v>-4.2862592566389801E-2</v>
      </c>
      <c r="AA64" s="607">
        <f t="shared" si="10"/>
        <v>-4.2672740142347676E-3</v>
      </c>
      <c r="AB64" s="612">
        <f t="shared" si="11"/>
        <v>-2.5453074101247086E-2</v>
      </c>
      <c r="AC64" s="617">
        <f t="shared" si="12"/>
        <v>3.6654691755894753E-2</v>
      </c>
      <c r="AD64" s="1213">
        <f t="shared" si="14"/>
        <v>-2.0841562547391078E-2</v>
      </c>
      <c r="AE64" s="1214"/>
      <c r="AF64" s="1211">
        <f t="shared" si="15"/>
        <v>-3.4290522772693732E-2</v>
      </c>
      <c r="AG64" s="1212"/>
      <c r="AH64" s="1149">
        <f t="shared" si="16"/>
        <v>80.723881838596384</v>
      </c>
      <c r="AI64" s="1149"/>
    </row>
    <row r="65" spans="3:35">
      <c r="C65" s="390">
        <f>'Step #4'!B65</f>
        <v>60</v>
      </c>
      <c r="D65" s="562">
        <f>'Step #4'!C65</f>
        <v>38353</v>
      </c>
      <c r="E65" s="581">
        <f>('IdxETF data'!C75/'IdxETF data'!C74)-1</f>
        <v>-2.5290448214403627E-2</v>
      </c>
      <c r="F65" s="458">
        <f>('IdxETF data'!AA75/'IdxETF data'!AA74)-1</f>
        <v>-5.8960293321801305E-2</v>
      </c>
      <c r="G65" s="458">
        <f>('FX data'!G74/'FX data'!G75)-1</f>
        <v>0</v>
      </c>
      <c r="H65" s="565">
        <f t="shared" si="0"/>
        <v>-5.8960293321801305E-2</v>
      </c>
      <c r="I65" s="575">
        <f>('IdxETF data'!AE75/'IdxETF data'!AE74)-1</f>
        <v>-2.8899362264300787E-4</v>
      </c>
      <c r="J65" s="425">
        <f>('FX data'!H75/'FX data'!H74)-1</f>
        <v>1.2623985572587815E-2</v>
      </c>
      <c r="K65" s="575">
        <f t="shared" si="1"/>
        <v>1.2331343698622099E-2</v>
      </c>
      <c r="L65" s="460">
        <f>('IdxETF data'!AG75/'IdxETF data'!AG74)-1</f>
        <v>-3.5730444716434051E-2</v>
      </c>
      <c r="M65" s="460">
        <f>('FX data'!I74/'FX data'!I75)-1</f>
        <v>-4.3715846994540897E-4</v>
      </c>
      <c r="N65" s="460">
        <f t="shared" si="2"/>
        <v>-3.6151983319836711E-2</v>
      </c>
      <c r="O65" s="576">
        <f>('IdxETF data'!AO75/'IdxETF data'!AO74)-1</f>
        <v>-8.8059916005384098E-3</v>
      </c>
      <c r="P65" s="576">
        <f>('FX data'!L74/'FX data'!L75)-1</f>
        <v>-4.8623942429248945E-4</v>
      </c>
      <c r="Q65" s="576">
        <f t="shared" si="3"/>
        <v>-9.2879492045446765E-3</v>
      </c>
      <c r="R65" s="577">
        <f>('IdxETF data'!AY75/'IdxETF data'!AY74)-1</f>
        <v>1.4607033677753067E-2</v>
      </c>
      <c r="S65" s="577">
        <f>('FX data'!P75/'FX data'!P74)-1</f>
        <v>5.0282070149618718E-3</v>
      </c>
      <c r="T65" s="577">
        <f t="shared" si="4"/>
        <v>1.9708687881921261E-2</v>
      </c>
      <c r="V65">
        <f t="shared" si="5"/>
        <v>55</v>
      </c>
      <c r="W65" s="591">
        <f t="shared" si="6"/>
        <v>38200</v>
      </c>
      <c r="X65" s="537">
        <f t="shared" si="7"/>
        <v>2.2873325345822426E-3</v>
      </c>
      <c r="Y65" s="599">
        <f t="shared" si="8"/>
        <v>-3.1877501425260579E-2</v>
      </c>
      <c r="Z65" s="603">
        <f t="shared" si="9"/>
        <v>-3.8249637932034508E-2</v>
      </c>
      <c r="AA65" s="607">
        <f t="shared" si="10"/>
        <v>5.0028475689488205E-2</v>
      </c>
      <c r="AB65" s="612">
        <f t="shared" si="11"/>
        <v>-4.6559275127556088E-2</v>
      </c>
      <c r="AC65" s="617">
        <f t="shared" si="12"/>
        <v>1.4786565091504222E-2</v>
      </c>
      <c r="AD65" s="1213">
        <f t="shared" si="14"/>
        <v>-7.7785613244177312E-3</v>
      </c>
      <c r="AE65" s="1214"/>
      <c r="AF65" s="1211">
        <f t="shared" si="15"/>
        <v>2.2873325345822426E-3</v>
      </c>
      <c r="AG65" s="1212"/>
      <c r="AH65" s="1149">
        <f t="shared" si="16"/>
        <v>80.095966173369817</v>
      </c>
      <c r="AI65" s="1149"/>
    </row>
    <row r="66" spans="3:35">
      <c r="C66" s="390">
        <f>'Step #4'!B66</f>
        <v>61</v>
      </c>
      <c r="D66" s="562">
        <f>'Step #4'!C66</f>
        <v>38384</v>
      </c>
      <c r="E66" s="581">
        <f>('IdxETF data'!C76/'IdxETF data'!C75)-1</f>
        <v>1.8903383646414307E-2</v>
      </c>
      <c r="F66" s="458">
        <f>('IdxETF data'!AA76/'IdxETF data'!AA75)-1</f>
        <v>9.5802861827306351E-2</v>
      </c>
      <c r="G66" s="458">
        <f>('FX data'!G75/'FX data'!G76)-1</f>
        <v>0</v>
      </c>
      <c r="H66" s="565">
        <f t="shared" si="0"/>
        <v>9.5802861827306351E-2</v>
      </c>
      <c r="I66" s="575">
        <f>('IdxETF data'!AE76/'IdxETF data'!AE75)-1</f>
        <v>2.2477909631870574E-2</v>
      </c>
      <c r="J66" s="425">
        <f>('FX data'!H76/'FX data'!H75)-1</f>
        <v>-3.4060552092608942E-2</v>
      </c>
      <c r="K66" s="575">
        <f t="shared" si="1"/>
        <v>-1.2348252472687671E-2</v>
      </c>
      <c r="L66" s="460">
        <f>('IdxETF data'!AG76/'IdxETF data'!AG75)-1</f>
        <v>3.451901071637864E-2</v>
      </c>
      <c r="M66" s="460">
        <f>('FX data'!I75/'FX data'!I76)-1</f>
        <v>-2.8718316901499286E-3</v>
      </c>
      <c r="N66" s="460">
        <f t="shared" si="2"/>
        <v>3.1548046237340754E-2</v>
      </c>
      <c r="O66" s="576">
        <f>('IdxETF data'!AO76/'IdxETF data'!AO75)-1</f>
        <v>3.0999515247381204E-2</v>
      </c>
      <c r="P66" s="576">
        <f>('FX data'!L75/'FX data'!L76)-1</f>
        <v>-1.058404695468107E-2</v>
      </c>
      <c r="Q66" s="576">
        <f t="shared" si="3"/>
        <v>2.008736796774957E-2</v>
      </c>
      <c r="R66" s="577">
        <f>('IdxETF data'!AY76/'IdxETF data'!AY75)-1</f>
        <v>1.1009689957325763E-2</v>
      </c>
      <c r="S66" s="577">
        <f>('FX data'!P76/'FX data'!P75)-1</f>
        <v>1.6473459426478154E-3</v>
      </c>
      <c r="T66" s="577">
        <f t="shared" si="4"/>
        <v>1.2675172668054513E-2</v>
      </c>
      <c r="V66">
        <f t="shared" si="5"/>
        <v>56</v>
      </c>
      <c r="W66" s="591">
        <f t="shared" si="6"/>
        <v>38231</v>
      </c>
      <c r="X66" s="537">
        <f t="shared" si="7"/>
        <v>9.3639063971600045E-3</v>
      </c>
      <c r="Y66" s="599">
        <f t="shared" si="8"/>
        <v>4.0762229804807371E-2</v>
      </c>
      <c r="Z66" s="603">
        <f t="shared" si="9"/>
        <v>4.0842185385176144E-2</v>
      </c>
      <c r="AA66" s="607">
        <f t="shared" si="10"/>
        <v>2.0991760044858809E-2</v>
      </c>
      <c r="AB66" s="612">
        <f t="shared" si="11"/>
        <v>-1.0292870940158627E-2</v>
      </c>
      <c r="AC66" s="617">
        <f t="shared" si="12"/>
        <v>2.8465980968972682E-2</v>
      </c>
      <c r="AD66" s="1213">
        <f t="shared" si="14"/>
        <v>1.9902711844728818E-2</v>
      </c>
      <c r="AE66" s="1214"/>
      <c r="AF66" s="1211">
        <f t="shared" si="15"/>
        <v>9.3639063971600045E-3</v>
      </c>
      <c r="AG66" s="1212"/>
      <c r="AH66" s="1149">
        <f t="shared" si="16"/>
        <v>81.690093108043541</v>
      </c>
      <c r="AI66" s="1149"/>
    </row>
    <row r="67" spans="3:35">
      <c r="C67" s="390">
        <f>'Step #4'!B67</f>
        <v>62</v>
      </c>
      <c r="D67" s="562">
        <f>'Step #4'!C67</f>
        <v>38412</v>
      </c>
      <c r="E67" s="581">
        <f>('IdxETF data'!C77/'IdxETF data'!C76)-1</f>
        <v>-1.9117647058823573E-2</v>
      </c>
      <c r="F67" s="458">
        <f>('IdxETF data'!AA77/'IdxETF data'!AA76)-1</f>
        <v>-9.5533536318259782E-2</v>
      </c>
      <c r="G67" s="458">
        <f>('FX data'!G76/'FX data'!G77)-1</f>
        <v>0</v>
      </c>
      <c r="H67" s="565">
        <f t="shared" si="0"/>
        <v>-9.5533536318259782E-2</v>
      </c>
      <c r="I67" s="575">
        <f>('IdxETF data'!AE77/'IdxETF data'!AE76)-1</f>
        <v>-3.9540693289141782E-4</v>
      </c>
      <c r="J67" s="425">
        <f>('FX data'!H77/'FX data'!H76)-1</f>
        <v>1.32134900514711E-2</v>
      </c>
      <c r="K67" s="575">
        <f t="shared" si="1"/>
        <v>1.2812858413005612E-2</v>
      </c>
      <c r="L67" s="460">
        <f>('IdxETF data'!AG77/'IdxETF data'!AG76)-1</f>
        <v>-4.7795210733650673E-2</v>
      </c>
      <c r="M67" s="460">
        <f>('FX data'!I76/'FX data'!I77)-1</f>
        <v>6.4107495448384455E-5</v>
      </c>
      <c r="N67" s="460">
        <f t="shared" si="2"/>
        <v>-4.7734167269456895E-2</v>
      </c>
      <c r="O67" s="576">
        <f>('IdxETF data'!AO77/'IdxETF data'!AO76)-1</f>
        <v>-6.1027048350305035E-3</v>
      </c>
      <c r="P67" s="576">
        <f>('FX data'!L76/'FX data'!L77)-1</f>
        <v>-4.2157708153683915E-3</v>
      </c>
      <c r="Q67" s="576">
        <f t="shared" si="3"/>
        <v>-1.0292748045460542E-2</v>
      </c>
      <c r="R67" s="577">
        <f>('IdxETF data'!AY77/'IdxETF data'!AY76)-1</f>
        <v>1.039446589537496E-2</v>
      </c>
      <c r="S67" s="577">
        <f>('FX data'!P77/'FX data'!P76)-1</f>
        <v>-1.1938843881342365E-2</v>
      </c>
      <c r="T67" s="577">
        <f t="shared" si="4"/>
        <v>-1.668475891522192E-3</v>
      </c>
      <c r="V67">
        <f t="shared" si="5"/>
        <v>57</v>
      </c>
      <c r="W67" s="591">
        <f t="shared" si="6"/>
        <v>38261</v>
      </c>
      <c r="X67" s="537">
        <f t="shared" si="7"/>
        <v>1.4014247519245071E-2</v>
      </c>
      <c r="Y67" s="599">
        <f t="shared" si="8"/>
        <v>-5.4531354386794906E-2</v>
      </c>
      <c r="Z67" s="603">
        <f t="shared" si="9"/>
        <v>3.5760680837349179E-2</v>
      </c>
      <c r="AA67" s="607">
        <f t="shared" si="10"/>
        <v>-4.6123869233773984E-3</v>
      </c>
      <c r="AB67" s="612">
        <f t="shared" si="11"/>
        <v>-1.2296729407061724E-2</v>
      </c>
      <c r="AC67" s="617">
        <f t="shared" si="12"/>
        <v>-1.6777527748561005E-2</v>
      </c>
      <c r="AD67" s="1213">
        <f t="shared" si="14"/>
        <v>-5.7856643261884264E-4</v>
      </c>
      <c r="AE67" s="1214"/>
      <c r="AF67" s="1211">
        <f t="shared" si="15"/>
        <v>1.4014247519245071E-2</v>
      </c>
      <c r="AG67" s="1212"/>
      <c r="AH67" s="1149">
        <f t="shared" si="16"/>
        <v>81.642829962293717</v>
      </c>
      <c r="AI67" s="1149"/>
    </row>
    <row r="68" spans="3:35">
      <c r="C68" s="390">
        <f>'Step #4'!B68</f>
        <v>63</v>
      </c>
      <c r="D68" s="562">
        <f>'Step #4'!C68</f>
        <v>38443</v>
      </c>
      <c r="E68" s="581">
        <f>('IdxETF data'!C78/'IdxETF data'!C77)-1</f>
        <v>-2.010858977291019E-2</v>
      </c>
      <c r="F68" s="458">
        <f>('IdxETF data'!AA78/'IdxETF data'!AA77)-1</f>
        <v>-1.8700722557242977E-2</v>
      </c>
      <c r="G68" s="458">
        <f>('FX data'!G77/'FX data'!G78)-1</f>
        <v>0</v>
      </c>
      <c r="H68" s="565">
        <f t="shared" si="0"/>
        <v>-1.8700722557242977E-2</v>
      </c>
      <c r="I68" s="575">
        <f>('IdxETF data'!AE78/'IdxETF data'!AE77)-1</f>
        <v>-3.7695756557850735E-2</v>
      </c>
      <c r="J68" s="425">
        <f>('FX data'!H78/'FX data'!H77)-1</f>
        <v>-2.2215482599135528E-2</v>
      </c>
      <c r="K68" s="575">
        <f t="shared" si="1"/>
        <v>-5.9073809733114047E-2</v>
      </c>
      <c r="L68" s="460">
        <f>('IdxETF data'!AG78/'IdxETF data'!AG77)-1</f>
        <v>2.9007422378083403E-2</v>
      </c>
      <c r="M68" s="460">
        <f>('FX data'!I77/'FX data'!I78)-1</f>
        <v>6.4111605482919387E-5</v>
      </c>
      <c r="N68" s="460">
        <f t="shared" si="2"/>
        <v>2.9073393695985938E-2</v>
      </c>
      <c r="O68" s="576">
        <f>('IdxETF data'!AO78/'IdxETF data'!AO77)-1</f>
        <v>-5.6564626034895871E-2</v>
      </c>
      <c r="P68" s="576">
        <f>('FX data'!L77/'FX data'!L78)-1</f>
        <v>-2.9748071023519507E-2</v>
      </c>
      <c r="Q68" s="576">
        <f t="shared" si="3"/>
        <v>-8.4630008545710456E-2</v>
      </c>
      <c r="R68" s="577">
        <f>('IdxETF data'!AY78/'IdxETF data'!AY77)-1</f>
        <v>-7.5556672474866859E-3</v>
      </c>
      <c r="S68" s="577">
        <f>('FX data'!P78/'FX data'!P77)-1</f>
        <v>2.2624992293939883E-2</v>
      </c>
      <c r="T68" s="577">
        <f t="shared" si="4"/>
        <v>1.4898378133203272E-2</v>
      </c>
      <c r="V68">
        <f t="shared" si="5"/>
        <v>58</v>
      </c>
      <c r="W68" s="591">
        <f t="shared" si="6"/>
        <v>38292</v>
      </c>
      <c r="X68" s="537">
        <f t="shared" si="7"/>
        <v>3.8594938948858459E-2</v>
      </c>
      <c r="Y68" s="599">
        <f t="shared" si="8"/>
        <v>1.5335579314344816E-2</v>
      </c>
      <c r="Z68" s="603">
        <f t="shared" si="9"/>
        <v>7.0504387349283437E-2</v>
      </c>
      <c r="AA68" s="607">
        <f t="shared" si="10"/>
        <v>7.9408814593525667E-2</v>
      </c>
      <c r="AB68" s="612">
        <f t="shared" si="11"/>
        <v>5.0284446572508301E-2</v>
      </c>
      <c r="AC68" s="617">
        <f t="shared" si="12"/>
        <v>1.5311428586757714E-2</v>
      </c>
      <c r="AD68" s="1213">
        <f t="shared" si="14"/>
        <v>4.2814439554366784E-2</v>
      </c>
      <c r="AE68" s="1214"/>
      <c r="AF68" s="1211">
        <f t="shared" si="15"/>
        <v>3.8594938948858459E-2</v>
      </c>
      <c r="AG68" s="1212"/>
      <c r="AH68" s="1149">
        <f t="shared" si="16"/>
        <v>85.138321970761794</v>
      </c>
      <c r="AI68" s="1149"/>
    </row>
    <row r="69" spans="3:35">
      <c r="C69" s="390">
        <f>'Step #4'!B69</f>
        <v>64</v>
      </c>
      <c r="D69" s="562">
        <f>'Step #4'!C69</f>
        <v>38473</v>
      </c>
      <c r="E69" s="581">
        <f>('IdxETF data'!C79/'IdxETF data'!C78)-1</f>
        <v>2.9952024895189666E-2</v>
      </c>
      <c r="F69" s="458">
        <f>('IdxETF data'!AA79/'IdxETF data'!AA78)-1</f>
        <v>-8.4896949426204849E-2</v>
      </c>
      <c r="G69" s="458">
        <f>('FX data'!G78/'FX data'!G79)-1</f>
        <v>0</v>
      </c>
      <c r="H69" s="565">
        <f t="shared" si="0"/>
        <v>-8.4896949426204849E-2</v>
      </c>
      <c r="I69" s="575">
        <f>('IdxETF data'!AE79/'IdxETF data'!AE78)-1</f>
        <v>6.5902172910012879E-2</v>
      </c>
      <c r="J69" s="425">
        <f>('FX data'!H79/'FX data'!H78)-1</f>
        <v>-3.0241935483871218E-3</v>
      </c>
      <c r="K69" s="575">
        <f t="shared" si="1"/>
        <v>6.267867843548669E-2</v>
      </c>
      <c r="L69" s="460">
        <f>('IdxETF data'!AG79/'IdxETF data'!AG78)-1</f>
        <v>-3.0124024153036499E-3</v>
      </c>
      <c r="M69" s="460">
        <f>('FX data'!I78/'FX data'!I79)-1</f>
        <v>3.3349152803263671E-4</v>
      </c>
      <c r="N69" s="460">
        <f t="shared" si="2"/>
        <v>-2.6799154979555428E-3</v>
      </c>
      <c r="O69" s="576">
        <f>('IdxETF data'!AO79/'IdxETF data'!AO78)-1</f>
        <v>2.4315730317520323E-2</v>
      </c>
      <c r="P69" s="576">
        <f>('FX data'!L78/'FX data'!L79)-1</f>
        <v>2.3793661368611385E-2</v>
      </c>
      <c r="Q69" s="576">
        <f t="shared" si="3"/>
        <v>4.8687951939237362E-2</v>
      </c>
      <c r="R69" s="577">
        <f>('IdxETF data'!AY79/'IdxETF data'!AY78)-1</f>
        <v>1.7183870132925438E-2</v>
      </c>
      <c r="S69" s="577">
        <f>('FX data'!P79/'FX data'!P78)-1</f>
        <v>-1.2900892211237136E-2</v>
      </c>
      <c r="T69" s="577">
        <f t="shared" si="4"/>
        <v>4.0612906653314518E-3</v>
      </c>
      <c r="V69">
        <f t="shared" si="5"/>
        <v>59</v>
      </c>
      <c r="W69" s="591">
        <f t="shared" si="6"/>
        <v>38322</v>
      </c>
      <c r="X69" s="537">
        <f t="shared" si="7"/>
        <v>3.2458128162750732E-2</v>
      </c>
      <c r="Y69" s="599">
        <f t="shared" si="8"/>
        <v>-5.5397248464942206E-2</v>
      </c>
      <c r="Z69" s="603">
        <f t="shared" si="9"/>
        <v>7.7431933990301349E-2</v>
      </c>
      <c r="AA69" s="607">
        <f t="shared" si="10"/>
        <v>1.2839459218679794E-2</v>
      </c>
      <c r="AB69" s="612">
        <f t="shared" si="11"/>
        <v>9.1315601296066529E-2</v>
      </c>
      <c r="AC69" s="617">
        <f t="shared" si="12"/>
        <v>-3.4491998139635216E-3</v>
      </c>
      <c r="AD69" s="1213">
        <f t="shared" si="14"/>
        <v>2.6359040163982446E-2</v>
      </c>
      <c r="AE69" s="1214"/>
      <c r="AF69" s="1211">
        <f t="shared" si="15"/>
        <v>3.2458128162750732E-2</v>
      </c>
      <c r="AG69" s="1212"/>
      <c r="AH69" s="1149">
        <f t="shared" si="16"/>
        <v>87.382486419083165</v>
      </c>
      <c r="AI69" s="1149"/>
    </row>
    <row r="70" spans="3:35">
      <c r="C70" s="390">
        <f>'Step #4'!B70</f>
        <v>65</v>
      </c>
      <c r="D70" s="562">
        <f>'Step #4'!C70</f>
        <v>38504</v>
      </c>
      <c r="E70" s="581">
        <f>('IdxETF data'!C80/'IdxETF data'!C79)-1</f>
        <v>-1.4267729752415192E-4</v>
      </c>
      <c r="F70" s="458">
        <f>('IdxETF data'!AA80/'IdxETF data'!AA79)-1</f>
        <v>1.9043298435049705E-2</v>
      </c>
      <c r="G70" s="458">
        <f>('FX data'!G79/'FX data'!G80)-1</f>
        <v>0</v>
      </c>
      <c r="H70" s="565">
        <f t="shared" si="0"/>
        <v>1.9043298435049705E-2</v>
      </c>
      <c r="I70" s="575">
        <f>('IdxETF data'!AE80/'IdxETF data'!AE79)-1</f>
        <v>2.8168645526692737E-2</v>
      </c>
      <c r="J70" s="425">
        <f>('FX data'!H80/'FX data'!H79)-1</f>
        <v>-4.861165124056932E-2</v>
      </c>
      <c r="K70" s="575">
        <f t="shared" si="1"/>
        <v>-2.1812330086139364E-2</v>
      </c>
      <c r="L70" s="460">
        <f>('IdxETF data'!AG80/'IdxETF data'!AG79)-1</f>
        <v>2.408506263121013E-2</v>
      </c>
      <c r="M70" s="460">
        <f>('FX data'!I79/'FX data'!I80)-1</f>
        <v>1.5544307700212645E-3</v>
      </c>
      <c r="N70" s="460">
        <f t="shared" si="2"/>
        <v>2.5676931963683147E-2</v>
      </c>
      <c r="O70" s="576">
        <f>('IdxETF data'!AO80/'IdxETF data'!AO79)-1</f>
        <v>2.7261780933139912E-2</v>
      </c>
      <c r="P70" s="576">
        <f>('FX data'!L79/'FX data'!L80)-1</f>
        <v>-3.0898358236487788E-2</v>
      </c>
      <c r="Q70" s="576">
        <f t="shared" si="3"/>
        <v>-4.4789215767846446E-3</v>
      </c>
      <c r="R70" s="577">
        <f>('IdxETF data'!AY80/'IdxETF data'!AY79)-1</f>
        <v>2.3540844552928153E-2</v>
      </c>
      <c r="S70" s="577">
        <f>('FX data'!P80/'FX data'!P79)-1</f>
        <v>2.2474654940759731E-2</v>
      </c>
      <c r="T70" s="577">
        <f t="shared" si="4"/>
        <v>4.6544571852028982E-2</v>
      </c>
      <c r="V70">
        <f t="shared" si="5"/>
        <v>60</v>
      </c>
      <c r="W70" s="591">
        <f t="shared" si="6"/>
        <v>38353</v>
      </c>
      <c r="X70" s="537">
        <f t="shared" si="7"/>
        <v>-2.5290448214403627E-2</v>
      </c>
      <c r="Y70" s="599">
        <f t="shared" si="8"/>
        <v>-5.8960293321801305E-2</v>
      </c>
      <c r="Z70" s="603">
        <f t="shared" si="9"/>
        <v>1.2331343698622099E-2</v>
      </c>
      <c r="AA70" s="607">
        <f t="shared" si="10"/>
        <v>-3.6151983319836711E-2</v>
      </c>
      <c r="AB70" s="612">
        <f t="shared" si="11"/>
        <v>-9.2879492045446765E-3</v>
      </c>
      <c r="AC70" s="617">
        <f t="shared" si="12"/>
        <v>1.9708687881921261E-2</v>
      </c>
      <c r="AD70" s="1213">
        <f t="shared" si="14"/>
        <v>-1.9683646193484342E-2</v>
      </c>
      <c r="AE70" s="1214"/>
      <c r="AF70" s="1211">
        <f t="shared" si="15"/>
        <v>-2.5290448214403627E-2</v>
      </c>
      <c r="AG70" s="1212"/>
      <c r="AH70" s="1149">
        <f t="shared" si="16"/>
        <v>85.662480472902971</v>
      </c>
      <c r="AI70" s="1149"/>
    </row>
    <row r="71" spans="3:35">
      <c r="C71" s="390">
        <f>'Step #4'!B71</f>
        <v>66</v>
      </c>
      <c r="D71" s="562">
        <f>'Step #4'!C71</f>
        <v>38534</v>
      </c>
      <c r="E71" s="581">
        <f>('IdxETF data'!C81/'IdxETF data'!C80)-1</f>
        <v>3.5968203604375137E-2</v>
      </c>
      <c r="F71" s="458">
        <f>('IdxETF data'!AA81/'IdxETF data'!AA80)-1</f>
        <v>1.9381047046707067E-3</v>
      </c>
      <c r="G71" s="458">
        <f>('FX data'!G80/'FX data'!G81)-1</f>
        <v>0</v>
      </c>
      <c r="H71" s="565">
        <f t="shared" ref="H71:H134" si="20">(1+F71)*(1+G71)-1</f>
        <v>1.9381047046707067E-3</v>
      </c>
      <c r="I71" s="575">
        <f>('IdxETF data'!AE81/'IdxETF data'!AE80)-1</f>
        <v>6.5460510277176809E-2</v>
      </c>
      <c r="J71" s="425">
        <f>('FX data'!H81/'FX data'!H80)-1</f>
        <v>-2.2482014388489291E-2</v>
      </c>
      <c r="K71" s="575">
        <f t="shared" ref="K71:K134" si="21">( 1+I71)*(1+J71)-1</f>
        <v>4.1506811754758122E-2</v>
      </c>
      <c r="L71" s="460">
        <f>('IdxETF data'!AG81/'IdxETF data'!AG80)-1</f>
        <v>4.7878180895483791E-2</v>
      </c>
      <c r="M71" s="460">
        <f>('FX data'!I80/'FX data'!I81)-1</f>
        <v>1.5955119792068206E-3</v>
      </c>
      <c r="N71" s="460">
        <f t="shared" ref="N71:N134" si="22">(1+L71)*(1+M71)-1</f>
        <v>4.9550083085851959E-2</v>
      </c>
      <c r="O71" s="576">
        <f>('IdxETF data'!AO81/'IdxETF data'!AO80)-1</f>
        <v>2.7243575357324357E-2</v>
      </c>
      <c r="P71" s="576">
        <f>('FX data'!L80/'FX data'!L81)-1</f>
        <v>-2.9190544412607489E-2</v>
      </c>
      <c r="Q71" s="576">
        <f t="shared" ref="Q71:Q134" si="23">(1+O71)*(1+P71)-1</f>
        <v>-2.7422238517093023E-3</v>
      </c>
      <c r="R71" s="577">
        <f>('IdxETF data'!AY81/'IdxETF data'!AY80)-1</f>
        <v>6.3227135015767377E-2</v>
      </c>
      <c r="S71" s="577">
        <f>('FX data'!P81/'FX data'!P80)-1</f>
        <v>1.0273563493011562E-2</v>
      </c>
      <c r="T71" s="577">
        <f t="shared" ref="T71:T134" si="24">(1+R71)*(1+S71)-1</f>
        <v>7.4150266494844574E-2</v>
      </c>
      <c r="V71">
        <f t="shared" si="5"/>
        <v>61</v>
      </c>
      <c r="W71" s="591">
        <f t="shared" si="6"/>
        <v>38384</v>
      </c>
      <c r="X71" s="537">
        <f t="shared" si="7"/>
        <v>1.8903383646414307E-2</v>
      </c>
      <c r="Y71" s="599">
        <f t="shared" si="8"/>
        <v>9.5802861827306351E-2</v>
      </c>
      <c r="Z71" s="603">
        <f t="shared" si="9"/>
        <v>-1.2348252472687671E-2</v>
      </c>
      <c r="AA71" s="607">
        <f t="shared" si="10"/>
        <v>3.1548046237340754E-2</v>
      </c>
      <c r="AB71" s="612">
        <f t="shared" si="11"/>
        <v>2.008736796774957E-2</v>
      </c>
      <c r="AC71" s="617">
        <f t="shared" si="12"/>
        <v>1.2675172668054513E-2</v>
      </c>
      <c r="AD71" s="1213">
        <f t="shared" si="14"/>
        <v>2.6510603549073006E-2</v>
      </c>
      <c r="AE71" s="1214"/>
      <c r="AF71" s="1211">
        <f t="shared" si="15"/>
        <v>1.8903383646414307E-2</v>
      </c>
      <c r="AG71" s="1212"/>
      <c r="AH71" s="1149">
        <f t="shared" si="16"/>
        <v>87.933444531750311</v>
      </c>
      <c r="AI71" s="1149"/>
    </row>
    <row r="72" spans="3:35">
      <c r="C72" s="390">
        <f>'Step #4'!B72</f>
        <v>67</v>
      </c>
      <c r="D72" s="562">
        <f>'Step #4'!C72</f>
        <v>38565</v>
      </c>
      <c r="E72" s="581">
        <f>('IdxETF data'!C82/'IdxETF data'!C81)-1</f>
        <v>-1.1222025960556881E-2</v>
      </c>
      <c r="F72" s="458">
        <f>('IdxETF data'!AA82/'IdxETF data'!AA81)-1</f>
        <v>7.3649665356121607E-2</v>
      </c>
      <c r="G72" s="458">
        <f>('FX data'!G81/'FX data'!G82)-1</f>
        <v>2.1210176936554692E-2</v>
      </c>
      <c r="H72" s="565">
        <f t="shared" si="20"/>
        <v>9.6421964726197684E-2</v>
      </c>
      <c r="I72" s="575">
        <f>('IdxETF data'!AE82/'IdxETF data'!AE81)-1</f>
        <v>-1.1625920188273908E-2</v>
      </c>
      <c r="J72" s="425">
        <f>('FX data'!H82/'FX data'!H81)-1</f>
        <v>1.9904658359120253E-2</v>
      </c>
      <c r="K72" s="575">
        <f t="shared" si="21"/>
        <v>8.0473282013884262E-3</v>
      </c>
      <c r="L72" s="460">
        <f>('IdxETF data'!AG82/'IdxETF data'!AG81)-1</f>
        <v>1.5166565164854706E-3</v>
      </c>
      <c r="M72" s="460">
        <f>('FX data'!I81/'FX data'!I82)-1</f>
        <v>-5.1465479529611002E-5</v>
      </c>
      <c r="N72" s="460">
        <f t="shared" si="22"/>
        <v>1.4651129815008712E-3</v>
      </c>
      <c r="O72" s="576">
        <f>('IdxETF data'!AO82/'IdxETF data'!AO81)-1</f>
        <v>4.3194730653899338E-2</v>
      </c>
      <c r="P72" s="576">
        <f>('FX data'!L81/'FX data'!L82)-1</f>
        <v>-3.9243667499108126E-3</v>
      </c>
      <c r="Q72" s="576">
        <f t="shared" si="23"/>
        <v>3.9100851939239067E-2</v>
      </c>
      <c r="R72" s="577">
        <f>('IdxETF data'!AY82/'IdxETF data'!AY81)-1</f>
        <v>-3.2785614422437104E-2</v>
      </c>
      <c r="S72" s="577">
        <f>('FX data'!P82/'FX data'!P81)-1</f>
        <v>-1.8446257538134114E-2</v>
      </c>
      <c r="T72" s="577">
        <f t="shared" si="24"/>
        <v>-5.0627100073388998E-2</v>
      </c>
      <c r="V72">
        <f t="shared" si="5"/>
        <v>62</v>
      </c>
      <c r="W72" s="591">
        <f t="shared" si="6"/>
        <v>38412</v>
      </c>
      <c r="X72" s="537">
        <f t="shared" si="7"/>
        <v>-1.9117647058823573E-2</v>
      </c>
      <c r="Y72" s="599">
        <f t="shared" si="8"/>
        <v>-9.5533536318259782E-2</v>
      </c>
      <c r="Z72" s="603">
        <f t="shared" si="9"/>
        <v>1.2812858413005612E-2</v>
      </c>
      <c r="AA72" s="607">
        <f t="shared" si="10"/>
        <v>-4.7734167269456895E-2</v>
      </c>
      <c r="AB72" s="612">
        <f t="shared" si="11"/>
        <v>-1.0292748045460542E-2</v>
      </c>
      <c r="AC72" s="617">
        <f t="shared" si="12"/>
        <v>-1.668475891522192E-3</v>
      </c>
      <c r="AD72" s="1213">
        <f t="shared" si="14"/>
        <v>-2.6024699629961515E-2</v>
      </c>
      <c r="AE72" s="1214"/>
      <c r="AF72" s="1211">
        <f t="shared" si="15"/>
        <v>-1.9117647058823573E-2</v>
      </c>
      <c r="AG72" s="1212"/>
      <c r="AH72" s="1149">
        <f t="shared" si="16"/>
        <v>85.645003050383622</v>
      </c>
      <c r="AI72" s="1149"/>
    </row>
    <row r="73" spans="3:35">
      <c r="C73" s="390">
        <f>'Step #4'!B73</f>
        <v>68</v>
      </c>
      <c r="D73" s="562">
        <f>'Step #4'!C73</f>
        <v>38596</v>
      </c>
      <c r="E73" s="581">
        <f>('IdxETF data'!C83/'IdxETF data'!C82)-1</f>
        <v>6.9489400408087043E-3</v>
      </c>
      <c r="F73" s="458">
        <f>('IdxETF data'!AA83/'IdxETF data'!AA82)-1</f>
        <v>-6.1781669392555472E-3</v>
      </c>
      <c r="G73" s="458">
        <f>('FX data'!G82/'FX data'!G83)-1</f>
        <v>1.1982853401522053E-3</v>
      </c>
      <c r="H73" s="565">
        <f t="shared" si="20"/>
        <v>-4.9872848059756558E-3</v>
      </c>
      <c r="I73" s="575">
        <f>('IdxETF data'!AE83/'IdxETF data'!AE82)-1</f>
        <v>4.4398331698204618E-2</v>
      </c>
      <c r="J73" s="425">
        <f>('FX data'!H83/'FX data'!H82)-1</f>
        <v>2.0664206642066363E-2</v>
      </c>
      <c r="K73" s="575">
        <f t="shared" si="21"/>
        <v>6.5979994641045758E-2</v>
      </c>
      <c r="L73" s="460">
        <f>('IdxETF data'!AG83/'IdxETF data'!AG82)-1</f>
        <v>3.5224475569161084E-2</v>
      </c>
      <c r="M73" s="460">
        <f>('FX data'!I82/'FX data'!I83)-1</f>
        <v>3.7326400061776788E-4</v>
      </c>
      <c r="N73" s="460">
        <f t="shared" si="22"/>
        <v>3.5610887598449548E-2</v>
      </c>
      <c r="O73" s="576">
        <f>('IdxETF data'!AO83/'IdxETF data'!AO82)-1</f>
        <v>9.3502306547609271E-2</v>
      </c>
      <c r="P73" s="576">
        <f>('FX data'!L82/'FX data'!L83)-1</f>
        <v>1.779230210602778E-2</v>
      </c>
      <c r="Q73" s="576">
        <f t="shared" si="23"/>
        <v>0.11295822993934257</v>
      </c>
      <c r="R73" s="577">
        <f>('IdxETF data'!AY83/'IdxETF data'!AY82)-1</f>
        <v>1.3056856017485075E-2</v>
      </c>
      <c r="S73" s="577">
        <f>('FX data'!P83/'FX data'!P82)-1</f>
        <v>1.0179496446211411E-2</v>
      </c>
      <c r="T73" s="577">
        <f t="shared" si="24"/>
        <v>2.3369264683125168E-2</v>
      </c>
      <c r="V73">
        <f t="shared" si="5"/>
        <v>63</v>
      </c>
      <c r="W73" s="591">
        <f t="shared" si="6"/>
        <v>38443</v>
      </c>
      <c r="X73" s="537">
        <f t="shared" si="7"/>
        <v>-2.010858977291019E-2</v>
      </c>
      <c r="Y73" s="599">
        <f t="shared" si="8"/>
        <v>-1.8700722557242977E-2</v>
      </c>
      <c r="Z73" s="603">
        <f t="shared" si="9"/>
        <v>-5.9073809733114047E-2</v>
      </c>
      <c r="AA73" s="607">
        <f t="shared" si="10"/>
        <v>2.9073393695985938E-2</v>
      </c>
      <c r="AB73" s="612">
        <f t="shared" si="11"/>
        <v>-8.4630008545710456E-2</v>
      </c>
      <c r="AC73" s="617">
        <f t="shared" si="12"/>
        <v>1.4898378133203272E-2</v>
      </c>
      <c r="AD73" s="1213">
        <f t="shared" si="14"/>
        <v>-2.3775439424369757E-2</v>
      </c>
      <c r="AE73" s="1214"/>
      <c r="AF73" s="1211">
        <f t="shared" si="15"/>
        <v>-2.010858977291019E-2</v>
      </c>
      <c r="AG73" s="1212"/>
      <c r="AH73" s="1149">
        <f t="shared" si="16"/>
        <v>83.608755468359263</v>
      </c>
      <c r="AI73" s="1149"/>
    </row>
    <row r="74" spans="3:35">
      <c r="C74" s="390">
        <f>'Step #4'!B74</f>
        <v>69</v>
      </c>
      <c r="D74" s="562">
        <f>'Step #4'!C74</f>
        <v>38626</v>
      </c>
      <c r="E74" s="581">
        <f>('IdxETF data'!C84/'IdxETF data'!C83)-1</f>
        <v>-1.7740741042146402E-2</v>
      </c>
      <c r="F74" s="458">
        <f>('IdxETF data'!AA84/'IdxETF data'!AA83)-1</f>
        <v>-5.4340806047026624E-2</v>
      </c>
      <c r="G74" s="458">
        <f>('FX data'!G83/'FX data'!G84)-1</f>
        <v>3.5837864557586308E-4</v>
      </c>
      <c r="H74" s="565">
        <f t="shared" si="20"/>
        <v>-5.4001901985921363E-2</v>
      </c>
      <c r="I74" s="575">
        <f>('IdxETF data'!AE84/'IdxETF data'!AE83)-1</f>
        <v>-2.2808793274420758E-2</v>
      </c>
      <c r="J74" s="425">
        <f>('FX data'!H84/'FX data'!H83)-1</f>
        <v>-4.2821563428938614E-2</v>
      </c>
      <c r="K74" s="575">
        <f t="shared" si="21"/>
        <v>-6.4653648515421214E-2</v>
      </c>
      <c r="L74" s="460">
        <f>('IdxETF data'!AG84/'IdxETF data'!AG83)-1</f>
        <v>-6.7546948487574809E-2</v>
      </c>
      <c r="M74" s="460">
        <f>('FX data'!I83/'FX data'!I84)-1</f>
        <v>1.5340191301209671E-3</v>
      </c>
      <c r="N74" s="460">
        <f t="shared" si="22"/>
        <v>-6.6116547668615078E-2</v>
      </c>
      <c r="O74" s="576">
        <f>('IdxETF data'!AO84/'IdxETF data'!AO83)-1</f>
        <v>2.3721440857036313E-3</v>
      </c>
      <c r="P74" s="576">
        <f>('FX data'!L83/'FX data'!L84)-1</f>
        <v>-3.5123062100376634E-2</v>
      </c>
      <c r="Q74" s="576">
        <f t="shared" si="23"/>
        <v>-3.2834234978706189E-2</v>
      </c>
      <c r="R74" s="577">
        <f>('IdxETF data'!AY84/'IdxETF data'!AY83)-1</f>
        <v>-3.8336013041270212E-2</v>
      </c>
      <c r="S74" s="577">
        <f>('FX data'!P84/'FX data'!P83)-1</f>
        <v>1.0792439329795567E-2</v>
      </c>
      <c r="T74" s="577">
        <f t="shared" si="24"/>
        <v>-2.7957312806368817E-2</v>
      </c>
      <c r="V74">
        <f t="shared" ref="V74:V137" si="25">C69</f>
        <v>64</v>
      </c>
      <c r="W74" s="591">
        <f t="shared" ref="W74:W137" si="26">D69</f>
        <v>38473</v>
      </c>
      <c r="X74" s="537">
        <f t="shared" si="7"/>
        <v>2.9952024895189666E-2</v>
      </c>
      <c r="Y74" s="599">
        <f t="shared" si="8"/>
        <v>-8.4896949426204849E-2</v>
      </c>
      <c r="Z74" s="603">
        <f t="shared" si="9"/>
        <v>6.267867843548669E-2</v>
      </c>
      <c r="AA74" s="607">
        <f t="shared" si="10"/>
        <v>-2.6799154979555428E-3</v>
      </c>
      <c r="AB74" s="612">
        <f t="shared" si="11"/>
        <v>4.8687951939237362E-2</v>
      </c>
      <c r="AC74" s="617">
        <f t="shared" si="12"/>
        <v>4.0612906653314518E-3</v>
      </c>
      <c r="AD74" s="1213">
        <f t="shared" si="14"/>
        <v>1.365500202012947E-2</v>
      </c>
      <c r="AE74" s="1214"/>
      <c r="AF74" s="1211">
        <f t="shared" si="15"/>
        <v>2.9952024895189666E-2</v>
      </c>
      <c r="AG74" s="1212"/>
      <c r="AH74" s="1149">
        <f t="shared" si="16"/>
        <v>84.750433193180214</v>
      </c>
      <c r="AI74" s="1149"/>
    </row>
    <row r="75" spans="3:35">
      <c r="C75" s="390">
        <f>'Step #4'!B75</f>
        <v>70</v>
      </c>
      <c r="D75" s="562">
        <f>'Step #4'!C75</f>
        <v>38657</v>
      </c>
      <c r="E75" s="581">
        <f>('IdxETF data'!C85/'IdxETF data'!C84)-1</f>
        <v>3.518612107604735E-2</v>
      </c>
      <c r="F75" s="458">
        <f>('IdxETF data'!AA85/'IdxETF data'!AA84)-1</f>
        <v>5.8966587267188508E-3</v>
      </c>
      <c r="G75" s="458">
        <f>('FX data'!G84/'FX data'!G85)-1</f>
        <v>7.4202325006189618E-4</v>
      </c>
      <c r="H75" s="565">
        <f t="shared" si="20"/>
        <v>6.6430574346536542E-3</v>
      </c>
      <c r="I75" s="575">
        <f>('IdxETF data'!AE85/'IdxETF data'!AE84)-1</f>
        <v>5.3626766801508463E-2</v>
      </c>
      <c r="J75" s="425">
        <f>('FX data'!H85/'FX data'!H84)-1</f>
        <v>7.0505287896591717E-3</v>
      </c>
      <c r="K75" s="575">
        <f t="shared" si="21"/>
        <v>6.1055392654397966E-2</v>
      </c>
      <c r="L75" s="460">
        <f>('IdxETF data'!AG85/'IdxETF data'!AG84)-1</f>
        <v>3.8284120769920271E-2</v>
      </c>
      <c r="M75" s="460">
        <f>('FX data'!I84/'FX data'!I85)-1</f>
        <v>7.7405371932792733E-4</v>
      </c>
      <c r="N75" s="460">
        <f t="shared" si="22"/>
        <v>3.9087808455321449E-2</v>
      </c>
      <c r="O75" s="576">
        <f>('IdxETF data'!AO85/'IdxETF data'!AO84)-1</f>
        <v>9.3018071583434336E-2</v>
      </c>
      <c r="P75" s="576">
        <f>('FX data'!L84/'FX data'!L85)-1</f>
        <v>-2.1092343307896666E-2</v>
      </c>
      <c r="Q75" s="576">
        <f t="shared" si="23"/>
        <v>6.9963759175861284E-2</v>
      </c>
      <c r="R75" s="577">
        <f>('IdxETF data'!AY85/'IdxETF data'!AY84)-1</f>
        <v>3.7658385509923065E-2</v>
      </c>
      <c r="S75" s="577">
        <f>('FX data'!P85/'FX data'!P84)-1</f>
        <v>-5.899008966492314E-5</v>
      </c>
      <c r="T75" s="577">
        <f t="shared" si="24"/>
        <v>3.7597173948720197E-2</v>
      </c>
      <c r="V75">
        <f t="shared" si="25"/>
        <v>65</v>
      </c>
      <c r="W75" s="591">
        <f t="shared" si="26"/>
        <v>38504</v>
      </c>
      <c r="X75" s="537">
        <f t="shared" ref="X75:X138" si="27">E70</f>
        <v>-1.4267729752415192E-4</v>
      </c>
      <c r="Y75" s="599">
        <f t="shared" ref="Y75:Y138" si="28">H70</f>
        <v>1.9043298435049705E-2</v>
      </c>
      <c r="Z75" s="603">
        <f t="shared" ref="Z75:Z138" si="29">K70</f>
        <v>-2.1812330086139364E-2</v>
      </c>
      <c r="AA75" s="607">
        <f t="shared" ref="AA75:AA138" si="30">N70</f>
        <v>2.5676931963683147E-2</v>
      </c>
      <c r="AB75" s="612">
        <f t="shared" ref="AB75:AB138" si="31">Q70</f>
        <v>-4.4789215767846446E-3</v>
      </c>
      <c r="AC75" s="617">
        <f t="shared" ref="AC75:AC138" si="32">T70</f>
        <v>4.6544571852028982E-2</v>
      </c>
      <c r="AD75" s="1213">
        <f t="shared" si="14"/>
        <v>6.3018325572196388E-3</v>
      </c>
      <c r="AE75" s="1214"/>
      <c r="AF75" s="1211">
        <f t="shared" si="15"/>
        <v>-1.4267729752415192E-4</v>
      </c>
      <c r="AG75" s="1212"/>
      <c r="AH75" s="1149">
        <f t="shared" si="16"/>
        <v>85.284516232315468</v>
      </c>
      <c r="AI75" s="1149"/>
    </row>
    <row r="76" spans="3:35">
      <c r="C76" s="390">
        <f>'Step #4'!B76</f>
        <v>71</v>
      </c>
      <c r="D76" s="562">
        <f>'Step #4'!C76</f>
        <v>38687</v>
      </c>
      <c r="E76" s="581">
        <f>('IdxETF data'!C86/'IdxETF data'!C85)-1</f>
        <v>-9.5239619681797283E-4</v>
      </c>
      <c r="F76" s="458">
        <f>('IdxETF data'!AA86/'IdxETF data'!AA85)-1</f>
        <v>5.6215968534336858E-2</v>
      </c>
      <c r="G76" s="458">
        <f>('FX data'!G85/'FX data'!G86)-1</f>
        <v>7.673457263792649E-4</v>
      </c>
      <c r="H76" s="565">
        <f t="shared" si="20"/>
        <v>5.7026451343925144E-2</v>
      </c>
      <c r="I76" s="575">
        <f>('IdxETF data'!AE86/'IdxETF data'!AE85)-1</f>
        <v>4.1371715649560548E-2</v>
      </c>
      <c r="J76" s="425">
        <f>('FX data'!H86/'FX data'!H85)-1</f>
        <v>-2.4670778463077192E-2</v>
      </c>
      <c r="K76" s="575">
        <f t="shared" si="21"/>
        <v>1.5680264755055573E-2</v>
      </c>
      <c r="L76" s="460">
        <f>('IdxETF data'!AG86/'IdxETF data'!AG85)-1</f>
        <v>-4.0643631532312208E-3</v>
      </c>
      <c r="M76" s="460">
        <f>('FX data'!I85/'FX data'!I86)-1</f>
        <v>-4.3843812864285958E-4</v>
      </c>
      <c r="N76" s="460">
        <f t="shared" si="22"/>
        <v>-4.5010193100990525E-3</v>
      </c>
      <c r="O76" s="576">
        <f>('IdxETF data'!AO86/'IdxETF data'!AO85)-1</f>
        <v>8.3328857254560962E-2</v>
      </c>
      <c r="P76" s="576">
        <f>('FX data'!L85/'FX data'!L86)-1</f>
        <v>-3.307909136130005E-2</v>
      </c>
      <c r="Q76" s="576">
        <f t="shared" si="23"/>
        <v>4.7493323011104538E-2</v>
      </c>
      <c r="R76" s="577">
        <f>('IdxETF data'!AY86/'IdxETF data'!AY85)-1</f>
        <v>2.047172611672643E-2</v>
      </c>
      <c r="S76" s="577">
        <f>('FX data'!P86/'FX data'!P85)-1</f>
        <v>-2.6547106365405471E-3</v>
      </c>
      <c r="T76" s="577">
        <f t="shared" si="24"/>
        <v>1.7762668971115447E-2</v>
      </c>
      <c r="V76">
        <f t="shared" si="25"/>
        <v>66</v>
      </c>
      <c r="W76" s="591">
        <f t="shared" si="26"/>
        <v>38534</v>
      </c>
      <c r="X76" s="537">
        <f t="shared" si="27"/>
        <v>3.5968203604375137E-2</v>
      </c>
      <c r="Y76" s="599">
        <f t="shared" si="28"/>
        <v>1.9381047046707067E-3</v>
      </c>
      <c r="Z76" s="603">
        <f t="shared" si="29"/>
        <v>4.1506811754758122E-2</v>
      </c>
      <c r="AA76" s="607">
        <f t="shared" si="30"/>
        <v>4.9550083085851959E-2</v>
      </c>
      <c r="AB76" s="612">
        <f t="shared" si="31"/>
        <v>-2.7422238517093023E-3</v>
      </c>
      <c r="AC76" s="617">
        <f t="shared" si="32"/>
        <v>7.4150266494844574E-2</v>
      </c>
      <c r="AD76" s="1213">
        <f t="shared" ref="AD76:AD139" si="33">(X$7*X76)+(Y$7*Y76)+(Z$7*Z76)+(AA$7*AA76)+(AB$7*AB76)+(AC$7*AC76)</f>
        <v>3.29998314835631E-2</v>
      </c>
      <c r="AE76" s="1214"/>
      <c r="AF76" s="1211">
        <f t="shared" ref="AF76:AF139" si="34">X76</f>
        <v>3.5968203604375137E-2</v>
      </c>
      <c r="AG76" s="1212"/>
      <c r="AH76" s="1149">
        <f t="shared" ref="AH76:AH139" si="35">AH75*(1+AD76)</f>
        <v>88.098890896139082</v>
      </c>
      <c r="AI76" s="1149"/>
    </row>
    <row r="77" spans="3:35">
      <c r="C77" s="390">
        <f>'Step #4'!B77</f>
        <v>72</v>
      </c>
      <c r="D77" s="562">
        <f>'Step #4'!C77</f>
        <v>38718</v>
      </c>
      <c r="E77" s="581">
        <f>('IdxETF data'!C87/'IdxETF data'!C86)-1</f>
        <v>2.5466838635253009E-2</v>
      </c>
      <c r="F77" s="458">
        <f>('IdxETF data'!AA87/'IdxETF data'!AA86)-1</f>
        <v>8.3535100701562781E-2</v>
      </c>
      <c r="G77" s="458">
        <f>('FX data'!G86/'FX data'!G87)-1</f>
        <v>1.1895615969865769E-3</v>
      </c>
      <c r="H77" s="565">
        <f t="shared" si="20"/>
        <v>8.4824032446344289E-2</v>
      </c>
      <c r="I77" s="575">
        <f>('IdxETF data'!AE87/'IdxETF data'!AE86)-1</f>
        <v>4.9163713930970188E-2</v>
      </c>
      <c r="J77" s="425">
        <f>('FX data'!H87/'FX data'!H86)-1</f>
        <v>2.3756622799521399E-2</v>
      </c>
      <c r="K77" s="575">
        <f t="shared" si="21"/>
        <v>7.4088300537773266E-2</v>
      </c>
      <c r="L77" s="460">
        <f>('IdxETF data'!AG87/'IdxETF data'!AG86)-1</f>
        <v>5.8932820467480385E-2</v>
      </c>
      <c r="M77" s="460">
        <f>('FX data'!I86/'FX data'!I87)-1</f>
        <v>1.6766621525765579E-4</v>
      </c>
      <c r="N77" s="460">
        <f t="shared" si="22"/>
        <v>5.911036772570033E-2</v>
      </c>
      <c r="O77" s="576">
        <f>('IdxETF data'!AO87/'IdxETF data'!AO86)-1</f>
        <v>3.3416688365092817E-2</v>
      </c>
      <c r="P77" s="576">
        <f>('FX data'!L86/'FX data'!L87)-1</f>
        <v>3.6788722709300226E-2</v>
      </c>
      <c r="Q77" s="576">
        <f t="shared" si="23"/>
        <v>7.1434768356519518E-2</v>
      </c>
      <c r="R77" s="577">
        <f>('IdxETF data'!AY87/'IdxETF data'!AY86)-1</f>
        <v>2.7580149263825016E-2</v>
      </c>
      <c r="S77" s="577">
        <f>('FX data'!P87/'FX data'!P86)-1</f>
        <v>-2.2772980007098154E-2</v>
      </c>
      <c r="T77" s="577">
        <f t="shared" si="24"/>
        <v>4.1790870689490944E-3</v>
      </c>
      <c r="V77">
        <f t="shared" si="25"/>
        <v>67</v>
      </c>
      <c r="W77" s="591">
        <f t="shared" si="26"/>
        <v>38565</v>
      </c>
      <c r="X77" s="537">
        <f t="shared" si="27"/>
        <v>-1.1222025960556881E-2</v>
      </c>
      <c r="Y77" s="599">
        <f t="shared" si="28"/>
        <v>9.6421964726197684E-2</v>
      </c>
      <c r="Z77" s="603">
        <f t="shared" si="29"/>
        <v>8.0473282013884262E-3</v>
      </c>
      <c r="AA77" s="607">
        <f t="shared" si="30"/>
        <v>1.4651129815008712E-3</v>
      </c>
      <c r="AB77" s="612">
        <f t="shared" si="31"/>
        <v>3.9100851939239067E-2</v>
      </c>
      <c r="AC77" s="617">
        <f t="shared" si="32"/>
        <v>-5.0627100073388998E-2</v>
      </c>
      <c r="AD77" s="1213">
        <f t="shared" si="33"/>
        <v>1.0175470039650256E-2</v>
      </c>
      <c r="AE77" s="1214"/>
      <c r="AF77" s="1211">
        <f t="shared" si="34"/>
        <v>-1.1222025960556881E-2</v>
      </c>
      <c r="AG77" s="1212"/>
      <c r="AH77" s="1149">
        <f t="shared" si="35"/>
        <v>88.995338520979175</v>
      </c>
      <c r="AI77" s="1149"/>
    </row>
    <row r="78" spans="3:35">
      <c r="C78" s="390">
        <f>'Step #4'!B78</f>
        <v>73</v>
      </c>
      <c r="D78" s="562">
        <f>'Step #4'!C78</f>
        <v>38749</v>
      </c>
      <c r="E78" s="581">
        <f>('IdxETF data'!C88/'IdxETF data'!C87)-1</f>
        <v>4.5309668145754323E-4</v>
      </c>
      <c r="F78" s="458">
        <f>('IdxETF data'!AA88/'IdxETF data'!AA87)-1</f>
        <v>3.2577510930341225E-2</v>
      </c>
      <c r="G78" s="458">
        <f>('FX data'!G87/'FX data'!G88)-1</f>
        <v>1.0667857497270727E-3</v>
      </c>
      <c r="H78" s="565">
        <f t="shared" si="20"/>
        <v>3.3679049904490332E-2</v>
      </c>
      <c r="I78" s="575">
        <f>('IdxETF data'!AE88/'IdxETF data'!AE87)-1</f>
        <v>2.1481656125622806E-2</v>
      </c>
      <c r="J78" s="425">
        <f>('FX data'!H88/'FX data'!H87)-1</f>
        <v>9.3489148580969683E-3</v>
      </c>
      <c r="K78" s="575">
        <f t="shared" si="21"/>
        <v>3.1031401157849192E-2</v>
      </c>
      <c r="L78" s="460">
        <f>('IdxETF data'!AG88/'IdxETF data'!AG87)-1</f>
        <v>1.0495737655762616E-2</v>
      </c>
      <c r="M78" s="460">
        <f>('FX data'!I87/'FX data'!I88)-1</f>
        <v>-4.3831943173178178E-4</v>
      </c>
      <c r="N78" s="460">
        <f t="shared" si="22"/>
        <v>1.005281773826594E-2</v>
      </c>
      <c r="O78" s="576">
        <f>('IdxETF data'!AO88/'IdxETF data'!AO87)-1</f>
        <v>-2.6690415670914125E-2</v>
      </c>
      <c r="P78" s="576">
        <f>('FX data'!L87/'FX data'!L88)-1</f>
        <v>-1.2812897751378838E-2</v>
      </c>
      <c r="Q78" s="576">
        <f t="shared" si="23"/>
        <v>-3.9161331855359749E-2</v>
      </c>
      <c r="R78" s="577">
        <f>('IdxETF data'!AY88/'IdxETF data'!AY87)-1</f>
        <v>2.8970797295395645E-2</v>
      </c>
      <c r="S78" s="577">
        <f>('FX data'!P88/'FX data'!P87)-1</f>
        <v>-1.4284849585376125E-2</v>
      </c>
      <c r="T78" s="577">
        <f t="shared" si="24"/>
        <v>1.4272104228286286E-2</v>
      </c>
      <c r="V78">
        <f t="shared" si="25"/>
        <v>68</v>
      </c>
      <c r="W78" s="591">
        <f t="shared" si="26"/>
        <v>38596</v>
      </c>
      <c r="X78" s="537">
        <f t="shared" si="27"/>
        <v>6.9489400408087043E-3</v>
      </c>
      <c r="Y78" s="599">
        <f t="shared" si="28"/>
        <v>-4.9872848059756558E-3</v>
      </c>
      <c r="Z78" s="603">
        <f t="shared" si="29"/>
        <v>6.5979994641045758E-2</v>
      </c>
      <c r="AA78" s="607">
        <f t="shared" si="30"/>
        <v>3.5610887598449548E-2</v>
      </c>
      <c r="AB78" s="612">
        <f t="shared" si="31"/>
        <v>0.11295822993934257</v>
      </c>
      <c r="AC78" s="617">
        <f t="shared" si="32"/>
        <v>2.3369264683125168E-2</v>
      </c>
      <c r="AD78" s="1213">
        <f t="shared" si="33"/>
        <v>2.9122320713675726E-2</v>
      </c>
      <c r="AE78" s="1214"/>
      <c r="AF78" s="1211">
        <f t="shared" si="34"/>
        <v>6.9489400408087043E-3</v>
      </c>
      <c r="AG78" s="1212"/>
      <c r="AH78" s="1149">
        <f t="shared" si="35"/>
        <v>91.587089311409272</v>
      </c>
      <c r="AI78" s="1149"/>
    </row>
    <row r="79" spans="3:35">
      <c r="C79" s="390">
        <f>'Step #4'!B79</f>
        <v>74</v>
      </c>
      <c r="D79" s="562">
        <f>'Step #4'!C79</f>
        <v>38777</v>
      </c>
      <c r="E79" s="581">
        <f>('IdxETF data'!C89/'IdxETF data'!C88)-1</f>
        <v>1.1095841206877566E-2</v>
      </c>
      <c r="F79" s="458">
        <f>('IdxETF data'!AA89/'IdxETF data'!AA88)-1</f>
        <v>-5.6579523459199255E-4</v>
      </c>
      <c r="G79" s="458">
        <f>('FX data'!G88/'FX data'!G89)-1</f>
        <v>2.8112949371812412E-3</v>
      </c>
      <c r="H79" s="565">
        <f t="shared" si="20"/>
        <v>2.2439090853108024E-3</v>
      </c>
      <c r="I79" s="575">
        <f>('IdxETF data'!AE89/'IdxETF data'!AE88)-1</f>
        <v>3.002740454326247E-2</v>
      </c>
      <c r="J79" s="425">
        <f>('FX data'!H89/'FX data'!H88)-1</f>
        <v>-1.5960965927886317E-2</v>
      </c>
      <c r="K79" s="575">
        <f t="shared" si="21"/>
        <v>1.3587172234558187E-2</v>
      </c>
      <c r="L79" s="460">
        <f>('IdxETF data'!AG89/'IdxETF data'!AG88)-1</f>
        <v>-7.1263353446905375E-3</v>
      </c>
      <c r="M79" s="460">
        <f>('FX data'!I88/'FX data'!I89)-1</f>
        <v>-6.445458529913406E-5</v>
      </c>
      <c r="N79" s="460">
        <f t="shared" si="22"/>
        <v>-7.1903306050002946E-3</v>
      </c>
      <c r="O79" s="576">
        <f>('IdxETF data'!AO89/'IdxETF data'!AO88)-1</f>
        <v>5.2712608332289523E-2</v>
      </c>
      <c r="P79" s="576">
        <f>('FX data'!L88/'FX data'!L89)-1</f>
        <v>1.4374246858323225E-2</v>
      </c>
      <c r="Q79" s="576">
        <f t="shared" si="23"/>
        <v>6.7844559235327173E-2</v>
      </c>
      <c r="R79" s="577">
        <f>('IdxETF data'!AY89/'IdxETF data'!AY88)-1</f>
        <v>2.0725532163409444E-2</v>
      </c>
      <c r="S79" s="577">
        <f>('FX data'!P89/'FX data'!P88)-1</f>
        <v>-6.0792140006140638E-3</v>
      </c>
      <c r="T79" s="577">
        <f t="shared" si="24"/>
        <v>1.45203232174973E-2</v>
      </c>
      <c r="V79">
        <f t="shared" si="25"/>
        <v>69</v>
      </c>
      <c r="W79" s="591">
        <f t="shared" si="26"/>
        <v>38626</v>
      </c>
      <c r="X79" s="537">
        <f t="shared" si="27"/>
        <v>-1.7740741042146402E-2</v>
      </c>
      <c r="Y79" s="599">
        <f t="shared" si="28"/>
        <v>-5.4001901985921363E-2</v>
      </c>
      <c r="Z79" s="603">
        <f t="shared" si="29"/>
        <v>-6.4653648515421214E-2</v>
      </c>
      <c r="AA79" s="607">
        <f t="shared" si="30"/>
        <v>-6.6116547668615078E-2</v>
      </c>
      <c r="AB79" s="612">
        <f t="shared" si="31"/>
        <v>-3.2834234978706189E-2</v>
      </c>
      <c r="AC79" s="617">
        <f t="shared" si="32"/>
        <v>-2.7957312806368817E-2</v>
      </c>
      <c r="AD79" s="1213">
        <f t="shared" si="33"/>
        <v>-3.7585438537428961E-2</v>
      </c>
      <c r="AE79" s="1214"/>
      <c r="AF79" s="1211">
        <f t="shared" si="34"/>
        <v>-1.7740741042146402E-2</v>
      </c>
      <c r="AG79" s="1212"/>
      <c r="AH79" s="1149">
        <f t="shared" si="35"/>
        <v>88.144748395273282</v>
      </c>
      <c r="AI79" s="1149"/>
    </row>
    <row r="80" spans="3:35">
      <c r="C80" s="390">
        <f>'Step #4'!B80</f>
        <v>75</v>
      </c>
      <c r="D80" s="562">
        <f>'Step #4'!C80</f>
        <v>38808</v>
      </c>
      <c r="E80" s="581">
        <f>('IdxETF data'!C90/'IdxETF data'!C89)-1</f>
        <v>1.2155660413786684E-2</v>
      </c>
      <c r="F80" s="458">
        <f>('IdxETF data'!AA90/'IdxETF data'!AA89)-1</f>
        <v>0.10931873972400363</v>
      </c>
      <c r="G80" s="458">
        <f>('FX data'!G89/'FX data'!G90)-1</f>
        <v>2.2441092133149709E-3</v>
      </c>
      <c r="H80" s="565">
        <f t="shared" si="20"/>
        <v>0.11180817212832128</v>
      </c>
      <c r="I80" s="575">
        <f>('IdxETF data'!AE90/'IdxETF data'!AE89)-1</f>
        <v>6.6682621472200498E-3</v>
      </c>
      <c r="J80" s="425">
        <f>('FX data'!H90/'FX data'!H89)-1</f>
        <v>1.8909152029582321E-2</v>
      </c>
      <c r="K80" s="575">
        <f t="shared" si="21"/>
        <v>2.5703505359517154E-2</v>
      </c>
      <c r="L80" s="460">
        <f>('IdxETF data'!AG90/'IdxETF data'!AG89)-1</f>
        <v>5.4176436117031157E-2</v>
      </c>
      <c r="M80" s="460">
        <f>('FX data'!I89/'FX data'!I90)-1</f>
        <v>-3.0928632181248528E-4</v>
      </c>
      <c r="N80" s="460">
        <f t="shared" si="22"/>
        <v>5.3850393764563131E-2</v>
      </c>
      <c r="O80" s="576">
        <f>('IdxETF data'!AO90/'IdxETF data'!AO89)-1</f>
        <v>-8.9937129812073247E-3</v>
      </c>
      <c r="P80" s="576">
        <f>('FX data'!L89/'FX data'!L90)-1</f>
        <v>-1.3919538278730159E-2</v>
      </c>
      <c r="Q80" s="576">
        <f t="shared" si="23"/>
        <v>-2.2788062927827646E-2</v>
      </c>
      <c r="R80" s="577">
        <f>('IdxETF data'!AY90/'IdxETF data'!AY89)-1</f>
        <v>3.0516326671903293E-2</v>
      </c>
      <c r="S80" s="577">
        <f>('FX data'!P90/'FX data'!P89)-1</f>
        <v>-1.8534536018782743E-3</v>
      </c>
      <c r="T80" s="577">
        <f t="shared" si="24"/>
        <v>2.86063124744389E-2</v>
      </c>
      <c r="V80">
        <f t="shared" si="25"/>
        <v>70</v>
      </c>
      <c r="W80" s="591">
        <f t="shared" si="26"/>
        <v>38657</v>
      </c>
      <c r="X80" s="537">
        <f t="shared" si="27"/>
        <v>3.518612107604735E-2</v>
      </c>
      <c r="Y80" s="599">
        <f t="shared" si="28"/>
        <v>6.6430574346536542E-3</v>
      </c>
      <c r="Z80" s="603">
        <f t="shared" si="29"/>
        <v>6.1055392654397966E-2</v>
      </c>
      <c r="AA80" s="607">
        <f t="shared" si="30"/>
        <v>3.9087808455321449E-2</v>
      </c>
      <c r="AB80" s="612">
        <f t="shared" si="31"/>
        <v>6.9963759175861284E-2</v>
      </c>
      <c r="AC80" s="617">
        <f t="shared" si="32"/>
        <v>3.7597173948720197E-2</v>
      </c>
      <c r="AD80" s="1213">
        <f t="shared" si="33"/>
        <v>3.8894090101766976E-2</v>
      </c>
      <c r="AE80" s="1214"/>
      <c r="AF80" s="1211">
        <f t="shared" si="34"/>
        <v>3.518612107604735E-2</v>
      </c>
      <c r="AG80" s="1212"/>
      <c r="AH80" s="1149">
        <f t="shared" si="35"/>
        <v>91.573058181356615</v>
      </c>
      <c r="AI80" s="1149"/>
    </row>
    <row r="81" spans="3:35">
      <c r="C81" s="390">
        <f>'Step #4'!B81</f>
        <v>76</v>
      </c>
      <c r="D81" s="562">
        <f>'Step #4'!C81</f>
        <v>38838</v>
      </c>
      <c r="E81" s="581">
        <f>('IdxETF data'!C91/'IdxETF data'!C90)-1</f>
        <v>-3.091690129023883E-2</v>
      </c>
      <c r="F81" s="458">
        <f>('IdxETF data'!AA91/'IdxETF data'!AA90)-1</f>
        <v>0.1396152012073586</v>
      </c>
      <c r="G81" s="458">
        <f>('FX data'!G90/'FX data'!G91)-1</f>
        <v>5.6134223164727715E-4</v>
      </c>
      <c r="H81" s="565">
        <f t="shared" si="20"/>
        <v>0.14025491534762358</v>
      </c>
      <c r="I81" s="575">
        <f>('IdxETF data'!AE91/'IdxETF data'!AE90)-1</f>
        <v>-5.2751425861880197E-2</v>
      </c>
      <c r="J81" s="425">
        <f>('FX data'!H91/'FX data'!H90)-1</f>
        <v>3.9838337182448003E-2</v>
      </c>
      <c r="K81" s="575">
        <f t="shared" si="21"/>
        <v>-1.5014617769772642E-2</v>
      </c>
      <c r="L81" s="460">
        <f>('IdxETF data'!AG91/'IdxETF data'!AG90)-1</f>
        <v>-4.8220192622426272E-2</v>
      </c>
      <c r="M81" s="460">
        <f>('FX data'!I90/'FX data'!I91)-1</f>
        <v>9.1580997587947799E-4</v>
      </c>
      <c r="N81" s="460">
        <f t="shared" si="22"/>
        <v>-4.7348543179989266E-2</v>
      </c>
      <c r="O81" s="576">
        <f>('IdxETF data'!AO91/'IdxETF data'!AO90)-1</f>
        <v>-8.5110657496266118E-2</v>
      </c>
      <c r="P81" s="576">
        <f>('FX data'!L90/'FX data'!L91)-1</f>
        <v>4.2101539005837463E-2</v>
      </c>
      <c r="Q81" s="576">
        <f t="shared" si="23"/>
        <v>-4.6592408156820198E-2</v>
      </c>
      <c r="R81" s="577">
        <f>('IdxETF data'!AY91/'IdxETF data'!AY90)-1</f>
        <v>-8.688818267392362E-2</v>
      </c>
      <c r="S81" s="577">
        <f>('FX data'!P91/'FX data'!P90)-1</f>
        <v>-2.2839811834612478E-2</v>
      </c>
      <c r="T81" s="577">
        <f t="shared" si="24"/>
        <v>-0.10774348476561224</v>
      </c>
      <c r="V81">
        <f t="shared" si="25"/>
        <v>71</v>
      </c>
      <c r="W81" s="591">
        <f t="shared" si="26"/>
        <v>38687</v>
      </c>
      <c r="X81" s="537">
        <f t="shared" si="27"/>
        <v>-9.5239619681797283E-4</v>
      </c>
      <c r="Y81" s="599">
        <f t="shared" si="28"/>
        <v>5.7026451343925144E-2</v>
      </c>
      <c r="Z81" s="603">
        <f t="shared" si="29"/>
        <v>1.5680264755055573E-2</v>
      </c>
      <c r="AA81" s="607">
        <f t="shared" si="30"/>
        <v>-4.5010193100990525E-3</v>
      </c>
      <c r="AB81" s="612">
        <f t="shared" si="31"/>
        <v>4.7493323011104538E-2</v>
      </c>
      <c r="AC81" s="617">
        <f t="shared" si="32"/>
        <v>1.7762668971115447E-2</v>
      </c>
      <c r="AD81" s="1213">
        <f t="shared" si="33"/>
        <v>1.6600546203332012E-2</v>
      </c>
      <c r="AE81" s="1214"/>
      <c r="AF81" s="1211">
        <f t="shared" si="34"/>
        <v>-9.5239619681797283E-4</v>
      </c>
      <c r="AG81" s="1212"/>
      <c r="AH81" s="1149">
        <f t="shared" si="35"/>
        <v>93.093220964676647</v>
      </c>
      <c r="AI81" s="1149"/>
    </row>
    <row r="82" spans="3:35">
      <c r="C82" s="390">
        <f>'Step #4'!B82</f>
        <v>77</v>
      </c>
      <c r="D82" s="562">
        <f>'Step #4'!C82</f>
        <v>38869</v>
      </c>
      <c r="E82" s="581">
        <f>('IdxETF data'!C92/'IdxETF data'!C91)-1</f>
        <v>8.6608035651192239E-5</v>
      </c>
      <c r="F82" s="458">
        <f>('IdxETF data'!AA92/'IdxETF data'!AA91)-1</f>
        <v>1.8833248082112286E-2</v>
      </c>
      <c r="G82" s="458">
        <f>('FX data'!G91/'FX data'!G92)-1</f>
        <v>-2.3695500349185661E-4</v>
      </c>
      <c r="H82" s="565">
        <f t="shared" si="20"/>
        <v>1.8591830446255342E-2</v>
      </c>
      <c r="I82" s="575">
        <f>('IdxETF data'!AE92/'IdxETF data'!AE91)-1</f>
        <v>-1.6775055472675326E-3</v>
      </c>
      <c r="J82" s="425">
        <f>('FX data'!H92/'FX data'!H91)-1</f>
        <v>1.7212659633536909E-2</v>
      </c>
      <c r="K82" s="575">
        <f t="shared" si="21"/>
        <v>1.5506279754250896E-2</v>
      </c>
      <c r="L82" s="460">
        <f>('IdxETF data'!AG92/'IdxETF data'!AG91)-1</f>
        <v>2.5837641583769999E-2</v>
      </c>
      <c r="M82" s="460">
        <f>('FX data'!I91/'FX data'!I92)-1</f>
        <v>-6.5740287194815394E-4</v>
      </c>
      <c r="N82" s="460">
        <f t="shared" si="22"/>
        <v>2.5163252972040251E-2</v>
      </c>
      <c r="O82" s="576">
        <f>('IdxETF data'!AO92/'IdxETF data'!AO91)-1</f>
        <v>2.4470680983161852E-3</v>
      </c>
      <c r="P82" s="576">
        <f>('FX data'!L91/'FX data'!L92)-1</f>
        <v>5.6034866138929829E-3</v>
      </c>
      <c r="Q82" s="576">
        <f t="shared" si="23"/>
        <v>8.0642668255412886E-3</v>
      </c>
      <c r="R82" s="577">
        <f>('IdxETF data'!AY92/'IdxETF data'!AY91)-1</f>
        <v>2.161182173164522E-2</v>
      </c>
      <c r="S82" s="577">
        <f>('FX data'!P92/'FX data'!P91)-1</f>
        <v>1.7736111990878101E-3</v>
      </c>
      <c r="T82" s="577">
        <f t="shared" si="24"/>
        <v>2.3423763899788952E-2</v>
      </c>
      <c r="V82">
        <f t="shared" si="25"/>
        <v>72</v>
      </c>
      <c r="W82" s="591">
        <f t="shared" si="26"/>
        <v>38718</v>
      </c>
      <c r="X82" s="537">
        <f t="shared" si="27"/>
        <v>2.5466838635253009E-2</v>
      </c>
      <c r="Y82" s="599">
        <f t="shared" si="28"/>
        <v>8.4824032446344289E-2</v>
      </c>
      <c r="Z82" s="603">
        <f t="shared" si="29"/>
        <v>7.4088300537773266E-2</v>
      </c>
      <c r="AA82" s="607">
        <f t="shared" si="30"/>
        <v>5.911036772570033E-2</v>
      </c>
      <c r="AB82" s="612">
        <f t="shared" si="31"/>
        <v>7.1434768356519518E-2</v>
      </c>
      <c r="AC82" s="617">
        <f t="shared" si="32"/>
        <v>4.1790870689490944E-3</v>
      </c>
      <c r="AD82" s="1213">
        <f t="shared" si="33"/>
        <v>4.7496007716835729E-2</v>
      </c>
      <c r="AE82" s="1214"/>
      <c r="AF82" s="1211">
        <f t="shared" si="34"/>
        <v>2.5466838635253009E-2</v>
      </c>
      <c r="AG82" s="1212"/>
      <c r="AH82" s="1149">
        <f t="shared" si="35"/>
        <v>97.514777306000028</v>
      </c>
      <c r="AI82" s="1149"/>
    </row>
    <row r="83" spans="3:35">
      <c r="C83" s="390">
        <f>'Step #4'!B83</f>
        <v>78</v>
      </c>
      <c r="D83" s="562">
        <f>'Step #4'!C83</f>
        <v>38899</v>
      </c>
      <c r="E83" s="581">
        <f>('IdxETF data'!C93/'IdxETF data'!C92)-1</f>
        <v>5.0858132577547011E-3</v>
      </c>
      <c r="F83" s="458">
        <f>('IdxETF data'!AA93/'IdxETF data'!AA92)-1</f>
        <v>-3.5568493369491305E-2</v>
      </c>
      <c r="G83" s="458">
        <f>('FX data'!G92/'FX data'!G93)-1</f>
        <v>3.2530904359140411E-3</v>
      </c>
      <c r="H83" s="565">
        <f t="shared" si="20"/>
        <v>-3.2431110459177459E-2</v>
      </c>
      <c r="I83" s="575">
        <f>('IdxETF data'!AE93/'IdxETF data'!AE92)-1</f>
        <v>-2.3575064286318614E-4</v>
      </c>
      <c r="J83" s="425">
        <f>('FX data'!H93/'FX data'!H92)-1</f>
        <v>-2.4173424828445311E-3</v>
      </c>
      <c r="K83" s="575">
        <f t="shared" si="21"/>
        <v>-2.6525232356633399E-3</v>
      </c>
      <c r="L83" s="460">
        <f>('IdxETF data'!AG93/'IdxETF data'!AG92)-1</f>
        <v>4.3258923059347643E-2</v>
      </c>
      <c r="M83" s="460">
        <f>('FX data'!I92/'FX data'!I93)-1</f>
        <v>-1.1844985193769642E-3</v>
      </c>
      <c r="N83" s="460">
        <f t="shared" si="22"/>
        <v>4.2023184409657022E-2</v>
      </c>
      <c r="O83" s="576">
        <f>('IdxETF data'!AO93/'IdxETF data'!AO92)-1</f>
        <v>-3.1196102833581651E-3</v>
      </c>
      <c r="P83" s="576">
        <f>('FX data'!L92/'FX data'!L93)-1</f>
        <v>-2.1667246780368909E-2</v>
      </c>
      <c r="Q83" s="576">
        <f t="shared" si="23"/>
        <v>-2.4719263697858929E-2</v>
      </c>
      <c r="R83" s="577">
        <f>('IdxETF data'!AY93/'IdxETF data'!AY92)-1</f>
        <v>4.1225591963149899E-3</v>
      </c>
      <c r="S83" s="577">
        <f>('FX data'!P93/'FX data'!P92)-1</f>
        <v>2.1498577300032018E-3</v>
      </c>
      <c r="T83" s="577">
        <f t="shared" si="24"/>
        <v>6.281279842073717E-3</v>
      </c>
      <c r="V83">
        <f t="shared" si="25"/>
        <v>73</v>
      </c>
      <c r="W83" s="591">
        <f t="shared" si="26"/>
        <v>38749</v>
      </c>
      <c r="X83" s="537">
        <f t="shared" si="27"/>
        <v>4.5309668145754323E-4</v>
      </c>
      <c r="Y83" s="599">
        <f t="shared" si="28"/>
        <v>3.3679049904490332E-2</v>
      </c>
      <c r="Z83" s="603">
        <f t="shared" si="29"/>
        <v>3.1031401157849192E-2</v>
      </c>
      <c r="AA83" s="607">
        <f t="shared" si="30"/>
        <v>1.005281773826594E-2</v>
      </c>
      <c r="AB83" s="612">
        <f t="shared" si="31"/>
        <v>-3.9161331855359749E-2</v>
      </c>
      <c r="AC83" s="617">
        <f t="shared" si="32"/>
        <v>1.4272104228286286E-2</v>
      </c>
      <c r="AD83" s="1213">
        <f t="shared" si="33"/>
        <v>8.4041653430531917E-3</v>
      </c>
      <c r="AE83" s="1214"/>
      <c r="AF83" s="1211">
        <f t="shared" si="34"/>
        <v>4.5309668145754323E-4</v>
      </c>
      <c r="AG83" s="1212"/>
      <c r="AH83" s="1149">
        <f t="shared" si="35"/>
        <v>98.33430761787065</v>
      </c>
      <c r="AI83" s="1149"/>
    </row>
    <row r="84" spans="3:35">
      <c r="C84" s="390">
        <f>'Step #4'!B84</f>
        <v>79</v>
      </c>
      <c r="D84" s="562">
        <f>'Step #4'!C84</f>
        <v>38930</v>
      </c>
      <c r="E84" s="581">
        <f>('IdxETF data'!C94/'IdxETF data'!C93)-1</f>
        <v>2.1274262528785837E-2</v>
      </c>
      <c r="F84" s="458">
        <f>('IdxETF data'!AA94/'IdxETF data'!AA93)-1</f>
        <v>2.8464045870674415E-2</v>
      </c>
      <c r="G84" s="458">
        <f>('FX data'!G93/'FX data'!G94)-1</f>
        <v>2.4332120908063803E-3</v>
      </c>
      <c r="H84" s="565">
        <f t="shared" si="20"/>
        <v>3.0966517022046558E-2</v>
      </c>
      <c r="I84" s="575">
        <f>('IdxETF data'!AE94/'IdxETF data'!AE93)-1</f>
        <v>3.1256694822360931E-2</v>
      </c>
      <c r="J84" s="425">
        <f>('FX data'!H94/'FX data'!H93)-1</f>
        <v>-1.1725162198077399E-3</v>
      </c>
      <c r="K84" s="575">
        <f t="shared" si="21"/>
        <v>3.0047529620896407E-2</v>
      </c>
      <c r="L84" s="460">
        <f>('IdxETF data'!AG94/'IdxETF data'!AG93)-1</f>
        <v>2.4802383952544416E-2</v>
      </c>
      <c r="M84" s="460">
        <f>('FX data'!I93/'FX data'!I94)-1</f>
        <v>-6.8190883007601677E-4</v>
      </c>
      <c r="N84" s="460">
        <f t="shared" si="22"/>
        <v>2.410356215784426E-2</v>
      </c>
      <c r="O84" s="576">
        <f>('IdxETF data'!AO94/'IdxETF data'!AO93)-1</f>
        <v>4.4249118351530559E-2</v>
      </c>
      <c r="P84" s="576">
        <f>('FX data'!L93/'FX data'!L94)-1</f>
        <v>-3.4794711203889328E-4</v>
      </c>
      <c r="Q84" s="576">
        <f t="shared" si="23"/>
        <v>4.3885774886550877E-2</v>
      </c>
      <c r="R84" s="577">
        <f>('IdxETF data'!AY94/'IdxETF data'!AY93)-1</f>
        <v>1.5113890819914877E-2</v>
      </c>
      <c r="S84" s="577">
        <f>('FX data'!P94/'FX data'!P93)-1</f>
        <v>-2.4607230740110175E-3</v>
      </c>
      <c r="T84" s="577">
        <f t="shared" si="24"/>
        <v>1.2615976646025207E-2</v>
      </c>
      <c r="V84">
        <f t="shared" si="25"/>
        <v>74</v>
      </c>
      <c r="W84" s="591">
        <f t="shared" si="26"/>
        <v>38777</v>
      </c>
      <c r="X84" s="537">
        <f t="shared" si="27"/>
        <v>1.1095841206877566E-2</v>
      </c>
      <c r="Y84" s="599">
        <f t="shared" si="28"/>
        <v>2.2439090853108024E-3</v>
      </c>
      <c r="Z84" s="603">
        <f t="shared" si="29"/>
        <v>1.3587172234558187E-2</v>
      </c>
      <c r="AA84" s="607">
        <f t="shared" si="30"/>
        <v>-7.1903306050002946E-3</v>
      </c>
      <c r="AB84" s="612">
        <f t="shared" si="31"/>
        <v>6.7844559235327173E-2</v>
      </c>
      <c r="AC84" s="617">
        <f t="shared" si="32"/>
        <v>1.45203232174973E-2</v>
      </c>
      <c r="AD84" s="1213">
        <f t="shared" si="33"/>
        <v>1.4330453865513793E-2</v>
      </c>
      <c r="AE84" s="1214"/>
      <c r="AF84" s="1211">
        <f t="shared" si="34"/>
        <v>1.1095841206877566E-2</v>
      </c>
      <c r="AG84" s="1212"/>
      <c r="AH84" s="1149">
        <f t="shared" si="35"/>
        <v>99.743482876585787</v>
      </c>
      <c r="AI84" s="1149"/>
    </row>
    <row r="85" spans="3:35">
      <c r="C85" s="390">
        <f>'Step #4'!B85</f>
        <v>80</v>
      </c>
      <c r="D85" s="562">
        <f>'Step #4'!C85</f>
        <v>38961</v>
      </c>
      <c r="E85" s="581">
        <f>('IdxETF data'!C95/'IdxETF data'!C94)-1</f>
        <v>2.4566274485741779E-2</v>
      </c>
      <c r="F85" s="458">
        <f>('IdxETF data'!AA95/'IdxETF data'!AA94)-1</f>
        <v>5.6543992389649578E-2</v>
      </c>
      <c r="G85" s="458">
        <f>('FX data'!G94/'FX data'!G95)-1</f>
        <v>2.4769592496196591E-3</v>
      </c>
      <c r="H85" s="565">
        <f t="shared" si="20"/>
        <v>5.9161008804229143E-2</v>
      </c>
      <c r="I85" s="575">
        <f>('IdxETF data'!AE95/'IdxETF data'!AE94)-1</f>
        <v>2.4704928578046959E-2</v>
      </c>
      <c r="J85" s="425">
        <f>('FX data'!H95/'FX data'!H94)-1</f>
        <v>4.304272969165801E-3</v>
      </c>
      <c r="K85" s="575">
        <f t="shared" si="21"/>
        <v>2.9115538303496447E-2</v>
      </c>
      <c r="L85" s="460">
        <f>('IdxETF data'!AG95/'IdxETF data'!AG94)-1</f>
        <v>8.669440738096057E-3</v>
      </c>
      <c r="M85" s="460">
        <f>('FX data'!I94/'FX data'!I95)-1</f>
        <v>-7.3283620467978761E-4</v>
      </c>
      <c r="N85" s="460">
        <f t="shared" si="22"/>
        <v>7.9302512533689917E-3</v>
      </c>
      <c r="O85" s="576">
        <f>('IdxETF data'!AO95/'IdxETF data'!AO94)-1</f>
        <v>-8.1654694023514107E-4</v>
      </c>
      <c r="P85" s="576">
        <f>('FX data'!L94/'FX data'!L95)-1</f>
        <v>-1.9196314307652895E-2</v>
      </c>
      <c r="Q85" s="576">
        <f t="shared" si="23"/>
        <v>-1.9997186556176327E-2</v>
      </c>
      <c r="R85" s="577">
        <f>('IdxETF data'!AY95/'IdxETF data'!AY94)-1</f>
        <v>3.4833453940428249E-2</v>
      </c>
      <c r="S85" s="577">
        <f>('FX data'!P95/'FX data'!P94)-1</f>
        <v>-5.6293485135989751E-3</v>
      </c>
      <c r="T85" s="577">
        <f t="shared" si="24"/>
        <v>2.9008015774666163E-2</v>
      </c>
      <c r="V85">
        <f t="shared" si="25"/>
        <v>75</v>
      </c>
      <c r="W85" s="591">
        <f t="shared" si="26"/>
        <v>38808</v>
      </c>
      <c r="X85" s="537">
        <f t="shared" si="27"/>
        <v>1.2155660413786684E-2</v>
      </c>
      <c r="Y85" s="599">
        <f t="shared" si="28"/>
        <v>0.11180817212832128</v>
      </c>
      <c r="Z85" s="603">
        <f t="shared" si="29"/>
        <v>2.5703505359517154E-2</v>
      </c>
      <c r="AA85" s="607">
        <f t="shared" si="30"/>
        <v>5.3850393764563131E-2</v>
      </c>
      <c r="AB85" s="612">
        <f t="shared" si="31"/>
        <v>-2.2788062927827646E-2</v>
      </c>
      <c r="AC85" s="617">
        <f t="shared" si="32"/>
        <v>2.86063124744389E-2</v>
      </c>
      <c r="AD85" s="1213">
        <f t="shared" si="33"/>
        <v>3.1455880119807871E-2</v>
      </c>
      <c r="AE85" s="1214"/>
      <c r="AF85" s="1211">
        <f t="shared" si="34"/>
        <v>1.2155660413786684E-2</v>
      </c>
      <c r="AG85" s="1212"/>
      <c r="AH85" s="1149">
        <f t="shared" si="35"/>
        <v>102.88100191668379</v>
      </c>
      <c r="AI85" s="1149"/>
    </row>
    <row r="86" spans="3:35">
      <c r="C86" s="390">
        <f>'Step #4'!B86</f>
        <v>81</v>
      </c>
      <c r="D86" s="562">
        <f>'Step #4'!C86</f>
        <v>38991</v>
      </c>
      <c r="E86" s="581">
        <f>('IdxETF data'!C96/'IdxETF data'!C95)-1</f>
        <v>3.1508028596025195E-2</v>
      </c>
      <c r="F86" s="458">
        <f>('IdxETF data'!AA96/'IdxETF data'!AA95)-1</f>
        <v>4.8828990268022787E-2</v>
      </c>
      <c r="G86" s="458">
        <f>('FX data'!G95/'FX data'!G96)-1</f>
        <v>6.2373481781377027E-3</v>
      </c>
      <c r="H86" s="565">
        <f t="shared" si="20"/>
        <v>5.5370901859649102E-2</v>
      </c>
      <c r="I86" s="575">
        <f>('IdxETF data'!AE96/'IdxETF data'!AE95)-1</f>
        <v>4.4066505432381664E-2</v>
      </c>
      <c r="J86" s="425">
        <f>('FX data'!H96/'FX data'!H95)-1</f>
        <v>-6.9352450713006109E-3</v>
      </c>
      <c r="K86" s="575">
        <f t="shared" si="21"/>
        <v>3.6825648346471729E-2</v>
      </c>
      <c r="L86" s="460">
        <f>('IdxETF data'!AG96/'IdxETF data'!AG95)-1</f>
        <v>4.4536086553781384E-2</v>
      </c>
      <c r="M86" s="460">
        <f>('FX data'!I95/'FX data'!I96)-1</f>
        <v>-1.6814057065113186E-3</v>
      </c>
      <c r="N86" s="460">
        <f t="shared" si="22"/>
        <v>4.2779797617192861E-2</v>
      </c>
      <c r="O86" s="576">
        <f>('IdxETF data'!AO96/'IdxETF data'!AO95)-1</f>
        <v>1.6853771346067026E-2</v>
      </c>
      <c r="P86" s="576">
        <f>('FX data'!L95/'FX data'!L96)-1</f>
        <v>-3.8245792962774416E-3</v>
      </c>
      <c r="Q86" s="576">
        <f t="shared" si="23"/>
        <v>1.2964733464835287E-2</v>
      </c>
      <c r="R86" s="577">
        <f>('IdxETF data'!AY96/'IdxETF data'!AY95)-1</f>
        <v>5.1731074276050393E-2</v>
      </c>
      <c r="S86" s="577">
        <f>('FX data'!P96/'FX data'!P95)-1</f>
        <v>7.633102219960497E-3</v>
      </c>
      <c r="T86" s="577">
        <f t="shared" si="24"/>
        <v>5.9759045073908279E-2</v>
      </c>
      <c r="V86">
        <f t="shared" si="25"/>
        <v>76</v>
      </c>
      <c r="W86" s="591">
        <f t="shared" si="26"/>
        <v>38838</v>
      </c>
      <c r="X86" s="537">
        <f t="shared" si="27"/>
        <v>-3.091690129023883E-2</v>
      </c>
      <c r="Y86" s="599">
        <f t="shared" si="28"/>
        <v>0.14025491534762358</v>
      </c>
      <c r="Z86" s="603">
        <f t="shared" si="29"/>
        <v>-1.5014617769772642E-2</v>
      </c>
      <c r="AA86" s="607">
        <f t="shared" si="30"/>
        <v>-4.7348543179989266E-2</v>
      </c>
      <c r="AB86" s="612">
        <f t="shared" si="31"/>
        <v>-4.6592408156820198E-2</v>
      </c>
      <c r="AC86" s="617">
        <f t="shared" si="32"/>
        <v>-0.10774348476561224</v>
      </c>
      <c r="AD86" s="1213">
        <f t="shared" si="33"/>
        <v>-1.3749159489660061E-2</v>
      </c>
      <c r="AE86" s="1214"/>
      <c r="AF86" s="1211">
        <f t="shared" si="34"/>
        <v>-3.091690129023883E-2</v>
      </c>
      <c r="AG86" s="1212"/>
      <c r="AH86" s="1149">
        <f t="shared" si="35"/>
        <v>101.46647461287527</v>
      </c>
      <c r="AI86" s="1149"/>
    </row>
    <row r="87" spans="3:35">
      <c r="C87" s="390">
        <f>'Step #4'!B87</f>
        <v>82</v>
      </c>
      <c r="D87" s="562">
        <f>'Step #4'!C87</f>
        <v>39022</v>
      </c>
      <c r="E87" s="581">
        <f>('IdxETF data'!C97/'IdxETF data'!C96)-1</f>
        <v>1.6466609576614388E-2</v>
      </c>
      <c r="F87" s="458">
        <f>('IdxETF data'!AA97/'IdxETF data'!AA96)-1</f>
        <v>0.14216377049810403</v>
      </c>
      <c r="G87" s="458">
        <f>('FX data'!G96/'FX data'!G97)-1</f>
        <v>4.1415758314911066E-3</v>
      </c>
      <c r="H87" s="565">
        <f t="shared" si="20"/>
        <v>0.14689412836560378</v>
      </c>
      <c r="I87" s="575">
        <f>('IdxETF data'!AE97/'IdxETF data'!AE96)-1</f>
        <v>6.423757122606899E-3</v>
      </c>
      <c r="J87" s="425">
        <f>('FX data'!H97/'FX data'!H96)-1</f>
        <v>2.1186440677964935E-3</v>
      </c>
      <c r="K87" s="575">
        <f t="shared" si="21"/>
        <v>8.5560108453242023E-3</v>
      </c>
      <c r="L87" s="460">
        <f>('IdxETF data'!AG97/'IdxETF data'!AG96)-1</f>
        <v>3.4715058027901868E-2</v>
      </c>
      <c r="M87" s="460">
        <f>('FX data'!I96/'FX data'!I97)-1</f>
        <v>1.8774512955699318E-3</v>
      </c>
      <c r="N87" s="460">
        <f t="shared" si="22"/>
        <v>3.6657685154142028E-2</v>
      </c>
      <c r="O87" s="576">
        <f>('IdxETF data'!AO97/'IdxETF data'!AO96)-1</f>
        <v>-7.6259264663987025E-3</v>
      </c>
      <c r="P87" s="576">
        <f>('FX data'!L96/'FX data'!L97)-1</f>
        <v>5.555080762327913E-3</v>
      </c>
      <c r="Q87" s="576">
        <f t="shared" si="23"/>
        <v>-2.1132083414792113E-3</v>
      </c>
      <c r="R87" s="577">
        <f>('IdxETF data'!AY97/'IdxETF data'!AY96)-1</f>
        <v>5.0626456555936006E-2</v>
      </c>
      <c r="S87" s="577">
        <f>('FX data'!P97/'FX data'!P96)-1</f>
        <v>-1.5087431349031011E-2</v>
      </c>
      <c r="T87" s="577">
        <f t="shared" si="24"/>
        <v>3.4775202019172502E-2</v>
      </c>
      <c r="V87">
        <f t="shared" si="25"/>
        <v>77</v>
      </c>
      <c r="W87" s="591">
        <f t="shared" si="26"/>
        <v>38869</v>
      </c>
      <c r="X87" s="537">
        <f t="shared" si="27"/>
        <v>8.6608035651192239E-5</v>
      </c>
      <c r="Y87" s="599">
        <f t="shared" si="28"/>
        <v>1.8591830446255342E-2</v>
      </c>
      <c r="Z87" s="603">
        <f t="shared" si="29"/>
        <v>1.5506279754250896E-2</v>
      </c>
      <c r="AA87" s="607">
        <f t="shared" si="30"/>
        <v>2.5163252972040251E-2</v>
      </c>
      <c r="AB87" s="612">
        <f t="shared" si="31"/>
        <v>8.0642668255412886E-3</v>
      </c>
      <c r="AC87" s="617">
        <f t="shared" si="32"/>
        <v>2.3423763899788952E-2</v>
      </c>
      <c r="AD87" s="1213">
        <f t="shared" si="33"/>
        <v>1.0814488114073461E-2</v>
      </c>
      <c r="AE87" s="1214"/>
      <c r="AF87" s="1211">
        <f t="shared" si="34"/>
        <v>8.6608035651192239E-5</v>
      </c>
      <c r="AG87" s="1212"/>
      <c r="AH87" s="1149">
        <f t="shared" si="35"/>
        <v>102.56378259655315</v>
      </c>
      <c r="AI87" s="1149"/>
    </row>
    <row r="88" spans="3:35">
      <c r="C88" s="390">
        <f>'Step #4'!B88</f>
        <v>83</v>
      </c>
      <c r="D88" s="562">
        <f>'Step #4'!C88</f>
        <v>39052</v>
      </c>
      <c r="E88" s="581">
        <f>('IdxETF data'!C98/'IdxETF data'!C97)-1</f>
        <v>1.2615751483260995E-2</v>
      </c>
      <c r="F88" s="458">
        <f>('IdxETF data'!AA98/'IdxETF data'!AA97)-1</f>
        <v>0.27446675551036304</v>
      </c>
      <c r="G88" s="458">
        <f>('FX data'!G97/'FX data'!G98)-1</f>
        <v>4.6458200382897274E-3</v>
      </c>
      <c r="H88" s="565">
        <f t="shared" si="20"/>
        <v>0.28038769870124725</v>
      </c>
      <c r="I88" s="575">
        <f>('IdxETF data'!AE98/'IdxETF data'!AE97)-1</f>
        <v>4.5604900738555942E-2</v>
      </c>
      <c r="J88" s="425">
        <f>('FX data'!H98/'FX data'!H97)-1</f>
        <v>4.2674810116670514E-2</v>
      </c>
      <c r="K88" s="575">
        <f t="shared" si="21"/>
        <v>9.0225891334633879E-2</v>
      </c>
      <c r="L88" s="460">
        <f>('IdxETF data'!AG98/'IdxETF data'!AG97)-1</f>
        <v>5.2964914873434354E-2</v>
      </c>
      <c r="M88" s="460">
        <f>('FX data'!I97/'FX data'!I98)-1</f>
        <v>2.18655142254498E-4</v>
      </c>
      <c r="N88" s="460">
        <f t="shared" si="22"/>
        <v>5.3195151066685042E-2</v>
      </c>
      <c r="O88" s="576">
        <f>('IdxETF data'!AO98/'IdxETF data'!AO97)-1</f>
        <v>5.8466308317431492E-2</v>
      </c>
      <c r="P88" s="576">
        <f>('FX data'!L97/'FX data'!L98)-1</f>
        <v>1.4566894996965285E-2</v>
      </c>
      <c r="Q88" s="576">
        <f t="shared" si="23"/>
        <v>7.388487588851711E-2</v>
      </c>
      <c r="R88" s="577">
        <f>('IdxETF data'!AY98/'IdxETF data'!AY97)-1</f>
        <v>5.1893074054211397E-2</v>
      </c>
      <c r="S88" s="577">
        <f>('FX data'!P98/'FX data'!P97)-1</f>
        <v>-1.3139341110114056E-2</v>
      </c>
      <c r="T88" s="577">
        <f t="shared" si="24"/>
        <v>3.8071892142846675E-2</v>
      </c>
      <c r="V88">
        <f t="shared" si="25"/>
        <v>78</v>
      </c>
      <c r="W88" s="591">
        <f t="shared" si="26"/>
        <v>38899</v>
      </c>
      <c r="X88" s="537">
        <f t="shared" si="27"/>
        <v>5.0858132577547011E-3</v>
      </c>
      <c r="Y88" s="599">
        <f t="shared" si="28"/>
        <v>-3.2431110459177459E-2</v>
      </c>
      <c r="Z88" s="603">
        <f t="shared" si="29"/>
        <v>-2.6525232356633399E-3</v>
      </c>
      <c r="AA88" s="607">
        <f t="shared" si="30"/>
        <v>4.2023184409657022E-2</v>
      </c>
      <c r="AB88" s="612">
        <f t="shared" si="31"/>
        <v>-2.4719263697858929E-2</v>
      </c>
      <c r="AC88" s="617">
        <f t="shared" si="32"/>
        <v>6.281279842073717E-3</v>
      </c>
      <c r="AD88" s="1213">
        <f t="shared" si="33"/>
        <v>-8.6969969573705817E-4</v>
      </c>
      <c r="AE88" s="1214"/>
      <c r="AF88" s="1211">
        <f t="shared" si="34"/>
        <v>5.0858132577547011E-3</v>
      </c>
      <c r="AG88" s="1212"/>
      <c r="AH88" s="1149">
        <f t="shared" si="35"/>
        <v>102.47458290603529</v>
      </c>
      <c r="AI88" s="1149"/>
    </row>
    <row r="89" spans="3:35">
      <c r="C89" s="390">
        <f>'Step #4'!B89</f>
        <v>84</v>
      </c>
      <c r="D89" s="562">
        <f>'Step #4'!C89</f>
        <v>39083</v>
      </c>
      <c r="E89" s="581">
        <f>('IdxETF data'!C99/'IdxETF data'!C98)-1</f>
        <v>1.4059084819854739E-2</v>
      </c>
      <c r="F89" s="458">
        <f>('IdxETF data'!AA99/'IdxETF data'!AA98)-1</f>
        <v>4.1435960501297497E-2</v>
      </c>
      <c r="G89" s="458">
        <f>('FX data'!G98/'FX data'!G99)-1</f>
        <v>3.8308285608128489E-3</v>
      </c>
      <c r="H89" s="565">
        <f t="shared" si="20"/>
        <v>4.5425523123043376E-2</v>
      </c>
      <c r="I89" s="575">
        <f>('IdxETF data'!AE99/'IdxETF data'!AE98)-1</f>
        <v>2.9133283907095464E-2</v>
      </c>
      <c r="J89" s="425">
        <f>('FX data'!H99/'FX data'!H98)-1</f>
        <v>-2.2529288074496501E-3</v>
      </c>
      <c r="K89" s="575">
        <f t="shared" si="21"/>
        <v>2.6814719885075888E-2</v>
      </c>
      <c r="L89" s="460">
        <f>('IdxETF data'!AG99/'IdxETF data'!AG98)-1</f>
        <v>7.0974806564014781E-3</v>
      </c>
      <c r="M89" s="460">
        <f>('FX data'!I98/'FX data'!I99)-1</f>
        <v>-6.2984433847068644E-4</v>
      </c>
      <c r="N89" s="460">
        <f t="shared" si="22"/>
        <v>6.4631660099219168E-3</v>
      </c>
      <c r="O89" s="576">
        <f>('IdxETF data'!AO99/'IdxETF data'!AO98)-1</f>
        <v>9.148461542138886E-3</v>
      </c>
      <c r="P89" s="576">
        <f>('FX data'!L98/'FX data'!L99)-1</f>
        <v>-2.9453841622485877E-2</v>
      </c>
      <c r="Q89" s="576">
        <f t="shared" si="23"/>
        <v>-2.0574837417698499E-2</v>
      </c>
      <c r="R89" s="577">
        <f>('IdxETF data'!AY99/'IdxETF data'!AY98)-1</f>
        <v>4.6797700254126662E-2</v>
      </c>
      <c r="S89" s="577">
        <f>('FX data'!P99/'FX data'!P98)-1</f>
        <v>-5.2607650841073328E-3</v>
      </c>
      <c r="T89" s="577">
        <f t="shared" si="24"/>
        <v>4.129074346250583E-2</v>
      </c>
      <c r="V89">
        <f t="shared" si="25"/>
        <v>79</v>
      </c>
      <c r="W89" s="591">
        <f t="shared" si="26"/>
        <v>38930</v>
      </c>
      <c r="X89" s="537">
        <f t="shared" si="27"/>
        <v>2.1274262528785837E-2</v>
      </c>
      <c r="Y89" s="599">
        <f t="shared" si="28"/>
        <v>3.0966517022046558E-2</v>
      </c>
      <c r="Z89" s="603">
        <f t="shared" si="29"/>
        <v>3.0047529620896407E-2</v>
      </c>
      <c r="AA89" s="607">
        <f t="shared" si="30"/>
        <v>2.410356215784426E-2</v>
      </c>
      <c r="AB89" s="612">
        <f t="shared" si="31"/>
        <v>4.3885774886550877E-2</v>
      </c>
      <c r="AC89" s="617">
        <f t="shared" si="32"/>
        <v>1.2615976646025207E-2</v>
      </c>
      <c r="AD89" s="1213">
        <f t="shared" si="33"/>
        <v>2.5722343376997817E-2</v>
      </c>
      <c r="AE89" s="1214"/>
      <c r="AF89" s="1211">
        <f t="shared" si="34"/>
        <v>2.1274262528785837E-2</v>
      </c>
      <c r="AG89" s="1212"/>
      <c r="AH89" s="1149">
        <f t="shared" si="35"/>
        <v>105.11046931495896</v>
      </c>
      <c r="AI89" s="1149"/>
    </row>
    <row r="90" spans="3:35">
      <c r="C90" s="390">
        <f>'Step #4'!B90</f>
        <v>85</v>
      </c>
      <c r="D90" s="562">
        <f>'Step #4'!C90</f>
        <v>39114</v>
      </c>
      <c r="E90" s="581">
        <f>('IdxETF data'!C100/'IdxETF data'!C99)-1</f>
        <v>-2.1846145288686225E-2</v>
      </c>
      <c r="F90" s="458">
        <f>('IdxETF data'!AA100/'IdxETF data'!AA99)-1</f>
        <v>3.4000950469357472E-2</v>
      </c>
      <c r="G90" s="458">
        <f>('FX data'!G99/'FX data'!G100)-1</f>
        <v>6.1359974218497815E-3</v>
      </c>
      <c r="H90" s="565">
        <f t="shared" si="20"/>
        <v>4.0345577635627627E-2</v>
      </c>
      <c r="I90" s="575">
        <f>('IdxETF data'!AE100/'IdxETF data'!AE99)-1</f>
        <v>-1.0851190139298583E-2</v>
      </c>
      <c r="J90" s="425">
        <f>('FX data'!H100/'FX data'!H99)-1</f>
        <v>-1.9945807617040456E-2</v>
      </c>
      <c r="K90" s="575">
        <f t="shared" si="21"/>
        <v>-3.058056200540471E-2</v>
      </c>
      <c r="L90" s="460">
        <f>('IdxETF data'!AG100/'IdxETF data'!AG99)-1</f>
        <v>-2.2625119626704326E-2</v>
      </c>
      <c r="M90" s="460">
        <f>('FX data'!I99/'FX data'!I100)-1</f>
        <v>-3.1265616791174011E-3</v>
      </c>
      <c r="N90" s="460">
        <f t="shared" si="22"/>
        <v>-2.5680942473811474E-2</v>
      </c>
      <c r="O90" s="576">
        <f>('IdxETF data'!AO100/'IdxETF data'!AO99)-1</f>
        <v>1.2695960863298605E-2</v>
      </c>
      <c r="P90" s="576">
        <f>('FX data'!L99/'FX data'!L100)-1</f>
        <v>-1.5248197563603294E-2</v>
      </c>
      <c r="Q90" s="576">
        <f t="shared" si="23"/>
        <v>-2.7458272198080946E-3</v>
      </c>
      <c r="R90" s="577">
        <f>('IdxETF data'!AY100/'IdxETF data'!AY99)-1</f>
        <v>-6.8500225866240383E-3</v>
      </c>
      <c r="S90" s="577">
        <f>('FX data'!P100/'FX data'!P99)-1</f>
        <v>1.6975711674065419E-3</v>
      </c>
      <c r="T90" s="577">
        <f t="shared" si="24"/>
        <v>-5.1640798200566218E-3</v>
      </c>
      <c r="V90">
        <f t="shared" si="25"/>
        <v>80</v>
      </c>
      <c r="W90" s="591">
        <f t="shared" si="26"/>
        <v>38961</v>
      </c>
      <c r="X90" s="537">
        <f t="shared" si="27"/>
        <v>2.4566274485741779E-2</v>
      </c>
      <c r="Y90" s="599">
        <f t="shared" si="28"/>
        <v>5.9161008804229143E-2</v>
      </c>
      <c r="Z90" s="603">
        <f t="shared" si="29"/>
        <v>2.9115538303496447E-2</v>
      </c>
      <c r="AA90" s="607">
        <f t="shared" si="30"/>
        <v>7.9302512533689917E-3</v>
      </c>
      <c r="AB90" s="612">
        <f t="shared" si="31"/>
        <v>-1.9997186556176327E-2</v>
      </c>
      <c r="AC90" s="617">
        <f t="shared" si="32"/>
        <v>2.9008015774666163E-2</v>
      </c>
      <c r="AD90" s="1213">
        <f t="shared" si="33"/>
        <v>2.4762099907641437E-2</v>
      </c>
      <c r="AE90" s="1214"/>
      <c r="AF90" s="1211">
        <f t="shared" si="34"/>
        <v>2.4566274485741779E-2</v>
      </c>
      <c r="AG90" s="1212"/>
      <c r="AH90" s="1149">
        <f t="shared" si="35"/>
        <v>107.71322525747506</v>
      </c>
      <c r="AI90" s="1149"/>
    </row>
    <row r="91" spans="3:35">
      <c r="C91" s="390">
        <f>'Step #4'!B91</f>
        <v>86</v>
      </c>
      <c r="D91" s="562">
        <f>'Step #4'!C91</f>
        <v>39142</v>
      </c>
      <c r="E91" s="581">
        <f>('IdxETF data'!C101/'IdxETF data'!C100)-1</f>
        <v>9.9799547916576969E-3</v>
      </c>
      <c r="F91" s="458">
        <f>('IdxETF data'!AA101/'IdxETF data'!AA100)-1</f>
        <v>0.10513788168861948</v>
      </c>
      <c r="G91" s="458">
        <f>('FX data'!G100/'FX data'!G101)-1</f>
        <v>1.8079679731388687E-3</v>
      </c>
      <c r="H91" s="565">
        <f t="shared" si="20"/>
        <v>0.10713593558461509</v>
      </c>
      <c r="I91" s="575">
        <f>('IdxETF data'!AE101/'IdxETF data'!AE100)-1</f>
        <v>3.0018858893998468E-2</v>
      </c>
      <c r="J91" s="425">
        <f>('FX data'!H101/'FX data'!H100)-1</f>
        <v>1.1673450579832378E-2</v>
      </c>
      <c r="K91" s="575">
        <f t="shared" si="21"/>
        <v>4.2042733139592947E-2</v>
      </c>
      <c r="L91" s="460">
        <f>('IdxETF data'!AG101/'IdxETF data'!AG100)-1</f>
        <v>7.6034830798863418E-3</v>
      </c>
      <c r="M91" s="460">
        <f>('FX data'!I100/'FX data'!I101)-1</f>
        <v>-9.9847668300923065E-4</v>
      </c>
      <c r="N91" s="460">
        <f t="shared" si="22"/>
        <v>6.5974144963121262E-3</v>
      </c>
      <c r="O91" s="576">
        <f>('IdxETF data'!AO101/'IdxETF data'!AO100)-1</f>
        <v>-1.7976971609044878E-2</v>
      </c>
      <c r="P91" s="576">
        <f>('FX data'!L100/'FX data'!L101)-1</f>
        <v>2.6716583000085059E-2</v>
      </c>
      <c r="Q91" s="576">
        <f t="shared" si="23"/>
        <v>8.259328136956956E-3</v>
      </c>
      <c r="R91" s="577">
        <f>('IdxETF data'!AY101/'IdxETF data'!AY100)-1</f>
        <v>4.0941994430783168E-2</v>
      </c>
      <c r="S91" s="577">
        <f>('FX data'!P101/'FX data'!P100)-1</f>
        <v>-4.8885412592882815E-3</v>
      </c>
      <c r="T91" s="577">
        <f t="shared" si="24"/>
        <v>3.5853306542482422E-2</v>
      </c>
      <c r="V91">
        <f t="shared" si="25"/>
        <v>81</v>
      </c>
      <c r="W91" s="591">
        <f t="shared" si="26"/>
        <v>38991</v>
      </c>
      <c r="X91" s="537">
        <f t="shared" si="27"/>
        <v>3.1508028596025195E-2</v>
      </c>
      <c r="Y91" s="599">
        <f t="shared" si="28"/>
        <v>5.5370901859649102E-2</v>
      </c>
      <c r="Z91" s="603">
        <f t="shared" si="29"/>
        <v>3.6825648346471729E-2</v>
      </c>
      <c r="AA91" s="607">
        <f t="shared" si="30"/>
        <v>4.2779797617192861E-2</v>
      </c>
      <c r="AB91" s="612">
        <f t="shared" si="31"/>
        <v>1.2964733464835287E-2</v>
      </c>
      <c r="AC91" s="617">
        <f t="shared" si="32"/>
        <v>5.9759045073908279E-2</v>
      </c>
      <c r="AD91" s="1213">
        <f t="shared" si="33"/>
        <v>3.7983051584921851E-2</v>
      </c>
      <c r="AE91" s="1214"/>
      <c r="AF91" s="1211">
        <f t="shared" si="34"/>
        <v>3.1508028596025195E-2</v>
      </c>
      <c r="AG91" s="1212"/>
      <c r="AH91" s="1149">
        <f t="shared" si="35"/>
        <v>111.80450224880803</v>
      </c>
      <c r="AI91" s="1149"/>
    </row>
    <row r="92" spans="3:35">
      <c r="C92" s="390">
        <f>'Step #4'!B92</f>
        <v>87</v>
      </c>
      <c r="D92" s="562">
        <f>'Step #4'!C92</f>
        <v>39173</v>
      </c>
      <c r="E92" s="581">
        <f>('IdxETF data'!C102/'IdxETF data'!C101)-1</f>
        <v>4.3290683107413797E-2</v>
      </c>
      <c r="F92" s="458">
        <f>('IdxETF data'!AA102/'IdxETF data'!AA101)-1</f>
        <v>0.20643611526168648</v>
      </c>
      <c r="G92" s="458">
        <f>('FX data'!G101/'FX data'!G102)-1</f>
        <v>1.7982819292072794E-3</v>
      </c>
      <c r="H92" s="565">
        <f t="shared" si="20"/>
        <v>0.20860562752650469</v>
      </c>
      <c r="I92" s="575">
        <f>('IdxETF data'!AE102/'IdxETF data'!AE101)-1</f>
        <v>7.1105712608985128E-2</v>
      </c>
      <c r="J92" s="425">
        <f>('FX data'!H102/'FX data'!H101)-1</f>
        <v>1.5258483261216149E-2</v>
      </c>
      <c r="K92" s="575">
        <f t="shared" si="21"/>
        <v>8.7449161195822356E-2</v>
      </c>
      <c r="L92" s="460">
        <f>('IdxETF data'!AG102/'IdxETF data'!AG101)-1</f>
        <v>2.6162952404904072E-2</v>
      </c>
      <c r="M92" s="460">
        <f>('FX data'!I101/'FX data'!I102)-1</f>
        <v>-4.6062312072170375E-4</v>
      </c>
      <c r="N92" s="460">
        <f t="shared" si="22"/>
        <v>2.5690278023398294E-2</v>
      </c>
      <c r="O92" s="576">
        <f>('IdxETF data'!AO102/'IdxETF data'!AO101)-1</f>
        <v>6.5225616234525496E-3</v>
      </c>
      <c r="P92" s="576">
        <f>('FX data'!L101/'FX data'!L102)-1</f>
        <v>-1.3595037811198196E-3</v>
      </c>
      <c r="Q92" s="576">
        <f t="shared" si="23"/>
        <v>5.1541903951430879E-3</v>
      </c>
      <c r="R92" s="577">
        <f>('IdxETF data'!AY102/'IdxETF data'!AY101)-1</f>
        <v>4.0247722051743873E-2</v>
      </c>
      <c r="S92" s="577">
        <f>('FX data'!P102/'FX data'!P101)-1</f>
        <v>-3.8645444422611419E-3</v>
      </c>
      <c r="T92" s="577">
        <f t="shared" si="24"/>
        <v>3.6227638498913972E-2</v>
      </c>
      <c r="V92">
        <f t="shared" si="25"/>
        <v>82</v>
      </c>
      <c r="W92" s="591">
        <f t="shared" si="26"/>
        <v>39022</v>
      </c>
      <c r="X92" s="537">
        <f t="shared" si="27"/>
        <v>1.6466609576614388E-2</v>
      </c>
      <c r="Y92" s="599">
        <f t="shared" si="28"/>
        <v>0.14689412836560378</v>
      </c>
      <c r="Z92" s="603">
        <f t="shared" si="29"/>
        <v>8.5560108453242023E-3</v>
      </c>
      <c r="AA92" s="607">
        <f t="shared" si="30"/>
        <v>3.6657685154142028E-2</v>
      </c>
      <c r="AB92" s="612">
        <f t="shared" si="31"/>
        <v>-2.1132083414792113E-3</v>
      </c>
      <c r="AC92" s="617">
        <f t="shared" si="32"/>
        <v>3.4775202019172502E-2</v>
      </c>
      <c r="AD92" s="1213">
        <f t="shared" si="33"/>
        <v>3.6836132595468488E-2</v>
      </c>
      <c r="AE92" s="1214"/>
      <c r="AF92" s="1211">
        <f t="shared" si="34"/>
        <v>1.6466609576614388E-2</v>
      </c>
      <c r="AG92" s="1212"/>
      <c r="AH92" s="1149">
        <f t="shared" si="35"/>
        <v>115.92294771841549</v>
      </c>
      <c r="AI92" s="1149"/>
    </row>
    <row r="93" spans="3:35">
      <c r="C93" s="390">
        <f>'Step #4'!B93</f>
        <v>88</v>
      </c>
      <c r="D93" s="562">
        <f>'Step #4'!C93</f>
        <v>39203</v>
      </c>
      <c r="E93" s="581">
        <f>('IdxETF data'!C103/'IdxETF data'!C102)-1</f>
        <v>3.2549228600146973E-2</v>
      </c>
      <c r="F93" s="458">
        <f>('IdxETF data'!AA103/'IdxETF data'!AA102)-1</f>
        <v>6.9867959854557293E-2</v>
      </c>
      <c r="G93" s="458">
        <f>('FX data'!G102/'FX data'!G103)-1</f>
        <v>2.9974696684615942E-3</v>
      </c>
      <c r="H93" s="565">
        <f t="shared" si="20"/>
        <v>7.3074856613480232E-2</v>
      </c>
      <c r="I93" s="575">
        <f>('IdxETF data'!AE103/'IdxETF data'!AE102)-1</f>
        <v>6.4000301599564491E-2</v>
      </c>
      <c r="J93" s="425">
        <f>('FX data'!H103/'FX data'!H102)-1</f>
        <v>1.6898459697921364E-2</v>
      </c>
      <c r="K93" s="575">
        <f t="shared" si="21"/>
        <v>8.1980267814721008E-2</v>
      </c>
      <c r="L93" s="460">
        <f>('IdxETF data'!AG103/'IdxETF data'!AG102)-1</f>
        <v>1.5526873234674943E-2</v>
      </c>
      <c r="M93" s="460">
        <f>('FX data'!I102/'FX data'!I103)-1</f>
        <v>-8.5653652425143889E-4</v>
      </c>
      <c r="N93" s="460">
        <f t="shared" si="22"/>
        <v>1.4657037376390569E-2</v>
      </c>
      <c r="O93" s="576">
        <f>('IdxETF data'!AO103/'IdxETF data'!AO102)-1</f>
        <v>2.7317737900338646E-2</v>
      </c>
      <c r="P93" s="576">
        <f>('FX data'!L102/'FX data'!L103)-1</f>
        <v>-1.7366619353761381E-2</v>
      </c>
      <c r="Q93" s="576">
        <f t="shared" si="23"/>
        <v>9.4767017908563567E-3</v>
      </c>
      <c r="R93" s="577">
        <f>('IdxETF data'!AY103/'IdxETF data'!AY102)-1</f>
        <v>4.4578076352071783E-2</v>
      </c>
      <c r="S93" s="577">
        <f>('FX data'!P103/'FX data'!P102)-1</f>
        <v>1.3150973172004754E-4</v>
      </c>
      <c r="T93" s="577">
        <f t="shared" si="24"/>
        <v>4.4715448534653479E-2</v>
      </c>
      <c r="V93">
        <f t="shared" si="25"/>
        <v>83</v>
      </c>
      <c r="W93" s="591">
        <f t="shared" si="26"/>
        <v>39052</v>
      </c>
      <c r="X93" s="537">
        <f t="shared" si="27"/>
        <v>1.2615751483260995E-2</v>
      </c>
      <c r="Y93" s="599">
        <f t="shared" si="28"/>
        <v>0.28038769870124725</v>
      </c>
      <c r="Z93" s="603">
        <f t="shared" si="29"/>
        <v>9.0225891334633879E-2</v>
      </c>
      <c r="AA93" s="607">
        <f t="shared" si="30"/>
        <v>5.3195151066685042E-2</v>
      </c>
      <c r="AB93" s="612">
        <f t="shared" si="31"/>
        <v>7.388487588851711E-2</v>
      </c>
      <c r="AC93" s="617">
        <f t="shared" si="32"/>
        <v>3.8071892142846675E-2</v>
      </c>
      <c r="AD93" s="1213">
        <f t="shared" si="33"/>
        <v>7.7153531008491441E-2</v>
      </c>
      <c r="AE93" s="1214"/>
      <c r="AF93" s="1211">
        <f t="shared" si="34"/>
        <v>1.2615751483260995E-2</v>
      </c>
      <c r="AG93" s="1212"/>
      <c r="AH93" s="1149">
        <f t="shared" si="35"/>
        <v>124.86681245980398</v>
      </c>
      <c r="AI93" s="1149"/>
    </row>
    <row r="94" spans="3:35">
      <c r="C94" s="390">
        <f>'Step #4'!B94</f>
        <v>89</v>
      </c>
      <c r="D94" s="562">
        <f>'Step #4'!C94</f>
        <v>39234</v>
      </c>
      <c r="E94" s="581">
        <f>('IdxETF data'!C104/'IdxETF data'!C103)-1</f>
        <v>-1.7816309730697366E-2</v>
      </c>
      <c r="F94" s="458">
        <f>('IdxETF data'!AA104/'IdxETF data'!AA103)-1</f>
        <v>-7.0310284376559284E-2</v>
      </c>
      <c r="G94" s="458">
        <f>('FX data'!G103/'FX data'!G104)-1</f>
        <v>7.6095341448427778E-3</v>
      </c>
      <c r="H94" s="565">
        <f t="shared" si="20"/>
        <v>-6.3235778741413506E-2</v>
      </c>
      <c r="I94" s="575">
        <f>('IdxETF data'!AE104/'IdxETF data'!AE103)-1</f>
        <v>1.5765464133779217E-2</v>
      </c>
      <c r="J94" s="425">
        <f>('FX data'!H104/'FX data'!H103)-1</f>
        <v>-1.1764705882352899E-2</v>
      </c>
      <c r="K94" s="575">
        <f t="shared" si="21"/>
        <v>3.8152822027937017E-3</v>
      </c>
      <c r="L94" s="460">
        <f>('IdxETF data'!AG104/'IdxETF data'!AG103)-1</f>
        <v>5.5163022225450664E-2</v>
      </c>
      <c r="M94" s="460">
        <f>('FX data'!I103/'FX data'!I104)-1</f>
        <v>1.4851611912016782E-3</v>
      </c>
      <c r="N94" s="460">
        <f t="shared" si="22"/>
        <v>5.6730109396450956E-2</v>
      </c>
      <c r="O94" s="576">
        <f>('IdxETF data'!AO104/'IdxETF data'!AO103)-1</f>
        <v>1.4690817168510506E-2</v>
      </c>
      <c r="P94" s="576">
        <f>('FX data'!L103/'FX data'!L104)-1</f>
        <v>-1.908271908271908E-2</v>
      </c>
      <c r="Q94" s="576">
        <f t="shared" si="23"/>
        <v>-4.6722426513308157E-3</v>
      </c>
      <c r="R94" s="577">
        <f>('IdxETF data'!AY104/'IdxETF data'!AY103)-1</f>
        <v>1.0557874312620452E-2</v>
      </c>
      <c r="S94" s="577">
        <f>('FX data'!P104/'FX data'!P103)-1</f>
        <v>6.7061143984221694E-3</v>
      </c>
      <c r="T94" s="577">
        <f t="shared" si="24"/>
        <v>1.7334791023987162E-2</v>
      </c>
      <c r="V94">
        <f t="shared" si="25"/>
        <v>84</v>
      </c>
      <c r="W94" s="591">
        <f t="shared" si="26"/>
        <v>39083</v>
      </c>
      <c r="X94" s="537">
        <f t="shared" si="27"/>
        <v>1.4059084819854739E-2</v>
      </c>
      <c r="Y94" s="599">
        <f t="shared" si="28"/>
        <v>4.5425523123043376E-2</v>
      </c>
      <c r="Z94" s="603">
        <f t="shared" si="29"/>
        <v>2.6814719885075888E-2</v>
      </c>
      <c r="AA94" s="607">
        <f t="shared" si="30"/>
        <v>6.4631660099219168E-3</v>
      </c>
      <c r="AB94" s="612">
        <f t="shared" si="31"/>
        <v>-2.0574837417698499E-2</v>
      </c>
      <c r="AC94" s="617">
        <f t="shared" si="32"/>
        <v>4.129074346250583E-2</v>
      </c>
      <c r="AD94" s="1213">
        <f t="shared" si="33"/>
        <v>1.9177577584632712E-2</v>
      </c>
      <c r="AE94" s="1214"/>
      <c r="AF94" s="1211">
        <f t="shared" si="34"/>
        <v>1.4059084819854739E-2</v>
      </c>
      <c r="AG94" s="1212"/>
      <c r="AH94" s="1149">
        <f t="shared" si="35"/>
        <v>127.26145544349767</v>
      </c>
      <c r="AI94" s="1149"/>
    </row>
    <row r="95" spans="3:35">
      <c r="C95" s="390">
        <f>'Step #4'!B95</f>
        <v>90</v>
      </c>
      <c r="D95" s="562">
        <f>'Step #4'!C95</f>
        <v>39264</v>
      </c>
      <c r="E95" s="581">
        <f>('IdxETF data'!C105/'IdxETF data'!C104)-1</f>
        <v>-3.1981907074200899E-2</v>
      </c>
      <c r="F95" s="458">
        <f>('IdxETF data'!AA105/'IdxETF data'!AA104)-1</f>
        <v>0.17021196524702997</v>
      </c>
      <c r="G95" s="458">
        <f>('FX data'!G104/'FX data'!G105)-1</f>
        <v>5.6275064098350036E-3</v>
      </c>
      <c r="H95" s="565">
        <f t="shared" si="20"/>
        <v>0.17679734058232333</v>
      </c>
      <c r="I95" s="575">
        <f>('IdxETF data'!AE105/'IdxETF data'!AE104)-1</f>
        <v>-5.2849105106507865E-2</v>
      </c>
      <c r="J95" s="425">
        <f>('FX data'!H105/'FX data'!H104)-1</f>
        <v>1.391369047619051E-2</v>
      </c>
      <c r="K95" s="575">
        <f t="shared" si="21"/>
        <v>-3.9670740720712971E-2</v>
      </c>
      <c r="L95" s="460">
        <f>('IdxETF data'!AG105/'IdxETF data'!AG104)-1</f>
        <v>6.4861363438577513E-2</v>
      </c>
      <c r="M95" s="460">
        <f>('FX data'!I104/'FX data'!I105)-1</f>
        <v>-7.5481353546980046E-4</v>
      </c>
      <c r="N95" s="460">
        <f t="shared" si="22"/>
        <v>6.4057591668055247E-2</v>
      </c>
      <c r="O95" s="576">
        <f>('IdxETF data'!AO105/'IdxETF data'!AO104)-1</f>
        <v>-4.9037993547859093E-2</v>
      </c>
      <c r="P95" s="576">
        <f>('FX data'!L104/'FX data'!L105)-1</f>
        <v>-1.7985611510791255E-3</v>
      </c>
      <c r="Q95" s="576">
        <f t="shared" si="23"/>
        <v>-5.074835686881618E-2</v>
      </c>
      <c r="R95" s="577">
        <f>('IdxETF data'!AY105/'IdxETF data'!AY104)-1</f>
        <v>-1.522008363276095E-4</v>
      </c>
      <c r="S95" s="577">
        <f>('FX data'!P105/'FX data'!P104)-1</f>
        <v>-5.3552769070009942E-3</v>
      </c>
      <c r="T95" s="577">
        <f t="shared" si="24"/>
        <v>-5.5066626657045425E-3</v>
      </c>
      <c r="V95">
        <f t="shared" si="25"/>
        <v>85</v>
      </c>
      <c r="W95" s="591">
        <f t="shared" si="26"/>
        <v>39114</v>
      </c>
      <c r="X95" s="537">
        <f t="shared" si="27"/>
        <v>-2.1846145288686225E-2</v>
      </c>
      <c r="Y95" s="599">
        <f t="shared" si="28"/>
        <v>4.0345577635627627E-2</v>
      </c>
      <c r="Z95" s="603">
        <f t="shared" si="29"/>
        <v>-3.058056200540471E-2</v>
      </c>
      <c r="AA95" s="607">
        <f t="shared" si="30"/>
        <v>-2.5680942473811474E-2</v>
      </c>
      <c r="AB95" s="612">
        <f t="shared" si="31"/>
        <v>-2.7458272198080946E-3</v>
      </c>
      <c r="AC95" s="617">
        <f t="shared" si="32"/>
        <v>-5.1640798200566218E-3</v>
      </c>
      <c r="AD95" s="1213">
        <f t="shared" si="33"/>
        <v>-1.0632790722308671E-2</v>
      </c>
      <c r="AE95" s="1214"/>
      <c r="AF95" s="1211">
        <f t="shared" si="34"/>
        <v>-2.1846145288686225E-2</v>
      </c>
      <c r="AG95" s="1212"/>
      <c r="AH95" s="1149">
        <f t="shared" si="35"/>
        <v>125.90831102075055</v>
      </c>
      <c r="AI95" s="1149"/>
    </row>
    <row r="96" spans="3:35">
      <c r="C96" s="390">
        <f>'Step #4'!B96</f>
        <v>91</v>
      </c>
      <c r="D96" s="562">
        <f>'Step #4'!C96</f>
        <v>39295</v>
      </c>
      <c r="E96" s="581">
        <f>('IdxETF data'!C106/'IdxETF data'!C105)-1</f>
        <v>1.2863592323073991E-2</v>
      </c>
      <c r="F96" s="458">
        <f>('IdxETF data'!AA106/'IdxETF data'!AA105)-1</f>
        <v>0.16725286914376802</v>
      </c>
      <c r="G96" s="458">
        <f>('FX data'!G105/'FX data'!G106)-1</f>
        <v>5.087881591119281E-3</v>
      </c>
      <c r="H96" s="565">
        <f t="shared" si="20"/>
        <v>0.17319171352886586</v>
      </c>
      <c r="I96" s="575">
        <f>('IdxETF data'!AE106/'IdxETF data'!AE105)-1</f>
        <v>7.1240488735710983E-3</v>
      </c>
      <c r="J96" s="425">
        <f>('FX data'!H106/'FX data'!H105)-1</f>
        <v>4.0361047919572623E-3</v>
      </c>
      <c r="K96" s="575">
        <f t="shared" si="21"/>
        <v>1.1188907073325094E-2</v>
      </c>
      <c r="L96" s="460">
        <f>('IdxETF data'!AG106/'IdxETF data'!AG105)-1</f>
        <v>3.4470703433154171E-2</v>
      </c>
      <c r="M96" s="460">
        <f>('FX data'!I105/'FX data'!I106)-1</f>
        <v>-1.532860701283778E-3</v>
      </c>
      <c r="N96" s="460">
        <f t="shared" si="22"/>
        <v>3.2885003945232194E-2</v>
      </c>
      <c r="O96" s="576">
        <f>('IdxETF data'!AO106/'IdxETF data'!AO105)-1</f>
        <v>-3.9411275529495193E-2</v>
      </c>
      <c r="P96" s="576">
        <f>('FX data'!L105/'FX data'!L106)-1</f>
        <v>3.0410243450425423E-2</v>
      </c>
      <c r="Q96" s="576">
        <f t="shared" si="23"/>
        <v>-1.0199538562613464E-2</v>
      </c>
      <c r="R96" s="577">
        <f>('IdxETF data'!AY106/'IdxETF data'!AY105)-1</f>
        <v>-4.3620302914762599E-2</v>
      </c>
      <c r="S96" s="577">
        <f>('FX data'!P106/'FX data'!P105)-1</f>
        <v>-1.969796454366346E-3</v>
      </c>
      <c r="T96" s="577">
        <f t="shared" si="24"/>
        <v>-4.550417625110903E-2</v>
      </c>
      <c r="V96">
        <f t="shared" si="25"/>
        <v>86</v>
      </c>
      <c r="W96" s="591">
        <f t="shared" si="26"/>
        <v>39142</v>
      </c>
      <c r="X96" s="537">
        <f t="shared" si="27"/>
        <v>9.9799547916576969E-3</v>
      </c>
      <c r="Y96" s="599">
        <f t="shared" si="28"/>
        <v>0.10713593558461509</v>
      </c>
      <c r="Z96" s="603">
        <f t="shared" si="29"/>
        <v>4.2042733139592947E-2</v>
      </c>
      <c r="AA96" s="607">
        <f t="shared" si="30"/>
        <v>6.5974144963121262E-3</v>
      </c>
      <c r="AB96" s="612">
        <f t="shared" si="31"/>
        <v>8.259328136956956E-3</v>
      </c>
      <c r="AC96" s="617">
        <f t="shared" si="32"/>
        <v>3.5853306542482422E-2</v>
      </c>
      <c r="AD96" s="1213">
        <f t="shared" si="33"/>
        <v>3.1439787142869435E-2</v>
      </c>
      <c r="AE96" s="1214"/>
      <c r="AF96" s="1211">
        <f t="shared" si="34"/>
        <v>9.9799547916576969E-3</v>
      </c>
      <c r="AG96" s="1212"/>
      <c r="AH96" s="1149">
        <f t="shared" si="35"/>
        <v>129.86684151876113</v>
      </c>
      <c r="AI96" s="1149"/>
    </row>
    <row r="97" spans="3:35">
      <c r="C97" s="390">
        <f>'Step #4'!B97</f>
        <v>92</v>
      </c>
      <c r="D97" s="562">
        <f>'Step #4'!C97</f>
        <v>39326</v>
      </c>
      <c r="E97" s="581">
        <f>('IdxETF data'!C107/'IdxETF data'!C106)-1</f>
        <v>3.579400131615551E-2</v>
      </c>
      <c r="F97" s="458">
        <f>('IdxETF data'!AA107/'IdxETF data'!AA106)-1</f>
        <v>6.3898592794311648E-2</v>
      </c>
      <c r="G97" s="458">
        <f>('FX data'!G106/'FX data'!G107)-1</f>
        <v>2.7563541915136547E-3</v>
      </c>
      <c r="H97" s="565">
        <f t="shared" si="20"/>
        <v>6.6831074139905633E-2</v>
      </c>
      <c r="I97" s="575">
        <f>('IdxETF data'!AE107/'IdxETF data'!AE106)-1</f>
        <v>2.9239967987190418E-2</v>
      </c>
      <c r="J97" s="425">
        <f>('FX data'!H107/'FX data'!H106)-1</f>
        <v>-2.996637918432965E-3</v>
      </c>
      <c r="K97" s="575">
        <f t="shared" si="21"/>
        <v>2.6155708471953254E-2</v>
      </c>
      <c r="L97" s="460">
        <f>('IdxETF data'!AG107/'IdxETF data'!AG106)-1</f>
        <v>0.13168410439971723</v>
      </c>
      <c r="M97" s="460">
        <f>('FX data'!I106/'FX data'!I107)-1</f>
        <v>4.0657705725426485E-3</v>
      </c>
      <c r="N97" s="460">
        <f t="shared" si="22"/>
        <v>0.13628527232879994</v>
      </c>
      <c r="O97" s="576">
        <f>('IdxETF data'!AO107/'IdxETF data'!AO106)-1</f>
        <v>1.3072510985172592E-2</v>
      </c>
      <c r="P97" s="576">
        <f>('FX data'!L106/'FX data'!L107)-1</f>
        <v>2.4864024864024836E-2</v>
      </c>
      <c r="Q97" s="576">
        <f t="shared" si="23"/>
        <v>3.826157108736794E-2</v>
      </c>
      <c r="R97" s="577">
        <f>('IdxETF data'!AY107/'IdxETF data'!AY106)-1</f>
        <v>9.2345531159508054E-2</v>
      </c>
      <c r="S97" s="577">
        <f>('FX data'!P107/'FX data'!P106)-1</f>
        <v>2.7631578947369118E-3</v>
      </c>
      <c r="T97" s="577">
        <f t="shared" si="24"/>
        <v>9.5363854337711995E-2</v>
      </c>
      <c r="V97">
        <f t="shared" si="25"/>
        <v>87</v>
      </c>
      <c r="W97" s="591">
        <f t="shared" si="26"/>
        <v>39173</v>
      </c>
      <c r="X97" s="537">
        <f t="shared" si="27"/>
        <v>4.3290683107413797E-2</v>
      </c>
      <c r="Y97" s="599">
        <f t="shared" si="28"/>
        <v>0.20860562752650469</v>
      </c>
      <c r="Z97" s="603">
        <f t="shared" si="29"/>
        <v>8.7449161195822356E-2</v>
      </c>
      <c r="AA97" s="607">
        <f t="shared" si="30"/>
        <v>2.5690278023398294E-2</v>
      </c>
      <c r="AB97" s="612">
        <f t="shared" si="31"/>
        <v>5.1541903951430879E-3</v>
      </c>
      <c r="AC97" s="617">
        <f t="shared" si="32"/>
        <v>3.6227638498913972E-2</v>
      </c>
      <c r="AD97" s="1213">
        <f t="shared" si="33"/>
        <v>6.8431702243060111E-2</v>
      </c>
      <c r="AE97" s="1214"/>
      <c r="AF97" s="1211">
        <f t="shared" si="34"/>
        <v>4.3290683107413797E-2</v>
      </c>
      <c r="AG97" s="1212"/>
      <c r="AH97" s="1149">
        <f t="shared" si="35"/>
        <v>138.75385054881966</v>
      </c>
      <c r="AI97" s="1149"/>
    </row>
    <row r="98" spans="3:35">
      <c r="C98" s="390">
        <f>'Step #4'!B98</f>
        <v>93</v>
      </c>
      <c r="D98" s="562">
        <f>'Step #4'!C98</f>
        <v>39356</v>
      </c>
      <c r="E98" s="581">
        <f>('IdxETF data'!C108/'IdxETF data'!C107)-1</f>
        <v>1.4822335025380884E-2</v>
      </c>
      <c r="F98" s="458">
        <f>('IdxETF data'!AA108/'IdxETF data'!AA107)-1</f>
        <v>7.2486050715630412E-2</v>
      </c>
      <c r="G98" s="458">
        <f>('FX data'!G107/'FX data'!G108)-1</f>
        <v>4.0448122621676852E-3</v>
      </c>
      <c r="H98" s="565">
        <f t="shared" si="20"/>
        <v>7.6824055444568717E-2</v>
      </c>
      <c r="I98" s="575">
        <f>('IdxETF data'!AE108/'IdxETF data'!AE107)-1</f>
        <v>2.0061089242943808E-2</v>
      </c>
      <c r="J98" s="425">
        <f>('FX data'!H108/'FX data'!H107)-1</f>
        <v>4.3105344182977845E-2</v>
      </c>
      <c r="K98" s="575">
        <f t="shared" si="21"/>
        <v>6.4031173582424161E-2</v>
      </c>
      <c r="L98" s="460">
        <f>('IdxETF data'!AG108/'IdxETF data'!AG107)-1</f>
        <v>0.1551115011256019</v>
      </c>
      <c r="M98" s="460">
        <f>('FX data'!I107/'FX data'!I108)-1</f>
        <v>3.5266558550210991E-3</v>
      </c>
      <c r="N98" s="460">
        <f t="shared" si="22"/>
        <v>0.15918518186424868</v>
      </c>
      <c r="O98" s="576">
        <f>('IdxETF data'!AO108/'IdxETF data'!AO107)-1</f>
        <v>-2.863069410080632E-3</v>
      </c>
      <c r="P98" s="576">
        <f>('FX data'!L107/'FX data'!L108)-1</f>
        <v>-6.9019066517128635E-4</v>
      </c>
      <c r="Q98" s="576">
        <f t="shared" si="23"/>
        <v>-3.5512840114713118E-3</v>
      </c>
      <c r="R98" s="577">
        <f>('IdxETF data'!AY108/'IdxETF data'!AY107)-1</f>
        <v>2.6838585715611707E-2</v>
      </c>
      <c r="S98" s="577">
        <f>('FX data'!P108/'FX data'!P107)-1</f>
        <v>-3.1951187508201029E-2</v>
      </c>
      <c r="T98" s="577">
        <f t="shared" si="24"/>
        <v>-5.970126477243709E-3</v>
      </c>
      <c r="V98">
        <f t="shared" si="25"/>
        <v>88</v>
      </c>
      <c r="W98" s="591">
        <f t="shared" si="26"/>
        <v>39203</v>
      </c>
      <c r="X98" s="537">
        <f t="shared" si="27"/>
        <v>3.2549228600146973E-2</v>
      </c>
      <c r="Y98" s="599">
        <f t="shared" si="28"/>
        <v>7.3074856613480232E-2</v>
      </c>
      <c r="Z98" s="603">
        <f t="shared" si="29"/>
        <v>8.1980267814721008E-2</v>
      </c>
      <c r="AA98" s="607">
        <f t="shared" si="30"/>
        <v>1.4657037376390569E-2</v>
      </c>
      <c r="AB98" s="612">
        <f t="shared" si="31"/>
        <v>9.4767017908563567E-3</v>
      </c>
      <c r="AC98" s="617">
        <f t="shared" si="32"/>
        <v>4.4715448534653479E-2</v>
      </c>
      <c r="AD98" s="1213">
        <f t="shared" si="33"/>
        <v>4.3162878874479019E-2</v>
      </c>
      <c r="AE98" s="1214"/>
      <c r="AF98" s="1211">
        <f t="shared" si="34"/>
        <v>3.2549228600146973E-2</v>
      </c>
      <c r="AG98" s="1212"/>
      <c r="AH98" s="1149">
        <f t="shared" si="35"/>
        <v>144.74286619342593</v>
      </c>
      <c r="AI98" s="1149"/>
    </row>
    <row r="99" spans="3:35">
      <c r="C99" s="390">
        <f>'Step #4'!B99</f>
        <v>94</v>
      </c>
      <c r="D99" s="562">
        <f>'Step #4'!C99</f>
        <v>39387</v>
      </c>
      <c r="E99" s="581">
        <f>('IdxETF data'!C109/'IdxETF data'!C108)-1</f>
        <v>-4.4043423821141348E-2</v>
      </c>
      <c r="F99" s="458">
        <f>('IdxETF data'!AA109/'IdxETF data'!AA108)-1</f>
        <v>-0.18186902087386225</v>
      </c>
      <c r="G99" s="458">
        <f>('FX data'!G108/'FX data'!G109)-1</f>
        <v>7.7230430935077976E-3</v>
      </c>
      <c r="H99" s="565">
        <f t="shared" si="20"/>
        <v>-0.17555056006593739</v>
      </c>
      <c r="I99" s="575">
        <f>('IdxETF data'!AE109/'IdxETF data'!AE108)-1</f>
        <v>-1.8542974380707955E-2</v>
      </c>
      <c r="J99" s="425">
        <f>('FX data'!H109/'FX data'!H108)-1</f>
        <v>1.4477475578044796E-2</v>
      </c>
      <c r="K99" s="575">
        <f t="shared" si="21"/>
        <v>-4.3339542614041493E-3</v>
      </c>
      <c r="L99" s="460">
        <f>('IdxETF data'!AG109/'IdxETF data'!AG108)-1</f>
        <v>-8.6403437811514383E-2</v>
      </c>
      <c r="M99" s="460">
        <f>('FX data'!I108/'FX data'!I109)-1</f>
        <v>1.5598210717646666E-3</v>
      </c>
      <c r="N99" s="460">
        <f t="shared" si="22"/>
        <v>-8.4978390642721058E-2</v>
      </c>
      <c r="O99" s="576">
        <f>('IdxETF data'!AO109/'IdxETF data'!AO108)-1</f>
        <v>-6.3148778097926739E-2</v>
      </c>
      <c r="P99" s="576">
        <f>('FX data'!L108/'FX data'!L109)-1</f>
        <v>9.0537128928354083E-3</v>
      </c>
      <c r="Q99" s="576">
        <f t="shared" si="23"/>
        <v>-5.4666796111523364E-2</v>
      </c>
      <c r="R99" s="577">
        <f>('IdxETF data'!AY109/'IdxETF data'!AY108)-1</f>
        <v>-7.4737875991842784E-2</v>
      </c>
      <c r="S99" s="577">
        <f>('FX data'!P109/'FX data'!P108)-1</f>
        <v>-1.7350050830227115E-2</v>
      </c>
      <c r="T99" s="577">
        <f t="shared" si="24"/>
        <v>-9.0791220874668177E-2</v>
      </c>
      <c r="V99">
        <f t="shared" si="25"/>
        <v>89</v>
      </c>
      <c r="W99" s="591">
        <f t="shared" si="26"/>
        <v>39234</v>
      </c>
      <c r="X99" s="537">
        <f t="shared" si="27"/>
        <v>-1.7816309730697366E-2</v>
      </c>
      <c r="Y99" s="599">
        <f t="shared" si="28"/>
        <v>-6.3235778741413506E-2</v>
      </c>
      <c r="Z99" s="603">
        <f t="shared" si="29"/>
        <v>3.8152822027937017E-3</v>
      </c>
      <c r="AA99" s="607">
        <f t="shared" si="30"/>
        <v>5.6730109396450956E-2</v>
      </c>
      <c r="AB99" s="612">
        <f t="shared" si="31"/>
        <v>-4.6722426513308157E-3</v>
      </c>
      <c r="AC99" s="617">
        <f t="shared" si="32"/>
        <v>1.7334791023987162E-2</v>
      </c>
      <c r="AD99" s="1213">
        <f t="shared" si="33"/>
        <v>-9.1003325961611838E-3</v>
      </c>
      <c r="AE99" s="1214"/>
      <c r="AF99" s="1211">
        <f t="shared" si="34"/>
        <v>-1.7816309730697366E-2</v>
      </c>
      <c r="AG99" s="1212"/>
      <c r="AH99" s="1149">
        <f t="shared" si="35"/>
        <v>143.4256579701441</v>
      </c>
      <c r="AI99" s="1149"/>
    </row>
    <row r="100" spans="3:35">
      <c r="C100" s="390">
        <f>'Step #4'!B100</f>
        <v>95</v>
      </c>
      <c r="D100" s="562">
        <f>'Step #4'!C100</f>
        <v>39417</v>
      </c>
      <c r="E100" s="581">
        <f>('IdxETF data'!C110/'IdxETF data'!C109)-1</f>
        <v>-8.628488866683881E-3</v>
      </c>
      <c r="F100" s="458">
        <f>('IdxETF data'!AA110/'IdxETF data'!AA109)-1</f>
        <v>8.0008811863241824E-2</v>
      </c>
      <c r="G100" s="458">
        <f>('FX data'!G109/'FX data'!G110)-1</f>
        <v>7.7286853127955801E-3</v>
      </c>
      <c r="H100" s="565">
        <f t="shared" si="20"/>
        <v>8.835586010517904E-2</v>
      </c>
      <c r="I100" s="575">
        <f>('IdxETF data'!AE110/'IdxETF data'!AE109)-1</f>
        <v>2.5004676120498504E-2</v>
      </c>
      <c r="J100" s="425">
        <f>('FX data'!H110/'FX data'!H109)-1</f>
        <v>1.5379286456529195E-2</v>
      </c>
      <c r="K100" s="575">
        <f t="shared" si="21"/>
        <v>4.0768516653837628E-2</v>
      </c>
      <c r="L100" s="460">
        <f>('IdxETF data'!AG110/'IdxETF data'!AG109)-1</f>
        <v>-2.9010274966438376E-2</v>
      </c>
      <c r="M100" s="460">
        <f>('FX data'!I109/'FX data'!I110)-1</f>
        <v>-3.9291721773520027E-3</v>
      </c>
      <c r="N100" s="460">
        <f t="shared" si="22"/>
        <v>-3.2825460778534876E-2</v>
      </c>
      <c r="O100" s="576">
        <f>('IdxETF data'!AO110/'IdxETF data'!AO109)-1</f>
        <v>-2.3780211614354174E-2</v>
      </c>
      <c r="P100" s="576">
        <f>('FX data'!L109/'FX data'!L110)-1</f>
        <v>4.0112278160086889E-2</v>
      </c>
      <c r="Q100" s="576">
        <f t="shared" si="23"/>
        <v>1.5378188082751931E-2</v>
      </c>
      <c r="R100" s="577">
        <f>('IdxETF data'!AY110/'IdxETF data'!AY109)-1</f>
        <v>-1.1067021494704954E-2</v>
      </c>
      <c r="S100" s="577">
        <f>('FX data'!P110/'FX data'!P109)-1</f>
        <v>-1.0345541071798969E-3</v>
      </c>
      <c r="T100" s="577">
        <f t="shared" si="24"/>
        <v>-1.209012616934324E-2</v>
      </c>
      <c r="V100">
        <f t="shared" si="25"/>
        <v>90</v>
      </c>
      <c r="W100" s="591">
        <f t="shared" si="26"/>
        <v>39264</v>
      </c>
      <c r="X100" s="537">
        <f t="shared" si="27"/>
        <v>-3.1981907074200899E-2</v>
      </c>
      <c r="Y100" s="599">
        <f t="shared" si="28"/>
        <v>0.17679734058232333</v>
      </c>
      <c r="Z100" s="603">
        <f t="shared" si="29"/>
        <v>-3.9670740720712971E-2</v>
      </c>
      <c r="AA100" s="607">
        <f t="shared" si="30"/>
        <v>6.4057591668055247E-2</v>
      </c>
      <c r="AB100" s="612">
        <f t="shared" si="31"/>
        <v>-5.074835686881618E-2</v>
      </c>
      <c r="AC100" s="617">
        <f t="shared" si="32"/>
        <v>-5.5066626657045425E-3</v>
      </c>
      <c r="AD100" s="1213">
        <f t="shared" si="33"/>
        <v>8.5564843629146424E-3</v>
      </c>
      <c r="AE100" s="1214"/>
      <c r="AF100" s="1211">
        <f t="shared" si="34"/>
        <v>-3.1981907074200899E-2</v>
      </c>
      <c r="AG100" s="1212"/>
      <c r="AH100" s="1149">
        <f t="shared" si="35"/>
        <v>144.65287736980639</v>
      </c>
      <c r="AI100" s="1149"/>
    </row>
    <row r="101" spans="3:35">
      <c r="C101" s="390">
        <f>'Step #4'!B101</f>
        <v>96</v>
      </c>
      <c r="D101" s="562">
        <f>'Step #4'!C101</f>
        <v>39448</v>
      </c>
      <c r="E101" s="581">
        <f>('IdxETF data'!C111/'IdxETF data'!C110)-1</f>
        <v>-6.1163474897164116E-2</v>
      </c>
      <c r="F101" s="458">
        <f>('IdxETF data'!AA111/'IdxETF data'!AA110)-1</f>
        <v>-0.16690286213485128</v>
      </c>
      <c r="G101" s="458">
        <f>('FX data'!G110/'FX data'!G111)-1</f>
        <v>1.458613220738636E-2</v>
      </c>
      <c r="H101" s="565">
        <f t="shared" si="20"/>
        <v>-0.15475119714035501</v>
      </c>
      <c r="I101" s="575">
        <f>('IdxETF data'!AE111/'IdxETF data'!AE110)-1</f>
        <v>-0.15067827364222275</v>
      </c>
      <c r="J101" s="425">
        <f>('FX data'!H111/'FX data'!H110)-1</f>
        <v>5.5263696527256823E-3</v>
      </c>
      <c r="K101" s="575">
        <f t="shared" si="21"/>
        <v>-0.14598460782827849</v>
      </c>
      <c r="L101" s="460">
        <f>('IdxETF data'!AG111/'IdxETF data'!AG110)-1</f>
        <v>-0.15665210239761496</v>
      </c>
      <c r="M101" s="460">
        <f>('FX data'!I110/'FX data'!I111)-1</f>
        <v>-2.9190725543165597E-3</v>
      </c>
      <c r="N101" s="460">
        <f t="shared" si="22"/>
        <v>-0.15911389609924664</v>
      </c>
      <c r="O101" s="576">
        <f>('IdxETF data'!AO111/'IdxETF data'!AO110)-1</f>
        <v>-0.1120548188835373</v>
      </c>
      <c r="P101" s="576">
        <f>('FX data'!L110/'FX data'!L111)-1</f>
        <v>6.7456700091157451E-3</v>
      </c>
      <c r="Q101" s="576">
        <f t="shared" si="23"/>
        <v>-0.1060650337055411</v>
      </c>
      <c r="R101" s="577">
        <f>('IdxETF data'!AY111/'IdxETF data'!AY110)-1</f>
        <v>-0.14374121757363822</v>
      </c>
      <c r="S101" s="577">
        <f>('FX data'!P111/'FX data'!P110)-1</f>
        <v>-7.5255454294392843E-3</v>
      </c>
      <c r="T101" s="577">
        <f t="shared" si="24"/>
        <v>-0.15018503194014421</v>
      </c>
      <c r="V101">
        <f t="shared" si="25"/>
        <v>91</v>
      </c>
      <c r="W101" s="591">
        <f t="shared" si="26"/>
        <v>39295</v>
      </c>
      <c r="X101" s="537">
        <f t="shared" si="27"/>
        <v>1.2863592323073991E-2</v>
      </c>
      <c r="Y101" s="599">
        <f t="shared" si="28"/>
        <v>0.17319171352886586</v>
      </c>
      <c r="Z101" s="603">
        <f t="shared" si="29"/>
        <v>1.1188907073325094E-2</v>
      </c>
      <c r="AA101" s="607">
        <f t="shared" si="30"/>
        <v>3.2885003945232194E-2</v>
      </c>
      <c r="AB101" s="612">
        <f t="shared" si="31"/>
        <v>-1.0199538562613464E-2</v>
      </c>
      <c r="AC101" s="617">
        <f t="shared" si="32"/>
        <v>-4.550417625110903E-2</v>
      </c>
      <c r="AD101" s="1213">
        <f t="shared" si="33"/>
        <v>3.0520658932709215E-2</v>
      </c>
      <c r="AE101" s="1214"/>
      <c r="AF101" s="1211">
        <f t="shared" si="34"/>
        <v>1.2863592323073991E-2</v>
      </c>
      <c r="AG101" s="1212"/>
      <c r="AH101" s="1149">
        <f t="shared" si="35"/>
        <v>149.06777850364526</v>
      </c>
      <c r="AI101" s="1149"/>
    </row>
    <row r="102" spans="3:35">
      <c r="C102" s="390">
        <f>'Step #4'!B102</f>
        <v>97</v>
      </c>
      <c r="D102" s="562">
        <f>'Step #4'!C102</f>
        <v>39479</v>
      </c>
      <c r="E102" s="581">
        <f>('IdxETF data'!C112/'IdxETF data'!C111)-1</f>
        <v>-3.4761162090602316E-2</v>
      </c>
      <c r="F102" s="458">
        <f>('IdxETF data'!AA112/'IdxETF data'!AA111)-1</f>
        <v>-7.9504841284520067E-3</v>
      </c>
      <c r="G102" s="458">
        <f>('FX data'!G111/'FX data'!G112)-1</f>
        <v>1.5324657248242834E-2</v>
      </c>
      <c r="H102" s="565">
        <f t="shared" si="20"/>
        <v>7.2523346755646312E-3</v>
      </c>
      <c r="I102" s="575">
        <f>('IdxETF data'!AE112/'IdxETF data'!AE111)-1</f>
        <v>-1.5123160798336199E-2</v>
      </c>
      <c r="J102" s="425">
        <f>('FX data'!H112/'FX data'!H111)-1</f>
        <v>7.6672547157010662E-3</v>
      </c>
      <c r="K102" s="575">
        <f t="shared" si="21"/>
        <v>-7.5718592085824987E-3</v>
      </c>
      <c r="L102" s="460">
        <f>('IdxETF data'!AG112/'IdxETF data'!AG111)-1</f>
        <v>3.7343937102880531E-2</v>
      </c>
      <c r="M102" s="460">
        <f>('FX data'!I111/'FX data'!I112)-1</f>
        <v>1.7442382424233127E-3</v>
      </c>
      <c r="N102" s="460">
        <f t="shared" si="22"/>
        <v>3.915331206852124E-2</v>
      </c>
      <c r="O102" s="576">
        <f>('IdxETF data'!AO112/'IdxETF data'!AO111)-1</f>
        <v>7.7615063427693975E-4</v>
      </c>
      <c r="P102" s="576">
        <f>('FX data'!L111/'FX data'!L112)-1</f>
        <v>3.1984948259642598E-2</v>
      </c>
      <c r="Q102" s="576">
        <f t="shared" si="23"/>
        <v>3.2785924031798475E-2</v>
      </c>
      <c r="R102" s="577">
        <f>('IdxETF data'!AY112/'IdxETF data'!AY111)-1</f>
        <v>1.4991180011738159E-2</v>
      </c>
      <c r="S102" s="577">
        <f>('FX data'!P112/'FX data'!P111)-1</f>
        <v>-1.6626086956521791E-2</v>
      </c>
      <c r="T102" s="577">
        <f t="shared" si="24"/>
        <v>-1.884151607239648E-3</v>
      </c>
      <c r="V102">
        <f t="shared" si="25"/>
        <v>92</v>
      </c>
      <c r="W102" s="591">
        <f t="shared" si="26"/>
        <v>39326</v>
      </c>
      <c r="X102" s="537">
        <f t="shared" si="27"/>
        <v>3.579400131615551E-2</v>
      </c>
      <c r="Y102" s="599">
        <f t="shared" si="28"/>
        <v>6.6831074139905633E-2</v>
      </c>
      <c r="Z102" s="603">
        <f t="shared" si="29"/>
        <v>2.6155708471953254E-2</v>
      </c>
      <c r="AA102" s="607">
        <f t="shared" si="30"/>
        <v>0.13628527232879994</v>
      </c>
      <c r="AB102" s="612">
        <f t="shared" si="31"/>
        <v>3.826157108736794E-2</v>
      </c>
      <c r="AC102" s="617">
        <f t="shared" si="32"/>
        <v>9.5363854337711995E-2</v>
      </c>
      <c r="AD102" s="1213">
        <f t="shared" si="33"/>
        <v>5.5256687693629028E-2</v>
      </c>
      <c r="AE102" s="1214"/>
      <c r="AF102" s="1211">
        <f t="shared" si="34"/>
        <v>3.579400131615551E-2</v>
      </c>
      <c r="AG102" s="1212"/>
      <c r="AH102" s="1149">
        <f t="shared" si="35"/>
        <v>157.30477018560427</v>
      </c>
      <c r="AI102" s="1149"/>
    </row>
    <row r="103" spans="3:35">
      <c r="C103" s="390">
        <f>'Step #4'!B103</f>
        <v>98</v>
      </c>
      <c r="D103" s="562">
        <f>'Step #4'!C103</f>
        <v>39508</v>
      </c>
      <c r="E103" s="581">
        <f>('IdxETF data'!C113/'IdxETF data'!C112)-1</f>
        <v>-5.9595830546433914E-3</v>
      </c>
      <c r="F103" s="458">
        <f>('IdxETF data'!AA113/'IdxETF data'!AA112)-1</f>
        <v>-0.20140770925885731</v>
      </c>
      <c r="G103" s="458">
        <f>('FX data'!G112/'FX data'!G113)-1</f>
        <v>1.1402829591046659E-2</v>
      </c>
      <c r="H103" s="565">
        <f t="shared" si="20"/>
        <v>-0.19230149745481251</v>
      </c>
      <c r="I103" s="575">
        <f>('IdxETF data'!AE113/'IdxETF data'!AE112)-1</f>
        <v>-3.1587961656902142E-2</v>
      </c>
      <c r="J103" s="425">
        <f>('FX data'!H113/'FX data'!H112)-1</f>
        <v>2.3163423338495637E-2</v>
      </c>
      <c r="K103" s="575">
        <f t="shared" si="21"/>
        <v>-9.1562236466654623E-3</v>
      </c>
      <c r="L103" s="460">
        <f>('IdxETF data'!AG113/'IdxETF data'!AG112)-1</f>
        <v>-6.0927618521554705E-2</v>
      </c>
      <c r="M103" s="460">
        <f>('FX data'!I112/'FX data'!I113)-1</f>
        <v>1.6700710422528076E-3</v>
      </c>
      <c r="N103" s="460">
        <f t="shared" si="22"/>
        <v>-5.9359300930668213E-2</v>
      </c>
      <c r="O103" s="576">
        <f>('IdxETF data'!AO113/'IdxETF data'!AO112)-1</f>
        <v>-7.9208846943469191E-2</v>
      </c>
      <c r="P103" s="576">
        <f>('FX data'!L112/'FX data'!L113)-1</f>
        <v>2.6358984261851903E-2</v>
      </c>
      <c r="Q103" s="576">
        <f t="shared" si="23"/>
        <v>-5.4937727431599637E-2</v>
      </c>
      <c r="R103" s="577">
        <f>('IdxETF data'!AY113/'IdxETF data'!AY112)-1</f>
        <v>-6.3076688229033451E-3</v>
      </c>
      <c r="S103" s="577">
        <f>('FX data'!P113/'FX data'!P112)-1</f>
        <v>-1.5704584040747038E-2</v>
      </c>
      <c r="T103" s="577">
        <f t="shared" si="24"/>
        <v>-2.1913193548519949E-2</v>
      </c>
      <c r="V103">
        <f t="shared" si="25"/>
        <v>93</v>
      </c>
      <c r="W103" s="591">
        <f t="shared" si="26"/>
        <v>39356</v>
      </c>
      <c r="X103" s="537">
        <f t="shared" si="27"/>
        <v>1.4822335025380884E-2</v>
      </c>
      <c r="Y103" s="599">
        <f t="shared" si="28"/>
        <v>7.6824055444568717E-2</v>
      </c>
      <c r="Z103" s="603">
        <f t="shared" si="29"/>
        <v>6.4031173582424161E-2</v>
      </c>
      <c r="AA103" s="607">
        <f t="shared" si="30"/>
        <v>0.15918518186424868</v>
      </c>
      <c r="AB103" s="612">
        <f t="shared" si="31"/>
        <v>-3.5512840114713118E-3</v>
      </c>
      <c r="AC103" s="617">
        <f t="shared" si="32"/>
        <v>-5.970126477243709E-3</v>
      </c>
      <c r="AD103" s="1213">
        <f t="shared" si="33"/>
        <v>4.2023595501754656E-2</v>
      </c>
      <c r="AE103" s="1214"/>
      <c r="AF103" s="1211">
        <f t="shared" si="34"/>
        <v>1.4822335025380884E-2</v>
      </c>
      <c r="AG103" s="1212"/>
      <c r="AH103" s="1149">
        <f t="shared" si="35"/>
        <v>163.91528221838058</v>
      </c>
      <c r="AI103" s="1149"/>
    </row>
    <row r="104" spans="3:35">
      <c r="C104" s="390">
        <f>'Step #4'!B104</f>
        <v>99</v>
      </c>
      <c r="D104" s="562">
        <f>'Step #4'!C104</f>
        <v>39539</v>
      </c>
      <c r="E104" s="581">
        <f>('IdxETF data'!C114/'IdxETF data'!C113)-1</f>
        <v>4.7546684811370588E-2</v>
      </c>
      <c r="F104" s="458">
        <f>('IdxETF data'!AA114/'IdxETF data'!AA113)-1</f>
        <v>6.3464234711478218E-2</v>
      </c>
      <c r="G104" s="458">
        <f>('FX data'!G113/'FX data'!G114)-1</f>
        <v>1.3106851503223327E-2</v>
      </c>
      <c r="H104" s="565">
        <f t="shared" si="20"/>
        <v>7.7402902514830618E-2</v>
      </c>
      <c r="I104" s="575">
        <f>('IdxETF data'!AE114/'IdxETF data'!AE113)-1</f>
        <v>6.332846139835091E-2</v>
      </c>
      <c r="J104" s="425">
        <f>('FX data'!H114/'FX data'!H113)-1</f>
        <v>2.7640671273445161E-2</v>
      </c>
      <c r="K104" s="575">
        <f t="shared" si="21"/>
        <v>9.2719573855560844E-2</v>
      </c>
      <c r="L104" s="460">
        <f>('IdxETF data'!AG114/'IdxETF data'!AG113)-1</f>
        <v>0.12718828183630282</v>
      </c>
      <c r="M104" s="460">
        <f>('FX data'!I113/'FX data'!I114)-1</f>
        <v>-3.4674063800288479E-4</v>
      </c>
      <c r="N104" s="460">
        <f t="shared" si="22"/>
        <v>0.12679743985230951</v>
      </c>
      <c r="O104" s="576">
        <f>('IdxETF data'!AO114/'IdxETF data'!AO113)-1</f>
        <v>0.10573996736876357</v>
      </c>
      <c r="P104" s="576">
        <f>('FX data'!L113/'FX data'!L114)-1</f>
        <v>1.7686941141790369E-2</v>
      </c>
      <c r="Q104" s="576">
        <f t="shared" si="23"/>
        <v>0.12529712508974011</v>
      </c>
      <c r="R104" s="577">
        <f>('IdxETF data'!AY114/'IdxETF data'!AY113)-1</f>
        <v>4.6695416246671728E-2</v>
      </c>
      <c r="S104" s="577">
        <f>('FX data'!P114/'FX data'!P113)-1</f>
        <v>-9.4868477792150463E-3</v>
      </c>
      <c r="T104" s="577">
        <f t="shared" si="24"/>
        <v>3.6765576161537528E-2</v>
      </c>
      <c r="V104">
        <f t="shared" si="25"/>
        <v>94</v>
      </c>
      <c r="W104" s="591">
        <f t="shared" si="26"/>
        <v>39387</v>
      </c>
      <c r="X104" s="537">
        <f t="shared" si="27"/>
        <v>-4.4043423821141348E-2</v>
      </c>
      <c r="Y104" s="599">
        <f t="shared" si="28"/>
        <v>-0.17555056006593739</v>
      </c>
      <c r="Z104" s="603">
        <f t="shared" si="29"/>
        <v>-4.3339542614041493E-3</v>
      </c>
      <c r="AA104" s="607">
        <f t="shared" si="30"/>
        <v>-8.4978390642721058E-2</v>
      </c>
      <c r="AB104" s="612">
        <f t="shared" si="31"/>
        <v>-5.4666796111523364E-2</v>
      </c>
      <c r="AC104" s="617">
        <f t="shared" si="32"/>
        <v>-9.0791220874668177E-2</v>
      </c>
      <c r="AD104" s="1213">
        <f t="shared" si="33"/>
        <v>-6.7643687440449032E-2</v>
      </c>
      <c r="AE104" s="1214"/>
      <c r="AF104" s="1211">
        <f t="shared" si="34"/>
        <v>-4.4043423821141348E-2</v>
      </c>
      <c r="AG104" s="1212"/>
      <c r="AH104" s="1149">
        <f t="shared" si="35"/>
        <v>152.82744810128744</v>
      </c>
      <c r="AI104" s="1149"/>
    </row>
    <row r="105" spans="3:35">
      <c r="C105" s="390">
        <f>'Step #4'!B105</f>
        <v>100</v>
      </c>
      <c r="D105" s="562">
        <f>'Step #4'!C105</f>
        <v>39569</v>
      </c>
      <c r="E105" s="581">
        <f>('IdxETF data'!C115/'IdxETF data'!C114)-1</f>
        <v>1.0674153248796614E-2</v>
      </c>
      <c r="F105" s="458">
        <f>('IdxETF data'!AA115/'IdxETF data'!AA114)-1</f>
        <v>-7.0334281232213303E-2</v>
      </c>
      <c r="G105" s="458">
        <f>('FX data'!G114/'FX data'!G115)-1</f>
        <v>3.4346556757685054E-3</v>
      </c>
      <c r="H105" s="565">
        <f t="shared" si="20"/>
        <v>-6.7141199594680123E-2</v>
      </c>
      <c r="I105" s="575">
        <f>('IdxETF data'!AE115/'IdxETF data'!AE114)-1</f>
        <v>2.1294294390672874E-2</v>
      </c>
      <c r="J105" s="425">
        <f>('FX data'!H115/'FX data'!H114)-1</f>
        <v>-1.0054434838296489E-2</v>
      </c>
      <c r="K105" s="575">
        <f t="shared" si="21"/>
        <v>1.1025757456997853E-2</v>
      </c>
      <c r="L105" s="460">
        <f>('IdxETF data'!AG115/'IdxETF data'!AG114)-1</f>
        <v>-4.7455401947753106E-2</v>
      </c>
      <c r="M105" s="460">
        <f>('FX data'!I114/'FX data'!I115)-1</f>
        <v>-8.084074373483352E-4</v>
      </c>
      <c r="N105" s="460">
        <f t="shared" si="22"/>
        <v>-4.8225446085224499E-2</v>
      </c>
      <c r="O105" s="576">
        <f>('IdxETF data'!AO115/'IdxETF data'!AO114)-1</f>
        <v>3.5274379024518687E-2</v>
      </c>
      <c r="P105" s="576">
        <f>('FX data'!L114/'FX data'!L115)-1</f>
        <v>-2.1818531334102387E-2</v>
      </c>
      <c r="Q105" s="576">
        <f t="shared" si="23"/>
        <v>1.2686212546378917E-2</v>
      </c>
      <c r="R105" s="577">
        <f>('IdxETF data'!AY115/'IdxETF data'!AY114)-1</f>
        <v>1.424176245701636E-2</v>
      </c>
      <c r="S105" s="577">
        <f>('FX data'!P115/'FX data'!P114)-1</f>
        <v>-1.2842838484980468E-2</v>
      </c>
      <c r="T105" s="577">
        <f t="shared" si="24"/>
        <v>1.2160193170589473E-3</v>
      </c>
      <c r="V105">
        <f t="shared" si="25"/>
        <v>95</v>
      </c>
      <c r="W105" s="591">
        <f t="shared" si="26"/>
        <v>39417</v>
      </c>
      <c r="X105" s="537">
        <f t="shared" si="27"/>
        <v>-8.628488866683881E-3</v>
      </c>
      <c r="Y105" s="599">
        <f t="shared" si="28"/>
        <v>8.835586010517904E-2</v>
      </c>
      <c r="Z105" s="603">
        <f t="shared" si="29"/>
        <v>4.0768516653837628E-2</v>
      </c>
      <c r="AA105" s="607">
        <f t="shared" si="30"/>
        <v>-3.2825460778534876E-2</v>
      </c>
      <c r="AB105" s="612">
        <f t="shared" si="31"/>
        <v>1.5378188082751931E-2</v>
      </c>
      <c r="AC105" s="617">
        <f t="shared" si="32"/>
        <v>-1.209012616934324E-2</v>
      </c>
      <c r="AD105" s="1213">
        <f t="shared" si="33"/>
        <v>1.2963521080666328E-2</v>
      </c>
      <c r="AE105" s="1214"/>
      <c r="AF105" s="1211">
        <f t="shared" si="34"/>
        <v>-8.628488866683881E-3</v>
      </c>
      <c r="AG105" s="1212"/>
      <c r="AH105" s="1149">
        <f t="shared" si="35"/>
        <v>154.8086299464529</v>
      </c>
      <c r="AI105" s="1149"/>
    </row>
    <row r="106" spans="3:35">
      <c r="C106" s="390">
        <f>'Step #4'!B106</f>
        <v>101</v>
      </c>
      <c r="D106" s="562">
        <f>'Step #4'!C106</f>
        <v>39600</v>
      </c>
      <c r="E106" s="581">
        <f>('IdxETF data'!C116/'IdxETF data'!C115)-1</f>
        <v>-8.5962381639269392E-2</v>
      </c>
      <c r="F106" s="458">
        <f>('IdxETF data'!AA116/'IdxETF data'!AA115)-1</f>
        <v>-0.20308158616550276</v>
      </c>
      <c r="G106" s="458">
        <f>('FX data'!G115/'FX data'!G116)-1</f>
        <v>7.9480706815722169E-3</v>
      </c>
      <c r="H106" s="565">
        <f t="shared" si="20"/>
        <v>-0.19674762228489973</v>
      </c>
      <c r="I106" s="575">
        <f>('IdxETF data'!AE116/'IdxETF data'!AE115)-1</f>
        <v>-9.5602407746531393E-2</v>
      </c>
      <c r="J106" s="425">
        <f>('FX data'!H116/'FX data'!H115)-1</f>
        <v>5.9516108164057169E-3</v>
      </c>
      <c r="K106" s="575">
        <f t="shared" si="21"/>
        <v>-9.0219785254144313E-2</v>
      </c>
      <c r="L106" s="460">
        <f>('IdxETF data'!AG116/'IdxETF data'!AG115)-1</f>
        <v>-9.909499729845217E-2</v>
      </c>
      <c r="M106" s="460">
        <f>('FX data'!I115/'FX data'!I116)-1</f>
        <v>-1.358330022937837E-3</v>
      </c>
      <c r="N106" s="460">
        <f t="shared" si="22"/>
        <v>-0.10031872361143657</v>
      </c>
      <c r="O106" s="576">
        <f>('IdxETF data'!AO116/'IdxETF data'!AO115)-1</f>
        <v>-5.978015569706352E-2</v>
      </c>
      <c r="P106" s="576">
        <f>('FX data'!L115/'FX data'!L116)-1</f>
        <v>-3.5437218657216052E-3</v>
      </c>
      <c r="Q106" s="576">
        <f t="shared" si="23"/>
        <v>-6.3112033317905158E-2</v>
      </c>
      <c r="R106" s="577">
        <f>('IdxETF data'!AY116/'IdxETF data'!AY115)-1</f>
        <v>-7.6764559834413881E-2</v>
      </c>
      <c r="S106" s="577">
        <f>('FX data'!P116/'FX data'!P115)-1</f>
        <v>1.9110621095184133E-3</v>
      </c>
      <c r="T106" s="577">
        <f t="shared" si="24"/>
        <v>-7.5000199566548909E-2</v>
      </c>
      <c r="V106">
        <f t="shared" si="25"/>
        <v>96</v>
      </c>
      <c r="W106" s="591">
        <f t="shared" si="26"/>
        <v>39448</v>
      </c>
      <c r="X106" s="537">
        <f t="shared" si="27"/>
        <v>-6.1163474897164116E-2</v>
      </c>
      <c r="Y106" s="599">
        <f t="shared" si="28"/>
        <v>-0.15475119714035501</v>
      </c>
      <c r="Z106" s="603">
        <f t="shared" si="29"/>
        <v>-0.14598460782827849</v>
      </c>
      <c r="AA106" s="607">
        <f t="shared" si="30"/>
        <v>-0.15911389609924664</v>
      </c>
      <c r="AB106" s="612">
        <f t="shared" si="31"/>
        <v>-0.1060650337055411</v>
      </c>
      <c r="AC106" s="617">
        <f t="shared" si="32"/>
        <v>-0.15018503194014421</v>
      </c>
      <c r="AD106" s="1213">
        <f t="shared" si="33"/>
        <v>-0.11111215687865388</v>
      </c>
      <c r="AE106" s="1214"/>
      <c r="AF106" s="1211">
        <f t="shared" si="34"/>
        <v>-6.1163474897164116E-2</v>
      </c>
      <c r="AG106" s="1212"/>
      <c r="AH106" s="1149">
        <f t="shared" si="35"/>
        <v>137.60750916967316</v>
      </c>
      <c r="AI106" s="1149"/>
    </row>
    <row r="107" spans="3:35">
      <c r="C107" s="390">
        <f>'Step #4'!B107</f>
        <v>102</v>
      </c>
      <c r="D107" s="562">
        <f>'Step #4'!C107</f>
        <v>39630</v>
      </c>
      <c r="E107" s="581">
        <f>('IdxETF data'!C117/'IdxETF data'!C116)-1</f>
        <v>-9.8593749999998925E-3</v>
      </c>
      <c r="F107" s="458">
        <f>('IdxETF data'!AA117/'IdxETF data'!AA116)-1</f>
        <v>1.4478261092176314E-2</v>
      </c>
      <c r="G107" s="458">
        <f>('FX data'!G116/'FX data'!G117)-1</f>
        <v>1.0450676305970186E-2</v>
      </c>
      <c r="H107" s="565">
        <f t="shared" si="20"/>
        <v>2.5080245018294089E-2</v>
      </c>
      <c r="I107" s="575">
        <f>('IdxETF data'!AE117/'IdxETF data'!AE116)-1</f>
        <v>9.5414745103545862E-3</v>
      </c>
      <c r="J107" s="425">
        <f>('FX data'!H117/'FX data'!H116)-1</f>
        <v>1.4662379421221949E-2</v>
      </c>
      <c r="K107" s="575">
        <f t="shared" si="21"/>
        <v>2.4343754651085181E-2</v>
      </c>
      <c r="L107" s="460">
        <f>('IdxETF data'!AG117/'IdxETF data'!AG116)-1</f>
        <v>2.8463015339344588E-2</v>
      </c>
      <c r="M107" s="460">
        <f>('FX data'!I116/'FX data'!I117)-1</f>
        <v>5.7698225459024144E-4</v>
      </c>
      <c r="N107" s="460">
        <f t="shared" si="22"/>
        <v>2.9056420248697812E-2</v>
      </c>
      <c r="O107" s="576">
        <f>('IdxETF data'!AO117/'IdxETF data'!AO116)-1</f>
        <v>-7.7566476063672951E-3</v>
      </c>
      <c r="P107" s="576">
        <f>('FX data'!L116/'FX data'!L117)-1</f>
        <v>-1.2484630663009644E-2</v>
      </c>
      <c r="Q107" s="576">
        <f t="shared" si="23"/>
        <v>-2.0144439388828372E-2</v>
      </c>
      <c r="R107" s="577">
        <f>('IdxETF data'!AY117/'IdxETF data'!AY116)-1</f>
        <v>-6.0695144979504567E-3</v>
      </c>
      <c r="S107" s="577">
        <f>('FX data'!P117/'FX data'!P116)-1</f>
        <v>-1.0270706477881753E-3</v>
      </c>
      <c r="T107" s="577">
        <f t="shared" si="24"/>
        <v>-7.0903513255514694E-3</v>
      </c>
      <c r="V107">
        <f t="shared" si="25"/>
        <v>97</v>
      </c>
      <c r="W107" s="591">
        <f t="shared" si="26"/>
        <v>39479</v>
      </c>
      <c r="X107" s="537">
        <f t="shared" si="27"/>
        <v>-3.4761162090602316E-2</v>
      </c>
      <c r="Y107" s="599">
        <f t="shared" si="28"/>
        <v>7.2523346755646312E-3</v>
      </c>
      <c r="Z107" s="603">
        <f t="shared" si="29"/>
        <v>-7.5718592085824987E-3</v>
      </c>
      <c r="AA107" s="607">
        <f t="shared" si="30"/>
        <v>3.915331206852124E-2</v>
      </c>
      <c r="AB107" s="612">
        <f t="shared" si="31"/>
        <v>3.2785924031798475E-2</v>
      </c>
      <c r="AC107" s="617">
        <f t="shared" si="32"/>
        <v>-1.884151607239648E-3</v>
      </c>
      <c r="AD107" s="1213">
        <f t="shared" si="33"/>
        <v>-6.9468850668855994E-3</v>
      </c>
      <c r="AE107" s="1214"/>
      <c r="AF107" s="1211">
        <f t="shared" si="34"/>
        <v>-3.4761162090602316E-2</v>
      </c>
      <c r="AG107" s="1212"/>
      <c r="AH107" s="1149">
        <f t="shared" si="35"/>
        <v>136.65156561913105</v>
      </c>
      <c r="AI107" s="1149"/>
    </row>
    <row r="108" spans="3:35">
      <c r="C108" s="390">
        <f>'Step #4'!B108</f>
        <v>103</v>
      </c>
      <c r="D108" s="562">
        <f>'Step #4'!C108</f>
        <v>39661</v>
      </c>
      <c r="E108" s="581">
        <f>('IdxETF data'!C118/'IdxETF data'!C117)-1</f>
        <v>1.2190503242910378E-2</v>
      </c>
      <c r="F108" s="458">
        <f>('IdxETF data'!AA118/'IdxETF data'!AA117)-1</f>
        <v>-0.13630645321963131</v>
      </c>
      <c r="G108" s="458">
        <f>('FX data'!G117/'FX data'!G118)-1</f>
        <v>2.7037692004150404E-3</v>
      </c>
      <c r="H108" s="565">
        <f t="shared" si="20"/>
        <v>-0.13397122520924931</v>
      </c>
      <c r="I108" s="575">
        <f>('IdxETF data'!AE118/'IdxETF data'!AE117)-1</f>
        <v>-8.8370589173669689E-3</v>
      </c>
      <c r="J108" s="425">
        <f>('FX data'!H118/'FX data'!H117)-1</f>
        <v>-1.3373051083787613E-2</v>
      </c>
      <c r="K108" s="575">
        <f t="shared" si="21"/>
        <v>-2.2091931560822231E-2</v>
      </c>
      <c r="L108" s="460">
        <f>('IdxETF data'!AG118/'IdxETF data'!AG117)-1</f>
        <v>-6.4634311989829607E-2</v>
      </c>
      <c r="M108" s="460">
        <f>('FX data'!I117/'FX data'!I118)-1</f>
        <v>-6.9189964892502065E-4</v>
      </c>
      <c r="N108" s="460">
        <f t="shared" si="22"/>
        <v>-6.5281491180980367E-2</v>
      </c>
      <c r="O108" s="576">
        <f>('IdxETF data'!AO118/'IdxETF data'!AO117)-1</f>
        <v>-2.2721370997284773E-2</v>
      </c>
      <c r="P108" s="576">
        <f>('FX data'!L117/'FX data'!L118)-1</f>
        <v>-1.728785203085792E-2</v>
      </c>
      <c r="Q108" s="576">
        <f t="shared" si="23"/>
        <v>-3.9616419328403429E-2</v>
      </c>
      <c r="R108" s="577">
        <f>('IdxETF data'!AY118/'IdxETF data'!AY117)-1</f>
        <v>-6.4751747596358378E-2</v>
      </c>
      <c r="S108" s="577">
        <f>('FX data'!P118/'FX data'!P117)-1</f>
        <v>7.9312623925975601E-3</v>
      </c>
      <c r="T108" s="577">
        <f t="shared" si="24"/>
        <v>-5.7334048304326757E-2</v>
      </c>
      <c r="V108">
        <f t="shared" si="25"/>
        <v>98</v>
      </c>
      <c r="W108" s="591">
        <f t="shared" si="26"/>
        <v>39508</v>
      </c>
      <c r="X108" s="537">
        <f t="shared" si="27"/>
        <v>-5.9595830546433914E-3</v>
      </c>
      <c r="Y108" s="599">
        <f t="shared" si="28"/>
        <v>-0.19230149745481251</v>
      </c>
      <c r="Z108" s="603">
        <f t="shared" si="29"/>
        <v>-9.1562236466654623E-3</v>
      </c>
      <c r="AA108" s="607">
        <f t="shared" si="30"/>
        <v>-5.9359300930668213E-2</v>
      </c>
      <c r="AB108" s="612">
        <f t="shared" si="31"/>
        <v>-5.4937727431599637E-2</v>
      </c>
      <c r="AC108" s="617">
        <f t="shared" si="32"/>
        <v>-2.1913193548519949E-2</v>
      </c>
      <c r="AD108" s="1213">
        <f t="shared" si="33"/>
        <v>-4.6223513578157835E-2</v>
      </c>
      <c r="AE108" s="1214"/>
      <c r="AF108" s="1211">
        <f t="shared" si="34"/>
        <v>-5.9595830546433914E-3</v>
      </c>
      <c r="AG108" s="1212"/>
      <c r="AH108" s="1149">
        <f t="shared" si="35"/>
        <v>130.33505012025861</v>
      </c>
      <c r="AI108" s="1149"/>
    </row>
    <row r="109" spans="3:35">
      <c r="C109" s="390">
        <f>'Step #4'!B109</f>
        <v>104</v>
      </c>
      <c r="D109" s="562">
        <f>'Step #4'!C109</f>
        <v>39692</v>
      </c>
      <c r="E109" s="581">
        <f>('IdxETF data'!C119/'IdxETF data'!C118)-1</f>
        <v>-9.0791453271283018E-2</v>
      </c>
      <c r="F109" s="458">
        <f>('IdxETF data'!AA119/'IdxETF data'!AA118)-1</f>
        <v>-4.3207768388432544E-2</v>
      </c>
      <c r="G109" s="458">
        <f>('FX data'!G118/'FX data'!G119)-1</f>
        <v>3.0491827310707986E-3</v>
      </c>
      <c r="H109" s="565">
        <f t="shared" si="20"/>
        <v>-4.0290334038579845E-2</v>
      </c>
      <c r="I109" s="575">
        <f>('IdxETF data'!AE119/'IdxETF data'!AE118)-1</f>
        <v>-9.2066674392819015E-2</v>
      </c>
      <c r="J109" s="425">
        <f>('FX data'!H119/'FX data'!H118)-1</f>
        <v>-6.7129183529260672E-2</v>
      </c>
      <c r="K109" s="575">
        <f t="shared" si="21"/>
        <v>-0.15301549723983543</v>
      </c>
      <c r="L109" s="460">
        <f>('IdxETF data'!AG119/'IdxETF data'!AG118)-1</f>
        <v>-0.15265244959842328</v>
      </c>
      <c r="M109" s="460">
        <f>('FX data'!I118/'FX data'!I119)-1</f>
        <v>-2.6899970538130091E-4</v>
      </c>
      <c r="N109" s="460">
        <f t="shared" si="22"/>
        <v>-0.15288038583983687</v>
      </c>
      <c r="O109" s="576">
        <f>('IdxETF data'!AO119/'IdxETF data'!AO118)-1</f>
        <v>-0.13868490612802442</v>
      </c>
      <c r="P109" s="576">
        <f>('FX data'!L118/'FX data'!L119)-1</f>
        <v>-1.1575562700964492E-2</v>
      </c>
      <c r="Q109" s="576">
        <f t="shared" si="23"/>
        <v>-0.14865511300242662</v>
      </c>
      <c r="R109" s="577">
        <f>('IdxETF data'!AY119/'IdxETF data'!AY118)-1</f>
        <v>-0.13906824789297034</v>
      </c>
      <c r="S109" s="577">
        <f>('FX data'!P119/'FX data'!P118)-1</f>
        <v>4.247723132969039E-2</v>
      </c>
      <c r="T109" s="577">
        <f t="shared" si="24"/>
        <v>-0.10249825069964436</v>
      </c>
      <c r="V109">
        <f t="shared" si="25"/>
        <v>99</v>
      </c>
      <c r="W109" s="591">
        <f t="shared" si="26"/>
        <v>39539</v>
      </c>
      <c r="X109" s="537">
        <f t="shared" si="27"/>
        <v>4.7546684811370588E-2</v>
      </c>
      <c r="Y109" s="599">
        <f t="shared" si="28"/>
        <v>7.7402902514830618E-2</v>
      </c>
      <c r="Z109" s="603">
        <f t="shared" si="29"/>
        <v>9.2719573855560844E-2</v>
      </c>
      <c r="AA109" s="607">
        <f t="shared" si="30"/>
        <v>0.12679743985230951</v>
      </c>
      <c r="AB109" s="612">
        <f t="shared" si="31"/>
        <v>0.12529712508974011</v>
      </c>
      <c r="AC109" s="617">
        <f t="shared" si="32"/>
        <v>3.6765576161537528E-2</v>
      </c>
      <c r="AD109" s="1213">
        <f t="shared" si="33"/>
        <v>7.3423059490465667E-2</v>
      </c>
      <c r="AE109" s="1214"/>
      <c r="AF109" s="1211">
        <f t="shared" si="34"/>
        <v>4.7546684811370588E-2</v>
      </c>
      <c r="AG109" s="1212"/>
      <c r="AH109" s="1149">
        <f t="shared" si="35"/>
        <v>139.90464825893119</v>
      </c>
      <c r="AI109" s="1149"/>
    </row>
    <row r="110" spans="3:35">
      <c r="C110" s="390">
        <f>'Step #4'!B110</f>
        <v>105</v>
      </c>
      <c r="D110" s="562">
        <f>'Step #4'!C110</f>
        <v>39722</v>
      </c>
      <c r="E110" s="581">
        <f>('IdxETF data'!C120/'IdxETF data'!C119)-1</f>
        <v>-0.16942453444905514</v>
      </c>
      <c r="F110" s="458">
        <f>('IdxETF data'!AA120/'IdxETF data'!AA119)-1</f>
        <v>-0.2463169769970871</v>
      </c>
      <c r="G110" s="458">
        <f>('FX data'!G119/'FX data'!G120)-1</f>
        <v>-3.9424691538292311E-3</v>
      </c>
      <c r="H110" s="565">
        <f t="shared" si="20"/>
        <v>-0.24928834906704089</v>
      </c>
      <c r="I110" s="575">
        <f>('IdxETF data'!AE120/'IdxETF data'!AE119)-1</f>
        <v>-0.1445801595790096</v>
      </c>
      <c r="J110" s="425">
        <f>('FX data'!H120/'FX data'!H119)-1</f>
        <v>-3.1951521828949225E-2</v>
      </c>
      <c r="K110" s="575">
        <f t="shared" si="21"/>
        <v>-0.17191212528313715</v>
      </c>
      <c r="L110" s="460">
        <f>('IdxETF data'!AG120/'IdxETF data'!AG119)-1</f>
        <v>-0.22466105830626582</v>
      </c>
      <c r="M110" s="460">
        <f>('FX data'!I119/'FX data'!I120)-1</f>
        <v>5.1243095700987951E-3</v>
      </c>
      <c r="N110" s="460">
        <f t="shared" si="22"/>
        <v>-0.22068798154727431</v>
      </c>
      <c r="O110" s="576">
        <f>('IdxETF data'!AO120/'IdxETF data'!AO119)-1</f>
        <v>-0.23826937449747865</v>
      </c>
      <c r="P110" s="576">
        <f>('FX data'!L119/'FX data'!L120)-1</f>
        <v>2.6305864604940554E-2</v>
      </c>
      <c r="Q110" s="576">
        <f t="shared" si="23"/>
        <v>-0.21823139179757267</v>
      </c>
      <c r="R110" s="577">
        <f>('IdxETF data'!AY120/'IdxETF data'!AY119)-1</f>
        <v>-0.23939445848578889</v>
      </c>
      <c r="S110" s="577">
        <f>('FX data'!P120/'FX data'!P119)-1</f>
        <v>4.0536762650265068E-3</v>
      </c>
      <c r="T110" s="577">
        <f t="shared" si="24"/>
        <v>-0.23631120985510512</v>
      </c>
      <c r="V110">
        <f t="shared" si="25"/>
        <v>100</v>
      </c>
      <c r="W110" s="591">
        <f t="shared" si="26"/>
        <v>39569</v>
      </c>
      <c r="X110" s="537">
        <f t="shared" si="27"/>
        <v>1.0674153248796614E-2</v>
      </c>
      <c r="Y110" s="599">
        <f t="shared" si="28"/>
        <v>-6.7141199594680123E-2</v>
      </c>
      <c r="Z110" s="603">
        <f t="shared" si="29"/>
        <v>1.1025757456997853E-2</v>
      </c>
      <c r="AA110" s="607">
        <f t="shared" si="30"/>
        <v>-4.8225446085224499E-2</v>
      </c>
      <c r="AB110" s="612">
        <f t="shared" si="31"/>
        <v>1.2686212546378917E-2</v>
      </c>
      <c r="AC110" s="617">
        <f t="shared" si="32"/>
        <v>1.2160193170589473E-3</v>
      </c>
      <c r="AD110" s="1213">
        <f t="shared" si="33"/>
        <v>-7.5799764433123586E-3</v>
      </c>
      <c r="AE110" s="1214"/>
      <c r="AF110" s="1211">
        <f t="shared" si="34"/>
        <v>1.0674153248796614E-2</v>
      </c>
      <c r="AG110" s="1212"/>
      <c r="AH110" s="1149">
        <f t="shared" si="35"/>
        <v>138.84417432081858</v>
      </c>
      <c r="AI110" s="1149"/>
    </row>
    <row r="111" spans="3:35">
      <c r="C111" s="390">
        <f>'Step #4'!B111</f>
        <v>106</v>
      </c>
      <c r="D111" s="562">
        <f>'Step #4'!C111</f>
        <v>39753</v>
      </c>
      <c r="E111" s="581">
        <f>('IdxETF data'!C121/'IdxETF data'!C120)-1</f>
        <v>-7.4849032258064496E-2</v>
      </c>
      <c r="F111" s="458">
        <f>('IdxETF data'!AA121/'IdxETF data'!AA120)-1</f>
        <v>8.2352583890731079E-2</v>
      </c>
      <c r="G111" s="458">
        <f>('FX data'!G120/'FX data'!G121)-1</f>
        <v>1.6380735085486098E-3</v>
      </c>
      <c r="H111" s="565">
        <f t="shared" si="20"/>
        <v>8.4125556985311656E-2</v>
      </c>
      <c r="I111" s="575">
        <f>('IdxETF data'!AE121/'IdxETF data'!AE120)-1</f>
        <v>-6.3859698488596628E-2</v>
      </c>
      <c r="J111" s="425">
        <f>('FX data'!H121/'FX data'!H120)-1</f>
        <v>-9.5248257220088117E-2</v>
      </c>
      <c r="K111" s="575">
        <f t="shared" si="21"/>
        <v>-0.15302543072104557</v>
      </c>
      <c r="L111" s="460">
        <f>('IdxETF data'!AG121/'IdxETF data'!AG120)-1</f>
        <v>-5.7578630212548054E-3</v>
      </c>
      <c r="M111" s="460">
        <f>('FX data'!I120/'FX data'!I121)-1</f>
        <v>2.2194407525453208E-3</v>
      </c>
      <c r="N111" s="460">
        <f t="shared" si="22"/>
        <v>-3.551201504546464E-3</v>
      </c>
      <c r="O111" s="576">
        <f>('IdxETF data'!AO121/'IdxETF data'!AO120)-1</f>
        <v>-7.5447225552029984E-3</v>
      </c>
      <c r="P111" s="576">
        <f>('FX data'!L120/'FX data'!L121)-1</f>
        <v>7.1854471955533183E-2</v>
      </c>
      <c r="Q111" s="576">
        <f t="shared" si="23"/>
        <v>6.3767627345075129E-2</v>
      </c>
      <c r="R111" s="577">
        <f>('IdxETF data'!AY121/'IdxETF data'!AY120)-1</f>
        <v>-3.4349574564223162E-2</v>
      </c>
      <c r="S111" s="577">
        <f>('FX data'!P121/'FX data'!P120)-1</f>
        <v>2.9653348183210415E-2</v>
      </c>
      <c r="T111" s="577">
        <f t="shared" si="24"/>
        <v>-5.7148062755107976E-3</v>
      </c>
      <c r="V111">
        <f t="shared" si="25"/>
        <v>101</v>
      </c>
      <c r="W111" s="591">
        <f t="shared" si="26"/>
        <v>39600</v>
      </c>
      <c r="X111" s="537">
        <f t="shared" si="27"/>
        <v>-8.5962381639269392E-2</v>
      </c>
      <c r="Y111" s="599">
        <f t="shared" si="28"/>
        <v>-0.19674762228489973</v>
      </c>
      <c r="Z111" s="603">
        <f t="shared" si="29"/>
        <v>-9.0219785254144313E-2</v>
      </c>
      <c r="AA111" s="607">
        <f t="shared" si="30"/>
        <v>-0.10031872361143657</v>
      </c>
      <c r="AB111" s="612">
        <f t="shared" si="31"/>
        <v>-6.3112033317905158E-2</v>
      </c>
      <c r="AC111" s="617">
        <f t="shared" si="32"/>
        <v>-7.5000199566548909E-2</v>
      </c>
      <c r="AD111" s="1213">
        <f t="shared" si="33"/>
        <v>-0.10127315943615341</v>
      </c>
      <c r="AE111" s="1214"/>
      <c r="AF111" s="1211">
        <f t="shared" si="34"/>
        <v>-8.5962381639269392E-2</v>
      </c>
      <c r="AG111" s="1212"/>
      <c r="AH111" s="1149">
        <f t="shared" si="35"/>
        <v>124.78298611804524</v>
      </c>
      <c r="AI111" s="1149"/>
    </row>
    <row r="112" spans="3:35">
      <c r="C112" s="390">
        <f>'Step #4'!B112</f>
        <v>107</v>
      </c>
      <c r="D112" s="562">
        <f>'Step #4'!C112</f>
        <v>39783</v>
      </c>
      <c r="E112" s="581">
        <f>('IdxETF data'!C122/'IdxETF data'!C121)-1</f>
        <v>7.8215656520574939E-3</v>
      </c>
      <c r="F112" s="458">
        <f>('IdxETF data'!AA122/'IdxETF data'!AA121)-1</f>
        <v>-2.6909008034897153E-2</v>
      </c>
      <c r="G112" s="458">
        <f>('FX data'!G121/'FX data'!G122)-1</f>
        <v>-6.8127015484733544E-3</v>
      </c>
      <c r="H112" s="565">
        <f t="shared" si="20"/>
        <v>-3.3538386542663279E-2</v>
      </c>
      <c r="I112" s="575">
        <f>('IdxETF data'!AE122/'IdxETF data'!AE121)-1</f>
        <v>3.0144997211347668E-2</v>
      </c>
      <c r="J112" s="425">
        <f>('FX data'!H122/'FX data'!H121)-1</f>
        <v>-6.6829153235317129E-3</v>
      </c>
      <c r="K112" s="575">
        <f t="shared" si="21"/>
        <v>2.3260625424024406E-2</v>
      </c>
      <c r="L112" s="460">
        <f>('IdxETF data'!AG122/'IdxETF data'!AG121)-1</f>
        <v>3.594697575707273E-2</v>
      </c>
      <c r="M112" s="460">
        <f>('FX data'!I121/'FX data'!I122)-1</f>
        <v>-1.6772029415568213E-4</v>
      </c>
      <c r="N112" s="460">
        <f t="shared" si="22"/>
        <v>3.5773226425569016E-2</v>
      </c>
      <c r="O112" s="576">
        <f>('IdxETF data'!AO122/'IdxETF data'!AO121)-1</f>
        <v>4.0798759688616348E-2</v>
      </c>
      <c r="P112" s="576">
        <f>('FX data'!L121/'FX data'!L122)-1</f>
        <v>5.591719133496964E-2</v>
      </c>
      <c r="Q112" s="576">
        <f t="shared" si="23"/>
        <v>9.8997303075323728E-2</v>
      </c>
      <c r="R112" s="577">
        <f>('IdxETF data'!AY122/'IdxETF data'!AY121)-1</f>
        <v>1.6732434420283937E-2</v>
      </c>
      <c r="S112" s="577">
        <f>('FX data'!P122/'FX data'!P121)-1</f>
        <v>3.501892915089222E-2</v>
      </c>
      <c r="T112" s="577">
        <f t="shared" si="24"/>
        <v>5.2337315506661986E-2</v>
      </c>
      <c r="V112">
        <f t="shared" si="25"/>
        <v>102</v>
      </c>
      <c r="W112" s="591">
        <f t="shared" si="26"/>
        <v>39630</v>
      </c>
      <c r="X112" s="537">
        <f t="shared" si="27"/>
        <v>-9.8593749999998925E-3</v>
      </c>
      <c r="Y112" s="599">
        <f t="shared" si="28"/>
        <v>2.5080245018294089E-2</v>
      </c>
      <c r="Z112" s="603">
        <f t="shared" si="29"/>
        <v>2.4343754651085181E-2</v>
      </c>
      <c r="AA112" s="607">
        <f t="shared" si="30"/>
        <v>2.9056420248697812E-2</v>
      </c>
      <c r="AB112" s="612">
        <f t="shared" si="31"/>
        <v>-2.0144439388828372E-2</v>
      </c>
      <c r="AC112" s="617">
        <f t="shared" si="32"/>
        <v>-7.0903513255514694E-3</v>
      </c>
      <c r="AD112" s="1213">
        <f t="shared" si="33"/>
        <v>3.6520129038387309E-3</v>
      </c>
      <c r="AE112" s="1214"/>
      <c r="AF112" s="1211">
        <f t="shared" si="34"/>
        <v>-9.8593749999998925E-3</v>
      </c>
      <c r="AG112" s="1212"/>
      <c r="AH112" s="1149">
        <f t="shared" si="35"/>
        <v>125.23869519352786</v>
      </c>
      <c r="AI112" s="1149"/>
    </row>
    <row r="113" spans="3:35">
      <c r="C113" s="390">
        <f>'Step #4'!B113</f>
        <v>108</v>
      </c>
      <c r="D113" s="562">
        <f>'Step #4'!C113</f>
        <v>39814</v>
      </c>
      <c r="E113" s="581">
        <f>('IdxETF data'!C123/'IdxETF data'!C122)-1</f>
        <v>-8.5657348463880401E-2</v>
      </c>
      <c r="F113" s="458">
        <f>('IdxETF data'!AA123/'IdxETF data'!AA122)-1</f>
        <v>9.3283972178605401E-2</v>
      </c>
      <c r="G113" s="458">
        <f>('FX data'!G122/'FX data'!G123)-1</f>
        <v>9.0436057163796324E-3</v>
      </c>
      <c r="H113" s="565">
        <f t="shared" si="20"/>
        <v>0.10317120135902602</v>
      </c>
      <c r="I113" s="575">
        <f>('IdxETF data'!AE123/'IdxETF data'!AE122)-1</f>
        <v>-9.8093650549195166E-2</v>
      </c>
      <c r="J113" s="425">
        <f>('FX data'!H123/'FX data'!H122)-1</f>
        <v>0.1038467627038151</v>
      </c>
      <c r="K113" s="575">
        <f t="shared" si="21"/>
        <v>-4.4335958967133271E-3</v>
      </c>
      <c r="L113" s="460">
        <f>('IdxETF data'!AG123/'IdxETF data'!AG122)-1</f>
        <v>-7.7099705566244903E-2</v>
      </c>
      <c r="M113" s="460">
        <f>('FX data'!I122/'FX data'!I123)-1</f>
        <v>7.741535920735565E-5</v>
      </c>
      <c r="N113" s="460">
        <f t="shared" si="22"/>
        <v>-7.7028258908438785E-2</v>
      </c>
      <c r="O113" s="576">
        <f>('IdxETF data'!AO123/'IdxETF data'!AO122)-1</f>
        <v>-9.7692188664859292E-2</v>
      </c>
      <c r="P113" s="576">
        <f>('FX data'!L122/'FX data'!L123)-1</f>
        <v>2.8424056189639835E-2</v>
      </c>
      <c r="Q113" s="576">
        <f t="shared" si="23"/>
        <v>-7.2044940735118357E-2</v>
      </c>
      <c r="R113" s="577">
        <f>('IdxETF data'!AY123/'IdxETF data'!AY122)-1</f>
        <v>-8.566320474231337E-3</v>
      </c>
      <c r="S113" s="577">
        <f>('FX data'!P123/'FX data'!P122)-1</f>
        <v>-5.2057478772044363E-2</v>
      </c>
      <c r="T113" s="577">
        <f t="shared" si="24"/>
        <v>-6.0177858200033851E-2</v>
      </c>
      <c r="V113">
        <f t="shared" si="25"/>
        <v>103</v>
      </c>
      <c r="W113" s="591">
        <f t="shared" si="26"/>
        <v>39661</v>
      </c>
      <c r="X113" s="537">
        <f t="shared" si="27"/>
        <v>1.2190503242910378E-2</v>
      </c>
      <c r="Y113" s="599">
        <f t="shared" si="28"/>
        <v>-0.13397122520924931</v>
      </c>
      <c r="Z113" s="603">
        <f t="shared" si="29"/>
        <v>-2.2091931560822231E-2</v>
      </c>
      <c r="AA113" s="607">
        <f t="shared" si="30"/>
        <v>-6.5281491180980367E-2</v>
      </c>
      <c r="AB113" s="612">
        <f t="shared" si="31"/>
        <v>-3.9616419328403429E-2</v>
      </c>
      <c r="AC113" s="617">
        <f t="shared" si="32"/>
        <v>-5.7334048304326757E-2</v>
      </c>
      <c r="AD113" s="1213">
        <f t="shared" si="33"/>
        <v>-3.4756468099717636E-2</v>
      </c>
      <c r="AE113" s="1214"/>
      <c r="AF113" s="1211">
        <f t="shared" si="34"/>
        <v>1.2190503242910378E-2</v>
      </c>
      <c r="AG113" s="1212"/>
      <c r="AH113" s="1149">
        <f t="shared" si="35"/>
        <v>120.88584047918374</v>
      </c>
      <c r="AI113" s="1149"/>
    </row>
    <row r="114" spans="3:35">
      <c r="C114" s="390">
        <f>'Step #4'!B114</f>
        <v>109</v>
      </c>
      <c r="D114" s="562">
        <f>'Step #4'!C114</f>
        <v>39845</v>
      </c>
      <c r="E114" s="581">
        <f>('IdxETF data'!C124/'IdxETF data'!C123)-1</f>
        <v>-0.10993122487528451</v>
      </c>
      <c r="F114" s="458">
        <f>('IdxETF data'!AA124/'IdxETF data'!AA123)-1</f>
        <v>4.6313890255151868E-2</v>
      </c>
      <c r="G114" s="458">
        <f>('FX data'!G123/'FX data'!G124)-1</f>
        <v>-3.578209434789037E-3</v>
      </c>
      <c r="H114" s="565">
        <f t="shared" si="20"/>
        <v>4.2569960021290099E-2</v>
      </c>
      <c r="I114" s="575">
        <f>('IdxETF data'!AE124/'IdxETF data'!AE123)-1</f>
        <v>-0.11400880445956108</v>
      </c>
      <c r="J114" s="425">
        <f>('FX data'!H124/'FX data'!H123)-1</f>
        <v>-8.160045891294998E-2</v>
      </c>
      <c r="K114" s="575">
        <f t="shared" si="21"/>
        <v>-0.18630609260849407</v>
      </c>
      <c r="L114" s="460">
        <f>('IdxETF data'!AG124/'IdxETF data'!AG123)-1</f>
        <v>-3.5143264745066349E-2</v>
      </c>
      <c r="M114" s="460">
        <f>('FX data'!I123/'FX data'!I124)-1</f>
        <v>-5.1583617043238217E-4</v>
      </c>
      <c r="N114" s="460">
        <f t="shared" si="22"/>
        <v>-3.5640972748396171E-2</v>
      </c>
      <c r="O114" s="576">
        <f>('IdxETF data'!AO124/'IdxETF data'!AO123)-1</f>
        <v>-5.3243336404256936E-2</v>
      </c>
      <c r="P114" s="576">
        <f>('FX data'!L123/'FX data'!L124)-1</f>
        <v>1.402181170710004E-2</v>
      </c>
      <c r="Q114" s="576">
        <f t="shared" si="23"/>
        <v>-3.9968092734875116E-2</v>
      </c>
      <c r="R114" s="577">
        <f>('IdxETF data'!AY124/'IdxETF data'!AY123)-1</f>
        <v>-8.6803654524444163E-2</v>
      </c>
      <c r="S114" s="577">
        <f>('FX data'!P124/'FX data'!P123)-1</f>
        <v>4.3547164611038358E-2</v>
      </c>
      <c r="T114" s="577">
        <f t="shared" si="24"/>
        <v>-4.7036542945821491E-2</v>
      </c>
      <c r="V114">
        <f t="shared" si="25"/>
        <v>104</v>
      </c>
      <c r="W114" s="591">
        <f t="shared" si="26"/>
        <v>39692</v>
      </c>
      <c r="X114" s="537">
        <f t="shared" si="27"/>
        <v>-9.0791453271283018E-2</v>
      </c>
      <c r="Y114" s="599">
        <f t="shared" si="28"/>
        <v>-4.0290334038579845E-2</v>
      </c>
      <c r="Z114" s="603">
        <f t="shared" si="29"/>
        <v>-0.15301549723983543</v>
      </c>
      <c r="AA114" s="607">
        <f t="shared" si="30"/>
        <v>-0.15288038583983687</v>
      </c>
      <c r="AB114" s="612">
        <f t="shared" si="31"/>
        <v>-0.14865511300242662</v>
      </c>
      <c r="AC114" s="617">
        <f t="shared" si="32"/>
        <v>-0.10249825069964436</v>
      </c>
      <c r="AD114" s="1213">
        <f t="shared" si="33"/>
        <v>-0.10571583095446628</v>
      </c>
      <c r="AE114" s="1214"/>
      <c r="AF114" s="1211">
        <f t="shared" si="34"/>
        <v>-9.0791453271283018E-2</v>
      </c>
      <c r="AG114" s="1212"/>
      <c r="AH114" s="1149">
        <f t="shared" si="35"/>
        <v>108.10629340229778</v>
      </c>
      <c r="AI114" s="1149"/>
    </row>
    <row r="115" spans="3:35">
      <c r="C115" s="390">
        <f>'Step #4'!B115</f>
        <v>110</v>
      </c>
      <c r="D115" s="562">
        <f>'Step #4'!C115</f>
        <v>39873</v>
      </c>
      <c r="E115" s="581">
        <f>('IdxETF data'!C125/'IdxETF data'!C124)-1</f>
        <v>8.5404508291501591E-2</v>
      </c>
      <c r="F115" s="458">
        <f>('IdxETF data'!AA125/'IdxETF data'!AA124)-1</f>
        <v>0.13940540801282308</v>
      </c>
      <c r="G115" s="458">
        <f>('FX data'!G124/'FX data'!G125)-1</f>
        <v>4.6757649259188128E-4</v>
      </c>
      <c r="H115" s="565">
        <f t="shared" si="20"/>
        <v>0.13993816719714203</v>
      </c>
      <c r="I115" s="575">
        <f>('IdxETF data'!AE125/'IdxETF data'!AE124)-1</f>
        <v>6.2704558744099526E-2</v>
      </c>
      <c r="J115" s="425">
        <f>('FX data'!H125/'FX data'!H124)-1</f>
        <v>-1.7801374141161674E-2</v>
      </c>
      <c r="K115" s="575">
        <f t="shared" si="21"/>
        <v>4.3786957292377693E-2</v>
      </c>
      <c r="L115" s="460">
        <f>('IdxETF data'!AG125/'IdxETF data'!AG124)-1</f>
        <v>5.9668658823525123E-2</v>
      </c>
      <c r="M115" s="460">
        <f>('FX data'!I124/'FX data'!I125)-1</f>
        <v>-3.7384141389396053E-4</v>
      </c>
      <c r="N115" s="460">
        <f t="shared" si="22"/>
        <v>5.927251079385143E-2</v>
      </c>
      <c r="O115" s="576">
        <f>('IdxETF data'!AO125/'IdxETF data'!AO124)-1</f>
        <v>7.1495750576298311E-2</v>
      </c>
      <c r="P115" s="576">
        <f>('FX data'!L124/'FX data'!L125)-1</f>
        <v>-7.522898013790269E-2</v>
      </c>
      <c r="Q115" s="576">
        <f t="shared" si="23"/>
        <v>-9.111781961653187E-3</v>
      </c>
      <c r="R115" s="577">
        <f>('IdxETF data'!AY125/'IdxETF data'!AY124)-1</f>
        <v>6.5911325267612231E-2</v>
      </c>
      <c r="S115" s="577">
        <f>('FX data'!P125/'FX data'!P124)-1</f>
        <v>2.7731924727632862E-2</v>
      </c>
      <c r="T115" s="577">
        <f t="shared" si="24"/>
        <v>9.5471097906264957E-2</v>
      </c>
      <c r="V115">
        <f t="shared" si="25"/>
        <v>105</v>
      </c>
      <c r="W115" s="591">
        <f t="shared" si="26"/>
        <v>39722</v>
      </c>
      <c r="X115" s="537">
        <f t="shared" si="27"/>
        <v>-0.16942453444905514</v>
      </c>
      <c r="Y115" s="599">
        <f t="shared" si="28"/>
        <v>-0.24928834906704089</v>
      </c>
      <c r="Z115" s="603">
        <f t="shared" si="29"/>
        <v>-0.17191212528313715</v>
      </c>
      <c r="AA115" s="607">
        <f t="shared" si="30"/>
        <v>-0.22068798154727431</v>
      </c>
      <c r="AB115" s="612">
        <f t="shared" si="31"/>
        <v>-0.21823139179757267</v>
      </c>
      <c r="AC115" s="617">
        <f t="shared" si="32"/>
        <v>-0.23631120985510512</v>
      </c>
      <c r="AD115" s="1213">
        <f t="shared" si="33"/>
        <v>-0.19847294325214399</v>
      </c>
      <c r="AE115" s="1214"/>
      <c r="AF115" s="1211">
        <f t="shared" si="34"/>
        <v>-0.16942453444905514</v>
      </c>
      <c r="AG115" s="1212"/>
      <c r="AH115" s="1149">
        <f t="shared" si="35"/>
        <v>86.650119166663913</v>
      </c>
      <c r="AI115" s="1149"/>
    </row>
    <row r="116" spans="3:35">
      <c r="C116" s="390">
        <f>'Step #4'!B116</f>
        <v>111</v>
      </c>
      <c r="D116" s="562">
        <f>'Step #4'!C116</f>
        <v>39904</v>
      </c>
      <c r="E116" s="581">
        <f>('IdxETF data'!C126/'IdxETF data'!C125)-1</f>
        <v>9.3925075513554779E-2</v>
      </c>
      <c r="F116" s="458">
        <f>('IdxETF data'!AA126/'IdxETF data'!AA125)-1</f>
        <v>4.3972540936277893E-2</v>
      </c>
      <c r="G116" s="458">
        <f>('FX data'!G125/'FX data'!G126)-1</f>
        <v>1.4486603549950239E-3</v>
      </c>
      <c r="H116" s="565">
        <f t="shared" si="20"/>
        <v>4.5484902568035723E-2</v>
      </c>
      <c r="I116" s="575">
        <f>('IdxETF data'!AE126/'IdxETF data'!AE125)-1</f>
        <v>0.16762066396160202</v>
      </c>
      <c r="J116" s="425">
        <f>('FX data'!H126/'FX data'!H125)-1</f>
        <v>5.1112877583465943E-2</v>
      </c>
      <c r="K116" s="575">
        <f t="shared" si="21"/>
        <v>0.22730111602259662</v>
      </c>
      <c r="L116" s="460">
        <f>('IdxETF data'!AG126/'IdxETF data'!AG125)-1</f>
        <v>0.14326516683029067</v>
      </c>
      <c r="M116" s="460">
        <f>('FX data'!I125/'FX data'!I126)-1</f>
        <v>9.2902027070618232E-4</v>
      </c>
      <c r="N116" s="460">
        <f t="shared" si="22"/>
        <v>0.14432728334506839</v>
      </c>
      <c r="O116" s="576">
        <f>('IdxETF data'!AO126/'IdxETF data'!AO125)-1</f>
        <v>8.8627824307325076E-2</v>
      </c>
      <c r="P116" s="576">
        <f>('FX data'!L125/'FX data'!L126)-1</f>
        <v>-1.7790356817952158E-2</v>
      </c>
      <c r="Q116" s="576">
        <f t="shared" si="23"/>
        <v>6.9260746870946743E-2</v>
      </c>
      <c r="R116" s="577">
        <f>('IdxETF data'!AY126/'IdxETF data'!AY125)-1</f>
        <v>0.12958313889836481</v>
      </c>
      <c r="S116" s="577">
        <f>('FX data'!P126/'FX data'!P125)-1</f>
        <v>-2.2486347574686705E-2</v>
      </c>
      <c r="T116" s="577">
        <f t="shared" si="24"/>
        <v>0.10418293982259064</v>
      </c>
      <c r="V116">
        <f t="shared" si="25"/>
        <v>106</v>
      </c>
      <c r="W116" s="591">
        <f t="shared" si="26"/>
        <v>39753</v>
      </c>
      <c r="X116" s="537">
        <f t="shared" si="27"/>
        <v>-7.4849032258064496E-2</v>
      </c>
      <c r="Y116" s="599">
        <f t="shared" si="28"/>
        <v>8.4125556985311656E-2</v>
      </c>
      <c r="Z116" s="603">
        <f t="shared" si="29"/>
        <v>-0.15302543072104557</v>
      </c>
      <c r="AA116" s="607">
        <f t="shared" si="30"/>
        <v>-3.551201504546464E-3</v>
      </c>
      <c r="AB116" s="612">
        <f t="shared" si="31"/>
        <v>6.3767627345075129E-2</v>
      </c>
      <c r="AC116" s="617">
        <f t="shared" si="32"/>
        <v>-5.7148062755107976E-3</v>
      </c>
      <c r="AD116" s="1213">
        <f t="shared" si="33"/>
        <v>-3.4824432007084107E-2</v>
      </c>
      <c r="AE116" s="1214"/>
      <c r="AF116" s="1211">
        <f t="shared" si="34"/>
        <v>-7.4849032258064496E-2</v>
      </c>
      <c r="AG116" s="1212"/>
      <c r="AH116" s="1149">
        <f t="shared" si="35"/>
        <v>83.632577983338692</v>
      </c>
      <c r="AI116" s="1149"/>
    </row>
    <row r="117" spans="3:35">
      <c r="C117" s="390">
        <f>'Step #4'!B117</f>
        <v>112</v>
      </c>
      <c r="D117" s="562">
        <f>'Step #4'!C117</f>
        <v>39934</v>
      </c>
      <c r="E117" s="581">
        <f>('IdxETF data'!C127/'IdxETF data'!C126)-1</f>
        <v>5.3081426656431674E-2</v>
      </c>
      <c r="F117" s="458">
        <f>('IdxETF data'!AA127/'IdxETF data'!AA126)-1</f>
        <v>6.2706965671171622E-2</v>
      </c>
      <c r="G117" s="458">
        <f>('FX data'!G126/'FX data'!G127)-1</f>
        <v>2.3320621883251569E-3</v>
      </c>
      <c r="H117" s="565">
        <f t="shared" si="20"/>
        <v>6.5185264403083032E-2</v>
      </c>
      <c r="I117" s="575">
        <f>('IdxETF data'!AE127/'IdxETF data'!AE126)-1</f>
        <v>3.5930688442800562E-2</v>
      </c>
      <c r="J117" s="425">
        <f>('FX data'!H127/'FX data'!H126)-1</f>
        <v>3.3275353550630271E-3</v>
      </c>
      <c r="K117" s="575">
        <f t="shared" si="21"/>
        <v>3.9377784433988872E-2</v>
      </c>
      <c r="L117" s="460">
        <f>('IdxETF data'!AG127/'IdxETF data'!AG126)-1</f>
        <v>0.17073715826422831</v>
      </c>
      <c r="M117" s="460">
        <f>('FX data'!I126/'FX data'!I127)-1</f>
        <v>1.2903225806493168E-5</v>
      </c>
      <c r="N117" s="460">
        <f t="shared" si="22"/>
        <v>0.17075226455014136</v>
      </c>
      <c r="O117" s="576">
        <f>('IdxETF data'!AO127/'IdxETF data'!AO126)-1</f>
        <v>7.8638401270622715E-2</v>
      </c>
      <c r="P117" s="576">
        <f>('FX data'!L126/'FX data'!L127)-1</f>
        <v>-3.123740427246946E-3</v>
      </c>
      <c r="Q117" s="576">
        <f t="shared" si="23"/>
        <v>7.5269014890192665E-2</v>
      </c>
      <c r="R117" s="577">
        <f>('IdxETF data'!AY127/'IdxETF data'!AY126)-1</f>
        <v>0.21288564314908043</v>
      </c>
      <c r="S117" s="577">
        <f>('FX data'!P127/'FX data'!P126)-1</f>
        <v>-2.661846861649686E-2</v>
      </c>
      <c r="T117" s="577">
        <f t="shared" si="24"/>
        <v>0.18060048472151702</v>
      </c>
      <c r="V117">
        <f t="shared" si="25"/>
        <v>107</v>
      </c>
      <c r="W117" s="591">
        <f t="shared" si="26"/>
        <v>39783</v>
      </c>
      <c r="X117" s="537">
        <f t="shared" si="27"/>
        <v>7.8215656520574939E-3</v>
      </c>
      <c r="Y117" s="599">
        <f t="shared" si="28"/>
        <v>-3.3538386542663279E-2</v>
      </c>
      <c r="Z117" s="603">
        <f t="shared" si="29"/>
        <v>2.3260625424024406E-2</v>
      </c>
      <c r="AA117" s="607">
        <f t="shared" si="30"/>
        <v>3.5773226425569016E-2</v>
      </c>
      <c r="AB117" s="612">
        <f t="shared" si="31"/>
        <v>9.8997303075323728E-2</v>
      </c>
      <c r="AC117" s="617">
        <f t="shared" si="32"/>
        <v>5.2337315506661986E-2</v>
      </c>
      <c r="AD117" s="1213">
        <f t="shared" si="33"/>
        <v>2.029774659378264E-2</v>
      </c>
      <c r="AE117" s="1214"/>
      <c r="AF117" s="1211">
        <f t="shared" si="34"/>
        <v>7.8215656520574939E-3</v>
      </c>
      <c r="AG117" s="1212"/>
      <c r="AH117" s="1149">
        <f t="shared" si="35"/>
        <v>85.330130858229268</v>
      </c>
      <c r="AI117" s="1149"/>
    </row>
    <row r="118" spans="3:35">
      <c r="C118" s="390">
        <f>'Step #4'!B118</f>
        <v>113</v>
      </c>
      <c r="D118" s="562">
        <f>'Step #4'!C118</f>
        <v>39965</v>
      </c>
      <c r="E118" s="581">
        <f>('IdxETF data'!C128/'IdxETF data'!C127)-1</f>
        <v>1.9583523728705643E-4</v>
      </c>
      <c r="F118" s="458">
        <f>('IdxETF data'!AA128/'IdxETF data'!AA127)-1</f>
        <v>0.12398056060384355</v>
      </c>
      <c r="G118" s="458">
        <f>('FX data'!G127/'FX data'!G128)-1</f>
        <v>-1.2305168170632097E-3</v>
      </c>
      <c r="H118" s="565">
        <f t="shared" si="20"/>
        <v>0.12259748362196832</v>
      </c>
      <c r="I118" s="575">
        <f>('IdxETF data'!AE128/'IdxETF data'!AE127)-1</f>
        <v>-2.6752581901071881E-2</v>
      </c>
      <c r="J118" s="425">
        <f>('FX data'!H128/'FX data'!H127)-1</f>
        <v>6.9721866284766731E-2</v>
      </c>
      <c r="K118" s="575">
        <f t="shared" si="21"/>
        <v>4.1104044445616106E-2</v>
      </c>
      <c r="L118" s="460">
        <f>('IdxETF data'!AG128/'IdxETF data'!AG127)-1</f>
        <v>1.143197782180394E-2</v>
      </c>
      <c r="M118" s="460">
        <f>('FX data'!I127/'FX data'!I128)-1</f>
        <v>-2.0640899943236146E-4</v>
      </c>
      <c r="N118" s="460">
        <f t="shared" si="22"/>
        <v>1.1223209159267888E-2</v>
      </c>
      <c r="O118" s="576">
        <f>('IdxETF data'!AO128/'IdxETF data'!AO127)-1</f>
        <v>4.5780039905487069E-2</v>
      </c>
      <c r="P118" s="576">
        <f>('FX data'!L127/'FX data'!L128)-1</f>
        <v>2.8074173831969196E-2</v>
      </c>
      <c r="Q118" s="576">
        <f t="shared" si="23"/>
        <v>7.5139450535797403E-2</v>
      </c>
      <c r="R118" s="577">
        <f>('IdxETF data'!AY128/'IdxETF data'!AY127)-1</f>
        <v>1.7430980747927816E-3</v>
      </c>
      <c r="S118" s="577">
        <f>('FX data'!P128/'FX data'!P127)-1</f>
        <v>-2.6468602295746213E-2</v>
      </c>
      <c r="T118" s="577">
        <f t="shared" si="24"/>
        <v>-2.4771641590657589E-2</v>
      </c>
      <c r="V118">
        <f t="shared" si="25"/>
        <v>108</v>
      </c>
      <c r="W118" s="591">
        <f t="shared" si="26"/>
        <v>39814</v>
      </c>
      <c r="X118" s="537">
        <f t="shared" si="27"/>
        <v>-8.5657348463880401E-2</v>
      </c>
      <c r="Y118" s="599">
        <f t="shared" si="28"/>
        <v>0.10317120135902602</v>
      </c>
      <c r="Z118" s="603">
        <f t="shared" si="29"/>
        <v>-4.4335958967133271E-3</v>
      </c>
      <c r="AA118" s="607">
        <f t="shared" si="30"/>
        <v>-7.7028258908438785E-2</v>
      </c>
      <c r="AB118" s="612">
        <f t="shared" si="31"/>
        <v>-7.2044940735118357E-2</v>
      </c>
      <c r="AC118" s="617">
        <f t="shared" si="32"/>
        <v>-6.0177858200033851E-2</v>
      </c>
      <c r="AD118" s="1213">
        <f t="shared" si="33"/>
        <v>-4.0377404350564347E-2</v>
      </c>
      <c r="AE118" s="1214"/>
      <c r="AF118" s="1211">
        <f t="shared" si="34"/>
        <v>-8.5657348463880401E-2</v>
      </c>
      <c r="AG118" s="1212"/>
      <c r="AH118" s="1149">
        <f t="shared" si="35"/>
        <v>81.884721661279968</v>
      </c>
      <c r="AI118" s="1149"/>
    </row>
    <row r="119" spans="3:35">
      <c r="C119" s="390">
        <f>'Step #4'!B119</f>
        <v>114</v>
      </c>
      <c r="D119" s="562">
        <f>'Step #4'!C119</f>
        <v>39995</v>
      </c>
      <c r="E119" s="581">
        <f>('IdxETF data'!C129/'IdxETF data'!C128)-1</f>
        <v>7.4141756950789617E-2</v>
      </c>
      <c r="F119" s="458">
        <f>('IdxETF data'!AA129/'IdxETF data'!AA128)-1</f>
        <v>0.15297214118066638</v>
      </c>
      <c r="G119" s="458">
        <f>('FX data'!G128/'FX data'!G129)-1</f>
        <v>-9.8052128609271705E-4</v>
      </c>
      <c r="H119" s="565">
        <f t="shared" si="20"/>
        <v>0.1518416274539669</v>
      </c>
      <c r="I119" s="575">
        <f>('IdxETF data'!AE129/'IdxETF data'!AE128)-1</f>
        <v>0.10886653712594097</v>
      </c>
      <c r="J119" s="425">
        <f>('FX data'!H129/'FX data'!H128)-1</f>
        <v>-4.2277339346108445E-4</v>
      </c>
      <c r="K119" s="575">
        <f t="shared" si="21"/>
        <v>0.10839773785714479</v>
      </c>
      <c r="L119" s="460">
        <f>('IdxETF data'!AG129/'IdxETF data'!AG128)-1</f>
        <v>0.11940974991181807</v>
      </c>
      <c r="M119" s="460">
        <f>('FX data'!I128/'FX data'!I129)-1</f>
        <v>2.0645161290322456E-4</v>
      </c>
      <c r="N119" s="460">
        <f t="shared" si="22"/>
        <v>0.11964085386018697</v>
      </c>
      <c r="O119" s="576">
        <f>('IdxETF data'!AO129/'IdxETF data'!AO128)-1</f>
        <v>4.0005224794019245E-2</v>
      </c>
      <c r="P119" s="576">
        <f>('FX data'!L128/'FX data'!L129)-1</f>
        <v>1.2446841613940052E-3</v>
      </c>
      <c r="Q119" s="576">
        <f t="shared" si="23"/>
        <v>4.1299702825087437E-2</v>
      </c>
      <c r="R119" s="577">
        <f>('IdxETF data'!AY129/'IdxETF data'!AY128)-1</f>
        <v>0.13975161068492348</v>
      </c>
      <c r="S119" s="577">
        <f>('FX data'!P129/'FX data'!P128)-1</f>
        <v>8.3229296712450385E-4</v>
      </c>
      <c r="T119" s="577">
        <f t="shared" si="24"/>
        <v>0.14070021793476539</v>
      </c>
      <c r="V119">
        <f t="shared" si="25"/>
        <v>109</v>
      </c>
      <c r="W119" s="591">
        <f t="shared" si="26"/>
        <v>39845</v>
      </c>
      <c r="X119" s="537">
        <f t="shared" si="27"/>
        <v>-0.10993122487528451</v>
      </c>
      <c r="Y119" s="599">
        <f t="shared" si="28"/>
        <v>4.2569960021290099E-2</v>
      </c>
      <c r="Z119" s="603">
        <f t="shared" si="29"/>
        <v>-0.18630609260849407</v>
      </c>
      <c r="AA119" s="607">
        <f t="shared" si="30"/>
        <v>-3.5640972748396171E-2</v>
      </c>
      <c r="AB119" s="612">
        <f t="shared" si="31"/>
        <v>-3.9968092734875116E-2</v>
      </c>
      <c r="AC119" s="617">
        <f t="shared" si="32"/>
        <v>-4.7036542945821491E-2</v>
      </c>
      <c r="AD119" s="1213">
        <f t="shared" si="33"/>
        <v>-7.7797470681103681E-2</v>
      </c>
      <c r="AE119" s="1214"/>
      <c r="AF119" s="1211">
        <f t="shared" si="34"/>
        <v>-0.10993122487528451</v>
      </c>
      <c r="AG119" s="1212"/>
      <c r="AH119" s="1149">
        <f t="shared" si="35"/>
        <v>75.514297428606213</v>
      </c>
      <c r="AI119" s="1149"/>
    </row>
    <row r="120" spans="3:35">
      <c r="C120" s="390">
        <f>'Step #4'!B120</f>
        <v>115</v>
      </c>
      <c r="D120" s="562">
        <f>'Step #4'!C120</f>
        <v>40026</v>
      </c>
      <c r="E120" s="581">
        <f>('IdxETF data'!C130/'IdxETF data'!C129)-1</f>
        <v>3.3560173370599911E-2</v>
      </c>
      <c r="F120" s="458">
        <f>('IdxETF data'!AA130/'IdxETF data'!AA129)-1</f>
        <v>-0.21814283925153932</v>
      </c>
      <c r="G120" s="458">
        <f>('FX data'!G129/'FX data'!G130)-1</f>
        <v>3.3671019499914578E-4</v>
      </c>
      <c r="H120" s="565">
        <f t="shared" si="20"/>
        <v>-0.21787957997448226</v>
      </c>
      <c r="I120" s="575">
        <f>('IdxETF data'!AE130/'IdxETF data'!AE129)-1</f>
        <v>2.4843631749432937E-2</v>
      </c>
      <c r="J120" s="425">
        <f>('FX data'!H130/'FX data'!H129)-1</f>
        <v>1.6213167912025872E-2</v>
      </c>
      <c r="K120" s="575">
        <f t="shared" si="21"/>
        <v>4.1459593634556979E-2</v>
      </c>
      <c r="L120" s="460">
        <f>('IdxETF data'!AG130/'IdxETF data'!AG129)-1</f>
        <v>-4.1273854149067701E-2</v>
      </c>
      <c r="M120" s="460">
        <f>('FX data'!I129/'FX data'!I130)-1</f>
        <v>0</v>
      </c>
      <c r="N120" s="460">
        <f t="shared" si="22"/>
        <v>-4.1273854149067701E-2</v>
      </c>
      <c r="O120" s="576">
        <f>('IdxETF data'!AO130/'IdxETF data'!AO129)-1</f>
        <v>1.310248347979126E-2</v>
      </c>
      <c r="P120" s="576">
        <f>('FX data'!L129/'FX data'!L130)-1</f>
        <v>1.2391053239525274E-2</v>
      </c>
      <c r="Q120" s="576">
        <f t="shared" si="23"/>
        <v>2.5655890289684624E-2</v>
      </c>
      <c r="R120" s="577">
        <f>('IdxETF data'!AY130/'IdxETF data'!AY129)-1</f>
        <v>-2.493232935532641E-2</v>
      </c>
      <c r="S120" s="577">
        <f>('FX data'!P130/'FX data'!P129)-1</f>
        <v>-7.4151074151075358E-3</v>
      </c>
      <c r="T120" s="577">
        <f t="shared" si="24"/>
        <v>-3.2162560870155343E-2</v>
      </c>
      <c r="V120">
        <f t="shared" si="25"/>
        <v>110</v>
      </c>
      <c r="W120" s="591">
        <f t="shared" si="26"/>
        <v>39873</v>
      </c>
      <c r="X120" s="537">
        <f t="shared" si="27"/>
        <v>8.5404508291501591E-2</v>
      </c>
      <c r="Y120" s="599">
        <f t="shared" si="28"/>
        <v>0.13993816719714203</v>
      </c>
      <c r="Z120" s="603">
        <f t="shared" si="29"/>
        <v>4.3786957292377693E-2</v>
      </c>
      <c r="AA120" s="607">
        <f t="shared" si="30"/>
        <v>5.927251079385143E-2</v>
      </c>
      <c r="AB120" s="612">
        <f t="shared" si="31"/>
        <v>-9.111781961653187E-3</v>
      </c>
      <c r="AC120" s="617">
        <f t="shared" si="32"/>
        <v>9.5471097906264957E-2</v>
      </c>
      <c r="AD120" s="1213">
        <f t="shared" si="33"/>
        <v>7.6283754663874909E-2</v>
      </c>
      <c r="AE120" s="1214"/>
      <c r="AF120" s="1211">
        <f t="shared" si="34"/>
        <v>8.5404508291501591E-2</v>
      </c>
      <c r="AG120" s="1212"/>
      <c r="AH120" s="1149">
        <f t="shared" si="35"/>
        <v>81.274811567264877</v>
      </c>
      <c r="AI120" s="1149"/>
    </row>
    <row r="121" spans="3:35">
      <c r="C121" s="390">
        <f>'Step #4'!B121</f>
        <v>116</v>
      </c>
      <c r="D121" s="562">
        <f>'Step #4'!C121</f>
        <v>40057</v>
      </c>
      <c r="E121" s="581">
        <f>('IdxETF data'!C131/'IdxETF data'!C130)-1</f>
        <v>3.5723383825517763E-2</v>
      </c>
      <c r="F121" s="458">
        <f>('IdxETF data'!AA131/'IdxETF data'!AA130)-1</f>
        <v>4.1863410146764979E-2</v>
      </c>
      <c r="G121" s="458">
        <f>('FX data'!G130/'FX data'!G131)-1</f>
        <v>1.9035068453021609E-4</v>
      </c>
      <c r="H121" s="565">
        <f t="shared" si="20"/>
        <v>4.2061729560073369E-2</v>
      </c>
      <c r="I121" s="575">
        <f>('IdxETF data'!AE131/'IdxETF data'!AE130)-1</f>
        <v>3.852979412594526E-2</v>
      </c>
      <c r="J121" s="425">
        <f>('FX data'!H131/'FX data'!H130)-1</f>
        <v>-1.2555493895671455E-2</v>
      </c>
      <c r="K121" s="575">
        <f t="shared" si="21"/>
        <v>2.5490539635323994E-2</v>
      </c>
      <c r="L121" s="460">
        <f>('IdxETF data'!AG131/'IdxETF data'!AG130)-1</f>
        <v>6.2413745818729272E-2</v>
      </c>
      <c r="M121" s="460">
        <f>('FX data'!I130/'FX data'!I131)-1</f>
        <v>-9.0314423213389006E-5</v>
      </c>
      <c r="N121" s="460">
        <f t="shared" si="22"/>
        <v>6.231779453406161E-2</v>
      </c>
      <c r="O121" s="576">
        <f>('IdxETF data'!AO131/'IdxETF data'!AO130)-1</f>
        <v>-3.4243389787930512E-2</v>
      </c>
      <c r="P121" s="576">
        <f>('FX data'!L130/'FX data'!L131)-1</f>
        <v>2.2988505747126409E-2</v>
      </c>
      <c r="Q121" s="576">
        <f t="shared" si="23"/>
        <v>-1.2042088403744988E-2</v>
      </c>
      <c r="R121" s="577">
        <f>('IdxETF data'!AY131/'IdxETF data'!AY130)-1</f>
        <v>3.0726279074077434E-2</v>
      </c>
      <c r="S121" s="577">
        <f>('FX data'!P131/'FX data'!P130)-1</f>
        <v>8.1686797458633276E-3</v>
      </c>
      <c r="T121" s="577">
        <f t="shared" si="24"/>
        <v>3.9145951953478919E-2</v>
      </c>
      <c r="V121">
        <f t="shared" si="25"/>
        <v>111</v>
      </c>
      <c r="W121" s="591">
        <f t="shared" si="26"/>
        <v>39904</v>
      </c>
      <c r="X121" s="537">
        <f t="shared" si="27"/>
        <v>9.3925075513554779E-2</v>
      </c>
      <c r="Y121" s="599">
        <f t="shared" si="28"/>
        <v>4.5484902568035723E-2</v>
      </c>
      <c r="Z121" s="603">
        <f t="shared" si="29"/>
        <v>0.22730111602259662</v>
      </c>
      <c r="AA121" s="607">
        <f t="shared" si="30"/>
        <v>0.14432728334506839</v>
      </c>
      <c r="AB121" s="612">
        <f t="shared" si="31"/>
        <v>6.9260746870946743E-2</v>
      </c>
      <c r="AC121" s="617">
        <f t="shared" si="32"/>
        <v>0.10418293982259064</v>
      </c>
      <c r="AD121" s="1213">
        <f t="shared" si="33"/>
        <v>0.11026502999787735</v>
      </c>
      <c r="AE121" s="1214"/>
      <c r="AF121" s="1211">
        <f t="shared" si="34"/>
        <v>9.3925075513554779E-2</v>
      </c>
      <c r="AG121" s="1212"/>
      <c r="AH121" s="1149">
        <f t="shared" si="35"/>
        <v>90.236581102801168</v>
      </c>
      <c r="AI121" s="1149"/>
    </row>
    <row r="122" spans="3:35">
      <c r="C122" s="390">
        <f>'Step #4'!B122</f>
        <v>117</v>
      </c>
      <c r="D122" s="562">
        <f>'Step #4'!C122</f>
        <v>40087</v>
      </c>
      <c r="E122" s="581">
        <f>('IdxETF data'!C132/'IdxETF data'!C131)-1</f>
        <v>-1.9761985847807084E-2</v>
      </c>
      <c r="F122" s="458">
        <f>('IdxETF data'!AA132/'IdxETF data'!AA131)-1</f>
        <v>7.7865671924115976E-2</v>
      </c>
      <c r="G122" s="458">
        <f>('FX data'!G131/'FX data'!G132)-1</f>
        <v>5.1274538529155755E-4</v>
      </c>
      <c r="H122" s="565">
        <f t="shared" si="20"/>
        <v>7.8418342573359334E-2</v>
      </c>
      <c r="I122" s="575">
        <f>('IdxETF data'!AE132/'IdxETF data'!AE131)-1</f>
        <v>-4.5848960707286168E-2</v>
      </c>
      <c r="J122" s="425">
        <f>('FX data'!H132/'FX data'!H131)-1</f>
        <v>2.086406743941005E-2</v>
      </c>
      <c r="K122" s="575">
        <f t="shared" si="21"/>
        <v>-2.5941489076099833E-2</v>
      </c>
      <c r="L122" s="460">
        <f>('IdxETF data'!AG132/'IdxETF data'!AG131)-1</f>
        <v>3.8062974242731418E-2</v>
      </c>
      <c r="M122" s="460">
        <f>('FX data'!I131/'FX data'!I132)-1</f>
        <v>9.0322580645230133E-5</v>
      </c>
      <c r="N122" s="460">
        <f t="shared" si="22"/>
        <v>3.8156734769437373E-2</v>
      </c>
      <c r="O122" s="576">
        <f>('IdxETF data'!AO132/'IdxETF data'!AO131)-1</f>
        <v>-9.7195297493040123E-3</v>
      </c>
      <c r="P122" s="576">
        <f>('FX data'!L131/'FX data'!L132)-1</f>
        <v>3.7445670344366411E-2</v>
      </c>
      <c r="Q122" s="576">
        <f t="shared" si="23"/>
        <v>2.7362186288167667E-2</v>
      </c>
      <c r="R122" s="577">
        <f>('IdxETF data'!AY132/'IdxETF data'!AY131)-1</f>
        <v>-8.0223097821507938E-3</v>
      </c>
      <c r="S122" s="577">
        <f>('FX data'!P132/'FX data'!P131)-1</f>
        <v>-2.0637119113573466E-2</v>
      </c>
      <c r="T122" s="577">
        <f t="shared" si="24"/>
        <v>-2.8493871533184056E-2</v>
      </c>
      <c r="V122">
        <f t="shared" si="25"/>
        <v>112</v>
      </c>
      <c r="W122" s="591">
        <f t="shared" si="26"/>
        <v>39934</v>
      </c>
      <c r="X122" s="537">
        <f t="shared" si="27"/>
        <v>5.3081426656431674E-2</v>
      </c>
      <c r="Y122" s="599">
        <f t="shared" si="28"/>
        <v>6.5185264403083032E-2</v>
      </c>
      <c r="Z122" s="603">
        <f t="shared" si="29"/>
        <v>3.9377784433988872E-2</v>
      </c>
      <c r="AA122" s="607">
        <f t="shared" si="30"/>
        <v>0.17075226455014136</v>
      </c>
      <c r="AB122" s="612">
        <f t="shared" si="31"/>
        <v>7.5269014890192665E-2</v>
      </c>
      <c r="AC122" s="617">
        <f t="shared" si="32"/>
        <v>0.18060048472151702</v>
      </c>
      <c r="AD122" s="1213">
        <f t="shared" si="33"/>
        <v>7.9579204404318565E-2</v>
      </c>
      <c r="AE122" s="1214"/>
      <c r="AF122" s="1211">
        <f t="shared" si="34"/>
        <v>5.3081426656431674E-2</v>
      </c>
      <c r="AG122" s="1212"/>
      <c r="AH122" s="1149">
        <f t="shared" si="35"/>
        <v>97.417536435127857</v>
      </c>
      <c r="AI122" s="1149"/>
    </row>
    <row r="123" spans="3:35">
      <c r="C123" s="390">
        <f>'Step #4'!B123</f>
        <v>118</v>
      </c>
      <c r="D123" s="562">
        <f>'Step #4'!C123</f>
        <v>40118</v>
      </c>
      <c r="E123" s="581">
        <f>('IdxETF data'!C133/'IdxETF data'!C132)-1</f>
        <v>5.7363996950366314E-2</v>
      </c>
      <c r="F123" s="458">
        <f>('IdxETF data'!AA133/'IdxETF data'!AA132)-1</f>
        <v>6.657651912168161E-2</v>
      </c>
      <c r="G123" s="458">
        <f>('FX data'!G132/'FX data'!G133)-1</f>
        <v>-1.1718521122650039E-4</v>
      </c>
      <c r="H123" s="565">
        <f t="shared" si="20"/>
        <v>6.6451532126999169E-2</v>
      </c>
      <c r="I123" s="575">
        <f>('IdxETF data'!AE133/'IdxETF data'!AE132)-1</f>
        <v>3.89643202386738E-2</v>
      </c>
      <c r="J123" s="425">
        <f>('FX data'!H133/'FX data'!H132)-1</f>
        <v>2.036884117808957E-2</v>
      </c>
      <c r="K123" s="575">
        <f t="shared" si="21"/>
        <v>6.0126819467317238E-2</v>
      </c>
      <c r="L123" s="460">
        <f>('IdxETF data'!AG133/'IdxETF data'!AG132)-1</f>
        <v>3.1550255993884058E-3</v>
      </c>
      <c r="M123" s="460">
        <f>('FX data'!I132/'FX data'!I133)-1</f>
        <v>-1.2903059315338972E-5</v>
      </c>
      <c r="N123" s="460">
        <f t="shared" si="22"/>
        <v>3.1420818305907261E-3</v>
      </c>
      <c r="O123" s="576">
        <f>('IdxETF data'!AO133/'IdxETF data'!AO132)-1</f>
        <v>-6.8680445425469472E-2</v>
      </c>
      <c r="P123" s="576">
        <f>('FX data'!L132/'FX data'!L133)-1</f>
        <v>-9.1651943462897068E-3</v>
      </c>
      <c r="Q123" s="576">
        <f t="shared" si="23"/>
        <v>-7.7216170141645057E-2</v>
      </c>
      <c r="R123" s="577">
        <f>('IdxETF data'!AY133/'IdxETF data'!AY132)-1</f>
        <v>3.0549327107411317E-2</v>
      </c>
      <c r="S123" s="577">
        <f>('FX data'!P133/'FX data'!P132)-1</f>
        <v>-1.2515910055154733E-2</v>
      </c>
      <c r="T123" s="577">
        <f t="shared" si="24"/>
        <v>1.7651064421934759E-2</v>
      </c>
      <c r="V123">
        <f t="shared" si="25"/>
        <v>113</v>
      </c>
      <c r="W123" s="591">
        <f t="shared" si="26"/>
        <v>39965</v>
      </c>
      <c r="X123" s="537">
        <f t="shared" si="27"/>
        <v>1.9583523728705643E-4</v>
      </c>
      <c r="Y123" s="599">
        <f t="shared" si="28"/>
        <v>0.12259748362196832</v>
      </c>
      <c r="Z123" s="603">
        <f t="shared" si="29"/>
        <v>4.1104044445616106E-2</v>
      </c>
      <c r="AA123" s="607">
        <f t="shared" si="30"/>
        <v>1.1223209159267888E-2</v>
      </c>
      <c r="AB123" s="612">
        <f t="shared" si="31"/>
        <v>7.5139450535797403E-2</v>
      </c>
      <c r="AC123" s="617">
        <f t="shared" si="32"/>
        <v>-2.4771641590657589E-2</v>
      </c>
      <c r="AD123" s="1213">
        <f t="shared" si="33"/>
        <v>3.0792665115493258E-2</v>
      </c>
      <c r="AE123" s="1214"/>
      <c r="AF123" s="1211">
        <f t="shared" si="34"/>
        <v>1.9583523728705643E-4</v>
      </c>
      <c r="AG123" s="1212"/>
      <c r="AH123" s="1149">
        <f t="shared" si="35"/>
        <v>100.41728201095111</v>
      </c>
      <c r="AI123" s="1149"/>
    </row>
    <row r="124" spans="3:35">
      <c r="C124" s="390">
        <f>'Step #4'!B124</f>
        <v>119</v>
      </c>
      <c r="D124" s="562">
        <f>'Step #4'!C124</f>
        <v>40148</v>
      </c>
      <c r="E124" s="581">
        <f>('IdxETF data'!C134/'IdxETF data'!C133)-1</f>
        <v>1.7770597738287375E-2</v>
      </c>
      <c r="F124" s="458">
        <f>('IdxETF data'!AA134/'IdxETF data'!AA133)-1</f>
        <v>2.5611950285654217E-2</v>
      </c>
      <c r="G124" s="458">
        <f>('FX data'!G133/'FX data'!G134)-1</f>
        <v>-2.9295444558319339E-5</v>
      </c>
      <c r="H124" s="565">
        <f t="shared" si="20"/>
        <v>2.5581904527626209E-2</v>
      </c>
      <c r="I124" s="575">
        <f>('IdxETF data'!AE134/'IdxETF data'!AE133)-1</f>
        <v>5.8919821454267218E-2</v>
      </c>
      <c r="J124" s="425">
        <f>('FX data'!H134/'FX data'!H133)-1</f>
        <v>1.8343674130024246E-2</v>
      </c>
      <c r="K124" s="575">
        <f t="shared" si="21"/>
        <v>7.8344301588847642E-2</v>
      </c>
      <c r="L124" s="460">
        <f>('IdxETF data'!AG134/'IdxETF data'!AG133)-1</f>
        <v>2.3371445592650364E-3</v>
      </c>
      <c r="M124" s="460">
        <f>('FX data'!I133/'FX data'!I134)-1</f>
        <v>7.7424349957944116E-5</v>
      </c>
      <c r="N124" s="460">
        <f t="shared" si="22"/>
        <v>2.4147498611213347E-3</v>
      </c>
      <c r="O124" s="576">
        <f>('IdxETF data'!AO134/'IdxETF data'!AO133)-1</f>
        <v>0.12849865979607822</v>
      </c>
      <c r="P124" s="576">
        <f>('FX data'!L133/'FX data'!L134)-1</f>
        <v>4.5486030939736688E-2</v>
      </c>
      <c r="Q124" s="576">
        <f t="shared" si="23"/>
        <v>0.17982958475101407</v>
      </c>
      <c r="R124" s="577">
        <f>('IdxETF data'!AY134/'IdxETF data'!AY133)-1</f>
        <v>6.0575667581455717E-2</v>
      </c>
      <c r="S124" s="577">
        <f>('FX data'!P134/'FX data'!P133)-1</f>
        <v>-1.2101682778374645E-2</v>
      </c>
      <c r="T124" s="577">
        <f t="shared" si="24"/>
        <v>4.7740917289921914E-2</v>
      </c>
      <c r="V124">
        <f t="shared" si="25"/>
        <v>114</v>
      </c>
      <c r="W124" s="591">
        <f t="shared" si="26"/>
        <v>39995</v>
      </c>
      <c r="X124" s="537">
        <f t="shared" si="27"/>
        <v>7.4141756950789617E-2</v>
      </c>
      <c r="Y124" s="599">
        <f t="shared" si="28"/>
        <v>0.1518416274539669</v>
      </c>
      <c r="Z124" s="603">
        <f t="shared" si="29"/>
        <v>0.10839773785714479</v>
      </c>
      <c r="AA124" s="607">
        <f t="shared" si="30"/>
        <v>0.11964085386018697</v>
      </c>
      <c r="AB124" s="612">
        <f t="shared" si="31"/>
        <v>4.1299702825087437E-2</v>
      </c>
      <c r="AC124" s="617">
        <f t="shared" si="32"/>
        <v>0.14070021793476539</v>
      </c>
      <c r="AD124" s="1213">
        <f t="shared" si="33"/>
        <v>9.8856685038986591E-2</v>
      </c>
      <c r="AE124" s="1214"/>
      <c r="AF124" s="1211">
        <f t="shared" si="34"/>
        <v>7.4141756950789617E-2</v>
      </c>
      <c r="AG124" s="1212"/>
      <c r="AH124" s="1149">
        <f t="shared" si="35"/>
        <v>110.34420163117879</v>
      </c>
      <c r="AI124" s="1149"/>
    </row>
    <row r="125" spans="3:35">
      <c r="C125" s="390">
        <f>'Step #4'!B125</f>
        <v>120</v>
      </c>
      <c r="D125" s="562">
        <f>'Step #4'!C125</f>
        <v>40179</v>
      </c>
      <c r="E125" s="581">
        <f>('IdxETF data'!C135/'IdxETF data'!C134)-1</f>
        <v>-3.6974262397991176E-2</v>
      </c>
      <c r="F125" s="458">
        <f>('IdxETF data'!AA135/'IdxETF data'!AA134)-1</f>
        <v>-8.7834825247914528E-2</v>
      </c>
      <c r="G125" s="458">
        <f>('FX data'!G134/'FX data'!G135)-1</f>
        <v>-4.3941235920552657E-5</v>
      </c>
      <c r="H125" s="565">
        <f t="shared" si="20"/>
        <v>-8.7874906913056772E-2</v>
      </c>
      <c r="I125" s="575">
        <f>('IdxETF data'!AE135/'IdxETF data'!AE134)-1</f>
        <v>-5.852190066860119E-2</v>
      </c>
      <c r="J125" s="425">
        <f>('FX data'!H135/'FX data'!H134)-1</f>
        <v>-4.5099337748344404E-2</v>
      </c>
      <c r="K125" s="575">
        <f t="shared" si="21"/>
        <v>-0.10098193945301726</v>
      </c>
      <c r="L125" s="460">
        <f>('IdxETF data'!AG135/'IdxETF data'!AG134)-1</f>
        <v>-8.003245015430327E-2</v>
      </c>
      <c r="M125" s="460">
        <f>('FX data'!I134/'FX data'!I135)-1</f>
        <v>-7.7364451034744874E-4</v>
      </c>
      <c r="N125" s="460">
        <f t="shared" si="22"/>
        <v>-8.0744177998939182E-2</v>
      </c>
      <c r="O125" s="576">
        <f>('IdxETF data'!AO135/'IdxETF data'!AO134)-1</f>
        <v>-3.3034879712490972E-2</v>
      </c>
      <c r="P125" s="576">
        <f>('FX data'!L134/'FX data'!L135)-1</f>
        <v>-6.4073473797946923E-2</v>
      </c>
      <c r="Q125" s="576">
        <f t="shared" si="23"/>
        <v>-9.4991694010761241E-2</v>
      </c>
      <c r="R125" s="577">
        <f>('IdxETF data'!AY135/'IdxETF data'!AY134)-1</f>
        <v>-5.2550028247888569E-2</v>
      </c>
      <c r="S125" s="577">
        <f>('FX data'!P135/'FX data'!P134)-1</f>
        <v>1.2684836184401416E-2</v>
      </c>
      <c r="T125" s="577">
        <f t="shared" si="24"/>
        <v>-4.0531780563297315E-2</v>
      </c>
      <c r="V125">
        <f t="shared" si="25"/>
        <v>115</v>
      </c>
      <c r="W125" s="591">
        <f t="shared" si="26"/>
        <v>40026</v>
      </c>
      <c r="X125" s="537">
        <f t="shared" si="27"/>
        <v>3.3560173370599911E-2</v>
      </c>
      <c r="Y125" s="599">
        <f t="shared" si="28"/>
        <v>-0.21787957997448226</v>
      </c>
      <c r="Z125" s="603">
        <f t="shared" si="29"/>
        <v>4.1459593634556979E-2</v>
      </c>
      <c r="AA125" s="607">
        <f t="shared" si="30"/>
        <v>-4.1273854149067701E-2</v>
      </c>
      <c r="AB125" s="612">
        <f t="shared" si="31"/>
        <v>2.5655890289684624E-2</v>
      </c>
      <c r="AC125" s="617">
        <f t="shared" si="32"/>
        <v>-3.2162560870155343E-2</v>
      </c>
      <c r="AD125" s="1213">
        <f t="shared" si="33"/>
        <v>-1.7816981075702669E-2</v>
      </c>
      <c r="AE125" s="1214"/>
      <c r="AF125" s="1211">
        <f t="shared" si="34"/>
        <v>3.3560173370599911E-2</v>
      </c>
      <c r="AG125" s="1212"/>
      <c r="AH125" s="1149">
        <f t="shared" si="35"/>
        <v>108.37820107890256</v>
      </c>
      <c r="AI125" s="1149"/>
    </row>
    <row r="126" spans="3:35">
      <c r="C126" s="390">
        <f>'Step #4'!B126</f>
        <v>121</v>
      </c>
      <c r="D126" s="562">
        <f>'Step #4'!C126</f>
        <v>40210</v>
      </c>
      <c r="E126" s="581">
        <f>('IdxETF data'!C136/'IdxETF data'!C135)-1</f>
        <v>2.8513693463827261E-2</v>
      </c>
      <c r="F126" s="458">
        <f>('IdxETF data'!AA136/'IdxETF data'!AA135)-1</f>
        <v>2.0958515651086751E-2</v>
      </c>
      <c r="G126" s="458">
        <f>('FX data'!G135/'FX data'!G136)-1</f>
        <v>1.9044828596559427E-4</v>
      </c>
      <c r="H126" s="565">
        <f t="shared" si="20"/>
        <v>2.1152955450434385E-2</v>
      </c>
      <c r="I126" s="575">
        <f>('IdxETF data'!AE136/'IdxETF data'!AE135)-1</f>
        <v>-1.8417658582638996E-3</v>
      </c>
      <c r="J126" s="425">
        <f>('FX data'!H136/'FX data'!H135)-1</f>
        <v>-3.5716762604896202E-2</v>
      </c>
      <c r="K126" s="575">
        <f t="shared" si="21"/>
        <v>-3.7492746549226741E-2</v>
      </c>
      <c r="L126" s="460">
        <f>('IdxETF data'!AG136/'IdxETF data'!AG135)-1</f>
        <v>2.4187914780795738E-2</v>
      </c>
      <c r="M126" s="460">
        <f>('FX data'!I135/'FX data'!I136)-1</f>
        <v>-1.416339406425049E-3</v>
      </c>
      <c r="N126" s="460">
        <f t="shared" si="22"/>
        <v>2.2737317077507369E-2</v>
      </c>
      <c r="O126" s="576">
        <f>('IdxETF data'!AO136/'IdxETF data'!AO135)-1</f>
        <v>-7.061137799480588E-3</v>
      </c>
      <c r="P126" s="576">
        <f>('FX data'!L135/'FX data'!L136)-1</f>
        <v>1.9273127753304031E-2</v>
      </c>
      <c r="Q126" s="576">
        <f t="shared" si="23"/>
        <v>1.207589974293044E-2</v>
      </c>
      <c r="R126" s="577">
        <f>('IdxETF data'!AY136/'IdxETF data'!AY135)-1</f>
        <v>2.0070332756518816E-3</v>
      </c>
      <c r="S126" s="577">
        <f>('FX data'!P136/'FX data'!P135)-1</f>
        <v>1.0808102498031547E-2</v>
      </c>
      <c r="T126" s="577">
        <f t="shared" si="24"/>
        <v>1.2836827995043709E-2</v>
      </c>
      <c r="V126">
        <f t="shared" si="25"/>
        <v>116</v>
      </c>
      <c r="W126" s="591">
        <f t="shared" si="26"/>
        <v>40057</v>
      </c>
      <c r="X126" s="537">
        <f t="shared" si="27"/>
        <v>3.5723383825517763E-2</v>
      </c>
      <c r="Y126" s="599">
        <f t="shared" si="28"/>
        <v>4.2061729560073369E-2</v>
      </c>
      <c r="Z126" s="603">
        <f t="shared" si="29"/>
        <v>2.5490539635323994E-2</v>
      </c>
      <c r="AA126" s="607">
        <f t="shared" si="30"/>
        <v>6.231779453406161E-2</v>
      </c>
      <c r="AB126" s="612">
        <f t="shared" si="31"/>
        <v>-1.2042088403744988E-2</v>
      </c>
      <c r="AC126" s="617">
        <f t="shared" si="32"/>
        <v>3.9145951953478919E-2</v>
      </c>
      <c r="AD126" s="1213">
        <f t="shared" si="33"/>
        <v>3.3364359717896266E-2</v>
      </c>
      <c r="AE126" s="1214"/>
      <c r="AF126" s="1211">
        <f t="shared" si="34"/>
        <v>3.5723383825517763E-2</v>
      </c>
      <c r="AG126" s="1212"/>
      <c r="AH126" s="1149">
        <f t="shared" si="35"/>
        <v>111.99417036527757</v>
      </c>
      <c r="AI126" s="1149"/>
    </row>
    <row r="127" spans="3:35">
      <c r="C127" s="390">
        <f>'Step #4'!B127</f>
        <v>122</v>
      </c>
      <c r="D127" s="562">
        <f>'Step #4'!C127</f>
        <v>40238</v>
      </c>
      <c r="E127" s="581">
        <f>('IdxETF data'!C137/'IdxETF data'!C136)-1</f>
        <v>5.8796367554255768E-2</v>
      </c>
      <c r="F127" s="458">
        <f>('IdxETF data'!AA137/'IdxETF data'!AA136)-1</f>
        <v>1.8729662659521695E-2</v>
      </c>
      <c r="G127" s="458">
        <f>('FX data'!G136/'FX data'!G137)-1</f>
        <v>-4.3947672970778839E-5</v>
      </c>
      <c r="H127" s="565">
        <f t="shared" si="20"/>
        <v>1.8684891861461494E-2</v>
      </c>
      <c r="I127" s="575">
        <f>('IdxETF data'!AE137/'IdxETF data'!AE136)-1</f>
        <v>9.9150453493794366E-2</v>
      </c>
      <c r="J127" s="425">
        <f>('FX data'!H137/'FX data'!H136)-1</f>
        <v>-2.7905638665132404E-2</v>
      </c>
      <c r="K127" s="575">
        <f t="shared" si="21"/>
        <v>6.8477958099980141E-2</v>
      </c>
      <c r="L127" s="460">
        <f>('IdxETF data'!AG137/'IdxETF data'!AG136)-1</f>
        <v>3.06011739653409E-2</v>
      </c>
      <c r="M127" s="460">
        <f>('FX data'!I136/'FX data'!I137)-1</f>
        <v>2.318183574381294E-4</v>
      </c>
      <c r="N127" s="460">
        <f t="shared" si="22"/>
        <v>3.0840086236663344E-2</v>
      </c>
      <c r="O127" s="576">
        <f>('IdxETF data'!AO137/'IdxETF data'!AO136)-1</f>
        <v>9.5191316933958436E-2</v>
      </c>
      <c r="P127" s="576">
        <f>('FX data'!L136/'FX data'!L137)-1</f>
        <v>1.7025089605734678E-2</v>
      </c>
      <c r="Q127" s="576">
        <f t="shared" si="23"/>
        <v>0.11383704724018173</v>
      </c>
      <c r="R127" s="577">
        <f>('IdxETF data'!AY137/'IdxETF data'!AY136)-1</f>
        <v>4.965714310676872E-2</v>
      </c>
      <c r="S127" s="577">
        <f>('FX data'!P137/'FX data'!P136)-1</f>
        <v>-4.4611244866166189E-3</v>
      </c>
      <c r="T127" s="577">
        <f t="shared" si="24"/>
        <v>4.4974491923102988E-2</v>
      </c>
      <c r="V127">
        <f t="shared" si="25"/>
        <v>117</v>
      </c>
      <c r="W127" s="591">
        <f t="shared" si="26"/>
        <v>40087</v>
      </c>
      <c r="X127" s="537">
        <f t="shared" si="27"/>
        <v>-1.9761985847807084E-2</v>
      </c>
      <c r="Y127" s="599">
        <f t="shared" si="28"/>
        <v>7.8418342573359334E-2</v>
      </c>
      <c r="Z127" s="603">
        <f t="shared" si="29"/>
        <v>-2.5941489076099833E-2</v>
      </c>
      <c r="AA127" s="607">
        <f t="shared" si="30"/>
        <v>3.8156734769437373E-2</v>
      </c>
      <c r="AB127" s="612">
        <f t="shared" si="31"/>
        <v>2.7362186288167667E-2</v>
      </c>
      <c r="AC127" s="617">
        <f t="shared" si="32"/>
        <v>-2.8493871533184056E-2</v>
      </c>
      <c r="AD127" s="1213">
        <f t="shared" si="33"/>
        <v>3.669238637908189E-3</v>
      </c>
      <c r="AE127" s="1214"/>
      <c r="AF127" s="1211">
        <f t="shared" si="34"/>
        <v>-1.9761985847807084E-2</v>
      </c>
      <c r="AG127" s="1212"/>
      <c r="AH127" s="1149">
        <f t="shared" si="35"/>
        <v>112.40510370240233</v>
      </c>
      <c r="AI127" s="1149"/>
    </row>
    <row r="128" spans="3:35">
      <c r="C128" s="390">
        <f>'Step #4'!B128</f>
        <v>123</v>
      </c>
      <c r="D128" s="562">
        <f>'Step #4'!C128</f>
        <v>40269</v>
      </c>
      <c r="E128" s="581">
        <f>('IdxETF data'!C138/'IdxETF data'!C137)-1</f>
        <v>1.4759327193589966E-2</v>
      </c>
      <c r="F128" s="458">
        <f>('IdxETF data'!AA138/'IdxETF data'!AA137)-1</f>
        <v>-7.6708215880185504E-2</v>
      </c>
      <c r="G128" s="458">
        <f>('FX data'!G137/'FX data'!G138)-1</f>
        <v>0</v>
      </c>
      <c r="H128" s="565">
        <f t="shared" si="20"/>
        <v>-7.6708215880185504E-2</v>
      </c>
      <c r="I128" s="575">
        <f>('IdxETF data'!AE138/'IdxETF data'!AE137)-1</f>
        <v>-2.9007013131665538E-3</v>
      </c>
      <c r="J128" s="425">
        <f>('FX data'!H138/'FX data'!H137)-1</f>
        <v>3.9212784847588722E-3</v>
      </c>
      <c r="K128" s="575">
        <f t="shared" si="21"/>
        <v>1.0092027139423365E-3</v>
      </c>
      <c r="L128" s="460">
        <f>('IdxETF data'!AG138/'IdxETF data'!AG137)-1</f>
        <v>-6.1564863052394614E-3</v>
      </c>
      <c r="M128" s="460">
        <f>('FX data'!I137/'FX data'!I138)-1</f>
        <v>-3.0899563543662634E-4</v>
      </c>
      <c r="N128" s="460">
        <f t="shared" si="22"/>
        <v>-6.4635796132781476E-3</v>
      </c>
      <c r="O128" s="576">
        <f>('IdxETF data'!AO138/'IdxETF data'!AO137)-1</f>
        <v>-2.934194210094665E-3</v>
      </c>
      <c r="P128" s="576">
        <f>('FX data'!L137/'FX data'!L138)-1</f>
        <v>-4.8491953532985188E-2</v>
      </c>
      <c r="Q128" s="576">
        <f t="shared" si="23"/>
        <v>-5.1283862933787172E-2</v>
      </c>
      <c r="R128" s="577">
        <f>('IdxETF data'!AY138/'IdxETF data'!AY137)-1</f>
        <v>3.0182287261852681E-2</v>
      </c>
      <c r="S128" s="577">
        <f>('FX data'!P138/'FX data'!P137)-1</f>
        <v>-6.6861085425704569E-3</v>
      </c>
      <c r="T128" s="577">
        <f t="shared" si="24"/>
        <v>2.3294376670586425E-2</v>
      </c>
      <c r="V128">
        <f t="shared" si="25"/>
        <v>118</v>
      </c>
      <c r="W128" s="591">
        <f t="shared" si="26"/>
        <v>40118</v>
      </c>
      <c r="X128" s="537">
        <f t="shared" si="27"/>
        <v>5.7363996950366314E-2</v>
      </c>
      <c r="Y128" s="599">
        <f t="shared" si="28"/>
        <v>6.6451532126999169E-2</v>
      </c>
      <c r="Z128" s="603">
        <f t="shared" si="29"/>
        <v>6.0126819467317238E-2</v>
      </c>
      <c r="AA128" s="607">
        <f t="shared" si="30"/>
        <v>3.1420818305907261E-3</v>
      </c>
      <c r="AB128" s="612">
        <f t="shared" si="31"/>
        <v>-7.7216170141645057E-2</v>
      </c>
      <c r="AC128" s="617">
        <f t="shared" si="32"/>
        <v>1.7651064421934759E-2</v>
      </c>
      <c r="AD128" s="1213">
        <f t="shared" si="33"/>
        <v>3.6290049130382029E-2</v>
      </c>
      <c r="AE128" s="1214"/>
      <c r="AF128" s="1211">
        <f t="shared" si="34"/>
        <v>5.7363996950366314E-2</v>
      </c>
      <c r="AG128" s="1212"/>
      <c r="AH128" s="1149">
        <f t="shared" si="35"/>
        <v>116.4842904382682</v>
      </c>
      <c r="AI128" s="1149"/>
    </row>
    <row r="129" spans="3:35">
      <c r="C129" s="390">
        <f>'Step #4'!B129</f>
        <v>124</v>
      </c>
      <c r="D129" s="562">
        <f>'Step #4'!C129</f>
        <v>40299</v>
      </c>
      <c r="E129" s="581">
        <f>('IdxETF data'!C139/'IdxETF data'!C138)-1</f>
        <v>-8.1975916203894883E-2</v>
      </c>
      <c r="F129" s="458">
        <f>('IdxETF data'!AA139/'IdxETF data'!AA138)-1</f>
        <v>-9.7005508531646134E-2</v>
      </c>
      <c r="G129" s="458">
        <f>('FX data'!G138/'FX data'!G139)-1</f>
        <v>2.6375558648994435E-4</v>
      </c>
      <c r="H129" s="565">
        <f t="shared" si="20"/>
        <v>-9.6767338689951687E-2</v>
      </c>
      <c r="I129" s="575">
        <f>('IdxETF data'!AE139/'IdxETF data'!AE138)-1</f>
        <v>-2.7930001720040121E-2</v>
      </c>
      <c r="J129" s="425">
        <f>('FX data'!H139/'FX data'!H138)-1</f>
        <v>-2.8447195813987691E-2</v>
      </c>
      <c r="K129" s="575">
        <f t="shared" si="21"/>
        <v>-5.5582667306012801E-2</v>
      </c>
      <c r="L129" s="460">
        <f>('IdxETF data'!AG139/'IdxETF data'!AG138)-1</f>
        <v>-6.3642356070595318E-2</v>
      </c>
      <c r="M129" s="460">
        <f>('FX data'!I138/'FX data'!I139)-1</f>
        <v>5.7970267693807642E-4</v>
      </c>
      <c r="N129" s="460">
        <f t="shared" si="22"/>
        <v>-6.3099547037838044E-2</v>
      </c>
      <c r="O129" s="576">
        <f>('IdxETF data'!AO139/'IdxETF data'!AO138)-1</f>
        <v>-0.11654639883067974</v>
      </c>
      <c r="P129" s="576">
        <f>('FX data'!L138/'FX data'!L139)-1</f>
        <v>-8.9776087874947619E-3</v>
      </c>
      <c r="Q129" s="576">
        <f t="shared" si="23"/>
        <v>-0.12447769964388133</v>
      </c>
      <c r="R129" s="577">
        <f>('IdxETF data'!AY139/'IdxETF data'!AY138)-1</f>
        <v>-7.463499450820632E-2</v>
      </c>
      <c r="S129" s="577">
        <f>('FX data'!P139/'FX data'!P138)-1</f>
        <v>-1.7758682420336624E-2</v>
      </c>
      <c r="T129" s="577">
        <f t="shared" si="24"/>
        <v>-9.1068257763628147E-2</v>
      </c>
      <c r="V129">
        <f t="shared" si="25"/>
        <v>119</v>
      </c>
      <c r="W129" s="591">
        <f t="shared" si="26"/>
        <v>40148</v>
      </c>
      <c r="X129" s="537">
        <f t="shared" si="27"/>
        <v>1.7770597738287375E-2</v>
      </c>
      <c r="Y129" s="599">
        <f t="shared" si="28"/>
        <v>2.5581904527626209E-2</v>
      </c>
      <c r="Z129" s="603">
        <f t="shared" si="29"/>
        <v>7.8344301588847642E-2</v>
      </c>
      <c r="AA129" s="607">
        <f t="shared" si="30"/>
        <v>2.4147498611213347E-3</v>
      </c>
      <c r="AB129" s="612">
        <f t="shared" si="31"/>
        <v>0.17982958475101407</v>
      </c>
      <c r="AC129" s="617">
        <f t="shared" si="32"/>
        <v>4.7740917289921914E-2</v>
      </c>
      <c r="AD129" s="1213">
        <f t="shared" si="33"/>
        <v>4.5695695202991757E-2</v>
      </c>
      <c r="AE129" s="1214"/>
      <c r="AF129" s="1211">
        <f t="shared" si="34"/>
        <v>1.7770597738287375E-2</v>
      </c>
      <c r="AG129" s="1212"/>
      <c r="AH129" s="1149">
        <f t="shared" si="35"/>
        <v>121.80712107007206</v>
      </c>
      <c r="AI129" s="1149"/>
    </row>
    <row r="130" spans="3:35">
      <c r="C130" s="390">
        <f>'Step #4'!B130</f>
        <v>125</v>
      </c>
      <c r="D130" s="562">
        <f>'Step #4'!C130</f>
        <v>40330</v>
      </c>
      <c r="E130" s="581">
        <f>('IdxETF data'!C140/'IdxETF data'!C139)-1</f>
        <v>-5.3882376699314394E-2</v>
      </c>
      <c r="F130" s="458">
        <f>('IdxETF data'!AA140/'IdxETF data'!AA139)-1</f>
        <v>-7.475500195553042E-2</v>
      </c>
      <c r="G130" s="458">
        <f>('FX data'!G139/'FX data'!G140)-1</f>
        <v>-4.3939948736726464E-4</v>
      </c>
      <c r="H130" s="565">
        <f t="shared" si="20"/>
        <v>-7.5161554133360231E-2</v>
      </c>
      <c r="I130" s="575">
        <f>('IdxETF data'!AE140/'IdxETF data'!AE139)-1</f>
        <v>1.9950974953397704E-4</v>
      </c>
      <c r="J130" s="425">
        <f>('FX data'!H140/'FX data'!H139)-1</f>
        <v>-6.9559280892057984E-2</v>
      </c>
      <c r="K130" s="575">
        <f t="shared" si="21"/>
        <v>-6.937364889723252E-2</v>
      </c>
      <c r="L130" s="460">
        <f>('IdxETF data'!AG140/'IdxETF data'!AG139)-1</f>
        <v>1.8406136802538109E-2</v>
      </c>
      <c r="M130" s="460">
        <f>('FX data'!I139/'FX data'!I140)-1</f>
        <v>-3.6708080911798113E-3</v>
      </c>
      <c r="N130" s="460">
        <f t="shared" si="22"/>
        <v>1.4667763315456162E-2</v>
      </c>
      <c r="O130" s="576">
        <f>('IdxETF data'!AO140/'IdxETF data'!AO139)-1</f>
        <v>-3.9520155117218181E-2</v>
      </c>
      <c r="P130" s="576">
        <f>('FX data'!L139/'FX data'!L140)-1</f>
        <v>3.861342694164116E-2</v>
      </c>
      <c r="Q130" s="576">
        <f t="shared" si="23"/>
        <v>-2.4327367979180003E-3</v>
      </c>
      <c r="R130" s="577">
        <f>('IdxETF data'!AY140/'IdxETF data'!AY139)-1</f>
        <v>3.0120580196244751E-2</v>
      </c>
      <c r="S130" s="577">
        <f>('FX data'!P140/'FX data'!P139)-1</f>
        <v>2.7192534810818847E-2</v>
      </c>
      <c r="T130" s="577">
        <f t="shared" si="24"/>
        <v>5.8132169932572086E-2</v>
      </c>
      <c r="V130">
        <f t="shared" si="25"/>
        <v>120</v>
      </c>
      <c r="W130" s="591">
        <f t="shared" si="26"/>
        <v>40179</v>
      </c>
      <c r="X130" s="537">
        <f t="shared" si="27"/>
        <v>-3.6974262397991176E-2</v>
      </c>
      <c r="Y130" s="599">
        <f t="shared" si="28"/>
        <v>-8.7874906913056772E-2</v>
      </c>
      <c r="Z130" s="603">
        <f t="shared" si="29"/>
        <v>-0.10098193945301726</v>
      </c>
      <c r="AA130" s="607">
        <f t="shared" si="30"/>
        <v>-8.0744177998939182E-2</v>
      </c>
      <c r="AB130" s="612">
        <f t="shared" si="31"/>
        <v>-9.4991694010761241E-2</v>
      </c>
      <c r="AC130" s="617">
        <f t="shared" si="32"/>
        <v>-4.0531780563297315E-2</v>
      </c>
      <c r="AD130" s="1213">
        <f t="shared" si="33"/>
        <v>-6.4744997171407345E-2</v>
      </c>
      <c r="AE130" s="1214"/>
      <c r="AF130" s="1211">
        <f t="shared" si="34"/>
        <v>-3.6974262397991176E-2</v>
      </c>
      <c r="AG130" s="1212"/>
      <c r="AH130" s="1149">
        <f t="shared" si="35"/>
        <v>113.92071936093296</v>
      </c>
      <c r="AI130" s="1149"/>
    </row>
    <row r="131" spans="3:35">
      <c r="C131" s="390">
        <f>'Step #4'!B131</f>
        <v>126</v>
      </c>
      <c r="D131" s="562">
        <f>'Step #4'!C131</f>
        <v>40360</v>
      </c>
      <c r="E131" s="581">
        <f>('IdxETF data'!C141/'IdxETF data'!C140)-1</f>
        <v>6.8777832756061308E-2</v>
      </c>
      <c r="F131" s="458">
        <f>('IdxETF data'!AA141/'IdxETF data'!AA140)-1</f>
        <v>9.9706384475436671E-2</v>
      </c>
      <c r="G131" s="458">
        <f>('FX data'!G140/'FX data'!G141)-1</f>
        <v>6.9019422773459738E-3</v>
      </c>
      <c r="H131" s="565">
        <f t="shared" si="20"/>
        <v>0.10729649446311496</v>
      </c>
      <c r="I131" s="575">
        <f>('IdxETF data'!AE141/'IdxETF data'!AE140)-1</f>
        <v>3.0584122488620968E-2</v>
      </c>
      <c r="J131" s="425">
        <f>('FX data'!H141/'FX data'!H140)-1</f>
        <v>1.6142181640306674E-2</v>
      </c>
      <c r="K131" s="575">
        <f t="shared" si="21"/>
        <v>4.7219998589448364E-2</v>
      </c>
      <c r="L131" s="460">
        <f>('IdxETF data'!AG141/'IdxETF data'!AG140)-1</f>
        <v>4.4752384621778996E-2</v>
      </c>
      <c r="M131" s="460">
        <f>('FX data'!I140/'FX data'!I141)-1</f>
        <v>-5.2595794902055015E-4</v>
      </c>
      <c r="N131" s="460">
        <f t="shared" si="22"/>
        <v>4.4202888800328966E-2</v>
      </c>
      <c r="O131" s="576">
        <f>('IdxETF data'!AO141/'IdxETF data'!AO140)-1</f>
        <v>1.6483650955620766E-2</v>
      </c>
      <c r="P131" s="576">
        <f>('FX data'!L140/'FX data'!L141)-1</f>
        <v>4.2781972088766773E-2</v>
      </c>
      <c r="Q131" s="576">
        <f t="shared" si="23"/>
        <v>5.9970826139491784E-2</v>
      </c>
      <c r="R131" s="577">
        <f>('IdxETF data'!AY141/'IdxETF data'!AY140)-1</f>
        <v>5.3672863246213787E-2</v>
      </c>
      <c r="S131" s="577">
        <f>('FX data'!P141/'FX data'!P140)-1</f>
        <v>-9.936124911284594E-3</v>
      </c>
      <c r="T131" s="577">
        <f t="shared" si="24"/>
        <v>4.3203438061368615E-2</v>
      </c>
      <c r="V131">
        <f t="shared" si="25"/>
        <v>121</v>
      </c>
      <c r="W131" s="591">
        <f t="shared" si="26"/>
        <v>40210</v>
      </c>
      <c r="X131" s="537">
        <f t="shared" si="27"/>
        <v>2.8513693463827261E-2</v>
      </c>
      <c r="Y131" s="599">
        <f t="shared" si="28"/>
        <v>2.1152955450434385E-2</v>
      </c>
      <c r="Z131" s="603">
        <f t="shared" si="29"/>
        <v>-3.7492746549226741E-2</v>
      </c>
      <c r="AA131" s="607">
        <f t="shared" si="30"/>
        <v>2.2737317077507369E-2</v>
      </c>
      <c r="AB131" s="612">
        <f t="shared" si="31"/>
        <v>1.207589974293044E-2</v>
      </c>
      <c r="AC131" s="617">
        <f t="shared" si="32"/>
        <v>1.2836827995043709E-2</v>
      </c>
      <c r="AD131" s="1213">
        <f t="shared" si="33"/>
        <v>1.3719513202260204E-2</v>
      </c>
      <c r="AE131" s="1214"/>
      <c r="AF131" s="1211">
        <f t="shared" si="34"/>
        <v>2.8513693463827261E-2</v>
      </c>
      <c r="AG131" s="1212"/>
      <c r="AH131" s="1149">
        <f t="shared" si="35"/>
        <v>115.48365617421628</v>
      </c>
      <c r="AI131" s="1149"/>
    </row>
    <row r="132" spans="3:35">
      <c r="C132" s="390">
        <f>'Step #4'!B132</f>
        <v>127</v>
      </c>
      <c r="D132" s="562">
        <f>'Step #4'!C132</f>
        <v>40391</v>
      </c>
      <c r="E132" s="581">
        <f>('IdxETF data'!C142/'IdxETF data'!C141)-1</f>
        <v>-4.7449164851125603E-2</v>
      </c>
      <c r="F132" s="458">
        <f>('IdxETF data'!AA142/'IdxETF data'!AA141)-1</f>
        <v>4.9105765353596453E-4</v>
      </c>
      <c r="G132" s="458">
        <f>('FX data'!G141/'FX data'!G142)-1</f>
        <v>9.8907587835839195E-4</v>
      </c>
      <c r="H132" s="565">
        <f t="shared" si="20"/>
        <v>1.4806192251743955E-3</v>
      </c>
      <c r="I132" s="575">
        <f>('IdxETF data'!AE142/'IdxETF data'!AE141)-1</f>
        <v>-3.6231470259326826E-2</v>
      </c>
      <c r="J132" s="425">
        <f>('FX data'!H142/'FX data'!H141)-1</f>
        <v>5.6964056482670111E-2</v>
      </c>
      <c r="K132" s="575">
        <f t="shared" si="21"/>
        <v>1.8668694705040734E-2</v>
      </c>
      <c r="L132" s="460">
        <f>('IdxETF data'!AG142/'IdxETF data'!AG141)-1</f>
        <v>-2.3458143471976056E-2</v>
      </c>
      <c r="M132" s="460">
        <f>('FX data'!I141/'FX data'!I142)-1</f>
        <v>4.0572915324970094E-3</v>
      </c>
      <c r="N132" s="460">
        <f t="shared" si="22"/>
        <v>-1.9496028466356008E-2</v>
      </c>
      <c r="O132" s="576">
        <f>('IdxETF data'!AO142/'IdxETF data'!AO141)-1</f>
        <v>-7.4784294253398609E-2</v>
      </c>
      <c r="P132" s="576">
        <f>('FX data'!L141/'FX data'!L142)-1</f>
        <v>1.157139551029851E-2</v>
      </c>
      <c r="Q132" s="576">
        <f t="shared" si="23"/>
        <v>-6.4078257389864723E-2</v>
      </c>
      <c r="R132" s="577">
        <f>('IdxETF data'!AY142/'IdxETF data'!AY141)-1</f>
        <v>-1.2507906956149339E-2</v>
      </c>
      <c r="S132" s="577">
        <f>('FX data'!P142/'FX data'!P141)-1</f>
        <v>-3.1827956989247341E-2</v>
      </c>
      <c r="T132" s="577">
        <f t="shared" si="24"/>
        <v>-4.3937762820770887E-2</v>
      </c>
      <c r="V132">
        <f t="shared" si="25"/>
        <v>122</v>
      </c>
      <c r="W132" s="591">
        <f t="shared" si="26"/>
        <v>40238</v>
      </c>
      <c r="X132" s="537">
        <f t="shared" si="27"/>
        <v>5.8796367554255768E-2</v>
      </c>
      <c r="Y132" s="599">
        <f t="shared" si="28"/>
        <v>1.8684891861461494E-2</v>
      </c>
      <c r="Z132" s="603">
        <f t="shared" si="29"/>
        <v>6.8477958099980141E-2</v>
      </c>
      <c r="AA132" s="607">
        <f t="shared" si="30"/>
        <v>3.0840086236663344E-2</v>
      </c>
      <c r="AB132" s="612">
        <f t="shared" si="31"/>
        <v>0.11383704724018173</v>
      </c>
      <c r="AC132" s="617">
        <f t="shared" si="32"/>
        <v>4.4974491923102988E-2</v>
      </c>
      <c r="AD132" s="1213">
        <f t="shared" si="33"/>
        <v>5.5558137055913358E-2</v>
      </c>
      <c r="AE132" s="1214"/>
      <c r="AF132" s="1211">
        <f t="shared" si="34"/>
        <v>5.8796367554255768E-2</v>
      </c>
      <c r="AG132" s="1212"/>
      <c r="AH132" s="1149">
        <f t="shared" si="35"/>
        <v>121.89971297166136</v>
      </c>
      <c r="AI132" s="1149"/>
    </row>
    <row r="133" spans="3:35">
      <c r="C133" s="390">
        <f>'Step #4'!B133</f>
        <v>128</v>
      </c>
      <c r="D133" s="562">
        <f>'Step #4'!C133</f>
        <v>40422</v>
      </c>
      <c r="E133" s="581">
        <f>('IdxETF data'!C143/'IdxETF data'!C142)-1</f>
        <v>8.7551104037814742E-2</v>
      </c>
      <c r="F133" s="458">
        <f>('IdxETF data'!AA143/'IdxETF data'!AA142)-1</f>
        <v>6.3892205415627679E-3</v>
      </c>
      <c r="G133" s="458">
        <f>('FX data'!G142/'FX data'!G143)-1</f>
        <v>-5.3155560776482202E-3</v>
      </c>
      <c r="H133" s="565">
        <f t="shared" si="20"/>
        <v>1.0397022038333148E-3</v>
      </c>
      <c r="I133" s="575">
        <f>('IdxETF data'!AE143/'IdxETF data'!AE142)-1</f>
        <v>5.1272323049009083E-2</v>
      </c>
      <c r="J133" s="425">
        <f>('FX data'!H143/'FX data'!H142)-1</f>
        <v>-2.7402459389706868E-2</v>
      </c>
      <c r="K133" s="575">
        <f t="shared" si="21"/>
        <v>2.2464875909135706E-2</v>
      </c>
      <c r="L133" s="460">
        <f>('IdxETF data'!AG143/'IdxETF data'!AG142)-1</f>
        <v>8.8704528731206711E-2</v>
      </c>
      <c r="M133" s="460">
        <f>('FX data'!I142/'FX data'!I143)-1</f>
        <v>-1.2863721731971589E-3</v>
      </c>
      <c r="N133" s="460">
        <f t="shared" si="22"/>
        <v>8.7304049520613214E-2</v>
      </c>
      <c r="O133" s="576">
        <f>('IdxETF data'!AO143/'IdxETF data'!AO142)-1</f>
        <v>6.179582477592005E-2</v>
      </c>
      <c r="P133" s="576">
        <f>('FX data'!L142/'FX data'!L143)-1</f>
        <v>2.2964015151515138E-2</v>
      </c>
      <c r="Q133" s="576">
        <f t="shared" si="23"/>
        <v>8.617892018388984E-2</v>
      </c>
      <c r="R133" s="577">
        <f>('IdxETF data'!AY143/'IdxETF data'!AY142)-1</f>
        <v>4.9926550964037641E-2</v>
      </c>
      <c r="S133" s="577">
        <f>('FX data'!P143/'FX data'!P142)-1</f>
        <v>-2.8135643417740441E-3</v>
      </c>
      <c r="T133" s="577">
        <f t="shared" si="24"/>
        <v>4.6972515058763431E-2</v>
      </c>
      <c r="V133">
        <f t="shared" si="25"/>
        <v>123</v>
      </c>
      <c r="W133" s="591">
        <f t="shared" si="26"/>
        <v>40269</v>
      </c>
      <c r="X133" s="537">
        <f t="shared" si="27"/>
        <v>1.4759327193589966E-2</v>
      </c>
      <c r="Y133" s="599">
        <f t="shared" si="28"/>
        <v>-7.6708215880185504E-2</v>
      </c>
      <c r="Z133" s="603">
        <f t="shared" si="29"/>
        <v>1.0092027139423365E-3</v>
      </c>
      <c r="AA133" s="607">
        <f t="shared" si="30"/>
        <v>-6.4635796132781476E-3</v>
      </c>
      <c r="AB133" s="612">
        <f t="shared" si="31"/>
        <v>-5.1283862933787172E-2</v>
      </c>
      <c r="AC133" s="617">
        <f t="shared" si="32"/>
        <v>2.3294376670586425E-2</v>
      </c>
      <c r="AD133" s="1213">
        <f t="shared" si="33"/>
        <v>-8.8964276851483774E-3</v>
      </c>
      <c r="AE133" s="1214"/>
      <c r="AF133" s="1211">
        <f t="shared" si="34"/>
        <v>1.4759327193589966E-2</v>
      </c>
      <c r="AG133" s="1212"/>
      <c r="AH133" s="1149">
        <f t="shared" si="35"/>
        <v>120.81524099036862</v>
      </c>
      <c r="AI133" s="1149"/>
    </row>
    <row r="134" spans="3:35">
      <c r="C134" s="390">
        <f>'Step #4'!B134</f>
        <v>129</v>
      </c>
      <c r="D134" s="562">
        <f>'Step #4'!C134</f>
        <v>40452</v>
      </c>
      <c r="E134" s="581">
        <f>('IdxETF data'!C144/'IdxETF data'!C143)-1</f>
        <v>3.6855941114616098E-2</v>
      </c>
      <c r="F134" s="458">
        <f>('IdxETF data'!AA144/'IdxETF data'!AA143)-1</f>
        <v>0.12169375988528786</v>
      </c>
      <c r="G134" s="458">
        <f>('FX data'!G143/'FX data'!G144)-1</f>
        <v>1.8043202033036998E-2</v>
      </c>
      <c r="H134" s="565">
        <f t="shared" si="20"/>
        <v>0.14193270701409499</v>
      </c>
      <c r="I134" s="575">
        <f>('IdxETF data'!AE144/'IdxETF data'!AE143)-1</f>
        <v>5.9776673666879665E-2</v>
      </c>
      <c r="J134" s="425">
        <f>('FX data'!H144/'FX data'!H143)-1</f>
        <v>7.344103644735811E-2</v>
      </c>
      <c r="K134" s="575">
        <f t="shared" si="21"/>
        <v>0.13760777098370891</v>
      </c>
      <c r="L134" s="460">
        <f>('IdxETF data'!AG144/'IdxETF data'!AG143)-1</f>
        <v>3.3014794751768717E-2</v>
      </c>
      <c r="M134" s="460">
        <f>('FX data'!I143/'FX data'!I144)-1</f>
        <v>2.1270287342245453E-3</v>
      </c>
      <c r="N134" s="460">
        <f t="shared" si="22"/>
        <v>3.521204690308477E-2</v>
      </c>
      <c r="O134" s="576">
        <f>('IdxETF data'!AO144/'IdxETF data'!AO143)-1</f>
        <v>-1.7813340409421952E-2</v>
      </c>
      <c r="P134" s="576">
        <f>('FX data'!L143/'FX data'!L144)-1</f>
        <v>1.4165666266506616E-2</v>
      </c>
      <c r="Q134" s="576">
        <f t="shared" si="23"/>
        <v>-3.9000119782468534E-3</v>
      </c>
      <c r="R134" s="577">
        <f>('IdxETF data'!AY144/'IdxETF data'!AY143)-1</f>
        <v>1.4524083153674816E-2</v>
      </c>
      <c r="S134" s="577">
        <f>('FX data'!P144/'FX data'!P143)-1</f>
        <v>-2.6061776061775954E-2</v>
      </c>
      <c r="T134" s="577">
        <f t="shared" si="24"/>
        <v>-1.191621631075479E-2</v>
      </c>
      <c r="V134">
        <f t="shared" si="25"/>
        <v>124</v>
      </c>
      <c r="W134" s="591">
        <f t="shared" si="26"/>
        <v>40299</v>
      </c>
      <c r="X134" s="537">
        <f t="shared" si="27"/>
        <v>-8.1975916203894883E-2</v>
      </c>
      <c r="Y134" s="599">
        <f t="shared" si="28"/>
        <v>-9.6767338689951687E-2</v>
      </c>
      <c r="Z134" s="603">
        <f t="shared" si="29"/>
        <v>-5.5582667306012801E-2</v>
      </c>
      <c r="AA134" s="607">
        <f t="shared" si="30"/>
        <v>-6.3099547037838044E-2</v>
      </c>
      <c r="AB134" s="612">
        <f t="shared" si="31"/>
        <v>-0.12447769964388133</v>
      </c>
      <c r="AC134" s="617">
        <f t="shared" si="32"/>
        <v>-9.1068257763628147E-2</v>
      </c>
      <c r="AD134" s="1213">
        <f t="shared" si="33"/>
        <v>-8.3507417825487387E-2</v>
      </c>
      <c r="AE134" s="1214"/>
      <c r="AF134" s="1211">
        <f t="shared" si="34"/>
        <v>-8.1975916203894883E-2</v>
      </c>
      <c r="AG134" s="1212"/>
      <c r="AH134" s="1149">
        <f t="shared" si="35"/>
        <v>110.72627218129895</v>
      </c>
      <c r="AI134" s="1149"/>
    </row>
    <row r="135" spans="3:35">
      <c r="C135" s="390">
        <f>'Step #4'!B135</f>
        <v>130</v>
      </c>
      <c r="D135" s="562">
        <f>'Step #4'!C135</f>
        <v>40483</v>
      </c>
      <c r="E135" s="581">
        <f>('IdxETF data'!C145/'IdxETF data'!C144)-1</f>
        <v>-2.2902827780877377E-3</v>
      </c>
      <c r="F135" s="458">
        <f>('IdxETF data'!AA145/'IdxETF data'!AA144)-1</f>
        <v>-5.3260437411658312E-2</v>
      </c>
      <c r="G135" s="458">
        <f>('FX data'!G144/'FX data'!G145)-1</f>
        <v>-1.6440976892950765E-4</v>
      </c>
      <c r="H135" s="565">
        <f t="shared" ref="H135:H198" si="36">(1+F135)*(1+G135)-1</f>
        <v>-5.341609064437991E-2</v>
      </c>
      <c r="I135" s="575">
        <f>('IdxETF data'!AE145/'IdxETF data'!AE144)-1</f>
        <v>1.3197278058330042E-2</v>
      </c>
      <c r="J135" s="425">
        <f>('FX data'!H145/'FX data'!H144)-1</f>
        <v>9.5245019630654237E-3</v>
      </c>
      <c r="K135" s="575">
        <f t="shared" ref="K135:K198" si="37">( 1+I135)*(1+J135)-1</f>
        <v>2.2847477522169202E-2</v>
      </c>
      <c r="L135" s="460">
        <f>('IdxETF data'!AG145/'IdxETF data'!AG144)-1</f>
        <v>-3.8244221504964981E-3</v>
      </c>
      <c r="M135" s="460">
        <f>('FX data'!I144/'FX data'!I145)-1</f>
        <v>7.4824227568859314E-4</v>
      </c>
      <c r="N135" s="460">
        <f t="shared" ref="N135:N198" si="38">(1+L135)*(1+M135)-1</f>
        <v>-3.0790414691409529E-3</v>
      </c>
      <c r="O135" s="576">
        <f>('IdxETF data'!AO145/'IdxETF data'!AO144)-1</f>
        <v>7.9825462614198983E-2</v>
      </c>
      <c r="P135" s="576">
        <f>('FX data'!L144/'FX data'!L145)-1</f>
        <v>3.3498759305210957E-2</v>
      </c>
      <c r="Q135" s="576">
        <f t="shared" ref="Q135:Q198" si="39">(1+O135)*(1+P135)-1</f>
        <v>0.11599827587795009</v>
      </c>
      <c r="R135" s="577">
        <f>('IdxETF data'!AY145/'IdxETF data'!AY144)-1</f>
        <v>6.6181527596964607E-4</v>
      </c>
      <c r="S135" s="577">
        <f>('FX data'!P145/'FX data'!P144)-1</f>
        <v>-1.5323625829076759E-2</v>
      </c>
      <c r="T135" s="577">
        <f t="shared" ref="T135:T198" si="40">(1+R135)*(1+S135)-1</f>
        <v>-1.4671951962764052E-2</v>
      </c>
      <c r="V135">
        <f t="shared" si="25"/>
        <v>125</v>
      </c>
      <c r="W135" s="591">
        <f t="shared" si="26"/>
        <v>40330</v>
      </c>
      <c r="X135" s="537">
        <f t="shared" si="27"/>
        <v>-5.3882376699314394E-2</v>
      </c>
      <c r="Y135" s="599">
        <f t="shared" si="28"/>
        <v>-7.5161554133360231E-2</v>
      </c>
      <c r="Z135" s="603">
        <f t="shared" si="29"/>
        <v>-6.937364889723252E-2</v>
      </c>
      <c r="AA135" s="607">
        <f t="shared" si="30"/>
        <v>1.4667763315456162E-2</v>
      </c>
      <c r="AB135" s="612">
        <f t="shared" si="31"/>
        <v>-2.4327367979180003E-3</v>
      </c>
      <c r="AC135" s="617">
        <f t="shared" si="32"/>
        <v>5.8132169932572086E-2</v>
      </c>
      <c r="AD135" s="1213">
        <f t="shared" si="33"/>
        <v>-3.6196511489303647E-2</v>
      </c>
      <c r="AE135" s="1214"/>
      <c r="AF135" s="1211">
        <f t="shared" si="34"/>
        <v>-5.3882376699314394E-2</v>
      </c>
      <c r="AG135" s="1212"/>
      <c r="AH135" s="1149">
        <f t="shared" si="35"/>
        <v>106.71836739812079</v>
      </c>
      <c r="AI135" s="1149"/>
    </row>
    <row r="136" spans="3:35">
      <c r="C136" s="390">
        <f>'Step #4'!B136</f>
        <v>131</v>
      </c>
      <c r="D136" s="562">
        <f>'Step #4'!C136</f>
        <v>40513</v>
      </c>
      <c r="E136" s="581">
        <f>('IdxETF data'!C146/'IdxETF data'!C145)-1</f>
        <v>6.5300072000338938E-2</v>
      </c>
      <c r="F136" s="458">
        <f>('IdxETF data'!AA146/'IdxETF data'!AA145)-1</f>
        <v>-4.2919246654228305E-3</v>
      </c>
      <c r="G136" s="458">
        <f>('FX data'!G145/'FX data'!G146)-1</f>
        <v>4.1422782530391444E-3</v>
      </c>
      <c r="H136" s="565">
        <f t="shared" si="36"/>
        <v>-1.6742475858899653E-4</v>
      </c>
      <c r="I136" s="575">
        <f>('IdxETF data'!AE146/'IdxETF data'!AE145)-1</f>
        <v>3.3744492270121995E-2</v>
      </c>
      <c r="J136" s="425">
        <f>('FX data'!H146/'FX data'!H145)-1</f>
        <v>-5.3006841915736458E-2</v>
      </c>
      <c r="K136" s="575">
        <f t="shared" si="37"/>
        <v>-2.1051038612903583E-2</v>
      </c>
      <c r="L136" s="460">
        <f>('IdxETF data'!AG146/'IdxETF data'!AG145)-1</f>
        <v>1.1934543052534163E-3</v>
      </c>
      <c r="M136" s="460">
        <f>('FX data'!I145/'FX data'!I146)-1</f>
        <v>-1.9313719178523092E-3</v>
      </c>
      <c r="N136" s="460">
        <f t="shared" si="38"/>
        <v>-7.4022261672934686E-4</v>
      </c>
      <c r="O136" s="576">
        <f>('IdxETF data'!AO146/'IdxETF data'!AO145)-1</f>
        <v>2.937292009033432E-2</v>
      </c>
      <c r="P136" s="576">
        <f>('FX data'!L145/'FX data'!L146)-1</f>
        <v>-4.0476190476190554E-2</v>
      </c>
      <c r="Q136" s="576">
        <f t="shared" si="39"/>
        <v>-1.2292174294274538E-2</v>
      </c>
      <c r="R136" s="577">
        <f>('IdxETF data'!AY146/'IdxETF data'!AY145)-1</f>
        <v>1.441793770676969E-2</v>
      </c>
      <c r="S136" s="577">
        <f>('FX data'!P146/'FX data'!P145)-1</f>
        <v>1.3471663053576943E-2</v>
      </c>
      <c r="T136" s="577">
        <f t="shared" si="40"/>
        <v>2.8083834359059701E-2</v>
      </c>
      <c r="V136">
        <f t="shared" si="25"/>
        <v>126</v>
      </c>
      <c r="W136" s="591">
        <f t="shared" si="26"/>
        <v>40360</v>
      </c>
      <c r="X136" s="537">
        <f t="shared" si="27"/>
        <v>6.8777832756061308E-2</v>
      </c>
      <c r="Y136" s="599">
        <f t="shared" si="28"/>
        <v>0.10729649446311496</v>
      </c>
      <c r="Z136" s="603">
        <f t="shared" si="29"/>
        <v>4.7219998589448364E-2</v>
      </c>
      <c r="AA136" s="607">
        <f t="shared" si="30"/>
        <v>4.4202888800328966E-2</v>
      </c>
      <c r="AB136" s="612">
        <f t="shared" si="31"/>
        <v>5.9970826139491784E-2</v>
      </c>
      <c r="AC136" s="617">
        <f t="shared" si="32"/>
        <v>4.3203438061368615E-2</v>
      </c>
      <c r="AD136" s="1213">
        <f t="shared" si="33"/>
        <v>6.5426322360427946E-2</v>
      </c>
      <c r="AE136" s="1214"/>
      <c r="AF136" s="1211">
        <f t="shared" si="34"/>
        <v>6.8777832756061308E-2</v>
      </c>
      <c r="AG136" s="1212"/>
      <c r="AH136" s="1149">
        <f t="shared" si="35"/>
        <v>113.70055770528882</v>
      </c>
      <c r="AI136" s="1149"/>
    </row>
    <row r="137" spans="3:35">
      <c r="C137" s="390">
        <f>'Step #4'!B137</f>
        <v>132</v>
      </c>
      <c r="D137" s="562">
        <f>'Step #4'!C137</f>
        <v>40544</v>
      </c>
      <c r="E137" s="581">
        <f>('IdxETF data'!C147/'IdxETF data'!C146)-1</f>
        <v>2.2645590152984729E-2</v>
      </c>
      <c r="F137" s="458">
        <f>('IdxETF data'!AA147/'IdxETF data'!AA146)-1</f>
        <v>-6.190290577597346E-3</v>
      </c>
      <c r="G137" s="458">
        <f>('FX data'!G146/'FX data'!G147)-1</f>
        <v>1.1154108809469543E-2</v>
      </c>
      <c r="H137" s="565">
        <f t="shared" si="36"/>
        <v>4.8947710572073699E-3</v>
      </c>
      <c r="I137" s="575">
        <f>('IdxETF data'!AE147/'IdxETF data'!AE146)-1</f>
        <v>2.3616655080838544E-2</v>
      </c>
      <c r="J137" s="425">
        <f>('FX data'!H147/'FX data'!H146)-1</f>
        <v>1.6883413187314567E-2</v>
      </c>
      <c r="K137" s="575">
        <f t="shared" si="37"/>
        <v>4.0898798013985216E-2</v>
      </c>
      <c r="L137" s="460">
        <f>('IdxETF data'!AG147/'IdxETF data'!AG146)-1</f>
        <v>1.7880729005287366E-2</v>
      </c>
      <c r="M137" s="460">
        <f>('FX data'!I146/'FX data'!I147)-1</f>
        <v>-2.31710927744877E-4</v>
      </c>
      <c r="N137" s="460">
        <f t="shared" si="38"/>
        <v>1.7644874917235986E-2</v>
      </c>
      <c r="O137" s="576">
        <f>('IdxETF data'!AO147/'IdxETF data'!AO146)-1</f>
        <v>8.7985829086822953E-4</v>
      </c>
      <c r="P137" s="576">
        <f>('FX data'!L146/'FX data'!L147)-1</f>
        <v>2.9916625796959195E-2</v>
      </c>
      <c r="Q137" s="576">
        <f t="shared" si="39"/>
        <v>3.0822806479069653E-2</v>
      </c>
      <c r="R137" s="577">
        <f>('IdxETF data'!AY147/'IdxETF data'!AY146)-1</f>
        <v>-3.235090429534293E-3</v>
      </c>
      <c r="S137" s="577">
        <f>('FX data'!P147/'FX data'!P146)-1</f>
        <v>-1.8945760122230704E-2</v>
      </c>
      <c r="T137" s="577">
        <f t="shared" si="40"/>
        <v>-2.211955930451337E-2</v>
      </c>
      <c r="V137">
        <f t="shared" si="25"/>
        <v>127</v>
      </c>
      <c r="W137" s="591">
        <f t="shared" si="26"/>
        <v>40391</v>
      </c>
      <c r="X137" s="537">
        <f t="shared" si="27"/>
        <v>-4.7449164851125603E-2</v>
      </c>
      <c r="Y137" s="599">
        <f t="shared" si="28"/>
        <v>1.4806192251743955E-3</v>
      </c>
      <c r="Z137" s="603">
        <f t="shared" si="29"/>
        <v>1.8668694705040734E-2</v>
      </c>
      <c r="AA137" s="607">
        <f t="shared" si="30"/>
        <v>-1.9496028466356008E-2</v>
      </c>
      <c r="AB137" s="612">
        <f t="shared" si="31"/>
        <v>-6.4078257389864723E-2</v>
      </c>
      <c r="AC137" s="617">
        <f t="shared" si="32"/>
        <v>-4.3937762820770887E-2</v>
      </c>
      <c r="AD137" s="1213">
        <f t="shared" si="33"/>
        <v>-2.8708473718617133E-2</v>
      </c>
      <c r="AE137" s="1214"/>
      <c r="AF137" s="1211">
        <f t="shared" si="34"/>
        <v>-4.7449164851125603E-2</v>
      </c>
      <c r="AG137" s="1212"/>
      <c r="AH137" s="1149">
        <f t="shared" si="35"/>
        <v>110.43638823261442</v>
      </c>
      <c r="AI137" s="1149"/>
    </row>
    <row r="138" spans="3:35">
      <c r="C138" s="390">
        <f>'Step #4'!B138</f>
        <v>133</v>
      </c>
      <c r="D138" s="562">
        <f>'Step #4'!C138</f>
        <v>40575</v>
      </c>
      <c r="E138" s="581">
        <f>('IdxETF data'!C148/'IdxETF data'!C147)-1</f>
        <v>3.1956582589494076E-2</v>
      </c>
      <c r="F138" s="458">
        <f>('IdxETF data'!AA148/'IdxETF data'!AA147)-1</f>
        <v>4.0978653779297769E-2</v>
      </c>
      <c r="G138" s="458">
        <f>('FX data'!G147/'FX data'!G148)-1</f>
        <v>-6.3697165476139794E-4</v>
      </c>
      <c r="H138" s="565">
        <f t="shared" si="36"/>
        <v>4.0315579883628772E-2</v>
      </c>
      <c r="I138" s="575">
        <f>('IdxETF data'!AE148/'IdxETF data'!AE147)-1</f>
        <v>2.7529550708810246E-2</v>
      </c>
      <c r="J138" s="425">
        <f>('FX data'!H148/'FX data'!H147)-1</f>
        <v>3.1560840625233677E-2</v>
      </c>
      <c r="K138" s="575">
        <f t="shared" si="37"/>
        <v>5.9959247096448953E-2</v>
      </c>
      <c r="L138" s="460">
        <f>('IdxETF data'!AG148/'IdxETF data'!AG147)-1</f>
        <v>-4.6623759337872661E-3</v>
      </c>
      <c r="M138" s="460">
        <f>('FX data'!I147/'FX data'!I148)-1</f>
        <v>-2.952010575898667E-3</v>
      </c>
      <c r="N138" s="460">
        <f t="shared" si="38"/>
        <v>-7.6006231266205759E-3</v>
      </c>
      <c r="O138" s="576">
        <f>('IdxETF data'!AO148/'IdxETF data'!AO147)-1</f>
        <v>3.7719568519985147E-2</v>
      </c>
      <c r="P138" s="576">
        <f>('FX data'!L147/'FX data'!L148)-1</f>
        <v>9.8183603338242165E-4</v>
      </c>
      <c r="Q138" s="576">
        <f t="shared" si="39"/>
        <v>3.8738438984904144E-2</v>
      </c>
      <c r="R138" s="577">
        <f>('IdxETF data'!AY148/'IdxETF data'!AY147)-1</f>
        <v>-5.3215365674727844E-2</v>
      </c>
      <c r="S138" s="577">
        <f>('FX data'!P148/'FX data'!P147)-1</f>
        <v>-1.0123033795358949E-2</v>
      </c>
      <c r="T138" s="577">
        <f t="shared" si="40"/>
        <v>-6.2799698524929171E-2</v>
      </c>
      <c r="V138">
        <f t="shared" ref="V138:V201" si="41">C133</f>
        <v>128</v>
      </c>
      <c r="W138" s="591">
        <f t="shared" ref="W138:W201" si="42">D133</f>
        <v>40422</v>
      </c>
      <c r="X138" s="537">
        <f t="shared" si="27"/>
        <v>8.7551104037814742E-2</v>
      </c>
      <c r="Y138" s="599">
        <f t="shared" si="28"/>
        <v>1.0397022038333148E-3</v>
      </c>
      <c r="Z138" s="603">
        <f t="shared" si="29"/>
        <v>2.2464875909135706E-2</v>
      </c>
      <c r="AA138" s="607">
        <f t="shared" si="30"/>
        <v>8.7304049520613214E-2</v>
      </c>
      <c r="AB138" s="612">
        <f t="shared" si="31"/>
        <v>8.617892018388984E-2</v>
      </c>
      <c r="AC138" s="617">
        <f t="shared" si="32"/>
        <v>4.6972515058763431E-2</v>
      </c>
      <c r="AD138" s="1213">
        <f t="shared" si="33"/>
        <v>6.0591676808397901E-2</v>
      </c>
      <c r="AE138" s="1214"/>
      <c r="AF138" s="1211">
        <f t="shared" si="34"/>
        <v>8.7551104037814742E-2</v>
      </c>
      <c r="AG138" s="1212"/>
      <c r="AH138" s="1149">
        <f t="shared" si="35"/>
        <v>117.12791417629174</v>
      </c>
      <c r="AI138" s="1149"/>
    </row>
    <row r="139" spans="3:35">
      <c r="C139" s="390">
        <f>'Step #4'!B139</f>
        <v>134</v>
      </c>
      <c r="D139" s="562">
        <f>'Step #4'!C139</f>
        <v>40603</v>
      </c>
      <c r="E139" s="581">
        <f>('IdxETF data'!C149/'IdxETF data'!C148)-1</f>
        <v>-1.0473018791158362E-3</v>
      </c>
      <c r="F139" s="458">
        <f>('IdxETF data'!AA149/'IdxETF data'!AA148)-1</f>
        <v>7.9372407893012475E-3</v>
      </c>
      <c r="G139" s="458">
        <f>('FX data'!G148/'FX data'!G149)-1</f>
        <v>3.6073059360730575E-3</v>
      </c>
      <c r="H139" s="565">
        <f t="shared" si="36"/>
        <v>1.1573178781189686E-2</v>
      </c>
      <c r="I139" s="575">
        <f>('IdxETF data'!AE149/'IdxETF data'!AE148)-1</f>
        <v>-3.1765622331078602E-2</v>
      </c>
      <c r="J139" s="425">
        <f>('FX data'!H149/'FX data'!H148)-1</f>
        <v>1.4500108750816754E-3</v>
      </c>
      <c r="K139" s="575">
        <f t="shared" si="37"/>
        <v>-3.0361671953830771E-2</v>
      </c>
      <c r="L139" s="460">
        <f>('IdxETF data'!AG149/'IdxETF data'!AG148)-1</f>
        <v>8.1197978152467432E-3</v>
      </c>
      <c r="M139" s="460">
        <f>('FX data'!I148/'FX data'!I149)-1</f>
        <v>3.3381693992562411E-4</v>
      </c>
      <c r="N139" s="460">
        <f t="shared" si="38"/>
        <v>8.4563252812319689E-3</v>
      </c>
      <c r="O139" s="576">
        <f>('IdxETF data'!AO149/'IdxETF data'!AO148)-1</f>
        <v>-8.1794322879410242E-2</v>
      </c>
      <c r="P139" s="576">
        <f>('FX data'!L148/'FX data'!L149)-1</f>
        <v>-4.6420718299535757E-3</v>
      </c>
      <c r="Q139" s="576">
        <f t="shared" si="39"/>
        <v>-8.6056699587275132E-2</v>
      </c>
      <c r="R139" s="577">
        <f>('IdxETF data'!AY149/'IdxETF data'!AY148)-1</f>
        <v>3.1669081877591765E-2</v>
      </c>
      <c r="S139" s="577">
        <f>('FX data'!P149/'FX data'!P148)-1</f>
        <v>-3.9332913782264001E-4</v>
      </c>
      <c r="T139" s="577">
        <f t="shared" si="40"/>
        <v>3.1263296367098681E-2</v>
      </c>
      <c r="V139">
        <f t="shared" si="41"/>
        <v>129</v>
      </c>
      <c r="W139" s="591">
        <f t="shared" si="42"/>
        <v>40452</v>
      </c>
      <c r="X139" s="537">
        <f t="shared" ref="X139:X202" si="43">E134</f>
        <v>3.6855941114616098E-2</v>
      </c>
      <c r="Y139" s="599">
        <f t="shared" ref="Y139:Y202" si="44">H134</f>
        <v>0.14193270701409499</v>
      </c>
      <c r="Z139" s="603">
        <f t="shared" ref="Z139:Z202" si="45">K134</f>
        <v>0.13760777098370891</v>
      </c>
      <c r="AA139" s="607">
        <f t="shared" ref="AA139:AA202" si="46">N134</f>
        <v>3.521204690308477E-2</v>
      </c>
      <c r="AB139" s="612">
        <f t="shared" ref="AB139:AB202" si="47">Q134</f>
        <v>-3.9000119782468534E-3</v>
      </c>
      <c r="AC139" s="617">
        <f t="shared" ref="AC139:AC202" si="48">T134</f>
        <v>-1.191621631075479E-2</v>
      </c>
      <c r="AD139" s="1213">
        <f t="shared" si="33"/>
        <v>5.8613030006925325E-2</v>
      </c>
      <c r="AE139" s="1214"/>
      <c r="AF139" s="1211">
        <f t="shared" si="34"/>
        <v>3.6855941114616098E-2</v>
      </c>
      <c r="AG139" s="1212"/>
      <c r="AH139" s="1149">
        <f t="shared" si="35"/>
        <v>123.99313612455531</v>
      </c>
      <c r="AI139" s="1149"/>
    </row>
    <row r="140" spans="3:35">
      <c r="C140" s="390">
        <f>'Step #4'!B140</f>
        <v>135</v>
      </c>
      <c r="D140" s="562">
        <f>'Step #4'!C140</f>
        <v>40634</v>
      </c>
      <c r="E140" s="581">
        <f>('IdxETF data'!C150/'IdxETF data'!C149)-1</f>
        <v>2.8495357625034856E-2</v>
      </c>
      <c r="F140" s="458">
        <f>('IdxETF data'!AA150/'IdxETF data'!AA149)-1</f>
        <v>-5.6695506159970543E-3</v>
      </c>
      <c r="G140" s="458">
        <f>('FX data'!G149/'FX data'!G150)-1</f>
        <v>3.4057760740413556E-3</v>
      </c>
      <c r="H140" s="565">
        <f t="shared" si="36"/>
        <v>-2.2830837617942024E-3</v>
      </c>
      <c r="I140" s="575">
        <f>('IdxETF data'!AE150/'IdxETF data'!AE149)-1</f>
        <v>6.7196288479759891E-2</v>
      </c>
      <c r="J140" s="425">
        <f>('FX data'!H150/'FX data'!H149)-1</f>
        <v>2.9103018895243693E-2</v>
      </c>
      <c r="K140" s="575">
        <f t="shared" si="37"/>
        <v>9.8254922228320218E-2</v>
      </c>
      <c r="L140" s="460">
        <f>('IdxETF data'!AG150/'IdxETF data'!AG149)-1</f>
        <v>8.2155288722773889E-3</v>
      </c>
      <c r="M140" s="460">
        <f>('FX data'!I149/'FX data'!I150)-1</f>
        <v>1.3241797799032895E-3</v>
      </c>
      <c r="N140" s="460">
        <f t="shared" si="38"/>
        <v>9.5505874893946352E-3</v>
      </c>
      <c r="O140" s="576">
        <f>('IdxETF data'!AO150/'IdxETF data'!AO149)-1</f>
        <v>9.7016564456897658E-3</v>
      </c>
      <c r="P140" s="576">
        <f>('FX data'!L149/'FX data'!L150)-1</f>
        <v>-2.6055919095776314E-2</v>
      </c>
      <c r="Q140" s="576">
        <f t="shared" si="39"/>
        <v>-1.6607048225530496E-2</v>
      </c>
      <c r="R140" s="577">
        <f>('IdxETF data'!AY150/'IdxETF data'!AY149)-1</f>
        <v>2.1533518968950727E-2</v>
      </c>
      <c r="S140" s="577">
        <f>('FX data'!P150/'FX data'!P149)-1</f>
        <v>-7.9483749114661606E-3</v>
      </c>
      <c r="T140" s="577">
        <f t="shared" si="40"/>
        <v>1.3413987575556119E-2</v>
      </c>
      <c r="V140">
        <f t="shared" si="41"/>
        <v>130</v>
      </c>
      <c r="W140" s="591">
        <f t="shared" si="42"/>
        <v>40483</v>
      </c>
      <c r="X140" s="537">
        <f t="shared" si="43"/>
        <v>-2.2902827780877377E-3</v>
      </c>
      <c r="Y140" s="599">
        <f t="shared" si="44"/>
        <v>-5.341609064437991E-2</v>
      </c>
      <c r="Z140" s="603">
        <f t="shared" si="45"/>
        <v>2.2847477522169202E-2</v>
      </c>
      <c r="AA140" s="607">
        <f t="shared" si="46"/>
        <v>-3.0790414691409529E-3</v>
      </c>
      <c r="AB140" s="612">
        <f t="shared" si="47"/>
        <v>0.11599827587795009</v>
      </c>
      <c r="AC140" s="617">
        <f t="shared" si="48"/>
        <v>-1.4671951962764052E-2</v>
      </c>
      <c r="AD140" s="1213">
        <f t="shared" ref="AD140:AD203" si="49">(X$7*X140)+(Y$7*Y140)+(Z$7*Z140)+(AA$7*AA140)+(AB$7*AB140)+(AC$7*AC140)</f>
        <v>4.3233231650378076E-3</v>
      </c>
      <c r="AE140" s="1214"/>
      <c r="AF140" s="1211">
        <f t="shared" ref="AF140:AF203" si="50">X140</f>
        <v>-2.2902827780877377E-3</v>
      </c>
      <c r="AG140" s="1212"/>
      <c r="AH140" s="1149">
        <f t="shared" ref="AH140:AH203" si="51">AH139*(1+AD140)</f>
        <v>124.5291985222683</v>
      </c>
      <c r="AI140" s="1149"/>
    </row>
    <row r="141" spans="3:35">
      <c r="C141" s="390">
        <f>'Step #4'!B141</f>
        <v>136</v>
      </c>
      <c r="D141" s="562">
        <f>'Step #4'!C141</f>
        <v>40664</v>
      </c>
      <c r="E141" s="581">
        <f>('IdxETF data'!C151/'IdxETF data'!C150)-1</f>
        <v>-1.350092768460176E-2</v>
      </c>
      <c r="F141" s="458">
        <f>('IdxETF data'!AA151/'IdxETF data'!AA150)-1</f>
        <v>-5.7715098152796629E-2</v>
      </c>
      <c r="G141" s="458">
        <f>('FX data'!G150/'FX data'!G151)-1</f>
        <v>8.5797905113986772E-3</v>
      </c>
      <c r="H141" s="565">
        <f t="shared" si="36"/>
        <v>-4.9630491092893747E-2</v>
      </c>
      <c r="I141" s="575">
        <f>('IdxETF data'!AE151/'IdxETF data'!AE150)-1</f>
        <v>-2.9379359414488215E-2</v>
      </c>
      <c r="J141" s="425">
        <f>('FX data'!H151/'FX data'!H150)-1</f>
        <v>4.6078086528315243E-2</v>
      </c>
      <c r="K141" s="575">
        <f t="shared" si="37"/>
        <v>1.5344982448579847E-2</v>
      </c>
      <c r="L141" s="460">
        <f>('IdxETF data'!AG151/'IdxETF data'!AG150)-1</f>
        <v>-1.5463083745524964E-3</v>
      </c>
      <c r="M141" s="460">
        <f>('FX data'!I150/'FX data'!I151)-1</f>
        <v>1.6998918250656914E-3</v>
      </c>
      <c r="N141" s="460">
        <f t="shared" si="38"/>
        <v>1.5095489354832736E-4</v>
      </c>
      <c r="O141" s="576">
        <f>('IdxETF data'!AO151/'IdxETF data'!AO150)-1</f>
        <v>-1.583897253061306E-2</v>
      </c>
      <c r="P141" s="576">
        <f>('FX data'!L150/'FX data'!L151)-1</f>
        <v>3.4716237843161357E-2</v>
      </c>
      <c r="Q141" s="576">
        <f t="shared" si="39"/>
        <v>1.8327395774984323E-2</v>
      </c>
      <c r="R141" s="577">
        <f>('IdxETF data'!AY151/'IdxETF data'!AY150)-1</f>
        <v>-4.0343956405644033E-3</v>
      </c>
      <c r="S141" s="577">
        <f>('FX data'!P151/'FX data'!P150)-1</f>
        <v>-3.0461684911946674E-2</v>
      </c>
      <c r="T141" s="577">
        <f t="shared" si="40"/>
        <v>-3.4373186063698102E-2</v>
      </c>
      <c r="V141">
        <f t="shared" si="41"/>
        <v>131</v>
      </c>
      <c r="W141" s="591">
        <f t="shared" si="42"/>
        <v>40513</v>
      </c>
      <c r="X141" s="537">
        <f t="shared" si="43"/>
        <v>6.5300072000338938E-2</v>
      </c>
      <c r="Y141" s="599">
        <f t="shared" si="44"/>
        <v>-1.6742475858899653E-4</v>
      </c>
      <c r="Z141" s="603">
        <f t="shared" si="45"/>
        <v>-2.1051038612903583E-2</v>
      </c>
      <c r="AA141" s="607">
        <f t="shared" si="46"/>
        <v>-7.4022261672934686E-4</v>
      </c>
      <c r="AB141" s="612">
        <f t="shared" si="47"/>
        <v>-1.2292174294274538E-2</v>
      </c>
      <c r="AC141" s="617">
        <f t="shared" si="48"/>
        <v>2.8083834359059701E-2</v>
      </c>
      <c r="AD141" s="1213">
        <f t="shared" si="49"/>
        <v>2.4442403039217277E-2</v>
      </c>
      <c r="AE141" s="1214"/>
      <c r="AF141" s="1211">
        <f t="shared" si="50"/>
        <v>6.5300072000338938E-2</v>
      </c>
      <c r="AG141" s="1212"/>
      <c r="AH141" s="1149">
        <f t="shared" si="51"/>
        <v>127.57299138270028</v>
      </c>
      <c r="AI141" s="1149"/>
    </row>
    <row r="142" spans="3:35">
      <c r="C142" s="390">
        <f>'Step #4'!B142</f>
        <v>137</v>
      </c>
      <c r="D142" s="562">
        <f>'Step #4'!C142</f>
        <v>40695</v>
      </c>
      <c r="E142" s="581">
        <f>('IdxETF data'!C152/'IdxETF data'!C151)-1</f>
        <v>-1.8257508177222714E-2</v>
      </c>
      <c r="F142" s="458">
        <f>('IdxETF data'!AA152/'IdxETF data'!AA151)-1</f>
        <v>6.7811898628347134E-3</v>
      </c>
      <c r="G142" s="458">
        <f>('FX data'!G151/'FX data'!G152)-1</f>
        <v>2.1611608521148185E-3</v>
      </c>
      <c r="H142" s="565">
        <f t="shared" si="36"/>
        <v>8.9570059570118765E-3</v>
      </c>
      <c r="I142" s="575">
        <f>('IdxETF data'!AE152/'IdxETF data'!AE151)-1</f>
        <v>1.1318042536461626E-2</v>
      </c>
      <c r="J142" s="425">
        <f>('FX data'!H152/'FX data'!H151)-1</f>
        <v>-2.9522528581035656E-2</v>
      </c>
      <c r="K142" s="575">
        <f t="shared" si="37"/>
        <v>-1.8538623278838151E-2</v>
      </c>
      <c r="L142" s="460">
        <f>('IdxETF data'!AG152/'IdxETF data'!AG151)-1</f>
        <v>-5.4299279870399286E-2</v>
      </c>
      <c r="M142" s="460">
        <f>('FX data'!I151/'FX data'!I152)-1</f>
        <v>-1.4787763447220437E-3</v>
      </c>
      <c r="N142" s="460">
        <f t="shared" si="38"/>
        <v>-5.5697759724513518E-2</v>
      </c>
      <c r="O142" s="576">
        <f>('IdxETF data'!AO152/'IdxETF data'!AO151)-1</f>
        <v>1.2622527043773202E-2</v>
      </c>
      <c r="P142" s="576">
        <f>('FX data'!L151/'FX data'!L152)-1</f>
        <v>5.0730017322446752E-3</v>
      </c>
      <c r="Q142" s="576">
        <f t="shared" si="39"/>
        <v>1.7759562877576185E-2</v>
      </c>
      <c r="R142" s="577">
        <f>('IdxETF data'!AY152/'IdxETF data'!AY151)-1</f>
        <v>-1.2497109698570319E-2</v>
      </c>
      <c r="S142" s="577">
        <f>('FX data'!P152/'FX data'!P151)-1</f>
        <v>7.2001309114713141E-3</v>
      </c>
      <c r="T142" s="577">
        <f t="shared" si="40"/>
        <v>-5.3869596129437758E-3</v>
      </c>
      <c r="V142">
        <f t="shared" si="41"/>
        <v>132</v>
      </c>
      <c r="W142" s="591">
        <f t="shared" si="42"/>
        <v>40544</v>
      </c>
      <c r="X142" s="537">
        <f t="shared" si="43"/>
        <v>2.2645590152984729E-2</v>
      </c>
      <c r="Y142" s="599">
        <f t="shared" si="44"/>
        <v>4.8947710572073699E-3</v>
      </c>
      <c r="Z142" s="603">
        <f t="shared" si="45"/>
        <v>4.0898798013985216E-2</v>
      </c>
      <c r="AA142" s="607">
        <f t="shared" si="46"/>
        <v>1.7644874917235986E-2</v>
      </c>
      <c r="AB142" s="612">
        <f t="shared" si="47"/>
        <v>3.0822806479069653E-2</v>
      </c>
      <c r="AC142" s="617">
        <f t="shared" si="48"/>
        <v>-2.211955930451337E-2</v>
      </c>
      <c r="AD142" s="1213">
        <f t="shared" si="49"/>
        <v>1.8562083631052009E-2</v>
      </c>
      <c r="AE142" s="1214"/>
      <c r="AF142" s="1211">
        <f t="shared" si="50"/>
        <v>2.2645590152984729E-2</v>
      </c>
      <c r="AG142" s="1212"/>
      <c r="AH142" s="1149">
        <f t="shared" si="51"/>
        <v>129.94101191780945</v>
      </c>
      <c r="AI142" s="1149"/>
    </row>
    <row r="143" spans="3:35">
      <c r="C143" s="390">
        <f>'Step #4'!B143</f>
        <v>138</v>
      </c>
      <c r="D143" s="562">
        <f>'Step #4'!C143</f>
        <v>40725</v>
      </c>
      <c r="E143" s="581">
        <f>('IdxETF data'!C153/'IdxETF data'!C152)-1</f>
        <v>-2.1474436636782279E-2</v>
      </c>
      <c r="F143" s="458">
        <f>('IdxETF data'!AA153/'IdxETF data'!AA152)-1</f>
        <v>-2.1848394313945252E-2</v>
      </c>
      <c r="G143" s="458">
        <f>('FX data'!G152/'FX data'!G153)-1</f>
        <v>2.0883285636938975E-3</v>
      </c>
      <c r="H143" s="565">
        <f t="shared" si="36"/>
        <v>-1.9805692376168027E-2</v>
      </c>
      <c r="I143" s="575">
        <f>('IdxETF data'!AE153/'IdxETF data'!AE152)-1</f>
        <v>-2.9482528646178618E-2</v>
      </c>
      <c r="J143" s="425">
        <f>('FX data'!H153/'FX data'!H152)-1</f>
        <v>5.3357355692607022E-3</v>
      </c>
      <c r="K143" s="575">
        <f t="shared" si="37"/>
        <v>-2.4304104053687103E-2</v>
      </c>
      <c r="L143" s="460">
        <f>('IdxETF data'!AG153/'IdxETF data'!AG152)-1</f>
        <v>1.8818735399792619E-3</v>
      </c>
      <c r="M143" s="460">
        <f>('FX data'!I152/'FX data'!I153)-1</f>
        <v>-4.4985990077373028E-4</v>
      </c>
      <c r="N143" s="460">
        <f t="shared" si="38"/>
        <v>1.43116705976154E-3</v>
      </c>
      <c r="O143" s="576">
        <f>('IdxETF data'!AO153/'IdxETF data'!AO152)-1</f>
        <v>1.7257817796314523E-3</v>
      </c>
      <c r="P143" s="576">
        <f>('FX data'!L152/'FX data'!L153)-1</f>
        <v>1.2374706100715116E-4</v>
      </c>
      <c r="Q143" s="576">
        <f t="shared" si="39"/>
        <v>1.8497424010617269E-3</v>
      </c>
      <c r="R143" s="577">
        <f>('IdxETF data'!AY153/'IdxETF data'!AY152)-1</f>
        <v>2.2054604575387327E-2</v>
      </c>
      <c r="S143" s="577">
        <f>('FX data'!P153/'FX data'!P152)-1</f>
        <v>-3.7367993501219443E-3</v>
      </c>
      <c r="T143" s="577">
        <f t="shared" si="40"/>
        <v>1.8235391593220962E-2</v>
      </c>
      <c r="V143">
        <f t="shared" si="41"/>
        <v>133</v>
      </c>
      <c r="W143" s="591">
        <f t="shared" si="42"/>
        <v>40575</v>
      </c>
      <c r="X143" s="537">
        <f t="shared" si="43"/>
        <v>3.1956582589494076E-2</v>
      </c>
      <c r="Y143" s="599">
        <f t="shared" si="44"/>
        <v>4.0315579883628772E-2</v>
      </c>
      <c r="Z143" s="603">
        <f t="shared" si="45"/>
        <v>5.9959247096448953E-2</v>
      </c>
      <c r="AA143" s="607">
        <f t="shared" si="46"/>
        <v>-7.6006231266205759E-3</v>
      </c>
      <c r="AB143" s="612">
        <f t="shared" si="47"/>
        <v>3.8738438984904144E-2</v>
      </c>
      <c r="AC143" s="617">
        <f t="shared" si="48"/>
        <v>-6.2799698524929171E-2</v>
      </c>
      <c r="AD143" s="1213">
        <f t="shared" si="49"/>
        <v>2.4657668816144729E-2</v>
      </c>
      <c r="AE143" s="1214"/>
      <c r="AF143" s="1211">
        <f t="shared" si="50"/>
        <v>3.1956582589494076E-2</v>
      </c>
      <c r="AG143" s="1212"/>
      <c r="AH143" s="1149">
        <f t="shared" si="51"/>
        <v>133.1450543553135</v>
      </c>
      <c r="AI143" s="1149"/>
    </row>
    <row r="144" spans="3:35">
      <c r="C144" s="390">
        <f>'Step #4'!B144</f>
        <v>139</v>
      </c>
      <c r="D144" s="562">
        <f>'Step #4'!C144</f>
        <v>40756</v>
      </c>
      <c r="E144" s="581">
        <f>('IdxETF data'!C154/'IdxETF data'!C153)-1</f>
        <v>-5.6791097904478782E-2</v>
      </c>
      <c r="F144" s="458">
        <f>('IdxETF data'!AA154/'IdxETF data'!AA153)-1</f>
        <v>-4.9741819331632686E-2</v>
      </c>
      <c r="G144" s="458">
        <f>('FX data'!G153/'FX data'!G154)-1</f>
        <v>4.7872919160047989E-3</v>
      </c>
      <c r="H144" s="565">
        <f t="shared" si="36"/>
        <v>-4.5192656025201616E-2</v>
      </c>
      <c r="I144" s="575">
        <f>('IdxETF data'!AE154/'IdxETF data'!AE153)-1</f>
        <v>-0.19192122643437004</v>
      </c>
      <c r="J144" s="425">
        <f>('FX data'!H154/'FX data'!H153)-1</f>
        <v>-2.1091811414392203E-2</v>
      </c>
      <c r="K144" s="575">
        <f t="shared" si="37"/>
        <v>-0.2089650715343897</v>
      </c>
      <c r="L144" s="460">
        <f>('IdxETF data'!AG154/'IdxETF data'!AG153)-1</f>
        <v>-8.4909944898118317E-2</v>
      </c>
      <c r="M144" s="460">
        <f>('FX data'!I153/'FX data'!I154)-1</f>
        <v>-1.3349421097220704E-3</v>
      </c>
      <c r="N144" s="460">
        <f t="shared" si="38"/>
        <v>-8.6131537146861725E-2</v>
      </c>
      <c r="O144" s="576">
        <f>('IdxETF data'!AO154/'IdxETF data'!AO153)-1</f>
        <v>-8.927360677515539E-2</v>
      </c>
      <c r="P144" s="576">
        <f>('FX data'!L153/'FX data'!L154)-1</f>
        <v>5.1255366202679786E-2</v>
      </c>
      <c r="Q144" s="576">
        <f t="shared" si="39"/>
        <v>-4.2593991979970269E-2</v>
      </c>
      <c r="R144" s="577">
        <f>('IdxETF data'!AY154/'IdxETF data'!AY153)-1</f>
        <v>-9.5319917174141011E-2</v>
      </c>
      <c r="S144" s="577">
        <f>('FX data'!P154/'FX data'!P153)-1</f>
        <v>-1.7449445531637187E-2</v>
      </c>
      <c r="T144" s="577">
        <f t="shared" si="40"/>
        <v>-0.11110608300296787</v>
      </c>
      <c r="V144">
        <f t="shared" si="41"/>
        <v>134</v>
      </c>
      <c r="W144" s="591">
        <f t="shared" si="42"/>
        <v>40603</v>
      </c>
      <c r="X144" s="537">
        <f t="shared" si="43"/>
        <v>-1.0473018791158362E-3</v>
      </c>
      <c r="Y144" s="599">
        <f t="shared" si="44"/>
        <v>1.1573178781189686E-2</v>
      </c>
      <c r="Z144" s="603">
        <f t="shared" si="45"/>
        <v>-3.0361671953830771E-2</v>
      </c>
      <c r="AA144" s="607">
        <f t="shared" si="46"/>
        <v>8.4563252812319689E-3</v>
      </c>
      <c r="AB144" s="612">
        <f t="shared" si="47"/>
        <v>-8.6056699587275132E-2</v>
      </c>
      <c r="AC144" s="617">
        <f t="shared" si="48"/>
        <v>3.1263296367098681E-2</v>
      </c>
      <c r="AD144" s="1213">
        <f t="shared" si="49"/>
        <v>-7.8709025214369465E-3</v>
      </c>
      <c r="AE144" s="1214"/>
      <c r="AF144" s="1211">
        <f t="shared" si="50"/>
        <v>-1.0473018791158362E-3</v>
      </c>
      <c r="AG144" s="1212"/>
      <c r="AH144" s="1149">
        <f t="shared" si="51"/>
        <v>132.09708261127142</v>
      </c>
      <c r="AI144" s="1149"/>
    </row>
    <row r="145" spans="3:35">
      <c r="C145" s="390">
        <f>'Step #4'!B145</f>
        <v>140</v>
      </c>
      <c r="D145" s="562">
        <f>'Step #4'!C145</f>
        <v>40787</v>
      </c>
      <c r="E145" s="581">
        <f>('IdxETF data'!C155/'IdxETF data'!C154)-1</f>
        <v>-7.1762012979021961E-2</v>
      </c>
      <c r="F145" s="458">
        <f>('IdxETF data'!AA155/'IdxETF data'!AA154)-1</f>
        <v>-8.1064871371260283E-2</v>
      </c>
      <c r="G145" s="458">
        <f>('FX data'!G154/'FX data'!G155)-1</f>
        <v>8.227292672224662E-3</v>
      </c>
      <c r="H145" s="565">
        <f t="shared" si="36"/>
        <v>-7.3504523121243226E-2</v>
      </c>
      <c r="I145" s="575">
        <f>('IdxETF data'!AE155/'IdxETF data'!AE154)-1</f>
        <v>-4.8891513731320835E-2</v>
      </c>
      <c r="J145" s="425">
        <f>('FX data'!H155/'FX data'!H154)-1</f>
        <v>5.7034220532319324E-3</v>
      </c>
      <c r="K145" s="575">
        <f t="shared" si="37"/>
        <v>-4.3466940615719984E-2</v>
      </c>
      <c r="L145" s="460">
        <f>('IdxETF data'!AG155/'IdxETF data'!AG154)-1</f>
        <v>-0.1432900415160766</v>
      </c>
      <c r="M145" s="460">
        <f>('FX data'!I154/'FX data'!I155)-1</f>
        <v>9.7648721572651809E-4</v>
      </c>
      <c r="N145" s="460">
        <f t="shared" si="38"/>
        <v>-0.14245347519403151</v>
      </c>
      <c r="O145" s="576">
        <f>('IdxETF data'!AO155/'IdxETF data'!AO154)-1</f>
        <v>-2.8465042706954269E-2</v>
      </c>
      <c r="P145" s="576">
        <f>('FX data'!L154/'FX data'!L155)-1</f>
        <v>7.8114828798336866E-4</v>
      </c>
      <c r="Q145" s="576">
        <f t="shared" si="39"/>
        <v>-2.7706129838348859E-2</v>
      </c>
      <c r="R145" s="577">
        <f>('IdxETF data'!AY155/'IdxETF data'!AY154)-1</f>
        <v>-7.2818427896208848E-2</v>
      </c>
      <c r="S145" s="577">
        <f>('FX data'!P155/'FX data'!P154)-1</f>
        <v>-2.2406639004151074E-3</v>
      </c>
      <c r="T145" s="577">
        <f t="shared" si="40"/>
        <v>-7.4895930173951908E-2</v>
      </c>
      <c r="V145">
        <f t="shared" si="41"/>
        <v>135</v>
      </c>
      <c r="W145" s="591">
        <f t="shared" si="42"/>
        <v>40634</v>
      </c>
      <c r="X145" s="537">
        <f t="shared" si="43"/>
        <v>2.8495357625034856E-2</v>
      </c>
      <c r="Y145" s="599">
        <f t="shared" si="44"/>
        <v>-2.2830837617942024E-3</v>
      </c>
      <c r="Z145" s="603">
        <f t="shared" si="45"/>
        <v>9.8254922228320218E-2</v>
      </c>
      <c r="AA145" s="607">
        <f t="shared" si="46"/>
        <v>9.5505874893946352E-3</v>
      </c>
      <c r="AB145" s="612">
        <f t="shared" si="47"/>
        <v>-1.6607048225530496E-2</v>
      </c>
      <c r="AC145" s="617">
        <f t="shared" si="48"/>
        <v>1.3413987575556119E-2</v>
      </c>
      <c r="AD145" s="1213">
        <f t="shared" si="49"/>
        <v>2.6429671503934875E-2</v>
      </c>
      <c r="AE145" s="1214"/>
      <c r="AF145" s="1211">
        <f t="shared" si="50"/>
        <v>2.8495357625034856E-2</v>
      </c>
      <c r="AG145" s="1212"/>
      <c r="AH145" s="1149">
        <f t="shared" si="51"/>
        <v>135.58836511131548</v>
      </c>
      <c r="AI145" s="1149"/>
    </row>
    <row r="146" spans="3:35">
      <c r="C146" s="390">
        <f>'Step #4'!B146</f>
        <v>141</v>
      </c>
      <c r="D146" s="562">
        <f>'Step #4'!C146</f>
        <v>40817</v>
      </c>
      <c r="E146" s="581">
        <f>('IdxETF data'!C156/'IdxETF data'!C155)-1</f>
        <v>0.10772303830584562</v>
      </c>
      <c r="F146" s="458">
        <f>('IdxETF data'!AA156/'IdxETF data'!AA155)-1</f>
        <v>4.6214872920779859E-2</v>
      </c>
      <c r="G146" s="458">
        <f>('FX data'!G155/'FX data'!G156)-1</f>
        <v>1.0510628284570167E-3</v>
      </c>
      <c r="H146" s="565">
        <f t="shared" si="36"/>
        <v>4.731451048428581E-2</v>
      </c>
      <c r="I146" s="575">
        <f>('IdxETF data'!AE156/'IdxETF data'!AE155)-1</f>
        <v>0.1161972914813203</v>
      </c>
      <c r="J146" s="425">
        <f>('FX data'!H156/'FX data'!H155)-1</f>
        <v>-7.0153329132535025E-2</v>
      </c>
      <c r="K146" s="575">
        <f t="shared" si="37"/>
        <v>3.7892335515187003E-2</v>
      </c>
      <c r="L146" s="460">
        <f>('IdxETF data'!AG156/'IdxETF data'!AG155)-1</f>
        <v>0.12917269236273232</v>
      </c>
      <c r="M146" s="460">
        <f>('FX data'!I155/'FX data'!I156)-1</f>
        <v>-6.9333881156585786E-4</v>
      </c>
      <c r="N146" s="460">
        <f t="shared" si="38"/>
        <v>0.12838979311015697</v>
      </c>
      <c r="O146" s="576">
        <f>('IdxETF data'!AO156/'IdxETF data'!AO155)-1</f>
        <v>3.3113793644644396E-2</v>
      </c>
      <c r="P146" s="576">
        <f>('FX data'!L155/'FX data'!L156)-1</f>
        <v>1.9566918862510274E-3</v>
      </c>
      <c r="Q146" s="576">
        <f t="shared" si="39"/>
        <v>3.5135279022242782E-2</v>
      </c>
      <c r="R146" s="577">
        <f>('IdxETF data'!AY156/'IdxETF data'!AY155)-1</f>
        <v>6.7513761397901773E-2</v>
      </c>
      <c r="S146" s="577">
        <f>('FX data'!P156/'FX data'!P155)-1</f>
        <v>8.991100390917417E-2</v>
      </c>
      <c r="T146" s="577">
        <f t="shared" si="40"/>
        <v>0.1634949953720457</v>
      </c>
      <c r="V146">
        <f t="shared" si="41"/>
        <v>136</v>
      </c>
      <c r="W146" s="591">
        <f t="shared" si="42"/>
        <v>40664</v>
      </c>
      <c r="X146" s="537">
        <f t="shared" si="43"/>
        <v>-1.350092768460176E-2</v>
      </c>
      <c r="Y146" s="599">
        <f t="shared" si="44"/>
        <v>-4.9630491092893747E-2</v>
      </c>
      <c r="Z146" s="603">
        <f t="shared" si="45"/>
        <v>1.5344982448579847E-2</v>
      </c>
      <c r="AA146" s="607">
        <f t="shared" si="46"/>
        <v>1.5095489354832736E-4</v>
      </c>
      <c r="AB146" s="612">
        <f t="shared" si="47"/>
        <v>1.8327395774984323E-2</v>
      </c>
      <c r="AC146" s="617">
        <f t="shared" si="48"/>
        <v>-3.4373186063698102E-2</v>
      </c>
      <c r="AD146" s="1213">
        <f t="shared" si="49"/>
        <v>-1.2132680910004334E-2</v>
      </c>
      <c r="AE146" s="1214"/>
      <c r="AF146" s="1211">
        <f t="shared" si="50"/>
        <v>-1.350092768460176E-2</v>
      </c>
      <c r="AG146" s="1212"/>
      <c r="AH146" s="1149">
        <f t="shared" si="51"/>
        <v>133.94331474231072</v>
      </c>
      <c r="AI146" s="1149"/>
    </row>
    <row r="147" spans="3:35">
      <c r="C147" s="390">
        <f>'Step #4'!B147</f>
        <v>142</v>
      </c>
      <c r="D147" s="562">
        <f>'Step #4'!C147</f>
        <v>40848</v>
      </c>
      <c r="E147" s="581">
        <f>('IdxETF data'!C157/'IdxETF data'!C156)-1</f>
        <v>-5.0586451767333784E-3</v>
      </c>
      <c r="F147" s="458">
        <f>('IdxETF data'!AA157/'IdxETF data'!AA156)-1</f>
        <v>-5.4628152334650015E-2</v>
      </c>
      <c r="G147" s="458">
        <f>('FX data'!G156/'FX data'!G157)-1</f>
        <v>3.1158040505452345E-3</v>
      </c>
      <c r="H147" s="565">
        <f t="shared" si="36"/>
        <v>-5.1682558902422904E-2</v>
      </c>
      <c r="I147" s="575">
        <f>('IdxETF data'!AE157/'IdxETF data'!AE156)-1</f>
        <v>-8.5486231561165971E-3</v>
      </c>
      <c r="J147" s="425">
        <f>('FX data'!H157/'FX data'!H156)-1</f>
        <v>2.9741736315036515E-2</v>
      </c>
      <c r="K147" s="575">
        <f t="shared" si="37"/>
        <v>2.0938862263154112E-2</v>
      </c>
      <c r="L147" s="460">
        <f>('IdxETF data'!AG157/'IdxETF data'!AG156)-1</f>
        <v>-9.4413888089956211E-2</v>
      </c>
      <c r="M147" s="460">
        <f>('FX data'!I156/'FX data'!I157)-1</f>
        <v>2.1488220080549958E-3</v>
      </c>
      <c r="N147" s="460">
        <f t="shared" si="38"/>
        <v>-9.2467944722494977E-2</v>
      </c>
      <c r="O147" s="576">
        <f>('IdxETF data'!AO157/'IdxETF data'!AO156)-1</f>
        <v>-6.1610512860134192E-2</v>
      </c>
      <c r="P147" s="576">
        <f>('FX data'!L156/'FX data'!L157)-1</f>
        <v>-2.0694941236586661E-2</v>
      </c>
      <c r="Q147" s="576">
        <f t="shared" si="39"/>
        <v>-8.1030428153524459E-2</v>
      </c>
      <c r="R147" s="577">
        <f>('IdxETF data'!AY157/'IdxETF data'!AY156)-1</f>
        <v>-5.3684315587849696E-2</v>
      </c>
      <c r="S147" s="577">
        <f>('FX data'!P157/'FX data'!P156)-1</f>
        <v>-2.4572649572649596E-2</v>
      </c>
      <c r="T147" s="577">
        <f t="shared" si="40"/>
        <v>-7.6937799286011521E-2</v>
      </c>
      <c r="V147">
        <f t="shared" si="41"/>
        <v>137</v>
      </c>
      <c r="W147" s="591">
        <f t="shared" si="42"/>
        <v>40695</v>
      </c>
      <c r="X147" s="537">
        <f t="shared" si="43"/>
        <v>-1.8257508177222714E-2</v>
      </c>
      <c r="Y147" s="599">
        <f t="shared" si="44"/>
        <v>8.9570059570118765E-3</v>
      </c>
      <c r="Z147" s="603">
        <f t="shared" si="45"/>
        <v>-1.8538623278838151E-2</v>
      </c>
      <c r="AA147" s="607">
        <f t="shared" si="46"/>
        <v>-5.5697759724513518E-2</v>
      </c>
      <c r="AB147" s="612">
        <f t="shared" si="47"/>
        <v>1.7759562877576185E-2</v>
      </c>
      <c r="AC147" s="617">
        <f t="shared" si="48"/>
        <v>-5.3869596129437758E-3</v>
      </c>
      <c r="AD147" s="1213">
        <f t="shared" si="49"/>
        <v>-1.3072761515151137E-2</v>
      </c>
      <c r="AE147" s="1214"/>
      <c r="AF147" s="1211">
        <f t="shared" si="50"/>
        <v>-1.8257508177222714E-2</v>
      </c>
      <c r="AG147" s="1212"/>
      <c r="AH147" s="1149">
        <f t="shared" si="51"/>
        <v>132.19230573213565</v>
      </c>
      <c r="AI147" s="1149"/>
    </row>
    <row r="148" spans="3:35">
      <c r="C148" s="390">
        <f>'Step #4'!B148</f>
        <v>143</v>
      </c>
      <c r="D148" s="562">
        <f>'Step #4'!C148</f>
        <v>40878</v>
      </c>
      <c r="E148" s="581">
        <f>('IdxETF data'!C158/'IdxETF data'!C157)-1</f>
        <v>8.5327516520175006E-3</v>
      </c>
      <c r="F148" s="458">
        <f>('IdxETF data'!AA158/'IdxETF data'!AA157)-1</f>
        <v>-5.7425329316702634E-2</v>
      </c>
      <c r="G148" s="458">
        <f>('FX data'!G157/'FX data'!G158)-1</f>
        <v>-1.6966459822480573E-3</v>
      </c>
      <c r="H148" s="565">
        <f t="shared" si="36"/>
        <v>-5.9024544844686222E-2</v>
      </c>
      <c r="I148" s="575">
        <f>('IdxETF data'!AE158/'IdxETF data'!AE157)-1</f>
        <v>-3.1285064294754084E-2</v>
      </c>
      <c r="J148" s="425">
        <f>('FX data'!H158/'FX data'!H157)-1</f>
        <v>-1.3819830359754204E-2</v>
      </c>
      <c r="K148" s="575">
        <f t="shared" si="37"/>
        <v>-4.4672540373160818E-2</v>
      </c>
      <c r="L148" s="460">
        <f>('IdxETF data'!AG158/'IdxETF data'!AG157)-1</f>
        <v>2.4739138750038414E-2</v>
      </c>
      <c r="M148" s="460">
        <f>('FX data'!I157/'FX data'!I158)-1</f>
        <v>2.8315850440829848E-4</v>
      </c>
      <c r="N148" s="460">
        <f t="shared" si="38"/>
        <v>2.5029302351975424E-2</v>
      </c>
      <c r="O148" s="576">
        <f>('IdxETF data'!AO158/'IdxETF data'!AO157)-1</f>
        <v>2.4588281063966377E-3</v>
      </c>
      <c r="P148" s="576">
        <f>('FX data'!L157/'FX data'!L158)-1</f>
        <v>8.7628865979383352E-3</v>
      </c>
      <c r="Q148" s="576">
        <f t="shared" si="39"/>
        <v>1.1243261136195226E-2</v>
      </c>
      <c r="R148" s="577">
        <f>('IdxETF data'!AY158/'IdxETF data'!AY157)-1</f>
        <v>-2.0762514083367822E-2</v>
      </c>
      <c r="S148" s="577">
        <f>('FX data'!P158/'FX data'!P157)-1</f>
        <v>3.2076357377561759E-3</v>
      </c>
      <c r="T148" s="577">
        <f t="shared" si="40"/>
        <v>-1.7621476927791146E-2</v>
      </c>
      <c r="V148">
        <f t="shared" si="41"/>
        <v>138</v>
      </c>
      <c r="W148" s="591">
        <f t="shared" si="42"/>
        <v>40725</v>
      </c>
      <c r="X148" s="537">
        <f t="shared" si="43"/>
        <v>-2.1474436636782279E-2</v>
      </c>
      <c r="Y148" s="599">
        <f t="shared" si="44"/>
        <v>-1.9805692376168027E-2</v>
      </c>
      <c r="Z148" s="603">
        <f t="shared" si="45"/>
        <v>-2.4304104053687103E-2</v>
      </c>
      <c r="AA148" s="607">
        <f t="shared" si="46"/>
        <v>1.43116705976154E-3</v>
      </c>
      <c r="AB148" s="612">
        <f t="shared" si="47"/>
        <v>1.8497424010617269E-3</v>
      </c>
      <c r="AC148" s="617">
        <f t="shared" si="48"/>
        <v>1.8235391593220962E-2</v>
      </c>
      <c r="AD148" s="1213">
        <f t="shared" si="49"/>
        <v>-1.3054614013786759E-2</v>
      </c>
      <c r="AE148" s="1214"/>
      <c r="AF148" s="1211">
        <f t="shared" si="50"/>
        <v>-2.1474436636782279E-2</v>
      </c>
      <c r="AG148" s="1212"/>
      <c r="AH148" s="1149">
        <f t="shared" si="51"/>
        <v>130.46658620521015</v>
      </c>
      <c r="AI148" s="1149"/>
    </row>
    <row r="149" spans="3:35">
      <c r="C149" s="390">
        <f>'Step #4'!B149</f>
        <v>144</v>
      </c>
      <c r="D149" s="562">
        <f>'Step #4'!C149</f>
        <v>40909</v>
      </c>
      <c r="E149" s="581">
        <f>('IdxETF data'!C159/'IdxETF data'!C158)-1</f>
        <v>4.3583015267175673E-2</v>
      </c>
      <c r="F149" s="458">
        <f>('IdxETF data'!AA159/'IdxETF data'!AA158)-1</f>
        <v>4.2371735482163553E-2</v>
      </c>
      <c r="G149" s="458">
        <f>('FX data'!G158/'FX data'!G159)-1</f>
        <v>1.136002542103598E-2</v>
      </c>
      <c r="H149" s="565">
        <f t="shared" si="36"/>
        <v>5.4213104895410424E-2</v>
      </c>
      <c r="I149" s="575">
        <f>('IdxETF data'!AE159/'IdxETF data'!AE158)-1</f>
        <v>9.5036755819237317E-2</v>
      </c>
      <c r="J149" s="425">
        <f>('FX data'!H159/'FX data'!H158)-1</f>
        <v>-3.1585971676429181E-2</v>
      </c>
      <c r="K149" s="575">
        <f t="shared" si="37"/>
        <v>6.0448955865282095E-2</v>
      </c>
      <c r="L149" s="460">
        <f>('IdxETF data'!AG159/'IdxETF data'!AG158)-1</f>
        <v>0.10611143317898541</v>
      </c>
      <c r="M149" s="460">
        <f>('FX data'!I158/'FX data'!I159)-1</f>
        <v>3.2187459765675719E-4</v>
      </c>
      <c r="N149" s="460">
        <f t="shared" si="38"/>
        <v>0.10646746235150339</v>
      </c>
      <c r="O149" s="576">
        <f>('IdxETF data'!AO159/'IdxETF data'!AO158)-1</f>
        <v>4.1058048815684201E-2</v>
      </c>
      <c r="P149" s="576">
        <f>('FX data'!L158/'FX data'!L159)-1</f>
        <v>1.2129907395330486E-2</v>
      </c>
      <c r="Q149" s="576">
        <f t="shared" si="39"/>
        <v>5.3685986540982E-2</v>
      </c>
      <c r="R149" s="577">
        <f>('IdxETF data'!AY159/'IdxETF data'!AY158)-1</f>
        <v>9.8376946873640847E-2</v>
      </c>
      <c r="S149" s="577">
        <f>('FX data'!P159/'FX data'!P158)-1</f>
        <v>7.7984870935132733E-5</v>
      </c>
      <c r="T149" s="577">
        <f t="shared" si="40"/>
        <v>9.8462603658080905E-2</v>
      </c>
      <c r="V149">
        <f t="shared" si="41"/>
        <v>139</v>
      </c>
      <c r="W149" s="591">
        <f t="shared" si="42"/>
        <v>40756</v>
      </c>
      <c r="X149" s="537">
        <f t="shared" si="43"/>
        <v>-5.6791097904478782E-2</v>
      </c>
      <c r="Y149" s="599">
        <f t="shared" si="44"/>
        <v>-4.5192656025201616E-2</v>
      </c>
      <c r="Z149" s="603">
        <f t="shared" si="45"/>
        <v>-0.2089650715343897</v>
      </c>
      <c r="AA149" s="607">
        <f t="shared" si="46"/>
        <v>-8.6131537146861725E-2</v>
      </c>
      <c r="AB149" s="612">
        <f t="shared" si="47"/>
        <v>-4.2593991979970269E-2</v>
      </c>
      <c r="AC149" s="617">
        <f t="shared" si="48"/>
        <v>-0.11110608300296787</v>
      </c>
      <c r="AD149" s="1213">
        <f t="shared" si="49"/>
        <v>-8.4823259508710197E-2</v>
      </c>
      <c r="AE149" s="1214"/>
      <c r="AF149" s="1211">
        <f t="shared" si="50"/>
        <v>-5.6791097904478782E-2</v>
      </c>
      <c r="AG149" s="1212"/>
      <c r="AH149" s="1149">
        <f t="shared" si="51"/>
        <v>119.3999851063101</v>
      </c>
      <c r="AI149" s="1149"/>
    </row>
    <row r="150" spans="3:35">
      <c r="C150" s="390">
        <f>'Step #4'!B150</f>
        <v>145</v>
      </c>
      <c r="D150" s="562">
        <f>'Step #4'!C150</f>
        <v>40940</v>
      </c>
      <c r="E150" s="581">
        <f>('IdxETF data'!C160/'IdxETF data'!C159)-1</f>
        <v>4.0589449943234213E-2</v>
      </c>
      <c r="F150" s="458">
        <f>('IdxETF data'!AA160/'IdxETF data'!AA159)-1</f>
        <v>5.9267362376676402E-2</v>
      </c>
      <c r="G150" s="458">
        <f>('FX data'!G159/'FX data'!G160)-1</f>
        <v>-2.1561291140846928E-3</v>
      </c>
      <c r="H150" s="565">
        <f t="shared" si="36"/>
        <v>5.6983445177056335E-2</v>
      </c>
      <c r="I150" s="575">
        <f>('IdxETF data'!AE160/'IdxETF data'!AE159)-1</f>
        <v>6.1491786138416771E-2</v>
      </c>
      <c r="J150" s="425">
        <f>('FX data'!H160/'FX data'!H159)-1</f>
        <v>9.034530280989328E-3</v>
      </c>
      <c r="K150" s="575">
        <f t="shared" si="37"/>
        <v>7.1081865823305668E-2</v>
      </c>
      <c r="L150" s="460">
        <f>('IdxETF data'!AG160/'IdxETF data'!AG159)-1</f>
        <v>6.324467088337471E-2</v>
      </c>
      <c r="M150" s="460">
        <f>('FX data'!I159/'FX data'!I160)-1</f>
        <v>1.5215597276665438E-3</v>
      </c>
      <c r="N150" s="460">
        <f t="shared" si="38"/>
        <v>6.4862461155246853E-2</v>
      </c>
      <c r="O150" s="576">
        <f>('IdxETF data'!AO160/'IdxETF data'!AO159)-1</f>
        <v>0.10459863067194264</v>
      </c>
      <c r="P150" s="576">
        <f>('FX data'!L159/'FX data'!L160)-1</f>
        <v>7.3577716463013587E-3</v>
      </c>
      <c r="Q150" s="576">
        <f t="shared" si="39"/>
        <v>0.11272601515724401</v>
      </c>
      <c r="R150" s="577">
        <f>('IdxETF data'!AY160/'IdxETF data'!AY159)-1</f>
        <v>3.0058286151408931E-2</v>
      </c>
      <c r="S150" s="577">
        <f>('FX data'!P160/'FX data'!P159)-1</f>
        <v>-2.3627573300062377E-2</v>
      </c>
      <c r="T150" s="577">
        <f t="shared" si="40"/>
        <v>5.7205084920299853E-3</v>
      </c>
      <c r="V150">
        <f t="shared" si="41"/>
        <v>140</v>
      </c>
      <c r="W150" s="591">
        <f t="shared" si="42"/>
        <v>40787</v>
      </c>
      <c r="X150" s="537">
        <f t="shared" si="43"/>
        <v>-7.1762012979021961E-2</v>
      </c>
      <c r="Y150" s="599">
        <f t="shared" si="44"/>
        <v>-7.3504523121243226E-2</v>
      </c>
      <c r="Z150" s="603">
        <f t="shared" si="45"/>
        <v>-4.3466940615719984E-2</v>
      </c>
      <c r="AA150" s="607">
        <f t="shared" si="46"/>
        <v>-0.14245347519403151</v>
      </c>
      <c r="AB150" s="612">
        <f t="shared" si="47"/>
        <v>-2.7706129838348859E-2</v>
      </c>
      <c r="AC150" s="617">
        <f t="shared" si="48"/>
        <v>-7.4895930173951908E-2</v>
      </c>
      <c r="AD150" s="1213">
        <f t="shared" si="49"/>
        <v>-7.0756078272786488E-2</v>
      </c>
      <c r="AE150" s="1214"/>
      <c r="AF150" s="1211">
        <f t="shared" si="50"/>
        <v>-7.1762012979021961E-2</v>
      </c>
      <c r="AG150" s="1212"/>
      <c r="AH150" s="1149">
        <f t="shared" si="51"/>
        <v>110.95171041435847</v>
      </c>
      <c r="AI150" s="1149"/>
    </row>
    <row r="151" spans="3:35">
      <c r="C151" s="390">
        <f>'Step #4'!B151</f>
        <v>146</v>
      </c>
      <c r="D151" s="562">
        <f>'Step #4'!C151</f>
        <v>40969</v>
      </c>
      <c r="E151" s="581">
        <f>('IdxETF data'!C161/'IdxETF data'!C160)-1</f>
        <v>3.1332376545017748E-2</v>
      </c>
      <c r="F151" s="458">
        <f>('IdxETF data'!AA161/'IdxETF data'!AA160)-1</f>
        <v>-6.8231360035234667E-2</v>
      </c>
      <c r="G151" s="458">
        <f>('FX data'!G160/'FX data'!G161)-1</f>
        <v>1.1904572943286507E-3</v>
      </c>
      <c r="H151" s="565">
        <f t="shared" si="36"/>
        <v>-6.71221292611619E-2</v>
      </c>
      <c r="I151" s="575">
        <f>('IdxETF data'!AE161/'IdxETF data'!AE160)-1</f>
        <v>1.3236426495542464E-2</v>
      </c>
      <c r="J151" s="425">
        <f>('FX data'!H161/'FX data'!H160)-1</f>
        <v>1.0698839062144305E-2</v>
      </c>
      <c r="K151" s="575">
        <f t="shared" si="37"/>
        <v>2.4076879954520569E-2</v>
      </c>
      <c r="L151" s="460">
        <f>('IdxETF data'!AG161/'IdxETF data'!AG160)-1</f>
        <v>-5.1867889599775729E-2</v>
      </c>
      <c r="M151" s="460">
        <f>('FX data'!I160/'FX data'!I161)-1</f>
        <v>1.2894740235580571E-5</v>
      </c>
      <c r="N151" s="460">
        <f t="shared" si="38"/>
        <v>-5.185566368250305E-2</v>
      </c>
      <c r="O151" s="576">
        <f>('IdxETF data'!AO161/'IdxETF data'!AO160)-1</f>
        <v>3.7057537130476659E-2</v>
      </c>
      <c r="P151" s="576">
        <f>('FX data'!L160/'FX data'!L161)-1</f>
        <v>-6.2222769837358305E-2</v>
      </c>
      <c r="Q151" s="576">
        <f t="shared" si="39"/>
        <v>-2.7471055310490655E-2</v>
      </c>
      <c r="R151" s="577">
        <f>('IdxETF data'!AY161/'IdxETF data'!AY160)-1</f>
        <v>5.4774793012928313E-3</v>
      </c>
      <c r="S151" s="577">
        <f>('FX data'!P161/'FX data'!P160)-1</f>
        <v>-3.7536937944253612E-3</v>
      </c>
      <c r="T151" s="577">
        <f t="shared" si="40"/>
        <v>1.7032247268051748E-3</v>
      </c>
      <c r="V151">
        <f t="shared" si="41"/>
        <v>141</v>
      </c>
      <c r="W151" s="591">
        <f t="shared" si="42"/>
        <v>40817</v>
      </c>
      <c r="X151" s="537">
        <f t="shared" si="43"/>
        <v>0.10772303830584562</v>
      </c>
      <c r="Y151" s="599">
        <f t="shared" si="44"/>
        <v>4.731451048428581E-2</v>
      </c>
      <c r="Z151" s="603">
        <f t="shared" si="45"/>
        <v>3.7892335515187003E-2</v>
      </c>
      <c r="AA151" s="607">
        <f t="shared" si="46"/>
        <v>0.12838979311015697</v>
      </c>
      <c r="AB151" s="612">
        <f t="shared" si="47"/>
        <v>3.5135279022242782E-2</v>
      </c>
      <c r="AC151" s="617">
        <f t="shared" si="48"/>
        <v>0.1634949953720457</v>
      </c>
      <c r="AD151" s="1213">
        <f t="shared" si="49"/>
        <v>8.8572248972703729E-2</v>
      </c>
      <c r="AE151" s="1214"/>
      <c r="AF151" s="1211">
        <f t="shared" si="50"/>
        <v>0.10772303830584562</v>
      </c>
      <c r="AG151" s="1212"/>
      <c r="AH151" s="1149">
        <f t="shared" si="51"/>
        <v>120.77895293312635</v>
      </c>
      <c r="AI151" s="1149"/>
    </row>
    <row r="152" spans="3:35">
      <c r="C152" s="390">
        <f>'Step #4'!B152</f>
        <v>147</v>
      </c>
      <c r="D152" s="562">
        <f>'Step #4'!C152</f>
        <v>41000</v>
      </c>
      <c r="E152" s="581">
        <f>('IdxETF data'!C162/'IdxETF data'!C161)-1</f>
        <v>-7.497497284287169E-3</v>
      </c>
      <c r="F152" s="458">
        <f>('IdxETF data'!AA162/'IdxETF data'!AA161)-1</f>
        <v>5.9010312466352577E-2</v>
      </c>
      <c r="G152" s="458">
        <f>('FX data'!G161/'FX data'!G162)-1</f>
        <v>3.493227901363305E-4</v>
      </c>
      <c r="H152" s="565">
        <f t="shared" si="36"/>
        <v>5.9380248903486477E-2</v>
      </c>
      <c r="I152" s="575">
        <f>('IdxETF data'!AE162/'IdxETF data'!AE161)-1</f>
        <v>-2.6722999543044246E-2</v>
      </c>
      <c r="J152" s="425">
        <f>('FX data'!H162/'FX data'!H161)-1</f>
        <v>3.7537537537524202E-4</v>
      </c>
      <c r="K152" s="575">
        <f t="shared" si="37"/>
        <v>-2.6357655323653639E-2</v>
      </c>
      <c r="L152" s="460">
        <f>('IdxETF data'!AG162/'IdxETF data'!AG161)-1</f>
        <v>2.6203632198951166E-2</v>
      </c>
      <c r="M152" s="460">
        <f>('FX data'!I161/'FX data'!I162)-1</f>
        <v>-1.4035539531290775E-3</v>
      </c>
      <c r="N152" s="460">
        <f t="shared" si="38"/>
        <v>2.4763300034262858E-2</v>
      </c>
      <c r="O152" s="576">
        <f>('IdxETF data'!AO162/'IdxETF data'!AO161)-1</f>
        <v>-5.5800723751761372E-2</v>
      </c>
      <c r="P152" s="576">
        <f>('FX data'!L161/'FX data'!L162)-1</f>
        <v>-1.2171372930866564E-2</v>
      </c>
      <c r="Q152" s="576">
        <f t="shared" si="39"/>
        <v>-6.7292925264032966E-2</v>
      </c>
      <c r="R152" s="577">
        <f>('IdxETF data'!AY162/'IdxETF data'!AY161)-1</f>
        <v>-1.0593030106072931E-2</v>
      </c>
      <c r="S152" s="577">
        <f>('FX data'!P162/'FX data'!P161)-1</f>
        <v>5.2108385441718141E-3</v>
      </c>
      <c r="T152" s="577">
        <f t="shared" si="40"/>
        <v>-5.4373901314773709E-3</v>
      </c>
      <c r="V152">
        <f t="shared" si="41"/>
        <v>142</v>
      </c>
      <c r="W152" s="591">
        <f t="shared" si="42"/>
        <v>40848</v>
      </c>
      <c r="X152" s="537">
        <f t="shared" si="43"/>
        <v>-5.0586451767333784E-3</v>
      </c>
      <c r="Y152" s="599">
        <f t="shared" si="44"/>
        <v>-5.1682558902422904E-2</v>
      </c>
      <c r="Z152" s="603">
        <f t="shared" si="45"/>
        <v>2.0938862263154112E-2</v>
      </c>
      <c r="AA152" s="607">
        <f t="shared" si="46"/>
        <v>-9.2467944722494977E-2</v>
      </c>
      <c r="AB152" s="612">
        <f t="shared" si="47"/>
        <v>-8.1030428153524459E-2</v>
      </c>
      <c r="AC152" s="617">
        <f t="shared" si="48"/>
        <v>-7.6937799286011521E-2</v>
      </c>
      <c r="AD152" s="1213">
        <f t="shared" si="49"/>
        <v>-3.1678629782786766E-2</v>
      </c>
      <c r="AE152" s="1214"/>
      <c r="AF152" s="1211">
        <f t="shared" si="50"/>
        <v>-5.0586451767333784E-3</v>
      </c>
      <c r="AG152" s="1212"/>
      <c r="AH152" s="1149">
        <f t="shared" si="51"/>
        <v>116.95284119760521</v>
      </c>
      <c r="AI152" s="1149"/>
    </row>
    <row r="153" spans="3:35">
      <c r="C153" s="390">
        <f>'Step #4'!B153</f>
        <v>148</v>
      </c>
      <c r="D153" s="562">
        <f>'Step #4'!C153</f>
        <v>41030</v>
      </c>
      <c r="E153" s="581">
        <f>('IdxETF data'!C163/'IdxETF data'!C162)-1</f>
        <v>-6.2650671359386623E-2</v>
      </c>
      <c r="F153" s="458">
        <f>('IdxETF data'!AA163/'IdxETF data'!AA162)-1</f>
        <v>-1.0049606072015438E-2</v>
      </c>
      <c r="G153" s="458">
        <f>('FX data'!G162/'FX data'!G163)-1</f>
        <v>-1.7435686094248171E-3</v>
      </c>
      <c r="H153" s="565">
        <f t="shared" si="36"/>
        <v>-1.1775652503756007E-2</v>
      </c>
      <c r="I153" s="575">
        <f>('IdxETF data'!AE163/'IdxETF data'!AE162)-1</f>
        <v>-7.3479677739466176E-2</v>
      </c>
      <c r="J153" s="425">
        <f>('FX data'!H163/'FX data'!H162)-1</f>
        <v>-7.4296435272045436E-3</v>
      </c>
      <c r="K153" s="575">
        <f t="shared" si="37"/>
        <v>-8.0363393454572662E-2</v>
      </c>
      <c r="L153" s="460">
        <f>('IdxETF data'!AG163/'IdxETF data'!AG162)-1</f>
        <v>-0.11684207644667099</v>
      </c>
      <c r="M153" s="460">
        <f>('FX data'!I162/'FX data'!I163)-1</f>
        <v>9.924854671770067E-4</v>
      </c>
      <c r="N153" s="460">
        <f t="shared" si="38"/>
        <v>-0.11596555504232209</v>
      </c>
      <c r="O153" s="576">
        <f>('IdxETF data'!AO163/'IdxETF data'!AO162)-1</f>
        <v>-0.10273821199109023</v>
      </c>
      <c r="P153" s="576">
        <f>('FX data'!L162/'FX data'!L163)-1</f>
        <v>2.4822252712984882E-2</v>
      </c>
      <c r="Q153" s="576">
        <f t="shared" si="39"/>
        <v>-8.0466153139428398E-2</v>
      </c>
      <c r="R153" s="577">
        <f>('IdxETF data'!AY163/'IdxETF data'!AY162)-1</f>
        <v>-6.9170784737772384E-2</v>
      </c>
      <c r="S153" s="577">
        <f>('FX data'!P163/'FX data'!P162)-1</f>
        <v>-1.4674216444692578E-2</v>
      </c>
      <c r="T153" s="577">
        <f t="shared" si="40"/>
        <v>-8.282997411557369E-2</v>
      </c>
      <c r="V153">
        <f t="shared" si="41"/>
        <v>143</v>
      </c>
      <c r="W153" s="591">
        <f t="shared" si="42"/>
        <v>40878</v>
      </c>
      <c r="X153" s="537">
        <f t="shared" si="43"/>
        <v>8.5327516520175006E-3</v>
      </c>
      <c r="Y153" s="599">
        <f t="shared" si="44"/>
        <v>-5.9024544844686222E-2</v>
      </c>
      <c r="Z153" s="603">
        <f t="shared" si="45"/>
        <v>-4.4672540373160818E-2</v>
      </c>
      <c r="AA153" s="607">
        <f t="shared" si="46"/>
        <v>2.5029302351975424E-2</v>
      </c>
      <c r="AB153" s="612">
        <f t="shared" si="47"/>
        <v>1.1243261136195226E-2</v>
      </c>
      <c r="AC153" s="617">
        <f t="shared" si="48"/>
        <v>-1.7621476927791146E-2</v>
      </c>
      <c r="AD153" s="1213">
        <f t="shared" si="49"/>
        <v>-1.0276353465832104E-2</v>
      </c>
      <c r="AE153" s="1214"/>
      <c r="AF153" s="1211">
        <f t="shared" si="50"/>
        <v>8.5327516520175006E-3</v>
      </c>
      <c r="AG153" s="1212"/>
      <c r="AH153" s="1149">
        <f t="shared" si="51"/>
        <v>115.75099246262529</v>
      </c>
      <c r="AI153" s="1149"/>
    </row>
    <row r="154" spans="3:35">
      <c r="C154" s="390">
        <f>'Step #4'!B154</f>
        <v>149</v>
      </c>
      <c r="D154" s="562">
        <f>'Step #4'!C154</f>
        <v>41061</v>
      </c>
      <c r="E154" s="581">
        <f>('IdxETF data'!C164/'IdxETF data'!C163)-1</f>
        <v>3.9554921279372435E-2</v>
      </c>
      <c r="F154" s="458">
        <f>('IdxETF data'!AA164/'IdxETF data'!AA163)-1</f>
        <v>-6.188426689480131E-2</v>
      </c>
      <c r="G154" s="458">
        <f>('FX data'!G163/'FX data'!G164)-1</f>
        <v>-9.4674370407585862E-3</v>
      </c>
      <c r="H154" s="565">
        <f t="shared" si="36"/>
        <v>-7.0765818534919811E-2</v>
      </c>
      <c r="I154" s="575">
        <f>('IdxETF data'!AE164/'IdxETF data'!AE163)-1</f>
        <v>2.4248194527956235E-2</v>
      </c>
      <c r="J154" s="425">
        <f>('FX data'!H164/'FX data'!H163)-1</f>
        <v>-6.0940571601391214E-2</v>
      </c>
      <c r="K154" s="575">
        <f t="shared" si="37"/>
        <v>-3.8170075908270373E-2</v>
      </c>
      <c r="L154" s="460">
        <f>('IdxETF data'!AG164/'IdxETF data'!AG163)-1</f>
        <v>4.3583593535458931E-2</v>
      </c>
      <c r="M154" s="460">
        <f>('FX data'!I163/'FX data'!I164)-1</f>
        <v>-2.5772199528362183E-4</v>
      </c>
      <c r="N154" s="460">
        <f t="shared" si="38"/>
        <v>4.3314639089487628E-2</v>
      </c>
      <c r="O154" s="576">
        <f>('IdxETF data'!AO164/'IdxETF data'!AO163)-1</f>
        <v>5.4321016644965248E-2</v>
      </c>
      <c r="P154" s="576">
        <f>('FX data'!L163/'FX data'!L164)-1</f>
        <v>2.5060733921493439E-2</v>
      </c>
      <c r="Q154" s="576">
        <f t="shared" si="39"/>
        <v>8.0743075110943252E-2</v>
      </c>
      <c r="R154" s="577">
        <f>('IdxETF data'!AY164/'IdxETF data'!AY163)-1</f>
        <v>3.8199596943674585E-2</v>
      </c>
      <c r="S154" s="577">
        <f>('FX data'!P164/'FX data'!P163)-1</f>
        <v>4.5568595710238746E-2</v>
      </c>
      <c r="T154" s="577">
        <f t="shared" si="40"/>
        <v>8.5508894643333777E-2</v>
      </c>
      <c r="V154">
        <f t="shared" si="41"/>
        <v>144</v>
      </c>
      <c r="W154" s="591">
        <f t="shared" si="42"/>
        <v>40909</v>
      </c>
      <c r="X154" s="537">
        <f t="shared" si="43"/>
        <v>4.3583015267175673E-2</v>
      </c>
      <c r="Y154" s="599">
        <f t="shared" si="44"/>
        <v>5.4213104895410424E-2</v>
      </c>
      <c r="Z154" s="603">
        <f t="shared" si="45"/>
        <v>6.0448955865282095E-2</v>
      </c>
      <c r="AA154" s="607">
        <f t="shared" si="46"/>
        <v>0.10646746235150339</v>
      </c>
      <c r="AB154" s="612">
        <f t="shared" si="47"/>
        <v>5.3685986540982E-2</v>
      </c>
      <c r="AC154" s="617">
        <f t="shared" si="48"/>
        <v>9.8462603658080905E-2</v>
      </c>
      <c r="AD154" s="1213">
        <f t="shared" si="49"/>
        <v>6.0494120476030783E-2</v>
      </c>
      <c r="AE154" s="1214"/>
      <c r="AF154" s="1211">
        <f t="shared" si="50"/>
        <v>4.3583015267175673E-2</v>
      </c>
      <c r="AG154" s="1212"/>
      <c r="AH154" s="1149">
        <f t="shared" si="51"/>
        <v>122.75324694587947</v>
      </c>
      <c r="AI154" s="1149"/>
    </row>
    <row r="155" spans="3:35">
      <c r="C155" s="390">
        <f>'Step #4'!B155</f>
        <v>150</v>
      </c>
      <c r="D155" s="562">
        <f>'Step #4'!C155</f>
        <v>41091</v>
      </c>
      <c r="E155" s="581">
        <f>('IdxETF data'!C165/'IdxETF data'!C164)-1</f>
        <v>1.2597639043871345E-2</v>
      </c>
      <c r="F155" s="458">
        <f>('IdxETF data'!AA165/'IdxETF data'!AA164)-1</f>
        <v>-5.4728715673623807E-2</v>
      </c>
      <c r="G155" s="458">
        <f>('FX data'!G164/'FX data'!G165)-1</f>
        <v>3.2290075133492024E-3</v>
      </c>
      <c r="H155" s="565">
        <f t="shared" si="36"/>
        <v>-5.1676427594380736E-2</v>
      </c>
      <c r="I155" s="575">
        <f>('IdxETF data'!AE165/'IdxETF data'!AE164)-1</f>
        <v>5.5480744750596944E-2</v>
      </c>
      <c r="J155" s="425">
        <f>('FX data'!H165/'FX data'!H164)-1</f>
        <v>1.3204508856682784E-2</v>
      </c>
      <c r="K155" s="575">
        <f t="shared" si="37"/>
        <v>6.9417849592714242E-2</v>
      </c>
      <c r="L155" s="460">
        <f>('IdxETF data'!AG165/'IdxETF data'!AG164)-1</f>
        <v>1.8277927267566607E-2</v>
      </c>
      <c r="M155" s="460">
        <f>('FX data'!I164/'FX data'!I165)-1</f>
        <v>3.2225630977866793E-4</v>
      </c>
      <c r="N155" s="460">
        <f t="shared" si="38"/>
        <v>1.8606073754736885E-2</v>
      </c>
      <c r="O155" s="576">
        <f>('IdxETF data'!AO165/'IdxETF data'!AO164)-1</f>
        <v>-3.4609560081582003E-2</v>
      </c>
      <c r="P155" s="576">
        <f>('FX data'!L164/'FX data'!L165)-1</f>
        <v>-1.5235457063711988E-2</v>
      </c>
      <c r="Q155" s="576">
        <f t="shared" si="39"/>
        <v>-4.9317724678677122E-2</v>
      </c>
      <c r="R155" s="577">
        <f>('IdxETF data'!AY165/'IdxETF data'!AY164)-1</f>
        <v>5.4873266406847421E-2</v>
      </c>
      <c r="S155" s="577">
        <f>('FX data'!P165/'FX data'!P164)-1</f>
        <v>-1.9043195541105451E-2</v>
      </c>
      <c r="T155" s="577">
        <f t="shared" si="40"/>
        <v>3.4785108523577302E-2</v>
      </c>
      <c r="V155">
        <f t="shared" si="41"/>
        <v>145</v>
      </c>
      <c r="W155" s="591">
        <f t="shared" si="42"/>
        <v>40940</v>
      </c>
      <c r="X155" s="537">
        <f t="shared" si="43"/>
        <v>4.0589449943234213E-2</v>
      </c>
      <c r="Y155" s="599">
        <f t="shared" si="44"/>
        <v>5.6983445177056335E-2</v>
      </c>
      <c r="Z155" s="603">
        <f t="shared" si="45"/>
        <v>7.1081865823305668E-2</v>
      </c>
      <c r="AA155" s="607">
        <f t="shared" si="46"/>
        <v>6.4862461155246853E-2</v>
      </c>
      <c r="AB155" s="612">
        <f t="shared" si="47"/>
        <v>0.11272601515724401</v>
      </c>
      <c r="AC155" s="617">
        <f t="shared" si="48"/>
        <v>5.7205084920299853E-3</v>
      </c>
      <c r="AD155" s="1213">
        <f t="shared" si="49"/>
        <v>5.3776475107800072E-2</v>
      </c>
      <c r="AE155" s="1214"/>
      <c r="AF155" s="1211">
        <f t="shared" si="50"/>
        <v>4.0589449943234213E-2</v>
      </c>
      <c r="AG155" s="1212"/>
      <c r="AH155" s="1149">
        <f t="shared" si="51"/>
        <v>129.35448387466619</v>
      </c>
      <c r="AI155" s="1149"/>
    </row>
    <row r="156" spans="3:35">
      <c r="C156" s="390">
        <f>'Step #4'!B156</f>
        <v>151</v>
      </c>
      <c r="D156" s="562">
        <f>'Step #4'!C156</f>
        <v>41122</v>
      </c>
      <c r="E156" s="581">
        <f>('IdxETF data'!C166/'IdxETF data'!C165)-1</f>
        <v>1.9763361656468303E-2</v>
      </c>
      <c r="F156" s="458">
        <f>('IdxETF data'!AA166/'IdxETF data'!AA165)-1</f>
        <v>-2.667432170184314E-2</v>
      </c>
      <c r="G156" s="458">
        <f>('FX data'!G165/'FX data'!G166)-1</f>
        <v>-3.0307788944724523E-3</v>
      </c>
      <c r="H156" s="565">
        <f t="shared" si="36"/>
        <v>-2.9624256625077283E-2</v>
      </c>
      <c r="I156" s="575">
        <f>('IdxETF data'!AE166/'IdxETF data'!AE165)-1</f>
        <v>2.9315218237303542E-2</v>
      </c>
      <c r="J156" s="425">
        <f>('FX data'!H166/'FX data'!H165)-1</f>
        <v>-2.2647806738715803E-2</v>
      </c>
      <c r="K156" s="575">
        <f t="shared" si="37"/>
        <v>6.0034861014459651E-3</v>
      </c>
      <c r="L156" s="460">
        <f>('IdxETF data'!AG166/'IdxETF data'!AG165)-1</f>
        <v>-1.5873275811472576E-2</v>
      </c>
      <c r="M156" s="460">
        <f>('FX data'!I165/'FX data'!I166)-1</f>
        <v>3.4815798635734474E-4</v>
      </c>
      <c r="N156" s="460">
        <f t="shared" si="38"/>
        <v>-1.5530644232858659E-2</v>
      </c>
      <c r="O156" s="576">
        <f>('IdxETF data'!AO166/'IdxETF data'!AO165)-1</f>
        <v>1.6658952688463291E-2</v>
      </c>
      <c r="P156" s="576">
        <f>('FX data'!L165/'FX data'!L166)-1</f>
        <v>1.5730911881314702E-2</v>
      </c>
      <c r="Q156" s="576">
        <f t="shared" si="39"/>
        <v>3.2651925086555122E-2</v>
      </c>
      <c r="R156" s="577">
        <f>('IdxETF data'!AY166/'IdxETF data'!AY165)-1</f>
        <v>-3.6029315482437596E-3</v>
      </c>
      <c r="S156" s="577">
        <f>('FX data'!P166/'FX data'!P165)-1</f>
        <v>-1.8386994949495028E-2</v>
      </c>
      <c r="T156" s="577">
        <f t="shared" si="40"/>
        <v>-2.1923679413557884E-2</v>
      </c>
      <c r="V156">
        <f t="shared" si="41"/>
        <v>146</v>
      </c>
      <c r="W156" s="591">
        <f t="shared" si="42"/>
        <v>40969</v>
      </c>
      <c r="X156" s="537">
        <f t="shared" si="43"/>
        <v>3.1332376545017748E-2</v>
      </c>
      <c r="Y156" s="599">
        <f t="shared" si="44"/>
        <v>-6.71221292611619E-2</v>
      </c>
      <c r="Z156" s="603">
        <f t="shared" si="45"/>
        <v>2.4076879954520569E-2</v>
      </c>
      <c r="AA156" s="607">
        <f t="shared" si="46"/>
        <v>-5.185566368250305E-2</v>
      </c>
      <c r="AB156" s="612">
        <f t="shared" si="47"/>
        <v>-2.7471055310490655E-2</v>
      </c>
      <c r="AC156" s="617">
        <f t="shared" si="48"/>
        <v>1.7032247268051748E-3</v>
      </c>
      <c r="AD156" s="1213">
        <f t="shared" si="49"/>
        <v>-1.6861862046079524E-3</v>
      </c>
      <c r="AE156" s="1214"/>
      <c r="AF156" s="1211">
        <f t="shared" si="50"/>
        <v>3.1332376545017748E-2</v>
      </c>
      <c r="AG156" s="1212"/>
      <c r="AH156" s="1149">
        <f t="shared" si="51"/>
        <v>129.13636812845255</v>
      </c>
      <c r="AI156" s="1149"/>
    </row>
    <row r="157" spans="3:35">
      <c r="C157" s="390">
        <f>'Step #4'!B157</f>
        <v>152</v>
      </c>
      <c r="D157" s="562">
        <f>'Step #4'!C157</f>
        <v>41153</v>
      </c>
      <c r="E157" s="581">
        <f>('IdxETF data'!C167/'IdxETF data'!C166)-1</f>
        <v>2.4236090375236552E-2</v>
      </c>
      <c r="F157" s="458">
        <f>('IdxETF data'!AA167/'IdxETF data'!AA166)-1</f>
        <v>1.8874997440625707E-2</v>
      </c>
      <c r="G157" s="458">
        <f>('FX data'!G166/'FX data'!G167)-1</f>
        <v>3.3876940045696191E-3</v>
      </c>
      <c r="H157" s="565">
        <f t="shared" si="36"/>
        <v>2.2326634160861225E-2</v>
      </c>
      <c r="I157" s="575">
        <f>('IdxETF data'!AE167/'IdxETF data'!AE166)-1</f>
        <v>3.5198286223981246E-2</v>
      </c>
      <c r="J157" s="425">
        <f>('FX data'!H167/'FX data'!H166)-1</f>
        <v>2.1709082039190086E-2</v>
      </c>
      <c r="K157" s="575">
        <f t="shared" si="37"/>
        <v>5.7671490746446619E-2</v>
      </c>
      <c r="L157" s="460">
        <f>('IdxETF data'!AG167/'IdxETF data'!AG166)-1</f>
        <v>6.9693604292755174E-2</v>
      </c>
      <c r="M157" s="460">
        <f>('FX data'!I166/'FX data'!I167)-1</f>
        <v>-1.6760352740974316E-4</v>
      </c>
      <c r="N157" s="460">
        <f t="shared" si="38"/>
        <v>6.9514319871428087E-2</v>
      </c>
      <c r="O157" s="576">
        <f>('IdxETF data'!AO167/'IdxETF data'!AO166)-1</f>
        <v>3.421980480137421E-3</v>
      </c>
      <c r="P157" s="576">
        <f>('FX data'!L166/'FX data'!L167)-1</f>
        <v>-2.0421186981492978E-3</v>
      </c>
      <c r="Q157" s="576">
        <f t="shared" si="39"/>
        <v>1.3728736916649442E-3</v>
      </c>
      <c r="R157" s="577">
        <f>('IdxETF data'!AY167/'IdxETF data'!AY166)-1</f>
        <v>1.152886749440607E-2</v>
      </c>
      <c r="S157" s="577">
        <f>('FX data'!P167/'FX data'!P166)-1</f>
        <v>2.5725540638315003E-3</v>
      </c>
      <c r="T157" s="577">
        <f t="shared" si="40"/>
        <v>1.4131080193161782E-2</v>
      </c>
      <c r="V157">
        <f t="shared" si="41"/>
        <v>147</v>
      </c>
      <c r="W157" s="591">
        <f t="shared" si="42"/>
        <v>41000</v>
      </c>
      <c r="X157" s="537">
        <f t="shared" si="43"/>
        <v>-7.497497284287169E-3</v>
      </c>
      <c r="Y157" s="599">
        <f t="shared" si="44"/>
        <v>5.9380248903486477E-2</v>
      </c>
      <c r="Z157" s="603">
        <f t="shared" si="45"/>
        <v>-2.6357655323653639E-2</v>
      </c>
      <c r="AA157" s="607">
        <f t="shared" si="46"/>
        <v>2.4763300034262858E-2</v>
      </c>
      <c r="AB157" s="612">
        <f t="shared" si="47"/>
        <v>-6.7292925264032966E-2</v>
      </c>
      <c r="AC157" s="617">
        <f t="shared" si="48"/>
        <v>-5.4373901314773709E-3</v>
      </c>
      <c r="AD157" s="1213">
        <f t="shared" si="49"/>
        <v>-2.8423114128646896E-3</v>
      </c>
      <c r="AE157" s="1214"/>
      <c r="AF157" s="1211">
        <f t="shared" si="50"/>
        <v>-7.497497284287169E-3</v>
      </c>
      <c r="AG157" s="1212"/>
      <c r="AH157" s="1149">
        <f t="shared" si="51"/>
        <v>128.76932235550515</v>
      </c>
      <c r="AI157" s="1149"/>
    </row>
    <row r="158" spans="3:35">
      <c r="C158" s="390">
        <f>'Step #4'!B158</f>
        <v>153</v>
      </c>
      <c r="D158" s="562">
        <f>'Step #4'!C158</f>
        <v>41183</v>
      </c>
      <c r="E158" s="581">
        <f>('IdxETF data'!C168/'IdxETF data'!C167)-1</f>
        <v>-1.9789403541407791E-2</v>
      </c>
      <c r="F158" s="458">
        <f>('IdxETF data'!AA168/'IdxETF data'!AA167)-1</f>
        <v>-8.2874697379793361E-3</v>
      </c>
      <c r="G158" s="458">
        <f>('FX data'!G167/'FX data'!G168)-1</f>
        <v>9.9458943348185169E-3</v>
      </c>
      <c r="H158" s="565">
        <f t="shared" si="36"/>
        <v>1.5759982985221743E-3</v>
      </c>
      <c r="I158" s="575">
        <f>('IdxETF data'!AE168/'IdxETF data'!AE167)-1</f>
        <v>6.1639491424190229E-3</v>
      </c>
      <c r="J158" s="425">
        <f>('FX data'!H168/'FX data'!H167)-1</f>
        <v>2.6579659398376698E-2</v>
      </c>
      <c r="K158" s="575">
        <f t="shared" si="37"/>
        <v>3.2907444209550052E-2</v>
      </c>
      <c r="L158" s="460">
        <f>('IdxETF data'!AG168/'IdxETF data'!AG167)-1</f>
        <v>3.8456084820249092E-2</v>
      </c>
      <c r="M158" s="460">
        <f>('FX data'!I167/'FX data'!I168)-1</f>
        <v>2.7081748191326582E-4</v>
      </c>
      <c r="N158" s="460">
        <f t="shared" si="38"/>
        <v>3.8737316882217598E-2</v>
      </c>
      <c r="O158" s="576">
        <f>('IdxETF data'!AO168/'IdxETF data'!AO167)-1</f>
        <v>6.5534197779595349E-3</v>
      </c>
      <c r="P158" s="576">
        <f>('FX data'!L167/'FX data'!L168)-1</f>
        <v>4.4871794871794712E-3</v>
      </c>
      <c r="Q158" s="576">
        <f t="shared" si="39"/>
        <v>1.107000563593763E-2</v>
      </c>
      <c r="R158" s="577">
        <f>('IdxETF data'!AY168/'IdxETF data'!AY167)-1</f>
        <v>-7.1789312194899813E-3</v>
      </c>
      <c r="S158" s="577">
        <f>('FX data'!P168/'FX data'!P167)-1</f>
        <v>-1.4834415844759974E-2</v>
      </c>
      <c r="T158" s="577">
        <f t="shared" si="40"/>
        <v>-2.1906851813219164E-2</v>
      </c>
      <c r="V158">
        <f t="shared" si="41"/>
        <v>148</v>
      </c>
      <c r="W158" s="591">
        <f t="shared" si="42"/>
        <v>41030</v>
      </c>
      <c r="X158" s="537">
        <f t="shared" si="43"/>
        <v>-6.2650671359386623E-2</v>
      </c>
      <c r="Y158" s="599">
        <f t="shared" si="44"/>
        <v>-1.1775652503756007E-2</v>
      </c>
      <c r="Z158" s="603">
        <f t="shared" si="45"/>
        <v>-8.0363393454572662E-2</v>
      </c>
      <c r="AA158" s="607">
        <f t="shared" si="46"/>
        <v>-0.11596555504232209</v>
      </c>
      <c r="AB158" s="612">
        <f t="shared" si="47"/>
        <v>-8.0466153139428398E-2</v>
      </c>
      <c r="AC158" s="617">
        <f t="shared" si="48"/>
        <v>-8.282997411557369E-2</v>
      </c>
      <c r="AD158" s="1213">
        <f t="shared" si="49"/>
        <v>-6.6807293667236367E-2</v>
      </c>
      <c r="AE158" s="1214"/>
      <c r="AF158" s="1211">
        <f t="shared" si="50"/>
        <v>-6.2650671359386623E-2</v>
      </c>
      <c r="AG158" s="1212"/>
      <c r="AH158" s="1149">
        <f t="shared" si="51"/>
        <v>120.1665924215699</v>
      </c>
      <c r="AI158" s="1149"/>
    </row>
    <row r="159" spans="3:35">
      <c r="C159" s="390">
        <f>'Step #4'!B159</f>
        <v>154</v>
      </c>
      <c r="D159" s="562">
        <f>'Step #4'!C159</f>
        <v>41214</v>
      </c>
      <c r="E159" s="581">
        <f>('IdxETF data'!C169/'IdxETF data'!C168)-1</f>
        <v>2.8467029231815655E-3</v>
      </c>
      <c r="F159" s="458">
        <f>('IdxETF data'!AA169/'IdxETF data'!AA168)-1</f>
        <v>-4.2903863452569579E-2</v>
      </c>
      <c r="G159" s="458">
        <f>('FX data'!G168/'FX data'!G169)-1</f>
        <v>7.16426522206004E-3</v>
      </c>
      <c r="H159" s="565">
        <f t="shared" si="36"/>
        <v>-3.6046972887334827E-2</v>
      </c>
      <c r="I159" s="575">
        <f>('IdxETF data'!AE169/'IdxETF data'!AE168)-1</f>
        <v>1.9952830447837355E-2</v>
      </c>
      <c r="J159" s="425">
        <f>('FX data'!H169/'FX data'!H168)-1</f>
        <v>2.8682170542635443E-3</v>
      </c>
      <c r="K159" s="575">
        <f t="shared" si="37"/>
        <v>2.2878276550672316E-2</v>
      </c>
      <c r="L159" s="460">
        <f>('IdxETF data'!AG169/'IdxETF data'!AG168)-1</f>
        <v>1.7954603927960333E-2</v>
      </c>
      <c r="M159" s="460">
        <f>('FX data'!I168/'FX data'!I169)-1</f>
        <v>5.5483870967742988E-4</v>
      </c>
      <c r="N159" s="460">
        <f t="shared" si="38"/>
        <v>1.851940454691392E-2</v>
      </c>
      <c r="O159" s="576">
        <f>('IdxETF data'!AO169/'IdxETF data'!AO168)-1</f>
        <v>5.7986436903206373E-2</v>
      </c>
      <c r="P159" s="576">
        <f>('FX data'!L168/'FX data'!L169)-1</f>
        <v>-2.6703269278762209E-2</v>
      </c>
      <c r="Q159" s="576">
        <f t="shared" si="39"/>
        <v>2.9734740185301867E-2</v>
      </c>
      <c r="R159" s="577">
        <f>('IdxETF data'!AY169/'IdxETF data'!AY168)-1</f>
        <v>1.0393675814314829E-2</v>
      </c>
      <c r="S159" s="577">
        <f>('FX data'!P169/'FX data'!P168)-1</f>
        <v>-6.9184437571219171E-3</v>
      </c>
      <c r="T159" s="577">
        <f t="shared" si="40"/>
        <v>3.4033239956419159E-3</v>
      </c>
      <c r="V159">
        <f t="shared" si="41"/>
        <v>149</v>
      </c>
      <c r="W159" s="591">
        <f t="shared" si="42"/>
        <v>41061</v>
      </c>
      <c r="X159" s="537">
        <f t="shared" si="43"/>
        <v>3.9554921279372435E-2</v>
      </c>
      <c r="Y159" s="599">
        <f t="shared" si="44"/>
        <v>-7.0765818534919811E-2</v>
      </c>
      <c r="Z159" s="603">
        <f t="shared" si="45"/>
        <v>-3.8170075908270373E-2</v>
      </c>
      <c r="AA159" s="607">
        <f t="shared" si="46"/>
        <v>4.3314639089487628E-2</v>
      </c>
      <c r="AB159" s="612">
        <f t="shared" si="47"/>
        <v>8.0743075110943252E-2</v>
      </c>
      <c r="AC159" s="617">
        <f t="shared" si="48"/>
        <v>8.5508894643333777E-2</v>
      </c>
      <c r="AD159" s="1213">
        <f t="shared" si="49"/>
        <v>2.0438245229646913E-2</v>
      </c>
      <c r="AE159" s="1214"/>
      <c r="AF159" s="1211">
        <f t="shared" si="50"/>
        <v>3.9554921279372435E-2</v>
      </c>
      <c r="AG159" s="1212"/>
      <c r="AH159" s="1149">
        <f t="shared" si="51"/>
        <v>122.62258670589299</v>
      </c>
      <c r="AI159" s="1149"/>
    </row>
    <row r="160" spans="3:35">
      <c r="C160" s="390">
        <f>'Step #4'!B160</f>
        <v>155</v>
      </c>
      <c r="D160" s="562">
        <f>'Step #4'!C160</f>
        <v>41244</v>
      </c>
      <c r="E160" s="581">
        <f>('IdxETF data'!C170/'IdxETF data'!C169)-1</f>
        <v>7.0683105254980561E-3</v>
      </c>
      <c r="F160" s="458">
        <f>('IdxETF data'!AA170/'IdxETF data'!AA169)-1</f>
        <v>0.14595652444755647</v>
      </c>
      <c r="G160" s="458">
        <f>('FX data'!G169/'FX data'!G170)-1</f>
        <v>1.8626459206450008E-3</v>
      </c>
      <c r="H160" s="565">
        <f t="shared" si="36"/>
        <v>0.14809103569305515</v>
      </c>
      <c r="I160" s="575">
        <f>('IdxETF data'!AE170/'IdxETF data'!AE169)-1</f>
        <v>2.7937362365809237E-2</v>
      </c>
      <c r="J160" s="425">
        <f>('FX data'!H170/'FX data'!H169)-1</f>
        <v>9.9713998608641496E-3</v>
      </c>
      <c r="K160" s="575">
        <f t="shared" si="37"/>
        <v>3.818733683788067E-2</v>
      </c>
      <c r="L160" s="460">
        <f>('IdxETF data'!AG170/'IdxETF data'!AG169)-1</f>
        <v>2.8439318560653071E-2</v>
      </c>
      <c r="M160" s="460">
        <f>('FX data'!I169/'FX data'!I170)-1</f>
        <v>0</v>
      </c>
      <c r="N160" s="460">
        <f t="shared" si="38"/>
        <v>2.8439318560653071E-2</v>
      </c>
      <c r="O160" s="576">
        <f>('IdxETF data'!AO170/'IdxETF data'!AO169)-1</f>
        <v>0.10048369052257877</v>
      </c>
      <c r="P160" s="576">
        <f>('FX data'!L169/'FX data'!L170)-1</f>
        <v>-2.5535019455252828E-2</v>
      </c>
      <c r="Q160" s="576">
        <f t="shared" si="39"/>
        <v>7.2382818074896216E-2</v>
      </c>
      <c r="R160" s="577">
        <f>('IdxETF data'!AY170/'IdxETF data'!AY169)-1</f>
        <v>3.1638993648206215E-2</v>
      </c>
      <c r="S160" s="577">
        <f>('FX data'!P170/'FX data'!P169)-1</f>
        <v>-1.3113679206623319E-3</v>
      </c>
      <c r="T160" s="577">
        <f t="shared" si="40"/>
        <v>3.0286135366231592E-2</v>
      </c>
      <c r="V160">
        <f t="shared" si="41"/>
        <v>150</v>
      </c>
      <c r="W160" s="591">
        <f t="shared" si="42"/>
        <v>41091</v>
      </c>
      <c r="X160" s="537">
        <f t="shared" si="43"/>
        <v>1.2597639043871345E-2</v>
      </c>
      <c r="Y160" s="599">
        <f t="shared" si="44"/>
        <v>-5.1676427594380736E-2</v>
      </c>
      <c r="Z160" s="603">
        <f t="shared" si="45"/>
        <v>6.9417849592714242E-2</v>
      </c>
      <c r="AA160" s="607">
        <f t="shared" si="46"/>
        <v>1.8606073754736885E-2</v>
      </c>
      <c r="AB160" s="612">
        <f t="shared" si="47"/>
        <v>-4.9317724678677122E-2</v>
      </c>
      <c r="AC160" s="617">
        <f t="shared" si="48"/>
        <v>3.4785108523577302E-2</v>
      </c>
      <c r="AD160" s="1213">
        <f t="shared" si="49"/>
        <v>8.1076146772622714E-3</v>
      </c>
      <c r="AE160" s="1214"/>
      <c r="AF160" s="1211">
        <f t="shared" si="50"/>
        <v>1.2597639043871345E-2</v>
      </c>
      <c r="AG160" s="1212"/>
      <c r="AH160" s="1149">
        <f t="shared" si="51"/>
        <v>123.61676338963355</v>
      </c>
      <c r="AI160" s="1149"/>
    </row>
    <row r="161" spans="3:35">
      <c r="C161" s="390">
        <f>'Step #4'!B161</f>
        <v>156</v>
      </c>
      <c r="D161" s="562">
        <f>'Step #4'!C161</f>
        <v>41275</v>
      </c>
      <c r="E161" s="581">
        <f>('IdxETF data'!C171/'IdxETF data'!C170)-1</f>
        <v>5.0428063581991145E-2</v>
      </c>
      <c r="F161" s="458">
        <f>('IdxETF data'!AA171/'IdxETF data'!AA170)-1</f>
        <v>5.125060930346037E-2</v>
      </c>
      <c r="G161" s="458">
        <f>('FX data'!G170/'FX data'!G171)-1</f>
        <v>-3.8522656137152111E-4</v>
      </c>
      <c r="H161" s="565">
        <f t="shared" si="36"/>
        <v>5.0845639646098784E-2</v>
      </c>
      <c r="I161" s="575">
        <f>('IdxETF data'!AE171/'IdxETF data'!AE170)-1</f>
        <v>2.1499117235798559E-2</v>
      </c>
      <c r="J161" s="425">
        <f>('FX data'!H171/'FX data'!H170)-1</f>
        <v>9.8729527016683249E-3</v>
      </c>
      <c r="K161" s="575">
        <f t="shared" si="37"/>
        <v>3.158432970506353E-2</v>
      </c>
      <c r="L161" s="460">
        <f>('IdxETF data'!AG171/'IdxETF data'!AG170)-1</f>
        <v>4.7341358785423004E-2</v>
      </c>
      <c r="M161" s="460">
        <f>('FX data'!I170/'FX data'!I171)-1</f>
        <v>-9.0314423213389006E-5</v>
      </c>
      <c r="N161" s="460">
        <f t="shared" si="38"/>
        <v>4.7246768754696689E-2</v>
      </c>
      <c r="O161" s="576">
        <f>('IdxETF data'!AO171/'IdxETF data'!AO170)-1</f>
        <v>7.1521656220936647E-2</v>
      </c>
      <c r="P161" s="576">
        <f>('FX data'!L170/'FX data'!L171)-1</f>
        <v>-5.5797933409873712E-2</v>
      </c>
      <c r="Q161" s="576">
        <f t="shared" si="39"/>
        <v>1.1732962199883179E-2</v>
      </c>
      <c r="R161" s="577">
        <f>('IdxETF data'!AY171/'IdxETF data'!AY170)-1</f>
        <v>3.6494130604044717E-2</v>
      </c>
      <c r="S161" s="577">
        <f>('FX data'!P171/'FX data'!P170)-1</f>
        <v>1.4772260976609886E-3</v>
      </c>
      <c r="T161" s="577">
        <f t="shared" si="40"/>
        <v>3.8025266783845435E-2</v>
      </c>
      <c r="V161">
        <f t="shared" si="41"/>
        <v>151</v>
      </c>
      <c r="W161" s="591">
        <f t="shared" si="42"/>
        <v>41122</v>
      </c>
      <c r="X161" s="537">
        <f t="shared" si="43"/>
        <v>1.9763361656468303E-2</v>
      </c>
      <c r="Y161" s="599">
        <f t="shared" si="44"/>
        <v>-2.9624256625077283E-2</v>
      </c>
      <c r="Z161" s="603">
        <f t="shared" si="45"/>
        <v>6.0034861014459651E-3</v>
      </c>
      <c r="AA161" s="607">
        <f t="shared" si="46"/>
        <v>-1.5530644232858659E-2</v>
      </c>
      <c r="AB161" s="612">
        <f t="shared" si="47"/>
        <v>3.2651925086555122E-2</v>
      </c>
      <c r="AC161" s="617">
        <f t="shared" si="48"/>
        <v>-2.1923679413557884E-2</v>
      </c>
      <c r="AD161" s="1213">
        <f t="shared" si="49"/>
        <v>3.881989228056481E-3</v>
      </c>
      <c r="AE161" s="1214"/>
      <c r="AF161" s="1211">
        <f t="shared" si="50"/>
        <v>1.9763361656468303E-2</v>
      </c>
      <c r="AG161" s="1212"/>
      <c r="AH161" s="1149">
        <f t="shared" si="51"/>
        <v>124.0966423335193</v>
      </c>
      <c r="AI161" s="1149"/>
    </row>
    <row r="162" spans="3:35">
      <c r="C162" s="390">
        <f>'Step #4'!B162</f>
        <v>157</v>
      </c>
      <c r="D162" s="562">
        <f>'Step #4'!C162</f>
        <v>41306</v>
      </c>
      <c r="E162" s="581">
        <f>('IdxETF data'!C172/'IdxETF data'!C171)-1</f>
        <v>1.1060603026480154E-2</v>
      </c>
      <c r="F162" s="458">
        <f>('IdxETF data'!AA172/'IdxETF data'!AA171)-1</f>
        <v>-8.3126172269721854E-3</v>
      </c>
      <c r="G162" s="458">
        <f>('FX data'!G171/'FX data'!G172)-1</f>
        <v>5.7817393399184347E-4</v>
      </c>
      <c r="H162" s="565">
        <f t="shared" si="36"/>
        <v>-7.7392494315842164E-3</v>
      </c>
      <c r="I162" s="575">
        <f>('IdxETF data'!AE172/'IdxETF data'!AE171)-1</f>
        <v>-4.4173598242532863E-3</v>
      </c>
      <c r="J162" s="425">
        <f>('FX data'!H172/'FX data'!H171)-1</f>
        <v>3.7665782493368827E-2</v>
      </c>
      <c r="K162" s="575">
        <f t="shared" si="37"/>
        <v>3.3082039354780379E-2</v>
      </c>
      <c r="L162" s="460">
        <f>('IdxETF data'!AG172/'IdxETF data'!AG171)-1</f>
        <v>-2.988933143691419E-2</v>
      </c>
      <c r="M162" s="460">
        <f>('FX data'!I171/'FX data'!I172)-1</f>
        <v>-7.0911013124974609E-4</v>
      </c>
      <c r="N162" s="460">
        <f t="shared" si="38"/>
        <v>-3.0577246740425723E-2</v>
      </c>
      <c r="O162" s="576">
        <f>('IdxETF data'!AO172/'IdxETF data'!AO171)-1</f>
        <v>3.776937172945205E-2</v>
      </c>
      <c r="P162" s="576">
        <f>('FX data'!L171/'FX data'!L172)-1</f>
        <v>-5.8785390101577795E-2</v>
      </c>
      <c r="Q162" s="576">
        <f t="shared" si="39"/>
        <v>-2.3236305623133058E-2</v>
      </c>
      <c r="R162" s="577">
        <f>('IdxETF data'!AY172/'IdxETF data'!AY171)-1</f>
        <v>-3.8718482391483233E-3</v>
      </c>
      <c r="S162" s="577">
        <f>('FX data'!P172/'FX data'!P171)-1</f>
        <v>1.5569941817585864E-2</v>
      </c>
      <c r="T162" s="577">
        <f t="shared" si="40"/>
        <v>1.1637809126627374E-2</v>
      </c>
      <c r="V162">
        <f t="shared" si="41"/>
        <v>152</v>
      </c>
      <c r="W162" s="591">
        <f t="shared" si="42"/>
        <v>41153</v>
      </c>
      <c r="X162" s="537">
        <f t="shared" si="43"/>
        <v>2.4236090375236552E-2</v>
      </c>
      <c r="Y162" s="599">
        <f t="shared" si="44"/>
        <v>2.2326634160861225E-2</v>
      </c>
      <c r="Z162" s="603">
        <f t="shared" si="45"/>
        <v>5.7671490746446619E-2</v>
      </c>
      <c r="AA162" s="607">
        <f t="shared" si="46"/>
        <v>6.9514319871428087E-2</v>
      </c>
      <c r="AB162" s="612">
        <f t="shared" si="47"/>
        <v>1.3728736916649442E-3</v>
      </c>
      <c r="AC162" s="617">
        <f t="shared" si="48"/>
        <v>1.4131080193161782E-2</v>
      </c>
      <c r="AD162" s="1213">
        <f t="shared" si="49"/>
        <v>3.0195982261816277E-2</v>
      </c>
      <c r="AE162" s="1214"/>
      <c r="AF162" s="1211">
        <f t="shared" si="50"/>
        <v>2.4236090375236552E-2</v>
      </c>
      <c r="AG162" s="1212"/>
      <c r="AH162" s="1149">
        <f t="shared" si="51"/>
        <v>127.8438623441732</v>
      </c>
      <c r="AI162" s="1149"/>
    </row>
    <row r="163" spans="3:35">
      <c r="C163" s="390">
        <f>'Step #4'!B163</f>
        <v>158</v>
      </c>
      <c r="D163" s="562">
        <f>'Step #4'!C163</f>
        <v>41334</v>
      </c>
      <c r="E163" s="581">
        <f>('IdxETF data'!C173/'IdxETF data'!C172)-1</f>
        <v>3.5987799403174314E-2</v>
      </c>
      <c r="F163" s="458">
        <f>('IdxETF data'!AA173/'IdxETF data'!AA172)-1</f>
        <v>-5.4519912351212341E-2</v>
      </c>
      <c r="G163" s="458">
        <f>('FX data'!G172/'FX data'!G173)-1</f>
        <v>6.2674766174897201E-4</v>
      </c>
      <c r="H163" s="565">
        <f t="shared" si="36"/>
        <v>-5.3927334917048264E-2</v>
      </c>
      <c r="I163" s="575">
        <f>('IdxETF data'!AE173/'IdxETF data'!AE172)-1</f>
        <v>6.9248178887919565E-3</v>
      </c>
      <c r="J163" s="425">
        <f>('FX data'!H173/'FX data'!H172)-1</f>
        <v>-5.1416885772713972E-2</v>
      </c>
      <c r="K163" s="575">
        <f t="shared" si="37"/>
        <v>-4.4848120454306861E-2</v>
      </c>
      <c r="L163" s="460">
        <f>('IdxETF data'!AG173/'IdxETF data'!AG172)-1</f>
        <v>-3.1304527995623999E-2</v>
      </c>
      <c r="M163" s="460">
        <f>('FX data'!I172/'FX data'!I173)-1</f>
        <v>1.4184214259005401E-4</v>
      </c>
      <c r="N163" s="460">
        <f t="shared" si="38"/>
        <v>-3.1167126154357572E-2</v>
      </c>
      <c r="O163" s="576">
        <f>('IdxETF data'!AO173/'IdxETF data'!AO172)-1</f>
        <v>7.2542924388970587E-2</v>
      </c>
      <c r="P163" s="576">
        <f>('FX data'!L172/'FX data'!L173)-1</f>
        <v>-8.9955022488754643E-3</v>
      </c>
      <c r="Q163" s="576">
        <f t="shared" si="39"/>
        <v>6.2894862100614235E-2</v>
      </c>
      <c r="R163" s="577">
        <f>('IdxETF data'!AY173/'IdxETF data'!AY172)-1</f>
        <v>1.1666890188436252E-2</v>
      </c>
      <c r="S163" s="577">
        <f>('FX data'!P173/'FX data'!P172)-1</f>
        <v>2.4207213749694034E-4</v>
      </c>
      <c r="T163" s="577">
        <f t="shared" si="40"/>
        <v>1.1911786554979154E-2</v>
      </c>
      <c r="V163">
        <f t="shared" si="41"/>
        <v>153</v>
      </c>
      <c r="W163" s="591">
        <f t="shared" si="42"/>
        <v>41183</v>
      </c>
      <c r="X163" s="537">
        <f t="shared" si="43"/>
        <v>-1.9789403541407791E-2</v>
      </c>
      <c r="Y163" s="599">
        <f t="shared" si="44"/>
        <v>1.5759982985221743E-3</v>
      </c>
      <c r="Z163" s="603">
        <f t="shared" si="45"/>
        <v>3.2907444209550052E-2</v>
      </c>
      <c r="AA163" s="607">
        <f t="shared" si="46"/>
        <v>3.8737316882217598E-2</v>
      </c>
      <c r="AB163" s="612">
        <f t="shared" si="47"/>
        <v>1.107000563593763E-2</v>
      </c>
      <c r="AC163" s="617">
        <f t="shared" si="48"/>
        <v>-2.1906851813219164E-2</v>
      </c>
      <c r="AD163" s="1213">
        <f t="shared" si="49"/>
        <v>4.68020301413242E-5</v>
      </c>
      <c r="AE163" s="1214"/>
      <c r="AF163" s="1211">
        <f t="shared" si="50"/>
        <v>-1.9789403541407791E-2</v>
      </c>
      <c r="AG163" s="1212"/>
      <c r="AH163" s="1149">
        <f t="shared" si="51"/>
        <v>127.84984569647203</v>
      </c>
      <c r="AI163" s="1149"/>
    </row>
    <row r="164" spans="3:35">
      <c r="C164" s="390">
        <f>'Step #4'!B164</f>
        <v>159</v>
      </c>
      <c r="D164" s="562">
        <f>'Step #4'!C164</f>
        <v>41365</v>
      </c>
      <c r="E164" s="581">
        <f>('IdxETF data'!C174/'IdxETF data'!C173)-1</f>
        <v>1.8085763992887971E-2</v>
      </c>
      <c r="F164" s="458">
        <f>('IdxETF data'!AA174/'IdxETF data'!AA173)-1</f>
        <v>-2.62489632944507E-2</v>
      </c>
      <c r="G164" s="458">
        <f>('FX data'!G173/'FX data'!G174)-1</f>
        <v>2.3840974258191316E-3</v>
      </c>
      <c r="H164" s="565">
        <f t="shared" si="36"/>
        <v>-2.3927445954452287E-2</v>
      </c>
      <c r="I164" s="575">
        <f>('IdxETF data'!AE174/'IdxETF data'!AE173)-1</f>
        <v>1.5188607137351928E-2</v>
      </c>
      <c r="J164" s="425">
        <f>('FX data'!H174/'FX data'!H173)-1</f>
        <v>-1.0086233446258031E-2</v>
      </c>
      <c r="K164" s="575">
        <f t="shared" si="37"/>
        <v>4.9491778537831266E-3</v>
      </c>
      <c r="L164" s="460">
        <f>('IdxETF data'!AG174/'IdxETF data'!AG173)-1</f>
        <v>1.9613728575398115E-2</v>
      </c>
      <c r="M164" s="460">
        <f>('FX data'!I173/'FX data'!I174)-1</f>
        <v>-1.0819862175565076E-3</v>
      </c>
      <c r="N164" s="460">
        <f t="shared" si="38"/>
        <v>1.8510520573848055E-2</v>
      </c>
      <c r="O164" s="576">
        <f>('IdxETF data'!AO174/'IdxETF data'!AO173)-1</f>
        <v>0.11799974169775718</v>
      </c>
      <c r="P164" s="576">
        <f>('FX data'!L173/'FX data'!L174)-1</f>
        <v>8.5744908896034921E-4</v>
      </c>
      <c r="Q164" s="576">
        <f t="shared" si="39"/>
        <v>0.11895836955773387</v>
      </c>
      <c r="R164" s="577">
        <f>('IdxETF data'!AY174/'IdxETF data'!AY173)-1</f>
        <v>1.816143170405371E-2</v>
      </c>
      <c r="S164" s="577">
        <f>('FX data'!P174/'FX data'!P173)-1</f>
        <v>4.0335592126483633E-4</v>
      </c>
      <c r="T164" s="577">
        <f t="shared" si="40"/>
        <v>1.8572113146335001E-2</v>
      </c>
      <c r="V164">
        <f t="shared" si="41"/>
        <v>154</v>
      </c>
      <c r="W164" s="591">
        <f t="shared" si="42"/>
        <v>41214</v>
      </c>
      <c r="X164" s="537">
        <f t="shared" si="43"/>
        <v>2.8467029231815655E-3</v>
      </c>
      <c r="Y164" s="599">
        <f t="shared" si="44"/>
        <v>-3.6046972887334827E-2</v>
      </c>
      <c r="Z164" s="603">
        <f t="shared" si="45"/>
        <v>2.2878276550672316E-2</v>
      </c>
      <c r="AA164" s="607">
        <f t="shared" si="46"/>
        <v>1.851940454691392E-2</v>
      </c>
      <c r="AB164" s="612">
        <f t="shared" si="47"/>
        <v>2.9734740185301867E-2</v>
      </c>
      <c r="AC164" s="617">
        <f t="shared" si="48"/>
        <v>3.4033239956419159E-3</v>
      </c>
      <c r="AD164" s="1213">
        <f t="shared" si="49"/>
        <v>4.3291235915590195E-3</v>
      </c>
      <c r="AE164" s="1214"/>
      <c r="AF164" s="1211">
        <f t="shared" si="50"/>
        <v>2.8467029231815655E-3</v>
      </c>
      <c r="AG164" s="1212"/>
      <c r="AH164" s="1149">
        <f t="shared" si="51"/>
        <v>128.40332347965381</v>
      </c>
      <c r="AI164" s="1149"/>
    </row>
    <row r="165" spans="3:35">
      <c r="C165" s="390">
        <f>'Step #4'!B165</f>
        <v>160</v>
      </c>
      <c r="D165" s="562">
        <f>'Step #4'!C165</f>
        <v>41395</v>
      </c>
      <c r="E165" s="581">
        <f>('IdxETF data'!C175/'IdxETF data'!C174)-1</f>
        <v>2.0762783477406455E-2</v>
      </c>
      <c r="F165" s="458">
        <f>('IdxETF data'!AA175/'IdxETF data'!AA174)-1</f>
        <v>5.6330492627790552E-2</v>
      </c>
      <c r="G165" s="458">
        <f>('FX data'!G174/'FX data'!G175)-1</f>
        <v>6.9914188849415915E-3</v>
      </c>
      <c r="H165" s="565">
        <f t="shared" si="36"/>
        <v>6.3715741582688112E-2</v>
      </c>
      <c r="I165" s="575">
        <f>('IdxETF data'!AE175/'IdxETF data'!AE174)-1</f>
        <v>5.4984310158495697E-2</v>
      </c>
      <c r="J165" s="425">
        <f>('FX data'!H175/'FX data'!H174)-1</f>
        <v>2.6055845064945071E-2</v>
      </c>
      <c r="K165" s="575">
        <f t="shared" si="37"/>
        <v>8.2472817889933436E-2</v>
      </c>
      <c r="L165" s="460">
        <f>('IdxETF data'!AG175/'IdxETF data'!AG174)-1</f>
        <v>-1.5166884895993271E-2</v>
      </c>
      <c r="M165" s="460">
        <f>('FX data'!I174/'FX data'!I175)-1</f>
        <v>4.1235519245375052E-4</v>
      </c>
      <c r="N165" s="460">
        <f t="shared" si="38"/>
        <v>-1.4760783847279746E-2</v>
      </c>
      <c r="O165" s="576">
        <f>('IdxETF data'!AO175/'IdxETF data'!AO174)-1</f>
        <v>-6.2276302341899292E-3</v>
      </c>
      <c r="P165" s="576">
        <f>('FX data'!L174/'FX data'!L175)-1</f>
        <v>-4.0912828947368474E-2</v>
      </c>
      <c r="Q165" s="576">
        <f t="shared" si="39"/>
        <v>-4.6885669211039538E-2</v>
      </c>
      <c r="R165" s="577">
        <f>('IdxETF data'!AY175/'IdxETF data'!AY174)-1</f>
        <v>-1.6866621186198527E-2</v>
      </c>
      <c r="S165" s="577">
        <f>('FX data'!P175/'FX data'!P174)-1</f>
        <v>-5.6447060720908881E-3</v>
      </c>
      <c r="T165" s="577">
        <f t="shared" si="40"/>
        <v>-2.2416120139263973E-2</v>
      </c>
      <c r="V165">
        <f t="shared" si="41"/>
        <v>155</v>
      </c>
      <c r="W165" s="591">
        <f t="shared" si="42"/>
        <v>41244</v>
      </c>
      <c r="X165" s="537">
        <f t="shared" si="43"/>
        <v>7.0683105254980561E-3</v>
      </c>
      <c r="Y165" s="599">
        <f t="shared" si="44"/>
        <v>0.14809103569305515</v>
      </c>
      <c r="Z165" s="603">
        <f t="shared" si="45"/>
        <v>3.818733683788067E-2</v>
      </c>
      <c r="AA165" s="607">
        <f t="shared" si="46"/>
        <v>2.8439318560653071E-2</v>
      </c>
      <c r="AB165" s="612">
        <f t="shared" si="47"/>
        <v>7.2382818074896216E-2</v>
      </c>
      <c r="AC165" s="617">
        <f t="shared" si="48"/>
        <v>3.0286135366231592E-2</v>
      </c>
      <c r="AD165" s="1213">
        <f t="shared" si="49"/>
        <v>4.3879907290017686E-2</v>
      </c>
      <c r="AE165" s="1214"/>
      <c r="AF165" s="1211">
        <f t="shared" si="50"/>
        <v>7.0683105254980561E-3</v>
      </c>
      <c r="AG165" s="1212"/>
      <c r="AH165" s="1149">
        <f t="shared" si="51"/>
        <v>134.03764940967119</v>
      </c>
      <c r="AI165" s="1149"/>
    </row>
    <row r="166" spans="3:35">
      <c r="C166" s="390">
        <f>'Step #4'!B166</f>
        <v>161</v>
      </c>
      <c r="D166" s="562">
        <f>'Step #4'!C166</f>
        <v>41426</v>
      </c>
      <c r="E166" s="581">
        <f>('IdxETF data'!C176/'IdxETF data'!C175)-1</f>
        <v>-1.499932545960736E-2</v>
      </c>
      <c r="F166" s="458">
        <f>('IdxETF data'!AA176/'IdxETF data'!AA175)-1</f>
        <v>-0.13969817375559235</v>
      </c>
      <c r="G166" s="458">
        <f>('FX data'!G175/'FX data'!G176)-1</f>
        <v>5.4638569937368597E-3</v>
      </c>
      <c r="H166" s="565">
        <f t="shared" si="36"/>
        <v>-0.13499760760554225</v>
      </c>
      <c r="I166" s="575">
        <f>('IdxETF data'!AE176/'IdxETF data'!AE175)-1</f>
        <v>-4.6667517437168793E-2</v>
      </c>
      <c r="J166" s="425">
        <f>('FX data'!H176/'FX data'!H175)-1</f>
        <v>-7.1255306246208461E-3</v>
      </c>
      <c r="K166" s="575">
        <f t="shared" si="37"/>
        <v>-5.346051723711609E-2</v>
      </c>
      <c r="L166" s="460">
        <f>('IdxETF data'!AG176/'IdxETF data'!AG175)-1</f>
        <v>-7.0956579531888608E-2</v>
      </c>
      <c r="M166" s="460">
        <f>('FX data'!I175/'FX data'!I176)-1</f>
        <v>-2.962924793239452E-4</v>
      </c>
      <c r="N166" s="460">
        <f t="shared" si="38"/>
        <v>-7.1231848110338669E-2</v>
      </c>
      <c r="O166" s="576">
        <f>('IdxETF data'!AO176/'IdxETF data'!AO175)-1</f>
        <v>-7.0579290288270702E-3</v>
      </c>
      <c r="P166" s="576">
        <f>('FX data'!L175/'FX data'!L176)-1</f>
        <v>-1.9157088122605415E-2</v>
      </c>
      <c r="Q166" s="576">
        <f t="shared" si="39"/>
        <v>-2.6079807783064179E-2</v>
      </c>
      <c r="R166" s="577">
        <f>('IdxETF data'!AY176/'IdxETF data'!AY175)-1</f>
        <v>-4.8599271695366264E-2</v>
      </c>
      <c r="S166" s="577">
        <f>('FX data'!P176/'FX data'!P175)-1</f>
        <v>1.3786392020111782E-2</v>
      </c>
      <c r="T166" s="577">
        <f t="shared" si="40"/>
        <v>-3.5482888286738734E-2</v>
      </c>
      <c r="V166">
        <f t="shared" si="41"/>
        <v>156</v>
      </c>
      <c r="W166" s="591">
        <f t="shared" si="42"/>
        <v>41275</v>
      </c>
      <c r="X166" s="537">
        <f t="shared" si="43"/>
        <v>5.0428063581991145E-2</v>
      </c>
      <c r="Y166" s="599">
        <f t="shared" si="44"/>
        <v>5.0845639646098784E-2</v>
      </c>
      <c r="Z166" s="603">
        <f t="shared" si="45"/>
        <v>3.158432970506353E-2</v>
      </c>
      <c r="AA166" s="607">
        <f t="shared" si="46"/>
        <v>4.7246768754696689E-2</v>
      </c>
      <c r="AB166" s="612">
        <f t="shared" si="47"/>
        <v>1.1732962199883179E-2</v>
      </c>
      <c r="AC166" s="617">
        <f t="shared" si="48"/>
        <v>3.8025266783845435E-2</v>
      </c>
      <c r="AD166" s="1213">
        <f t="shared" si="49"/>
        <v>4.2236220609313334E-2</v>
      </c>
      <c r="AE166" s="1214"/>
      <c r="AF166" s="1211">
        <f t="shared" si="50"/>
        <v>5.0428063581991145E-2</v>
      </c>
      <c r="AG166" s="1212"/>
      <c r="AH166" s="1149">
        <f t="shared" si="51"/>
        <v>139.69889314009188</v>
      </c>
      <c r="AI166" s="1149"/>
    </row>
    <row r="167" spans="3:35">
      <c r="C167" s="390">
        <f>'Step #4'!B167</f>
        <v>162</v>
      </c>
      <c r="D167" s="562">
        <f>'Step #4'!C167</f>
        <v>41456</v>
      </c>
      <c r="E167" s="581">
        <f>('IdxETF data'!C177/'IdxETF data'!C176)-1</f>
        <v>4.9462111213487203E-2</v>
      </c>
      <c r="F167" s="458">
        <f>('IdxETF data'!AA177/'IdxETF data'!AA176)-1</f>
        <v>7.3731054748618075E-3</v>
      </c>
      <c r="G167" s="458">
        <f>('FX data'!G176/'FX data'!G177)-1</f>
        <v>-2.1198532409305582E-4</v>
      </c>
      <c r="H167" s="565">
        <f t="shared" si="36"/>
        <v>7.1595571606151154E-3</v>
      </c>
      <c r="I167" s="575">
        <f>('IdxETF data'!AE177/'IdxETF data'!AE176)-1</f>
        <v>3.9796550848417489E-2</v>
      </c>
      <c r="J167" s="425">
        <f>('FX data'!H177/'FX data'!H176)-1</f>
        <v>-2.9012062910368508E-3</v>
      </c>
      <c r="K167" s="575">
        <f t="shared" si="37"/>
        <v>3.6779886553697683E-2</v>
      </c>
      <c r="L167" s="460">
        <f>('IdxETF data'!AG177/'IdxETF data'!AG176)-1</f>
        <v>5.1932705916273303E-2</v>
      </c>
      <c r="M167" s="460">
        <f>('FX data'!I176/'FX data'!I177)-1</f>
        <v>9.2838538308792629E-4</v>
      </c>
      <c r="N167" s="460">
        <f t="shared" si="38"/>
        <v>5.2909304864438012E-2</v>
      </c>
      <c r="O167" s="576">
        <f>('IdxETF data'!AO177/'IdxETF data'!AO176)-1</f>
        <v>-6.5802363284905852E-4</v>
      </c>
      <c r="P167" s="576">
        <f>('FX data'!L176/'FX data'!L177)-1</f>
        <v>-4.4167837783577468E-3</v>
      </c>
      <c r="Q167" s="576">
        <f t="shared" si="39"/>
        <v>-5.0719010630995154E-3</v>
      </c>
      <c r="R167" s="577">
        <f>('IdxETF data'!AY177/'IdxETF data'!AY176)-1</f>
        <v>2.2692065977714782E-2</v>
      </c>
      <c r="S167" s="577">
        <f>('FX data'!P177/'FX data'!P176)-1</f>
        <v>1.0639148868090587E-2</v>
      </c>
      <c r="T167" s="577">
        <f t="shared" si="40"/>
        <v>3.3572639113866876E-2</v>
      </c>
      <c r="V167">
        <f t="shared" si="41"/>
        <v>157</v>
      </c>
      <c r="W167" s="591">
        <f t="shared" si="42"/>
        <v>41306</v>
      </c>
      <c r="X167" s="537">
        <f t="shared" si="43"/>
        <v>1.1060603026480154E-2</v>
      </c>
      <c r="Y167" s="599">
        <f t="shared" si="44"/>
        <v>-7.7392494315842164E-3</v>
      </c>
      <c r="Z167" s="603">
        <f t="shared" si="45"/>
        <v>3.3082039354780379E-2</v>
      </c>
      <c r="AA167" s="607">
        <f t="shared" si="46"/>
        <v>-3.0577246740425723E-2</v>
      </c>
      <c r="AB167" s="612">
        <f t="shared" si="47"/>
        <v>-2.3236305623133058E-2</v>
      </c>
      <c r="AC167" s="617">
        <f t="shared" si="48"/>
        <v>1.1637809126627374E-2</v>
      </c>
      <c r="AD167" s="1213">
        <f t="shared" si="49"/>
        <v>4.0080853753783445E-3</v>
      </c>
      <c r="AE167" s="1214"/>
      <c r="AF167" s="1211">
        <f t="shared" si="50"/>
        <v>1.1060603026480154E-2</v>
      </c>
      <c r="AG167" s="1212"/>
      <c r="AH167" s="1149">
        <f t="shared" si="51"/>
        <v>140.25881823064321</v>
      </c>
      <c r="AI167" s="1149"/>
    </row>
    <row r="168" spans="3:35">
      <c r="C168" s="390">
        <f>'Step #4'!B168</f>
        <v>163</v>
      </c>
      <c r="D168" s="562">
        <f>'Step #4'!C168</f>
        <v>41487</v>
      </c>
      <c r="E168" s="581">
        <f>('IdxETF data'!C178/'IdxETF data'!C177)-1</f>
        <v>-3.1298013323604601E-2</v>
      </c>
      <c r="F168" s="458">
        <f>('IdxETF data'!AA178/'IdxETF data'!AA177)-1</f>
        <v>5.2454200560191788E-2</v>
      </c>
      <c r="G168" s="458">
        <f>('FX data'!G177/'FX data'!G178)-1</f>
        <v>3.7519167400734688E-4</v>
      </c>
      <c r="H168" s="565">
        <f t="shared" si="36"/>
        <v>5.2849072613516013E-2</v>
      </c>
      <c r="I168" s="575">
        <f>('IdxETF data'!AE178/'IdxETF data'!AE177)-1</f>
        <v>-2.0882123871983516E-2</v>
      </c>
      <c r="J168" s="425">
        <f>('FX data'!H178/'FX data'!H177)-1</f>
        <v>1.2021439509954046E-2</v>
      </c>
      <c r="K168" s="575">
        <f t="shared" si="37"/>
        <v>-9.1117175509959347E-3</v>
      </c>
      <c r="L168" s="460">
        <f>('IdxETF data'!AG178/'IdxETF data'!AG177)-1</f>
        <v>-6.9591199056455721E-3</v>
      </c>
      <c r="M168" s="460">
        <f>('FX data'!I177/'FX data'!I178)-1</f>
        <v>-6.4467050890248956E-5</v>
      </c>
      <c r="N168" s="460">
        <f t="shared" si="38"/>
        <v>-7.0231383225987098E-3</v>
      </c>
      <c r="O168" s="576">
        <f>('IdxETF data'!AO178/'IdxETF data'!AO177)-1</f>
        <v>-2.044581591596184E-2</v>
      </c>
      <c r="P168" s="576">
        <f>('FX data'!L177/'FX data'!L178)-1</f>
        <v>3.2225579053375419E-3</v>
      </c>
      <c r="Q168" s="576">
        <f t="shared" si="39"/>
        <v>-1.728914583633534E-2</v>
      </c>
      <c r="R168" s="577">
        <f>('IdxETF data'!AY178/'IdxETF data'!AY177)-1</f>
        <v>-5.9898878955509161E-2</v>
      </c>
      <c r="S168" s="577">
        <f>('FX data'!P178/'FX data'!P177)-1</f>
        <v>9.4981795155928417E-3</v>
      </c>
      <c r="T168" s="577">
        <f t="shared" si="40"/>
        <v>-5.0969629745018508E-2</v>
      </c>
      <c r="V168">
        <f t="shared" si="41"/>
        <v>158</v>
      </c>
      <c r="W168" s="591">
        <f t="shared" si="42"/>
        <v>41334</v>
      </c>
      <c r="X168" s="537">
        <f t="shared" si="43"/>
        <v>3.5987799403174314E-2</v>
      </c>
      <c r="Y168" s="599">
        <f t="shared" si="44"/>
        <v>-5.3927334917048264E-2</v>
      </c>
      <c r="Z168" s="603">
        <f t="shared" si="45"/>
        <v>-4.4848120454306861E-2</v>
      </c>
      <c r="AA168" s="607">
        <f t="shared" si="46"/>
        <v>-3.1167126154357572E-2</v>
      </c>
      <c r="AB168" s="612">
        <f t="shared" si="47"/>
        <v>6.2894862100614235E-2</v>
      </c>
      <c r="AC168" s="617">
        <f t="shared" si="48"/>
        <v>1.1911786554979154E-2</v>
      </c>
      <c r="AD168" s="1213">
        <f t="shared" si="49"/>
        <v>3.9427537056900388E-3</v>
      </c>
      <c r="AE168" s="1214"/>
      <c r="AF168" s="1211">
        <f t="shared" si="50"/>
        <v>3.5987799403174314E-2</v>
      </c>
      <c r="AG168" s="1212"/>
      <c r="AH168" s="1149">
        <f t="shared" si="51"/>
        <v>140.81182420597779</v>
      </c>
      <c r="AI168" s="1149"/>
    </row>
    <row r="169" spans="3:35">
      <c r="C169" s="390">
        <f>'Step #4'!B169</f>
        <v>164</v>
      </c>
      <c r="D169" s="562">
        <f>'Step #4'!C169</f>
        <v>41518</v>
      </c>
      <c r="E169" s="581">
        <f>('IdxETF data'!C179/'IdxETF data'!C178)-1</f>
        <v>2.9749474883188354E-2</v>
      </c>
      <c r="F169" s="458">
        <f>('IdxETF data'!AA179/'IdxETF data'!AA178)-1</f>
        <v>3.6353226481995238E-2</v>
      </c>
      <c r="G169" s="458">
        <f>('FX data'!G178/'FX data'!G179)-1</f>
        <v>1.6012025357821091E-3</v>
      </c>
      <c r="H169" s="565">
        <f t="shared" si="36"/>
        <v>3.8012637896204238E-2</v>
      </c>
      <c r="I169" s="575">
        <f>('IdxETF data'!AE179/'IdxETF data'!AE178)-1</f>
        <v>6.0624633005832651E-2</v>
      </c>
      <c r="J169" s="425">
        <f>('FX data'!H179/'FX data'!H178)-1</f>
        <v>-4.0099871377771157E-3</v>
      </c>
      <c r="K169" s="575">
        <f t="shared" si="37"/>
        <v>5.6371541869469688E-2</v>
      </c>
      <c r="L169" s="460">
        <f>('IdxETF data'!AG179/'IdxETF data'!AG178)-1</f>
        <v>5.1929090462639493E-2</v>
      </c>
      <c r="M169" s="460">
        <f>('FX data'!I178/'FX data'!I179)-1</f>
        <v>1.5474486440480995E-4</v>
      </c>
      <c r="N169" s="460">
        <f t="shared" si="38"/>
        <v>5.2091871087106556E-2</v>
      </c>
      <c r="O169" s="576">
        <f>('IdxETF data'!AO179/'IdxETF data'!AO178)-1</f>
        <v>7.9688593722663237E-2</v>
      </c>
      <c r="P169" s="576">
        <f>('FX data'!L178/'FX data'!L179)-1</f>
        <v>-1.3074524791311104E-3</v>
      </c>
      <c r="Q169" s="576">
        <f t="shared" si="39"/>
        <v>7.8276952194110905E-2</v>
      </c>
      <c r="R169" s="577">
        <f>('IdxETF data'!AY179/'IdxETF data'!AY178)-1</f>
        <v>4.5867590215120657E-2</v>
      </c>
      <c r="S169" s="577">
        <f>('FX data'!P179/'FX data'!P178)-1</f>
        <v>1.8033558099419533E-3</v>
      </c>
      <c r="T169" s="577">
        <f t="shared" si="40"/>
        <v>4.7753661610365095E-2</v>
      </c>
      <c r="V169">
        <f t="shared" si="41"/>
        <v>159</v>
      </c>
      <c r="W169" s="591">
        <f t="shared" si="42"/>
        <v>41365</v>
      </c>
      <c r="X169" s="537">
        <f t="shared" si="43"/>
        <v>1.8085763992887971E-2</v>
      </c>
      <c r="Y169" s="599">
        <f t="shared" si="44"/>
        <v>-2.3927445954452287E-2</v>
      </c>
      <c r="Z169" s="603">
        <f t="shared" si="45"/>
        <v>4.9491778537831266E-3</v>
      </c>
      <c r="AA169" s="607">
        <f t="shared" si="46"/>
        <v>1.8510520573848055E-2</v>
      </c>
      <c r="AB169" s="612">
        <f t="shared" si="47"/>
        <v>0.11895836955773387</v>
      </c>
      <c r="AC169" s="617">
        <f t="shared" si="48"/>
        <v>1.8572113146335001E-2</v>
      </c>
      <c r="AD169" s="1213">
        <f t="shared" si="49"/>
        <v>1.999166570984651E-2</v>
      </c>
      <c r="AE169" s="1214"/>
      <c r="AF169" s="1211">
        <f t="shared" si="50"/>
        <v>1.8085763992887971E-2</v>
      </c>
      <c r="AG169" s="1212"/>
      <c r="AH169" s="1149">
        <f t="shared" si="51"/>
        <v>143.62688712349737</v>
      </c>
      <c r="AI169" s="1149"/>
    </row>
    <row r="170" spans="3:35">
      <c r="C170" s="390">
        <f>'Step #4'!B170</f>
        <v>165</v>
      </c>
      <c r="D170" s="562">
        <f>'Step #4'!C170</f>
        <v>41548</v>
      </c>
      <c r="E170" s="581">
        <f>('IdxETF data'!C180/'IdxETF data'!C179)-1</f>
        <v>4.4595759864410889E-2</v>
      </c>
      <c r="F170" s="458">
        <f>('IdxETF data'!AA180/'IdxETF data'!AA179)-1</f>
        <v>-1.5198214165064283E-2</v>
      </c>
      <c r="G170" s="458">
        <f>('FX data'!G179/'FX data'!G180)-1</f>
        <v>6.5359477124271592E-5</v>
      </c>
      <c r="H170" s="565">
        <f t="shared" si="36"/>
        <v>-1.5133848035271069E-2</v>
      </c>
      <c r="I170" s="575">
        <f>('IdxETF data'!AE180/'IdxETF data'!AE179)-1</f>
        <v>5.1140220492899235E-2</v>
      </c>
      <c r="J170" s="425">
        <f>('FX data'!H180/'FX data'!H179)-1</f>
        <v>2.8106958371315605E-2</v>
      </c>
      <c r="K170" s="575">
        <f t="shared" si="37"/>
        <v>8.0684574912708751E-2</v>
      </c>
      <c r="L170" s="460">
        <f>('IdxETF data'!AG180/'IdxETF data'!AG179)-1</f>
        <v>1.5158000769635027E-2</v>
      </c>
      <c r="M170" s="460">
        <f>('FX data'!I179/'FX data'!I180)-1</f>
        <v>1.5476881408393872E-4</v>
      </c>
      <c r="N170" s="460">
        <f t="shared" si="38"/>
        <v>1.531511556952192E-2</v>
      </c>
      <c r="O170" s="576">
        <f>('IdxETF data'!AO180/'IdxETF data'!AO179)-1</f>
        <v>-8.8448495914958958E-3</v>
      </c>
      <c r="P170" s="576">
        <f>('FX data'!L179/'FX data'!L180)-1</f>
        <v>1.407445181030087E-2</v>
      </c>
      <c r="Q170" s="576">
        <f t="shared" si="39"/>
        <v>5.105115809460159E-3</v>
      </c>
      <c r="R170" s="577">
        <f>('IdxETF data'!AY180/'IdxETF data'!AY179)-1</f>
        <v>1.351059337007543E-2</v>
      </c>
      <c r="S170" s="577">
        <f>('FX data'!P180/'FX data'!P179)-1</f>
        <v>-2.0114267824998033E-2</v>
      </c>
      <c r="T170" s="577">
        <f t="shared" si="40"/>
        <v>-6.8754301484429403E-3</v>
      </c>
      <c r="V170">
        <f t="shared" si="41"/>
        <v>160</v>
      </c>
      <c r="W170" s="591">
        <f t="shared" si="42"/>
        <v>41395</v>
      </c>
      <c r="X170" s="537">
        <f t="shared" si="43"/>
        <v>2.0762783477406455E-2</v>
      </c>
      <c r="Y170" s="599">
        <f t="shared" si="44"/>
        <v>6.3715741582688112E-2</v>
      </c>
      <c r="Z170" s="603">
        <f t="shared" si="45"/>
        <v>8.2472817889933436E-2</v>
      </c>
      <c r="AA170" s="607">
        <f t="shared" si="46"/>
        <v>-1.4760783847279746E-2</v>
      </c>
      <c r="AB170" s="612">
        <f t="shared" si="47"/>
        <v>-4.6885669211039538E-2</v>
      </c>
      <c r="AC170" s="617">
        <f t="shared" si="48"/>
        <v>-2.2416120139263973E-2</v>
      </c>
      <c r="AD170" s="1213">
        <f t="shared" si="49"/>
        <v>2.1827139992097486E-2</v>
      </c>
      <c r="AE170" s="1214"/>
      <c r="AF170" s="1211">
        <f t="shared" si="50"/>
        <v>2.0762783477406455E-2</v>
      </c>
      <c r="AG170" s="1212"/>
      <c r="AH170" s="1149">
        <f t="shared" si="51"/>
        <v>146.76185129537114</v>
      </c>
      <c r="AI170" s="1149"/>
    </row>
    <row r="171" spans="3:35">
      <c r="C171" s="390">
        <f>'Step #4'!B171</f>
        <v>166</v>
      </c>
      <c r="D171" s="562">
        <f>'Step #4'!C171</f>
        <v>41579</v>
      </c>
      <c r="E171" s="581">
        <f>('IdxETF data'!C181/'IdxETF data'!C180)-1</f>
        <v>2.804946087194149E-2</v>
      </c>
      <c r="F171" s="458">
        <f>('IdxETF data'!AA181/'IdxETF data'!AA180)-1</f>
        <v>3.6836652862881181E-2</v>
      </c>
      <c r="G171" s="458">
        <f>('FX data'!G180/'FX data'!G181)-1</f>
        <v>3.3938320790909415E-3</v>
      </c>
      <c r="H171" s="565">
        <f t="shared" si="36"/>
        <v>4.0355502356144601E-2</v>
      </c>
      <c r="I171" s="575">
        <f>('IdxETF data'!AE181/'IdxETF data'!AE180)-1</f>
        <v>4.1109494682988412E-2</v>
      </c>
      <c r="J171" s="425">
        <f>('FX data'!H181/'FX data'!H180)-1</f>
        <v>-3.3988473474212411E-3</v>
      </c>
      <c r="K171" s="575">
        <f t="shared" si="37"/>
        <v>3.7570922438610044E-2</v>
      </c>
      <c r="L171" s="460">
        <f>('IdxETF data'!AG181/'IdxETF data'!AG180)-1</f>
        <v>2.9083391628360378E-2</v>
      </c>
      <c r="M171" s="460">
        <f>('FX data'!I180/'FX data'!I181)-1</f>
        <v>1.4189154326404996E-4</v>
      </c>
      <c r="N171" s="460">
        <f t="shared" si="38"/>
        <v>2.9229409858945843E-2</v>
      </c>
      <c r="O171" s="576">
        <f>('IdxETF data'!AO181/'IdxETF data'!AO180)-1</f>
        <v>9.3099890630966353E-2</v>
      </c>
      <c r="P171" s="576">
        <f>('FX data'!L180/'FX data'!L181)-1</f>
        <v>-7.390159951407238E-3</v>
      </c>
      <c r="Q171" s="576">
        <f t="shared" si="39"/>
        <v>8.5021707596337759E-2</v>
      </c>
      <c r="R171" s="577">
        <f>('IdxETF data'!AY181/'IdxETF data'!AY180)-1</f>
        <v>-1.0689303115476112E-2</v>
      </c>
      <c r="S171" s="577">
        <f>('FX data'!P181/'FX data'!P180)-1</f>
        <v>-6.8690095846645205E-3</v>
      </c>
      <c r="T171" s="577">
        <f t="shared" si="40"/>
        <v>-1.748488777458701E-2</v>
      </c>
      <c r="V171">
        <f t="shared" si="41"/>
        <v>161</v>
      </c>
      <c r="W171" s="591">
        <f t="shared" si="42"/>
        <v>41426</v>
      </c>
      <c r="X171" s="537">
        <f t="shared" si="43"/>
        <v>-1.499932545960736E-2</v>
      </c>
      <c r="Y171" s="599">
        <f t="shared" si="44"/>
        <v>-0.13499760760554225</v>
      </c>
      <c r="Z171" s="603">
        <f t="shared" si="45"/>
        <v>-5.346051723711609E-2</v>
      </c>
      <c r="AA171" s="607">
        <f t="shared" si="46"/>
        <v>-7.1231848110338669E-2</v>
      </c>
      <c r="AB171" s="612">
        <f t="shared" si="47"/>
        <v>-2.6079807783064179E-2</v>
      </c>
      <c r="AC171" s="617">
        <f t="shared" si="48"/>
        <v>-3.5482888286738734E-2</v>
      </c>
      <c r="AD171" s="1213">
        <f t="shared" si="49"/>
        <v>-4.7547903328255856E-2</v>
      </c>
      <c r="AE171" s="1214"/>
      <c r="AF171" s="1211">
        <f t="shared" si="50"/>
        <v>-1.499932545960736E-2</v>
      </c>
      <c r="AG171" s="1212"/>
      <c r="AH171" s="1149">
        <f t="shared" si="51"/>
        <v>139.78363297770298</v>
      </c>
      <c r="AI171" s="1149"/>
    </row>
    <row r="172" spans="3:35">
      <c r="C172" s="390">
        <f>'Step #4'!B172</f>
        <v>167</v>
      </c>
      <c r="D172" s="562">
        <f>'Step #4'!C172</f>
        <v>41609</v>
      </c>
      <c r="E172" s="581">
        <f>('IdxETF data'!C182/'IdxETF data'!C181)-1</f>
        <v>2.3562833299184183E-2</v>
      </c>
      <c r="F172" s="458">
        <f>('IdxETF data'!AA182/'IdxETF data'!AA181)-1</f>
        <v>-4.7073044419134513E-2</v>
      </c>
      <c r="G172" s="458">
        <f>('FX data'!G181/'FX data'!G182)-1</f>
        <v>1.0832635777242583E-3</v>
      </c>
      <c r="H172" s="565">
        <f t="shared" si="36"/>
        <v>-4.6040773355922049E-2</v>
      </c>
      <c r="I172" s="575">
        <f>('IdxETF data'!AE182/'IdxETF data'!AE181)-1</f>
        <v>1.5614637921688157E-2</v>
      </c>
      <c r="J172" s="425">
        <f>('FX data'!H182/'FX data'!H181)-1</f>
        <v>4.7449584816132706E-3</v>
      </c>
      <c r="K172" s="575">
        <f t="shared" si="37"/>
        <v>2.0433687211945273E-2</v>
      </c>
      <c r="L172" s="460">
        <f>('IdxETF data'!AG182/'IdxETF data'!AG181)-1</f>
        <v>-2.4073174462374669E-2</v>
      </c>
      <c r="M172" s="460">
        <f>('FX data'!I181/'FX data'!I182)-1</f>
        <v>9.0302772295158817E-5</v>
      </c>
      <c r="N172" s="460">
        <f t="shared" si="38"/>
        <v>-2.3985045564471452E-2</v>
      </c>
      <c r="O172" s="576">
        <f>('IdxETF data'!AO182/'IdxETF data'!AO181)-1</f>
        <v>4.0189290825287882E-2</v>
      </c>
      <c r="P172" s="576">
        <f>('FX data'!L181/'FX data'!L182)-1</f>
        <v>-4.1343167701863415E-2</v>
      </c>
      <c r="Q172" s="576">
        <f t="shared" si="39"/>
        <v>-2.8154294669843205E-3</v>
      </c>
      <c r="R172" s="577">
        <f>('IdxETF data'!AY182/'IdxETF data'!AY181)-1</f>
        <v>-2.8083069324179588E-3</v>
      </c>
      <c r="S172" s="577">
        <f>('FX data'!P182/'FX data'!P181)-1</f>
        <v>1.0133504905903035E-2</v>
      </c>
      <c r="T172" s="577">
        <f t="shared" si="40"/>
        <v>7.296739981408118E-3</v>
      </c>
      <c r="V172">
        <f t="shared" si="41"/>
        <v>162</v>
      </c>
      <c r="W172" s="591">
        <f t="shared" si="42"/>
        <v>41456</v>
      </c>
      <c r="X172" s="537">
        <f t="shared" si="43"/>
        <v>4.9462111213487203E-2</v>
      </c>
      <c r="Y172" s="599">
        <f t="shared" si="44"/>
        <v>7.1595571606151154E-3</v>
      </c>
      <c r="Z172" s="603">
        <f t="shared" si="45"/>
        <v>3.6779886553697683E-2</v>
      </c>
      <c r="AA172" s="607">
        <f t="shared" si="46"/>
        <v>5.2909304864438012E-2</v>
      </c>
      <c r="AB172" s="612">
        <f t="shared" si="47"/>
        <v>-5.0719010630995154E-3</v>
      </c>
      <c r="AC172" s="617">
        <f t="shared" si="48"/>
        <v>3.3572639113866876E-2</v>
      </c>
      <c r="AD172" s="1213">
        <f t="shared" si="49"/>
        <v>3.4516765334062338E-2</v>
      </c>
      <c r="AE172" s="1214"/>
      <c r="AF172" s="1211">
        <f t="shared" si="50"/>
        <v>4.9462111213487203E-2</v>
      </c>
      <c r="AG172" s="1212"/>
      <c r="AH172" s="1149">
        <f t="shared" si="51"/>
        <v>144.60851183473704</v>
      </c>
      <c r="AI172" s="1149"/>
    </row>
    <row r="173" spans="3:35">
      <c r="C173" s="390">
        <f>'Step #4'!B173</f>
        <v>168</v>
      </c>
      <c r="D173" s="562">
        <f>'Step #4'!C173</f>
        <v>41640</v>
      </c>
      <c r="E173" s="581">
        <f>('IdxETF data'!C183/'IdxETF data'!C182)-1</f>
        <v>-3.5582895107013734E-2</v>
      </c>
      <c r="F173" s="458">
        <f>('IdxETF data'!AA183/'IdxETF data'!AA182)-1</f>
        <v>-3.9175746601455619E-2</v>
      </c>
      <c r="G173" s="458">
        <f>('FX data'!G182/'FX data'!G183)-1</f>
        <v>6.9912733042443165E-3</v>
      </c>
      <c r="H173" s="565">
        <f t="shared" si="36"/>
        <v>-3.2458361648599943E-2</v>
      </c>
      <c r="I173" s="575">
        <f>('IdxETF data'!AE183/'IdxETF data'!AE182)-1</f>
        <v>-2.5719804001158919E-2</v>
      </c>
      <c r="J173" s="425">
        <f>('FX data'!H183/'FX data'!H182)-1</f>
        <v>8.7072018890201885E-3</v>
      </c>
      <c r="K173" s="575">
        <f t="shared" si="37"/>
        <v>-1.7236549638122822E-2</v>
      </c>
      <c r="L173" s="460">
        <f>('IdxETF data'!AG183/'IdxETF data'!AG182)-1</f>
        <v>-5.4533141722797329E-2</v>
      </c>
      <c r="M173" s="460">
        <f>('FX data'!I182/'FX data'!I183)-1</f>
        <v>-2.1925864781913162E-4</v>
      </c>
      <c r="N173" s="460">
        <f t="shared" si="38"/>
        <v>-5.474044350770102E-2</v>
      </c>
      <c r="O173" s="576">
        <f>('IdxETF data'!AO183/'IdxETF data'!AO182)-1</f>
        <v>-8.4510044516942995E-2</v>
      </c>
      <c r="P173" s="576">
        <f>('FX data'!L182/'FX data'!L183)-1</f>
        <v>-1.7169019458222023E-2</v>
      </c>
      <c r="Q173" s="576">
        <f t="shared" si="39"/>
        <v>-0.10022810937643845</v>
      </c>
      <c r="R173" s="577">
        <f>('IdxETF data'!AY183/'IdxETF data'!AY182)-1</f>
        <v>-4.4266160265609367E-2</v>
      </c>
      <c r="S173" s="577">
        <f>('FX data'!P183/'FX data'!P182)-1</f>
        <v>8.4394904458597875E-3</v>
      </c>
      <c r="T173" s="577">
        <f t="shared" si="40"/>
        <v>-3.6200253656386128E-2</v>
      </c>
      <c r="V173">
        <f t="shared" si="41"/>
        <v>163</v>
      </c>
      <c r="W173" s="591">
        <f t="shared" si="42"/>
        <v>41487</v>
      </c>
      <c r="X173" s="537">
        <f t="shared" si="43"/>
        <v>-3.1298013323604601E-2</v>
      </c>
      <c r="Y173" s="599">
        <f t="shared" si="44"/>
        <v>5.2849072613516013E-2</v>
      </c>
      <c r="Z173" s="603">
        <f t="shared" si="45"/>
        <v>-9.1117175509959347E-3</v>
      </c>
      <c r="AA173" s="607">
        <f t="shared" si="46"/>
        <v>-7.0231383225987098E-3</v>
      </c>
      <c r="AB173" s="612">
        <f t="shared" si="47"/>
        <v>-1.728914583633534E-2</v>
      </c>
      <c r="AC173" s="617">
        <f t="shared" si="48"/>
        <v>-5.0969629745018508E-2</v>
      </c>
      <c r="AD173" s="1213">
        <f t="shared" si="49"/>
        <v>-1.3486793460459084E-2</v>
      </c>
      <c r="AE173" s="1214"/>
      <c r="AF173" s="1211">
        <f t="shared" si="50"/>
        <v>-3.1298013323604601E-2</v>
      </c>
      <c r="AG173" s="1212"/>
      <c r="AH173" s="1149">
        <f t="shared" si="51"/>
        <v>142.65820670299757</v>
      </c>
      <c r="AI173" s="1149"/>
    </row>
    <row r="174" spans="3:35">
      <c r="C174" s="390">
        <f>'Step #4'!B174</f>
        <v>169</v>
      </c>
      <c r="D174" s="562">
        <f>'Step #4'!C174</f>
        <v>41671</v>
      </c>
      <c r="E174" s="581">
        <f>('IdxETF data'!C184/'IdxETF data'!C183)-1</f>
        <v>4.3117037568930705E-2</v>
      </c>
      <c r="F174" s="458">
        <f>('IdxETF data'!AA184/'IdxETF data'!AA183)-1</f>
        <v>1.1420583374429416E-2</v>
      </c>
      <c r="G174" s="458">
        <f>('FX data'!G183/'FX data'!G184)-1</f>
        <v>-1.5841584158415856E-3</v>
      </c>
      <c r="H174" s="565">
        <f t="shared" si="36"/>
        <v>9.8183329453214174E-3</v>
      </c>
      <c r="I174" s="575">
        <f>('IdxETF data'!AE184/'IdxETF data'!AE183)-1</f>
        <v>4.1433451699000257E-2</v>
      </c>
      <c r="J174" s="425">
        <f>('FX data'!H184/'FX data'!H183)-1</f>
        <v>-1.0753474762253079E-2</v>
      </c>
      <c r="K174" s="575">
        <f t="shared" si="37"/>
        <v>3.0234423359589035E-2</v>
      </c>
      <c r="L174" s="460">
        <f>('IdxETF data'!AG184/'IdxETF data'!AG183)-1</f>
        <v>3.6375118733260381E-2</v>
      </c>
      <c r="M174" s="460">
        <f>('FX data'!I183/'FX data'!I184)-1</f>
        <v>-1.4295833601648544E-3</v>
      </c>
      <c r="N174" s="460">
        <f t="shared" si="38"/>
        <v>3.4893534108630497E-2</v>
      </c>
      <c r="O174" s="576">
        <f>('IdxETF data'!AO184/'IdxETF data'!AO183)-1</f>
        <v>-4.9253954804722166E-3</v>
      </c>
      <c r="P174" s="576">
        <f>('FX data'!L183/'FX data'!L184)-1</f>
        <v>3.6890515280387781E-2</v>
      </c>
      <c r="Q174" s="576">
        <f t="shared" si="39"/>
        <v>3.1783419422681147E-2</v>
      </c>
      <c r="R174" s="577">
        <f>('IdxETF data'!AY184/'IdxETF data'!AY183)-1</f>
        <v>2.7602902597262169E-2</v>
      </c>
      <c r="S174" s="577">
        <f>('FX data'!P184/'FX data'!P183)-1</f>
        <v>7.0266856150325019E-3</v>
      </c>
      <c r="T174" s="577">
        <f t="shared" si="40"/>
        <v>3.4823545130908018E-2</v>
      </c>
      <c r="V174">
        <f t="shared" si="41"/>
        <v>164</v>
      </c>
      <c r="W174" s="591">
        <f t="shared" si="42"/>
        <v>41518</v>
      </c>
      <c r="X174" s="537">
        <f t="shared" si="43"/>
        <v>2.9749474883188354E-2</v>
      </c>
      <c r="Y174" s="599">
        <f t="shared" si="44"/>
        <v>3.8012637896204238E-2</v>
      </c>
      <c r="Z174" s="603">
        <f t="shared" si="45"/>
        <v>5.6371541869469688E-2</v>
      </c>
      <c r="AA174" s="607">
        <f t="shared" si="46"/>
        <v>5.2091871087106556E-2</v>
      </c>
      <c r="AB174" s="612">
        <f t="shared" si="47"/>
        <v>7.8276952194110905E-2</v>
      </c>
      <c r="AC174" s="617">
        <f t="shared" si="48"/>
        <v>4.7753661610365095E-2</v>
      </c>
      <c r="AD174" s="1213">
        <f t="shared" si="49"/>
        <v>4.386966540728468E-2</v>
      </c>
      <c r="AE174" s="1214"/>
      <c r="AF174" s="1211">
        <f t="shared" si="50"/>
        <v>2.9749474883188354E-2</v>
      </c>
      <c r="AG174" s="1212"/>
      <c r="AH174" s="1149">
        <f t="shared" si="51"/>
        <v>148.91657449866133</v>
      </c>
      <c r="AI174" s="1149"/>
    </row>
    <row r="175" spans="3:35">
      <c r="C175" s="390">
        <f>'Step #4'!B175</f>
        <v>170</v>
      </c>
      <c r="D175" s="562">
        <f>'Step #4'!C175</f>
        <v>41699</v>
      </c>
      <c r="E175" s="581">
        <f>('IdxETF data'!C185/'IdxETF data'!C184)-1</f>
        <v>6.9321573583585039E-3</v>
      </c>
      <c r="F175" s="458">
        <f>('IdxETF data'!AA185/'IdxETF data'!AA184)-1</f>
        <v>-1.1183168609296468E-2</v>
      </c>
      <c r="G175" s="458">
        <f>('FX data'!G184/'FX data'!G185)-1</f>
        <v>-1.3992840872111945E-2</v>
      </c>
      <c r="H175" s="565">
        <f t="shared" si="36"/>
        <v>-2.5019525182612523E-2</v>
      </c>
      <c r="I175" s="575">
        <f>('IdxETF data'!AE185/'IdxETF data'!AE184)-1</f>
        <v>-1.4049607607874881E-2</v>
      </c>
      <c r="J175" s="425">
        <f>('FX data'!H185/'FX data'!H184)-1</f>
        <v>1.774754122605926E-2</v>
      </c>
      <c r="K175" s="575">
        <f t="shared" si="37"/>
        <v>3.4485876279537475E-3</v>
      </c>
      <c r="L175" s="460">
        <f>('IdxETF data'!AG185/'IdxETF data'!AG184)-1</f>
        <v>-3.0034661479789171E-2</v>
      </c>
      <c r="M175" s="460">
        <f>('FX data'!I184/'FX data'!I185)-1</f>
        <v>5.7989690721660381E-4</v>
      </c>
      <c r="N175" s="460">
        <f t="shared" si="38"/>
        <v>-2.9472181579873968E-2</v>
      </c>
      <c r="O175" s="576">
        <f>('IdxETF data'!AO185/'IdxETF data'!AO184)-1</f>
        <v>-8.9213478009075864E-4</v>
      </c>
      <c r="P175" s="576">
        <f>('FX data'!L184/'FX data'!L185)-1</f>
        <v>-2.4664561957379316E-3</v>
      </c>
      <c r="Q175" s="576">
        <f t="shared" si="39"/>
        <v>-3.3563905644728997E-3</v>
      </c>
      <c r="R175" s="577">
        <f>('IdxETF data'!AY185/'IdxETF data'!AY184)-1</f>
        <v>2.5022691181742829E-2</v>
      </c>
      <c r="S175" s="577">
        <f>('FX data'!P185/'FX data'!P184)-1</f>
        <v>-3.6064288514309206E-3</v>
      </c>
      <c r="T175" s="577">
        <f t="shared" si="40"/>
        <v>2.1326019774893679E-2</v>
      </c>
      <c r="V175">
        <f t="shared" si="41"/>
        <v>165</v>
      </c>
      <c r="W175" s="591">
        <f t="shared" si="42"/>
        <v>41548</v>
      </c>
      <c r="X175" s="537">
        <f t="shared" si="43"/>
        <v>4.4595759864410889E-2</v>
      </c>
      <c r="Y175" s="599">
        <f t="shared" si="44"/>
        <v>-1.5133848035271069E-2</v>
      </c>
      <c r="Z175" s="603">
        <f t="shared" si="45"/>
        <v>8.0684574912708751E-2</v>
      </c>
      <c r="AA175" s="607">
        <f t="shared" si="46"/>
        <v>1.531511556952192E-2</v>
      </c>
      <c r="AB175" s="612">
        <f t="shared" si="47"/>
        <v>5.105115809460159E-3</v>
      </c>
      <c r="AC175" s="617">
        <f t="shared" si="48"/>
        <v>-6.8754301484429403E-3</v>
      </c>
      <c r="AD175" s="1213">
        <f t="shared" si="49"/>
        <v>2.9025393100433922E-2</v>
      </c>
      <c r="AE175" s="1214"/>
      <c r="AF175" s="1211">
        <f t="shared" si="50"/>
        <v>4.4595759864410889E-2</v>
      </c>
      <c r="AG175" s="1212"/>
      <c r="AH175" s="1149">
        <f t="shared" si="51"/>
        <v>153.23893661265501</v>
      </c>
      <c r="AI175" s="1149"/>
    </row>
    <row r="176" spans="3:35">
      <c r="C176" s="390">
        <f>'Step #4'!B176</f>
        <v>171</v>
      </c>
      <c r="D176" s="562">
        <f>'Step #4'!C176</f>
        <v>41730</v>
      </c>
      <c r="E176" s="581">
        <f>('IdxETF data'!C186/'IdxETF data'!C185)-1</f>
        <v>6.2007968638175814E-3</v>
      </c>
      <c r="F176" s="458">
        <f>('IdxETF data'!AA186/'IdxETF data'!AA185)-1</f>
        <v>-3.4170940810124284E-3</v>
      </c>
      <c r="G176" s="458">
        <f>('FX data'!G185/'FX data'!G186)-1</f>
        <v>-9.731889662284221E-3</v>
      </c>
      <c r="H176" s="565">
        <f t="shared" si="36"/>
        <v>-1.3115728960734541E-2</v>
      </c>
      <c r="I176" s="575">
        <f>('IdxETF data'!AE186/'IdxETF data'!AE185)-1</f>
        <v>4.9519420157260186E-3</v>
      </c>
      <c r="J176" s="425">
        <f>('FX data'!H186/'FX data'!H185)-1</f>
        <v>2.9790016711472855E-3</v>
      </c>
      <c r="K176" s="575">
        <f t="shared" si="37"/>
        <v>7.9456955304135768E-3</v>
      </c>
      <c r="L176" s="460">
        <f>('IdxETF data'!AG186/'IdxETF data'!AG185)-1</f>
        <v>-7.7151357894311712E-4</v>
      </c>
      <c r="M176" s="460">
        <f>('FX data'!I185/'FX data'!I186)-1</f>
        <v>4.125412541253759E-4</v>
      </c>
      <c r="N176" s="460">
        <f t="shared" si="38"/>
        <v>-3.5929060599715346E-4</v>
      </c>
      <c r="O176" s="576">
        <f>('IdxETF data'!AO186/'IdxETF data'!AO185)-1</f>
        <v>-3.5320051770558303E-2</v>
      </c>
      <c r="P176" s="576">
        <f>('FX data'!L185/'FX data'!L186)-1</f>
        <v>-2.0865533230293609E-2</v>
      </c>
      <c r="Q176" s="576">
        <f t="shared" si="39"/>
        <v>-5.544861328693762E-2</v>
      </c>
      <c r="R176" s="577">
        <f>('IdxETF data'!AY186/'IdxETF data'!AY185)-1</f>
        <v>2.3862937950598129E-2</v>
      </c>
      <c r="S176" s="577">
        <f>('FX data'!P186/'FX data'!P185)-1</f>
        <v>-9.4421276260917564E-3</v>
      </c>
      <c r="T176" s="577">
        <f t="shared" si="40"/>
        <v>1.4195493418843297E-2</v>
      </c>
      <c r="V176">
        <f t="shared" si="41"/>
        <v>166</v>
      </c>
      <c r="W176" s="591">
        <f t="shared" si="42"/>
        <v>41579</v>
      </c>
      <c r="X176" s="537">
        <f t="shared" si="43"/>
        <v>2.804946087194149E-2</v>
      </c>
      <c r="Y176" s="599">
        <f t="shared" si="44"/>
        <v>4.0355502356144601E-2</v>
      </c>
      <c r="Z176" s="603">
        <f t="shared" si="45"/>
        <v>3.7570922438610044E-2</v>
      </c>
      <c r="AA176" s="607">
        <f t="shared" si="46"/>
        <v>2.9229409858945843E-2</v>
      </c>
      <c r="AB176" s="612">
        <f t="shared" si="47"/>
        <v>8.5021707596337759E-2</v>
      </c>
      <c r="AC176" s="617">
        <f t="shared" si="48"/>
        <v>-1.748488777458701E-2</v>
      </c>
      <c r="AD176" s="1213">
        <f t="shared" si="49"/>
        <v>3.2585371036059449E-2</v>
      </c>
      <c r="AE176" s="1214"/>
      <c r="AF176" s="1211">
        <f t="shared" si="50"/>
        <v>2.804946087194149E-2</v>
      </c>
      <c r="AG176" s="1212"/>
      <c r="AH176" s="1149">
        <f t="shared" si="51"/>
        <v>158.23228421934957</v>
      </c>
      <c r="AI176" s="1149"/>
    </row>
    <row r="177" spans="3:35">
      <c r="C177" s="390">
        <f>'Step #4'!B177</f>
        <v>172</v>
      </c>
      <c r="D177" s="562">
        <f>'Step #4'!C177</f>
        <v>41760</v>
      </c>
      <c r="E177" s="581">
        <f>('IdxETF data'!C187/'IdxETF data'!C186)-1</f>
        <v>2.1030282120013677E-2</v>
      </c>
      <c r="F177" s="458">
        <f>('IdxETF data'!AA187/'IdxETF data'!AA186)-1</f>
        <v>6.3434022008999058E-3</v>
      </c>
      <c r="G177" s="458">
        <f>('FX data'!G186/'FX data'!G187)-1</f>
        <v>-8.419740857311675E-3</v>
      </c>
      <c r="H177" s="565">
        <f t="shared" si="36"/>
        <v>-2.1297484590970805E-3</v>
      </c>
      <c r="I177" s="575">
        <f>('IdxETF data'!AE187/'IdxETF data'!AE186)-1</f>
        <v>3.5408820302467392E-2</v>
      </c>
      <c r="J177" s="425">
        <f>('FX data'!H187/'FX data'!H186)-1</f>
        <v>4.563894523326617E-3</v>
      </c>
      <c r="K177" s="575">
        <f t="shared" si="37"/>
        <v>4.0134316946849991E-2</v>
      </c>
      <c r="L177" s="460">
        <f>('IdxETF data'!AG187/'IdxETF data'!AG186)-1</f>
        <v>4.2815620419681455E-2</v>
      </c>
      <c r="M177" s="460">
        <f>('FX data'!I186/'FX data'!I187)-1</f>
        <v>5.1594262717991057E-4</v>
      </c>
      <c r="N177" s="460">
        <f t="shared" si="38"/>
        <v>4.3353653450544982E-2</v>
      </c>
      <c r="O177" s="576">
        <f>('IdxETF data'!AO187/'IdxETF data'!AO186)-1</f>
        <v>2.29493147718971E-2</v>
      </c>
      <c r="P177" s="576">
        <f>('FX data'!L186/'FX data'!L187)-1</f>
        <v>1.1925708699902282E-2</v>
      </c>
      <c r="Q177" s="576">
        <f t="shared" si="39"/>
        <v>3.5148710314631293E-2</v>
      </c>
      <c r="R177" s="577">
        <f>('IdxETF data'!AY187/'IdxETF data'!AY186)-1</f>
        <v>9.5384084258625101E-3</v>
      </c>
      <c r="S177" s="577">
        <f>('FX data'!P187/'FX data'!P186)-1</f>
        <v>-5.0838033203589594E-3</v>
      </c>
      <c r="T177" s="577">
        <f t="shared" si="40"/>
        <v>4.4061137130773087E-3</v>
      </c>
      <c r="V177">
        <f t="shared" si="41"/>
        <v>167</v>
      </c>
      <c r="W177" s="591">
        <f t="shared" si="42"/>
        <v>41609</v>
      </c>
      <c r="X177" s="537">
        <f t="shared" si="43"/>
        <v>2.3562833299184183E-2</v>
      </c>
      <c r="Y177" s="599">
        <f t="shared" si="44"/>
        <v>-4.6040773355922049E-2</v>
      </c>
      <c r="Z177" s="603">
        <f t="shared" si="45"/>
        <v>2.0433687211945273E-2</v>
      </c>
      <c r="AA177" s="607">
        <f t="shared" si="46"/>
        <v>-2.3985045564471452E-2</v>
      </c>
      <c r="AB177" s="612">
        <f t="shared" si="47"/>
        <v>-2.8154294669843205E-3</v>
      </c>
      <c r="AC177" s="617">
        <f t="shared" si="48"/>
        <v>7.296739981408118E-3</v>
      </c>
      <c r="AD177" s="1213">
        <f t="shared" si="49"/>
        <v>3.6336968930723908E-3</v>
      </c>
      <c r="AE177" s="1214"/>
      <c r="AF177" s="1211">
        <f t="shared" si="50"/>
        <v>2.3562833299184183E-2</v>
      </c>
      <c r="AG177" s="1212"/>
      <c r="AH177" s="1149">
        <f t="shared" si="51"/>
        <v>158.80725237890115</v>
      </c>
      <c r="AI177" s="1149"/>
    </row>
    <row r="178" spans="3:35">
      <c r="C178" s="390">
        <f>'Step #4'!B178</f>
        <v>173</v>
      </c>
      <c r="D178" s="562">
        <f>'Step #4'!C178</f>
        <v>41791</v>
      </c>
      <c r="E178" s="581">
        <f>('IdxETF data'!C188/'IdxETF data'!C187)-1</f>
        <v>1.9058313448431896E-2</v>
      </c>
      <c r="F178" s="458">
        <f>('IdxETF data'!AA188/'IdxETF data'!AA187)-1</f>
        <v>4.4697990395738962E-3</v>
      </c>
      <c r="G178" s="458">
        <f>('FX data'!G187/'FX data'!G188)-1</f>
        <v>1.9208912935602118E-3</v>
      </c>
      <c r="H178" s="565">
        <f t="shared" si="36"/>
        <v>6.3992763311930823E-3</v>
      </c>
      <c r="I178" s="575">
        <f>('IdxETF data'!AE188/'IdxETF data'!AE187)-1</f>
        <v>-1.1082795015908253E-2</v>
      </c>
      <c r="J178" s="425">
        <f>('FX data'!H188/'FX data'!H187)-1</f>
        <v>-1.8821662940794681E-2</v>
      </c>
      <c r="K178" s="575">
        <f t="shared" si="37"/>
        <v>-2.9695861324471551E-2</v>
      </c>
      <c r="L178" s="460">
        <f>('IdxETF data'!AG188/'IdxETF data'!AG187)-1</f>
        <v>4.7254121846733721E-3</v>
      </c>
      <c r="M178" s="460">
        <f>('FX data'!I187/'FX data'!I188)-1</f>
        <v>-1.160736164670384E-4</v>
      </c>
      <c r="N178" s="460">
        <f t="shared" si="38"/>
        <v>4.6087900725246822E-3</v>
      </c>
      <c r="O178" s="576">
        <f>('IdxETF data'!AO188/'IdxETF data'!AO187)-1</f>
        <v>3.6201884466889211E-2</v>
      </c>
      <c r="P178" s="576">
        <f>('FX data'!L187/'FX data'!L188)-1</f>
        <v>0</v>
      </c>
      <c r="Q178" s="576">
        <f t="shared" si="39"/>
        <v>3.6201884466889211E-2</v>
      </c>
      <c r="R178" s="577">
        <f>('IdxETF data'!AY188/'IdxETF data'!AY187)-1</f>
        <v>-1.2191141831475294E-2</v>
      </c>
      <c r="S178" s="577">
        <f>('FX data'!P188/'FX data'!P187)-1</f>
        <v>3.1137724550898138E-3</v>
      </c>
      <c r="T178" s="577">
        <f t="shared" si="40"/>
        <v>-9.1153298180164377E-3</v>
      </c>
      <c r="V178">
        <f t="shared" si="41"/>
        <v>168</v>
      </c>
      <c r="W178" s="591">
        <f t="shared" si="42"/>
        <v>41640</v>
      </c>
      <c r="X178" s="537">
        <f t="shared" si="43"/>
        <v>-3.5582895107013734E-2</v>
      </c>
      <c r="Y178" s="599">
        <f t="shared" si="44"/>
        <v>-3.2458361648599943E-2</v>
      </c>
      <c r="Z178" s="603">
        <f t="shared" si="45"/>
        <v>-1.7236549638122822E-2</v>
      </c>
      <c r="AA178" s="607">
        <f t="shared" si="46"/>
        <v>-5.474044350770102E-2</v>
      </c>
      <c r="AB178" s="612">
        <f t="shared" si="47"/>
        <v>-0.10022810937643845</v>
      </c>
      <c r="AC178" s="617">
        <f t="shared" si="48"/>
        <v>-3.6200253656386128E-2</v>
      </c>
      <c r="AD178" s="1213">
        <f t="shared" si="49"/>
        <v>-4.0804275389866473E-2</v>
      </c>
      <c r="AE178" s="1214"/>
      <c r="AF178" s="1211">
        <f t="shared" si="50"/>
        <v>-3.5582895107013734E-2</v>
      </c>
      <c r="AG178" s="1212"/>
      <c r="AH178" s="1149">
        <f t="shared" si="51"/>
        <v>152.32723751892445</v>
      </c>
      <c r="AI178" s="1149"/>
    </row>
    <row r="179" spans="3:35">
      <c r="C179" s="390">
        <f>'Step #4'!B179</f>
        <v>174</v>
      </c>
      <c r="D179" s="562">
        <f>'Step #4'!C179</f>
        <v>41821</v>
      </c>
      <c r="E179" s="581">
        <f>('IdxETF data'!C189/'IdxETF data'!C188)-1</f>
        <v>-1.5079863077291922E-2</v>
      </c>
      <c r="F179" s="458">
        <f>('IdxETF data'!AA189/'IdxETF data'!AA188)-1</f>
        <v>7.4809888841844696E-2</v>
      </c>
      <c r="G179" s="458">
        <f>('FX data'!G188/'FX data'!G189)-1</f>
        <v>7.6780385514960692E-3</v>
      </c>
      <c r="H179" s="565">
        <f t="shared" si="36"/>
        <v>8.3062320603901618E-2</v>
      </c>
      <c r="I179" s="575">
        <f>('IdxETF data'!AE189/'IdxETF data'!AE188)-1</f>
        <v>-4.3281480804356787E-2</v>
      </c>
      <c r="J179" s="425">
        <f>('FX data'!H189/'FX data'!H188)-1</f>
        <v>5.5122739967661261E-3</v>
      </c>
      <c r="K179" s="575">
        <f t="shared" si="37"/>
        <v>-3.8007786188770099E-2</v>
      </c>
      <c r="L179" s="460">
        <f>('IdxETF data'!AG189/'IdxETF data'!AG188)-1</f>
        <v>6.7532567273659749E-2</v>
      </c>
      <c r="M179" s="460">
        <f>('FX data'!I188/'FX data'!I189)-1</f>
        <v>4.7741935483869291E-4</v>
      </c>
      <c r="N179" s="460">
        <f t="shared" si="38"/>
        <v>6.8042227983196923E-2</v>
      </c>
      <c r="O179" s="576">
        <f>('IdxETF data'!AO189/'IdxETF data'!AO188)-1</f>
        <v>3.0251082226615766E-2</v>
      </c>
      <c r="P179" s="576">
        <f>('FX data'!L188/'FX data'!L189)-1</f>
        <v>7.7824844842870888E-3</v>
      </c>
      <c r="Q179" s="576">
        <f t="shared" si="39"/>
        <v>3.8268995288964325E-2</v>
      </c>
      <c r="R179" s="577">
        <f>('IdxETF data'!AY189/'IdxETF data'!AY188)-1</f>
        <v>3.6364293628167177E-2</v>
      </c>
      <c r="S179" s="577">
        <f>('FX data'!P189/'FX data'!P188)-1</f>
        <v>-8.7551735116204732E-3</v>
      </c>
      <c r="T179" s="577">
        <f t="shared" si="40"/>
        <v>2.7290744416204493E-2</v>
      </c>
      <c r="V179">
        <f t="shared" si="41"/>
        <v>169</v>
      </c>
      <c r="W179" s="591">
        <f t="shared" si="42"/>
        <v>41671</v>
      </c>
      <c r="X179" s="537">
        <f t="shared" si="43"/>
        <v>4.3117037568930705E-2</v>
      </c>
      <c r="Y179" s="599">
        <f t="shared" si="44"/>
        <v>9.8183329453214174E-3</v>
      </c>
      <c r="Z179" s="603">
        <f t="shared" si="45"/>
        <v>3.0234423359589035E-2</v>
      </c>
      <c r="AA179" s="607">
        <f t="shared" si="46"/>
        <v>3.4893534108630497E-2</v>
      </c>
      <c r="AB179" s="612">
        <f t="shared" si="47"/>
        <v>3.1783419422681147E-2</v>
      </c>
      <c r="AC179" s="617">
        <f t="shared" si="48"/>
        <v>3.4823545130908018E-2</v>
      </c>
      <c r="AD179" s="1213">
        <f t="shared" si="49"/>
        <v>3.3404778339530816E-2</v>
      </c>
      <c r="AE179" s="1214"/>
      <c r="AF179" s="1211">
        <f t="shared" si="50"/>
        <v>4.3117037568930705E-2</v>
      </c>
      <c r="AG179" s="1212"/>
      <c r="AH179" s="1149">
        <f t="shared" si="51"/>
        <v>157.41569512331719</v>
      </c>
      <c r="AI179" s="1149"/>
    </row>
    <row r="180" spans="3:35">
      <c r="C180" s="390">
        <f>'Step #4'!B180</f>
        <v>175</v>
      </c>
      <c r="D180" s="562">
        <f>'Step #4'!C180</f>
        <v>41852</v>
      </c>
      <c r="E180" s="581">
        <f>('IdxETF data'!C190/'IdxETF data'!C189)-1</f>
        <v>3.7655321727690261E-2</v>
      </c>
      <c r="F180" s="458">
        <f>('IdxETF data'!AA190/'IdxETF data'!AA189)-1</f>
        <v>7.1031108434660428E-3</v>
      </c>
      <c r="G180" s="458">
        <f>('FX data'!G189/'FX data'!G190)-1</f>
        <v>3.2689786869062321E-3</v>
      </c>
      <c r="H180" s="565">
        <f t="shared" si="36"/>
        <v>1.0395309448330226E-2</v>
      </c>
      <c r="I180" s="575">
        <f>('IdxETF data'!AE190/'IdxETF data'!AE189)-1</f>
        <v>6.6637877385529176E-3</v>
      </c>
      <c r="J180" s="425">
        <f>('FX data'!H190/'FX data'!H189)-1</f>
        <v>-1.7908047657335113E-2</v>
      </c>
      <c r="K180" s="575">
        <f t="shared" si="37"/>
        <v>-1.1363595347182565E-2</v>
      </c>
      <c r="L180" s="460">
        <f>('IdxETF data'!AG190/'IdxETF data'!AG189)-1</f>
        <v>-5.9737253461455975E-4</v>
      </c>
      <c r="M180" s="460">
        <f>('FX data'!I189/'FX data'!I190)-1</f>
        <v>5.1615567254970074E-5</v>
      </c>
      <c r="N180" s="460">
        <f t="shared" si="38"/>
        <v>-5.4578780108183178E-4</v>
      </c>
      <c r="O180" s="576">
        <f>('IdxETF data'!AO190/'IdxETF data'!AO189)-1</f>
        <v>-1.2558900290454589E-2</v>
      </c>
      <c r="P180" s="576">
        <f>('FX data'!L189/'FX data'!L190)-1</f>
        <v>-9.1752074182527288E-3</v>
      </c>
      <c r="Q180" s="576">
        <f t="shared" si="39"/>
        <v>-2.161887719359723E-2</v>
      </c>
      <c r="R180" s="577">
        <f>('IdxETF data'!AY190/'IdxETF data'!AY189)-1</f>
        <v>-1.3920905431043518E-2</v>
      </c>
      <c r="S180" s="577">
        <f>('FX data'!P190/'FX data'!P189)-1</f>
        <v>1.2044323109039468E-3</v>
      </c>
      <c r="T180" s="577">
        <f t="shared" si="40"/>
        <v>-1.2733239908437777E-2</v>
      </c>
      <c r="V180">
        <f t="shared" si="41"/>
        <v>170</v>
      </c>
      <c r="W180" s="591">
        <f t="shared" si="42"/>
        <v>41699</v>
      </c>
      <c r="X180" s="537">
        <f t="shared" si="43"/>
        <v>6.9321573583585039E-3</v>
      </c>
      <c r="Y180" s="599">
        <f t="shared" si="44"/>
        <v>-2.5019525182612523E-2</v>
      </c>
      <c r="Z180" s="603">
        <f t="shared" si="45"/>
        <v>3.4485876279537475E-3</v>
      </c>
      <c r="AA180" s="607">
        <f t="shared" si="46"/>
        <v>-2.9472181579873968E-2</v>
      </c>
      <c r="AB180" s="612">
        <f t="shared" si="47"/>
        <v>-3.3563905644728997E-3</v>
      </c>
      <c r="AC180" s="617">
        <f t="shared" si="48"/>
        <v>2.1326019774893679E-2</v>
      </c>
      <c r="AD180" s="1213">
        <f t="shared" si="49"/>
        <v>-1.6130329268007333E-3</v>
      </c>
      <c r="AE180" s="1214"/>
      <c r="AF180" s="1211">
        <f t="shared" si="50"/>
        <v>6.9321573583585039E-3</v>
      </c>
      <c r="AG180" s="1212"/>
      <c r="AH180" s="1149">
        <f t="shared" si="51"/>
        <v>157.16177842388805</v>
      </c>
      <c r="AI180" s="1149"/>
    </row>
    <row r="181" spans="3:35">
      <c r="C181" s="390">
        <f>'Step #4'!B181</f>
        <v>176</v>
      </c>
      <c r="D181" s="562">
        <f>'Step #4'!C181</f>
        <v>41883</v>
      </c>
      <c r="E181" s="581">
        <f>('IdxETF data'!C191/'IdxETF data'!C190)-1</f>
        <v>-1.5513859147336717E-2</v>
      </c>
      <c r="F181" s="458">
        <f>('IdxETF data'!AA191/'IdxETF data'!AA190)-1</f>
        <v>6.6151077593993524E-2</v>
      </c>
      <c r="G181" s="458">
        <f>('FX data'!G190/'FX data'!G191)-1</f>
        <v>5.0910865322055798E-3</v>
      </c>
      <c r="H181" s="565">
        <f t="shared" si="36"/>
        <v>7.1578944986428805E-2</v>
      </c>
      <c r="I181" s="575">
        <f>('IdxETF data'!AE191/'IdxETF data'!AE190)-1</f>
        <v>4.3609386463150379E-4</v>
      </c>
      <c r="J181" s="425">
        <f>('FX data'!H191/'FX data'!H190)-1</f>
        <v>-2.3221196784757314E-2</v>
      </c>
      <c r="K181" s="575">
        <f t="shared" si="37"/>
        <v>-2.2795229541573092E-2</v>
      </c>
      <c r="L181" s="460">
        <f>('IdxETF data'!AG191/'IdxETF data'!AG190)-1</f>
        <v>-7.3117599666506217E-2</v>
      </c>
      <c r="M181" s="460">
        <f>('FX data'!I190/'FX data'!I191)-1</f>
        <v>-7.7417356971531959E-5</v>
      </c>
      <c r="N181" s="460">
        <f t="shared" si="38"/>
        <v>-7.3189356452163512E-2</v>
      </c>
      <c r="O181" s="576">
        <f>('IdxETF data'!AO191/'IdxETF data'!AO190)-1</f>
        <v>4.8554269162063068E-2</v>
      </c>
      <c r="P181" s="576">
        <f>('FX data'!L190/'FX data'!L191)-1</f>
        <v>-2.5214081826831491E-2</v>
      </c>
      <c r="Q181" s="576">
        <f t="shared" si="39"/>
        <v>2.2115936019537319E-2</v>
      </c>
      <c r="R181" s="577">
        <f>('IdxETF data'!AY191/'IdxETF data'!AY190)-1</f>
        <v>-1.5133373809624318E-2</v>
      </c>
      <c r="S181" s="577">
        <f>('FX data'!P191/'FX data'!P190)-1</f>
        <v>5.5337236346140184E-3</v>
      </c>
      <c r="T181" s="577">
        <f t="shared" si="40"/>
        <v>-9.6833940833320753E-3</v>
      </c>
      <c r="V181">
        <f t="shared" si="41"/>
        <v>171</v>
      </c>
      <c r="W181" s="591">
        <f t="shared" si="42"/>
        <v>41730</v>
      </c>
      <c r="X181" s="537">
        <f t="shared" si="43"/>
        <v>6.2007968638175814E-3</v>
      </c>
      <c r="Y181" s="599">
        <f t="shared" si="44"/>
        <v>-1.3115728960734541E-2</v>
      </c>
      <c r="Z181" s="603">
        <f t="shared" si="45"/>
        <v>7.9456955304135768E-3</v>
      </c>
      <c r="AA181" s="607">
        <f t="shared" si="46"/>
        <v>-3.5929060599715346E-4</v>
      </c>
      <c r="AB181" s="612">
        <f t="shared" si="47"/>
        <v>-5.544861328693762E-2</v>
      </c>
      <c r="AC181" s="617">
        <f t="shared" si="48"/>
        <v>1.4195493418843297E-2</v>
      </c>
      <c r="AD181" s="1213">
        <f t="shared" si="49"/>
        <v>-2.4564273164302593E-3</v>
      </c>
      <c r="AE181" s="1214"/>
      <c r="AF181" s="1211">
        <f t="shared" si="50"/>
        <v>6.2007968638175814E-3</v>
      </c>
      <c r="AG181" s="1212"/>
      <c r="AH181" s="1149">
        <f t="shared" si="51"/>
        <v>156.77572193826884</v>
      </c>
      <c r="AI181" s="1149"/>
    </row>
    <row r="182" spans="3:35">
      <c r="C182" s="390">
        <f>'Step #4'!B182</f>
        <v>177</v>
      </c>
      <c r="D182" s="562">
        <f>'Step #4'!C182</f>
        <v>41913</v>
      </c>
      <c r="E182" s="581">
        <f>('IdxETF data'!C192/'IdxETF data'!C191)-1</f>
        <v>2.3201456175308888E-2</v>
      </c>
      <c r="F182" s="458">
        <f>('IdxETF data'!AA192/'IdxETF data'!AA191)-1</f>
        <v>2.3820201285619236E-2</v>
      </c>
      <c r="G182" s="458">
        <f>('FX data'!G191/'FX data'!G192)-1</f>
        <v>1.6291951775821989E-3</v>
      </c>
      <c r="H182" s="565">
        <f t="shared" si="36"/>
        <v>2.5488204220265098E-2</v>
      </c>
      <c r="I182" s="575">
        <f>('IdxETF data'!AE192/'IdxETF data'!AE191)-1</f>
        <v>-1.556101147677369E-2</v>
      </c>
      <c r="J182" s="425">
        <f>('FX data'!H192/'FX data'!H191)-1</f>
        <v>-3.8555318500457125E-2</v>
      </c>
      <c r="K182" s="575">
        <f t="shared" si="37"/>
        <v>-5.3516370223554488E-2</v>
      </c>
      <c r="L182" s="460">
        <f>('IdxETF data'!AG192/'IdxETF data'!AG191)-1</f>
        <v>4.6443159860522387E-2</v>
      </c>
      <c r="M182" s="460">
        <f>('FX data'!I191/'FX data'!I192)-1</f>
        <v>-1.8417155000320928E-3</v>
      </c>
      <c r="N182" s="460">
        <f t="shared" si="38"/>
        <v>4.451590927310467E-2</v>
      </c>
      <c r="O182" s="576">
        <f>('IdxETF data'!AO192/'IdxETF data'!AO191)-1</f>
        <v>1.4853924313723343E-2</v>
      </c>
      <c r="P182" s="576">
        <f>('FX data'!L191/'FX data'!L192)-1</f>
        <v>-3.8426349496797796E-2</v>
      </c>
      <c r="Q182" s="576">
        <f t="shared" si="39"/>
        <v>-2.4143207270152622E-2</v>
      </c>
      <c r="R182" s="577">
        <f>('IdxETF data'!AY192/'IdxETF data'!AY191)-1</f>
        <v>-7.5989856003189082E-4</v>
      </c>
      <c r="S182" s="577">
        <f>('FX data'!P192/'FX data'!P191)-1</f>
        <v>1.5153932046578333E-2</v>
      </c>
      <c r="T182" s="577">
        <f t="shared" si="40"/>
        <v>1.4382518035405356E-2</v>
      </c>
      <c r="V182">
        <f t="shared" si="41"/>
        <v>172</v>
      </c>
      <c r="W182" s="591">
        <f t="shared" si="42"/>
        <v>41760</v>
      </c>
      <c r="X182" s="537">
        <f t="shared" si="43"/>
        <v>2.1030282120013677E-2</v>
      </c>
      <c r="Y182" s="599">
        <f t="shared" si="44"/>
        <v>-2.1297484590970805E-3</v>
      </c>
      <c r="Z182" s="603">
        <f t="shared" si="45"/>
        <v>4.0134316946849991E-2</v>
      </c>
      <c r="AA182" s="607">
        <f t="shared" si="46"/>
        <v>4.3353653450544982E-2</v>
      </c>
      <c r="AB182" s="612">
        <f t="shared" si="47"/>
        <v>3.5148710314631293E-2</v>
      </c>
      <c r="AC182" s="617">
        <f t="shared" si="48"/>
        <v>4.4061137130773087E-3</v>
      </c>
      <c r="AD182" s="1213">
        <f t="shared" si="49"/>
        <v>2.2403645868993769E-2</v>
      </c>
      <c r="AE182" s="1214"/>
      <c r="AF182" s="1211">
        <f t="shared" si="50"/>
        <v>2.1030282120013677E-2</v>
      </c>
      <c r="AG182" s="1212"/>
      <c r="AH182" s="1149">
        <f t="shared" si="51"/>
        <v>160.28806969342966</v>
      </c>
      <c r="AI182" s="1149"/>
    </row>
    <row r="183" spans="3:35">
      <c r="C183" s="390">
        <f>'Step #4'!B183</f>
        <v>178</v>
      </c>
      <c r="D183" s="562">
        <f>'Step #4'!C183</f>
        <v>41944</v>
      </c>
      <c r="E183" s="581">
        <f>('IdxETF data'!C193/'IdxETF data'!C192)-1</f>
        <v>2.4533584400783015E-2</v>
      </c>
      <c r="F183" s="458">
        <f>('IdxETF data'!AA193/'IdxETF data'!AA192)-1</f>
        <v>0.10856266286191163</v>
      </c>
      <c r="G183" s="458">
        <f>('FX data'!G192/'FX data'!G193)-1</f>
        <v>3.3018405309097609E-3</v>
      </c>
      <c r="H183" s="565">
        <f t="shared" si="36"/>
        <v>0.11222295999320231</v>
      </c>
      <c r="I183" s="575">
        <f>('IdxETF data'!AE193/'IdxETF data'!AE192)-1</f>
        <v>7.0117786974217333E-2</v>
      </c>
      <c r="J183" s="425">
        <f>('FX data'!H193/'FX data'!H192)-1</f>
        <v>-1.0381993976858572E-2</v>
      </c>
      <c r="K183" s="575">
        <f t="shared" si="37"/>
        <v>5.9007830555321883E-2</v>
      </c>
      <c r="L183" s="460">
        <f>('IdxETF data'!AG193/'IdxETF data'!AG192)-1</f>
        <v>-4.4217439901950151E-4</v>
      </c>
      <c r="M183" s="460">
        <f>('FX data'!I192/'FX data'!I193)-1</f>
        <v>1.2895737958604769E-3</v>
      </c>
      <c r="N183" s="460">
        <f t="shared" si="38"/>
        <v>8.4682918032275012E-4</v>
      </c>
      <c r="O183" s="576">
        <f>('IdxETF data'!AO193/'IdxETF data'!AO192)-1</f>
        <v>6.3732493829165682E-2</v>
      </c>
      <c r="P183" s="576">
        <f>('FX data'!L192/'FX data'!L193)-1</f>
        <v>-4.0554775280898903E-2</v>
      </c>
      <c r="Q183" s="576">
        <f t="shared" si="39"/>
        <v>2.0593061582933725E-2</v>
      </c>
      <c r="R183" s="577">
        <f>('IdxETF data'!AY193/'IdxETF data'!AY192)-1</f>
        <v>2.3287775826525081E-2</v>
      </c>
      <c r="S183" s="577">
        <f>('FX data'!P193/'FX data'!P192)-1</f>
        <v>1.4220615964801953E-2</v>
      </c>
      <c r="T183" s="577">
        <f t="shared" si="40"/>
        <v>3.783955830803043E-2</v>
      </c>
      <c r="V183">
        <f t="shared" si="41"/>
        <v>173</v>
      </c>
      <c r="W183" s="591">
        <f t="shared" si="42"/>
        <v>41791</v>
      </c>
      <c r="X183" s="537">
        <f t="shared" si="43"/>
        <v>1.9058313448431896E-2</v>
      </c>
      <c r="Y183" s="599">
        <f t="shared" si="44"/>
        <v>6.3992763311930823E-3</v>
      </c>
      <c r="Z183" s="603">
        <f t="shared" si="45"/>
        <v>-2.9695861324471551E-2</v>
      </c>
      <c r="AA183" s="607">
        <f t="shared" si="46"/>
        <v>4.6087900725246822E-3</v>
      </c>
      <c r="AB183" s="612">
        <f t="shared" si="47"/>
        <v>3.6201884466889211E-2</v>
      </c>
      <c r="AC183" s="617">
        <f t="shared" si="48"/>
        <v>-9.1153298180164377E-3</v>
      </c>
      <c r="AD183" s="1213">
        <f t="shared" si="49"/>
        <v>7.298372102520735E-3</v>
      </c>
      <c r="AE183" s="1214"/>
      <c r="AF183" s="1211">
        <f t="shared" si="50"/>
        <v>1.9058313448431896E-2</v>
      </c>
      <c r="AG183" s="1212"/>
      <c r="AH183" s="1149">
        <f t="shared" si="51"/>
        <v>161.4579116696471</v>
      </c>
      <c r="AI183" s="1149"/>
    </row>
    <row r="184" spans="3:35">
      <c r="C184" s="390">
        <f>'Step #4'!B184</f>
        <v>179</v>
      </c>
      <c r="D184" s="562">
        <f>'Step #4'!C184</f>
        <v>41974</v>
      </c>
      <c r="E184" s="581">
        <f>('IdxETF data'!C194/'IdxETF data'!C193)-1</f>
        <v>-4.1885120625277938E-3</v>
      </c>
      <c r="F184" s="458">
        <f>('IdxETF data'!AA194/'IdxETF data'!AA193)-1</f>
        <v>0.20565588014810499</v>
      </c>
      <c r="G184" s="458">
        <f>('FX data'!G193/'FX data'!G194)-1</f>
        <v>-5.4783386165976333E-3</v>
      </c>
      <c r="H184" s="565">
        <f t="shared" si="36"/>
        <v>0.19905088898156165</v>
      </c>
      <c r="I184" s="575">
        <f>('IdxETF data'!AE194/'IdxETF data'!AE193)-1</f>
        <v>-1.7563615410247979E-2</v>
      </c>
      <c r="J184" s="425">
        <f>('FX data'!H194/'FX data'!H193)-1</f>
        <v>2.4024985985438008E-4</v>
      </c>
      <c r="K184" s="575">
        <f t="shared" si="37"/>
        <v>-1.7327585206534435E-2</v>
      </c>
      <c r="L184" s="460">
        <f>('IdxETF data'!AG194/'IdxETF data'!AG193)-1</f>
        <v>-1.5942093405125313E-2</v>
      </c>
      <c r="M184" s="460">
        <f>('FX data'!I193/'FX data'!I194)-1</f>
        <v>6.4482847562663537E-5</v>
      </c>
      <c r="N184" s="460">
        <f t="shared" si="38"/>
        <v>-1.5878638549141511E-2</v>
      </c>
      <c r="O184" s="576">
        <f>('IdxETF data'!AO194/'IdxETF data'!AO193)-1</f>
        <v>-5.2005476583938393E-4</v>
      </c>
      <c r="P184" s="576">
        <f>('FX data'!L193/'FX data'!L194)-1</f>
        <v>-3.5720331809717232E-2</v>
      </c>
      <c r="Q184" s="576">
        <f t="shared" si="39"/>
        <v>-3.6221810046761616E-2</v>
      </c>
      <c r="R184" s="577">
        <f>('IdxETF data'!AY194/'IdxETF data'!AY193)-1</f>
        <v>4.3724524697805744E-3</v>
      </c>
      <c r="S184" s="577">
        <f>('FX data'!P194/'FX data'!P193)-1</f>
        <v>1.0922612131071263E-2</v>
      </c>
      <c r="T184" s="577">
        <f t="shared" si="40"/>
        <v>1.5342823203240874E-2</v>
      </c>
      <c r="V184">
        <f t="shared" si="41"/>
        <v>174</v>
      </c>
      <c r="W184" s="591">
        <f t="shared" si="42"/>
        <v>41821</v>
      </c>
      <c r="X184" s="537">
        <f t="shared" si="43"/>
        <v>-1.5079863077291922E-2</v>
      </c>
      <c r="Y184" s="599">
        <f t="shared" si="44"/>
        <v>8.3062320603901618E-2</v>
      </c>
      <c r="Z184" s="603">
        <f t="shared" si="45"/>
        <v>-3.8007786188770099E-2</v>
      </c>
      <c r="AA184" s="607">
        <f t="shared" si="46"/>
        <v>6.8042227983196923E-2</v>
      </c>
      <c r="AB184" s="612">
        <f t="shared" si="47"/>
        <v>3.8268995288964325E-2</v>
      </c>
      <c r="AC184" s="617">
        <f t="shared" si="48"/>
        <v>2.7290744416204493E-2</v>
      </c>
      <c r="AD184" s="1213">
        <f t="shared" si="49"/>
        <v>1.4086431700189535E-2</v>
      </c>
      <c r="AE184" s="1214"/>
      <c r="AF184" s="1211">
        <f t="shared" si="50"/>
        <v>-1.5079863077291922E-2</v>
      </c>
      <c r="AG184" s="1212"/>
      <c r="AH184" s="1149">
        <f t="shared" si="51"/>
        <v>163.73227751483685</v>
      </c>
      <c r="AI184" s="1149"/>
    </row>
    <row r="185" spans="3:35">
      <c r="C185" s="390">
        <f>'Step #4'!B185</f>
        <v>180</v>
      </c>
      <c r="D185" s="562">
        <f>'Step #4'!C185</f>
        <v>42005</v>
      </c>
      <c r="E185" s="581">
        <f>('IdxETF data'!C195/'IdxETF data'!C194)-1</f>
        <v>-3.1040847054252363E-2</v>
      </c>
      <c r="F185" s="458">
        <f>('IdxETF data'!AA195/'IdxETF data'!AA194)-1</f>
        <v>-7.5166593094044831E-3</v>
      </c>
      <c r="G185" s="458">
        <f>('FX data'!G194/'FX data'!G195)-1</f>
        <v>-8.5581665216128977E-3</v>
      </c>
      <c r="H185" s="565">
        <f t="shared" si="36"/>
        <v>-1.6010497008961289E-2</v>
      </c>
      <c r="I185" s="575">
        <f>('IdxETF data'!AE195/'IdxETF data'!AE194)-1</f>
        <v>9.0639538391493524E-2</v>
      </c>
      <c r="J185" s="425">
        <f>('FX data'!H195/'FX data'!H194)-1</f>
        <v>-3.803042433947168E-2</v>
      </c>
      <c r="K185" s="575">
        <f t="shared" si="37"/>
        <v>4.9162053945059458E-2</v>
      </c>
      <c r="L185" s="460">
        <f>('IdxETF data'!AG195/'IdxETF data'!AG194)-1</f>
        <v>3.821267635239245E-2</v>
      </c>
      <c r="M185" s="460">
        <f>('FX data'!I194/'FX data'!I195)-1</f>
        <v>-2.9653314080180238E-4</v>
      </c>
      <c r="N185" s="460">
        <f t="shared" si="38"/>
        <v>3.79048118866534E-2</v>
      </c>
      <c r="O185" s="576">
        <f>('IdxETF data'!AO195/'IdxETF data'!AO194)-1</f>
        <v>1.2814397302236546E-2</v>
      </c>
      <c r="P185" s="576">
        <f>('FX data'!L194/'FX data'!L195)-1</f>
        <v>-1.7138103161397744E-2</v>
      </c>
      <c r="Q185" s="576">
        <f t="shared" si="39"/>
        <v>-4.5433203220780483E-3</v>
      </c>
      <c r="R185" s="577">
        <f>('IdxETF data'!AY195/'IdxETF data'!AY194)-1</f>
        <v>7.741125881054467E-3</v>
      </c>
      <c r="S185" s="577">
        <f>('FX data'!P195/'FX data'!P194)-1</f>
        <v>1.938697318007665E-2</v>
      </c>
      <c r="T185" s="577">
        <f t="shared" si="40"/>
        <v>2.7278176060970827E-2</v>
      </c>
      <c r="V185">
        <f t="shared" si="41"/>
        <v>175</v>
      </c>
      <c r="W185" s="591">
        <f t="shared" si="42"/>
        <v>41852</v>
      </c>
      <c r="X185" s="537">
        <f t="shared" si="43"/>
        <v>3.7655321727690261E-2</v>
      </c>
      <c r="Y185" s="599">
        <f t="shared" si="44"/>
        <v>1.0395309448330226E-2</v>
      </c>
      <c r="Z185" s="603">
        <f t="shared" si="45"/>
        <v>-1.1363595347182565E-2</v>
      </c>
      <c r="AA185" s="607">
        <f t="shared" si="46"/>
        <v>-5.4578780108183178E-4</v>
      </c>
      <c r="AB185" s="612">
        <f t="shared" si="47"/>
        <v>-2.161887719359723E-2</v>
      </c>
      <c r="AC185" s="617">
        <f t="shared" si="48"/>
        <v>-1.2733239908437777E-2</v>
      </c>
      <c r="AD185" s="1213">
        <f t="shared" si="49"/>
        <v>1.142709531593657E-2</v>
      </c>
      <c r="AE185" s="1214"/>
      <c r="AF185" s="1211">
        <f t="shared" si="50"/>
        <v>3.7655321727690261E-2</v>
      </c>
      <c r="AG185" s="1212"/>
      <c r="AH185" s="1149">
        <f t="shared" si="51"/>
        <v>165.60326185629427</v>
      </c>
      <c r="AI185" s="1149"/>
    </row>
    <row r="186" spans="3:35">
      <c r="C186" s="390">
        <f>'Step #4'!B186</f>
        <v>181</v>
      </c>
      <c r="D186" s="562">
        <f>'Step #4'!C186</f>
        <v>42036</v>
      </c>
      <c r="E186" s="581">
        <f>('IdxETF data'!C196/'IdxETF data'!C195)-1</f>
        <v>5.4892505726845675E-2</v>
      </c>
      <c r="F186" s="458">
        <f>('IdxETF data'!AA196/'IdxETF data'!AA195)-1</f>
        <v>3.1130417603297378E-2</v>
      </c>
      <c r="G186" s="458">
        <f>('FX data'!G195/'FX data'!G196)-1</f>
        <v>-8.7548327315717378E-3</v>
      </c>
      <c r="H186" s="565">
        <f t="shared" si="36"/>
        <v>2.2103043272744705E-2</v>
      </c>
      <c r="I186" s="575">
        <f>('IdxETF data'!AE196/'IdxETF data'!AE195)-1</f>
        <v>6.6141636148690841E-2</v>
      </c>
      <c r="J186" s="425">
        <f>('FX data'!H196/'FX data'!H195)-1</f>
        <v>-5.6429463171036254E-2</v>
      </c>
      <c r="K186" s="575">
        <f t="shared" si="37"/>
        <v>5.9798359565299553E-3</v>
      </c>
      <c r="L186" s="460">
        <f>('IdxETF data'!AG196/'IdxETF data'!AG195)-1</f>
        <v>1.2903971384642166E-2</v>
      </c>
      <c r="M186" s="460">
        <f>('FX data'!I195/'FX data'!I196)-1</f>
        <v>4.2564168708891792E-4</v>
      </c>
      <c r="N186" s="460">
        <f t="shared" si="38"/>
        <v>1.3335105539881376E-2</v>
      </c>
      <c r="O186" s="576">
        <f>('IdxETF data'!AO196/'IdxETF data'!AO195)-1</f>
        <v>6.3569310639245868E-2</v>
      </c>
      <c r="P186" s="576">
        <f>('FX data'!L195/'FX data'!L196)-1</f>
        <v>2.4460922185289391E-2</v>
      </c>
      <c r="Q186" s="576">
        <f t="shared" si="39"/>
        <v>8.9585196785454402E-2</v>
      </c>
      <c r="R186" s="577">
        <f>('IdxETF data'!AY196/'IdxETF data'!AY195)-1</f>
        <v>3.4383569734841579E-3</v>
      </c>
      <c r="S186" s="577">
        <f>('FX data'!P196/'FX data'!P195)-1</f>
        <v>1.5785912951965742E-2</v>
      </c>
      <c r="T186" s="577">
        <f t="shared" si="40"/>
        <v>1.9278547529331114E-2</v>
      </c>
      <c r="V186">
        <f t="shared" si="41"/>
        <v>176</v>
      </c>
      <c r="W186" s="591">
        <f t="shared" si="42"/>
        <v>41883</v>
      </c>
      <c r="X186" s="537">
        <f t="shared" si="43"/>
        <v>-1.5513859147336717E-2</v>
      </c>
      <c r="Y186" s="599">
        <f t="shared" si="44"/>
        <v>7.1578944986428805E-2</v>
      </c>
      <c r="Z186" s="603">
        <f t="shared" si="45"/>
        <v>-2.2795229541573092E-2</v>
      </c>
      <c r="AA186" s="607">
        <f t="shared" si="46"/>
        <v>-7.3189356452163512E-2</v>
      </c>
      <c r="AB186" s="612">
        <f t="shared" si="47"/>
        <v>2.2115936019537319E-2</v>
      </c>
      <c r="AC186" s="617">
        <f t="shared" si="48"/>
        <v>-9.6833940833320753E-3</v>
      </c>
      <c r="AD186" s="1213">
        <f t="shared" si="49"/>
        <v>-4.9636677938021566E-3</v>
      </c>
      <c r="AE186" s="1214"/>
      <c r="AF186" s="1211">
        <f t="shared" si="50"/>
        <v>-1.5513859147336717E-2</v>
      </c>
      <c r="AG186" s="1212"/>
      <c r="AH186" s="1149">
        <f t="shared" si="51"/>
        <v>164.78126227886958</v>
      </c>
      <c r="AI186" s="1149"/>
    </row>
    <row r="187" spans="3:35">
      <c r="C187" s="390">
        <f>'Step #4'!B187</f>
        <v>182</v>
      </c>
      <c r="D187" s="562">
        <f>'Step #4'!C187</f>
        <v>42064</v>
      </c>
      <c r="E187" s="581">
        <f>('IdxETF data'!C197/'IdxETF data'!C196)-1</f>
        <v>-1.7396056070325572E-2</v>
      </c>
      <c r="F187" s="458">
        <f>('IdxETF data'!AA197/'IdxETF data'!AA196)-1</f>
        <v>0.13219211346394388</v>
      </c>
      <c r="G187" s="458">
        <f>('FX data'!G196/'FX data'!G197)-1</f>
        <v>-2.0089285714285365E-3</v>
      </c>
      <c r="H187" s="565">
        <f t="shared" si="36"/>
        <v>0.12991762037886012</v>
      </c>
      <c r="I187" s="575">
        <f>('IdxETF data'!AE197/'IdxETF data'!AE196)-1</f>
        <v>4.9511190324589061E-2</v>
      </c>
      <c r="J187" s="425">
        <f>('FX data'!H197/'FX data'!H196)-1</f>
        <v>-1.2966393225721018E-2</v>
      </c>
      <c r="K187" s="575">
        <f t="shared" si="37"/>
        <v>3.5902815536045907E-2</v>
      </c>
      <c r="L187" s="460">
        <f>('IdxETF data'!AG197/'IdxETF data'!AG196)-1</f>
        <v>3.1261595432841016E-3</v>
      </c>
      <c r="M187" s="460">
        <f>('FX data'!I196/'FX data'!I197)-1</f>
        <v>-1.9343606937904934E-4</v>
      </c>
      <c r="N187" s="460">
        <f t="shared" si="38"/>
        <v>2.9321187618907008E-3</v>
      </c>
      <c r="O187" s="576">
        <f>('IdxETF data'!AO197/'IdxETF data'!AO196)-1</f>
        <v>2.1760405283927087E-2</v>
      </c>
      <c r="P187" s="576">
        <f>('FX data'!L196/'FX data'!L197)-1</f>
        <v>-2.2738630684657757E-2</v>
      </c>
      <c r="Q187" s="576">
        <f t="shared" si="39"/>
        <v>-1.4730272200303984E-3</v>
      </c>
      <c r="R187" s="577">
        <f>('IdxETF data'!AY197/'IdxETF data'!AY196)-1</f>
        <v>1.2974351460754985E-2</v>
      </c>
      <c r="S187" s="577">
        <f>('FX data'!P197/'FX data'!P196)-1</f>
        <v>1.0138385258639859E-2</v>
      </c>
      <c r="T187" s="577">
        <f t="shared" si="40"/>
        <v>2.3244275692984928E-2</v>
      </c>
      <c r="V187">
        <f t="shared" si="41"/>
        <v>177</v>
      </c>
      <c r="W187" s="591">
        <f t="shared" si="42"/>
        <v>41913</v>
      </c>
      <c r="X187" s="537">
        <f t="shared" si="43"/>
        <v>2.3201456175308888E-2</v>
      </c>
      <c r="Y187" s="599">
        <f t="shared" si="44"/>
        <v>2.5488204220265098E-2</v>
      </c>
      <c r="Z187" s="603">
        <f t="shared" si="45"/>
        <v>-5.3516370223554488E-2</v>
      </c>
      <c r="AA187" s="607">
        <f t="shared" si="46"/>
        <v>4.451590927310467E-2</v>
      </c>
      <c r="AB187" s="612">
        <f t="shared" si="47"/>
        <v>-2.4143207270152622E-2</v>
      </c>
      <c r="AC187" s="617">
        <f t="shared" si="48"/>
        <v>1.4382518035405356E-2</v>
      </c>
      <c r="AD187" s="1213">
        <f t="shared" si="49"/>
        <v>8.5518795734658877E-3</v>
      </c>
      <c r="AE187" s="1214"/>
      <c r="AF187" s="1211">
        <f t="shared" si="50"/>
        <v>2.3201456175308888E-2</v>
      </c>
      <c r="AG187" s="1212"/>
      <c r="AH187" s="1149">
        <f t="shared" si="51"/>
        <v>166.19045178984214</v>
      </c>
      <c r="AI187" s="1149"/>
    </row>
    <row r="188" spans="3:35">
      <c r="C188" s="390">
        <f>'Step #4'!B188</f>
        <v>183</v>
      </c>
      <c r="D188" s="562">
        <f>'Step #4'!C188</f>
        <v>42095</v>
      </c>
      <c r="E188" s="581">
        <f>('IdxETF data'!C198/'IdxETF data'!C197)-1</f>
        <v>8.5207627098153882E-3</v>
      </c>
      <c r="F188" s="458">
        <f>('IdxETF data'!AA198/'IdxETF data'!AA197)-1</f>
        <v>0.18510527436779656</v>
      </c>
      <c r="G188" s="458">
        <f>('FX data'!G197/'FX data'!G198)-1</f>
        <v>1.2004646960113607E-2</v>
      </c>
      <c r="H188" s="565">
        <f t="shared" si="36"/>
        <v>0.1993320447971505</v>
      </c>
      <c r="I188" s="575">
        <f>('IdxETF data'!AE198/'IdxETF data'!AE197)-1</f>
        <v>-4.2769745234777723E-2</v>
      </c>
      <c r="J188" s="425">
        <f>('FX data'!H198/'FX data'!H197)-1</f>
        <v>-3.7712243074173424E-2</v>
      </c>
      <c r="K188" s="575">
        <f t="shared" si="37"/>
        <v>-7.88690452804367E-2</v>
      </c>
      <c r="L188" s="460">
        <f>('IdxETF data'!AG198/'IdxETF data'!AG197)-1</f>
        <v>0.12979894669932102</v>
      </c>
      <c r="M188" s="460">
        <f>('FX data'!I197/'FX data'!I198)-1</f>
        <v>2.7088385532225701E-4</v>
      </c>
      <c r="N188" s="460">
        <f t="shared" si="38"/>
        <v>0.13010499099374195</v>
      </c>
      <c r="O188" s="576">
        <f>('IdxETF data'!AO198/'IdxETF data'!AO197)-1</f>
        <v>1.6297167238930266E-2</v>
      </c>
      <c r="P188" s="576">
        <f>('FX data'!L197/'FX data'!L198)-1</f>
        <v>3.6783146630998687E-3</v>
      </c>
      <c r="Q188" s="576">
        <f t="shared" si="39"/>
        <v>2.0035428011252021E-2</v>
      </c>
      <c r="R188" s="577">
        <f>('IdxETF data'!AY198/'IdxETF data'!AY197)-1</f>
        <v>1.1714466416649527E-2</v>
      </c>
      <c r="S188" s="577">
        <f>('FX data'!P198/'FX data'!P197)-1</f>
        <v>-1.1721611721612346E-3</v>
      </c>
      <c r="T188" s="577">
        <f t="shared" si="40"/>
        <v>1.0528574001802182E-2</v>
      </c>
      <c r="V188">
        <f t="shared" si="41"/>
        <v>178</v>
      </c>
      <c r="W188" s="591">
        <f t="shared" si="42"/>
        <v>41944</v>
      </c>
      <c r="X188" s="537">
        <f t="shared" si="43"/>
        <v>2.4533584400783015E-2</v>
      </c>
      <c r="Y188" s="599">
        <f t="shared" si="44"/>
        <v>0.11222295999320231</v>
      </c>
      <c r="Z188" s="603">
        <f t="shared" si="45"/>
        <v>5.9007830555321883E-2</v>
      </c>
      <c r="AA188" s="607">
        <f t="shared" si="46"/>
        <v>8.4682918032275012E-4</v>
      </c>
      <c r="AB188" s="612">
        <f t="shared" si="47"/>
        <v>2.0593061582933725E-2</v>
      </c>
      <c r="AC188" s="617">
        <f t="shared" si="48"/>
        <v>3.783955830803043E-2</v>
      </c>
      <c r="AD188" s="1213">
        <f t="shared" si="49"/>
        <v>4.1425997249720528E-2</v>
      </c>
      <c r="AE188" s="1214"/>
      <c r="AF188" s="1211">
        <f t="shared" si="50"/>
        <v>2.4533584400783015E-2</v>
      </c>
      <c r="AG188" s="1212"/>
      <c r="AH188" s="1149">
        <f t="shared" si="51"/>
        <v>173.07505698861797</v>
      </c>
      <c r="AI188" s="1149"/>
    </row>
    <row r="189" spans="3:35">
      <c r="C189" s="390">
        <f>'Step #4'!B189</f>
        <v>184</v>
      </c>
      <c r="D189" s="562">
        <f>'Step #4'!C189</f>
        <v>42125</v>
      </c>
      <c r="E189" s="581">
        <f>('IdxETF data'!C199/'IdxETF data'!C198)-1</f>
        <v>1.0491438545008114E-2</v>
      </c>
      <c r="F189" s="458">
        <f>('IdxETF data'!AA199/'IdxETF data'!AA198)-1</f>
        <v>3.8294141312920749E-2</v>
      </c>
      <c r="G189" s="458">
        <f>('FX data'!G198/'FX data'!G199)-1</f>
        <v>-6.7722274178461106E-4</v>
      </c>
      <c r="H189" s="565">
        <f t="shared" si="36"/>
        <v>3.7590984907761804E-2</v>
      </c>
      <c r="I189" s="575">
        <f>('IdxETF data'!AE199/'IdxETF data'!AE198)-1</f>
        <v>-3.5409660247252006E-3</v>
      </c>
      <c r="J189" s="425">
        <f>('FX data'!H199/'FX data'!H198)-1</f>
        <v>3.9561664190193246E-2</v>
      </c>
      <c r="K189" s="575">
        <f t="shared" si="37"/>
        <v>3.5880611656688988E-2</v>
      </c>
      <c r="L189" s="460">
        <f>('IdxETF data'!AG199/'IdxETF data'!AG198)-1</f>
        <v>-2.5194986208367465E-2</v>
      </c>
      <c r="M189" s="460">
        <f>('FX data'!I198/'FX data'!I199)-1</f>
        <v>1.935259131198297E-4</v>
      </c>
      <c r="N189" s="460">
        <f t="shared" si="38"/>
        <v>-2.5006336177959665E-2</v>
      </c>
      <c r="O189" s="576">
        <f>('IdxETF data'!AO199/'IdxETF data'!AO198)-1</f>
        <v>5.3439554462567207E-2</v>
      </c>
      <c r="P189" s="576">
        <f>('FX data'!L198/'FX data'!L199)-1</f>
        <v>-4.9080775309873204E-3</v>
      </c>
      <c r="Q189" s="576">
        <f t="shared" si="39"/>
        <v>4.8269191455056148E-2</v>
      </c>
      <c r="R189" s="577">
        <f>('IdxETF data'!AY199/'IdxETF data'!AY198)-1</f>
        <v>-2.7321231328693352E-2</v>
      </c>
      <c r="S189" s="577">
        <f>('FX data'!P199/'FX data'!P198)-1</f>
        <v>-2.5011001906997232E-2</v>
      </c>
      <c r="T189" s="577">
        <f t="shared" si="40"/>
        <v>-5.1648901866827135E-2</v>
      </c>
      <c r="V189">
        <f t="shared" si="41"/>
        <v>179</v>
      </c>
      <c r="W189" s="591">
        <f t="shared" si="42"/>
        <v>41974</v>
      </c>
      <c r="X189" s="537">
        <f t="shared" si="43"/>
        <v>-4.1885120625277938E-3</v>
      </c>
      <c r="Y189" s="599">
        <f t="shared" si="44"/>
        <v>0.19905088898156165</v>
      </c>
      <c r="Z189" s="603">
        <f t="shared" si="45"/>
        <v>-1.7327585206534435E-2</v>
      </c>
      <c r="AA189" s="607">
        <f t="shared" si="46"/>
        <v>-1.5878638549141511E-2</v>
      </c>
      <c r="AB189" s="612">
        <f t="shared" si="47"/>
        <v>-3.6221810046761616E-2</v>
      </c>
      <c r="AC189" s="617">
        <f t="shared" si="48"/>
        <v>1.5342823203240874E-2</v>
      </c>
      <c r="AD189" s="1213">
        <f t="shared" si="49"/>
        <v>2.1907328201976741E-2</v>
      </c>
      <c r="AE189" s="1214"/>
      <c r="AF189" s="1211">
        <f t="shared" si="50"/>
        <v>-4.1885120625277938E-3</v>
      </c>
      <c r="AG189" s="1212"/>
      <c r="AH189" s="1149">
        <f t="shared" si="51"/>
        <v>176.86666906564346</v>
      </c>
      <c r="AI189" s="1149"/>
    </row>
    <row r="190" spans="3:35">
      <c r="C190" s="390">
        <f>'Step #4'!B190</f>
        <v>185</v>
      </c>
      <c r="D190" s="562">
        <f>'Step #4'!C190</f>
        <v>42156</v>
      </c>
      <c r="E190" s="581">
        <f>('IdxETF data'!C200/'IdxETF data'!C199)-1</f>
        <v>-2.10117728564716E-2</v>
      </c>
      <c r="F190" s="458">
        <f>('IdxETF data'!AA200/'IdxETF data'!AA199)-1</f>
        <v>-7.2536975767147127E-2</v>
      </c>
      <c r="G190" s="458">
        <f>('FX data'!G199/'FX data'!G200)-1</f>
        <v>5.3238686779066846E-4</v>
      </c>
      <c r="H190" s="565">
        <f t="shared" si="36"/>
        <v>-7.2043206632684154E-2</v>
      </c>
      <c r="I190" s="575">
        <f>('IdxETF data'!AE200/'IdxETF data'!AE199)-1</f>
        <v>-4.107744586323947E-2</v>
      </c>
      <c r="J190" s="425">
        <f>('FX data'!H200/'FX data'!H199)-1</f>
        <v>-2.5102733607289651E-2</v>
      </c>
      <c r="K190" s="575">
        <f t="shared" si="37"/>
        <v>-6.5149023289756358E-2</v>
      </c>
      <c r="L190" s="460">
        <f>('IdxETF data'!AG200/'IdxETF data'!AG199)-1</f>
        <v>-4.2814762420318453E-2</v>
      </c>
      <c r="M190" s="460">
        <f>('FX data'!I199/'FX data'!I200)-1</f>
        <v>-7.4774066291083408E-4</v>
      </c>
      <c r="N190" s="460">
        <f t="shared" si="38"/>
        <v>-4.3530488744394802E-2</v>
      </c>
      <c r="O190" s="576">
        <f>('IdxETF data'!AO200/'IdxETF data'!AO199)-1</f>
        <v>-1.5922653668053899E-2</v>
      </c>
      <c r="P190" s="576">
        <f>('FX data'!L199/'FX data'!L200)-1</f>
        <v>-3.554236200256744E-2</v>
      </c>
      <c r="Q190" s="576">
        <f t="shared" si="39"/>
        <v>-5.0899086949909855E-2</v>
      </c>
      <c r="R190" s="577">
        <f>('IdxETF data'!AY200/'IdxETF data'!AY199)-1</f>
        <v>-2.2045283508245528E-2</v>
      </c>
      <c r="S190" s="577">
        <f>('FX data'!P200/'FX data'!P199)-1</f>
        <v>1.8957345971563955E-2</v>
      </c>
      <c r="T190" s="577">
        <f t="shared" si="40"/>
        <v>-3.5058576031885558E-3</v>
      </c>
      <c r="V190">
        <f t="shared" si="41"/>
        <v>180</v>
      </c>
      <c r="W190" s="591">
        <f t="shared" si="42"/>
        <v>42005</v>
      </c>
      <c r="X190" s="537">
        <f t="shared" si="43"/>
        <v>-3.1040847054252363E-2</v>
      </c>
      <c r="Y190" s="599">
        <f t="shared" si="44"/>
        <v>-1.6010497008961289E-2</v>
      </c>
      <c r="Z190" s="603">
        <f t="shared" si="45"/>
        <v>4.9162053945059458E-2</v>
      </c>
      <c r="AA190" s="607">
        <f t="shared" si="46"/>
        <v>3.79048118866534E-2</v>
      </c>
      <c r="AB190" s="612">
        <f t="shared" si="47"/>
        <v>-4.5433203220780483E-3</v>
      </c>
      <c r="AC190" s="617">
        <f t="shared" si="48"/>
        <v>2.7278176060970827E-2</v>
      </c>
      <c r="AD190" s="1213">
        <f t="shared" si="49"/>
        <v>-1.3796385187316018E-3</v>
      </c>
      <c r="AE190" s="1214"/>
      <c r="AF190" s="1211">
        <f t="shared" si="50"/>
        <v>-3.1040847054252363E-2</v>
      </c>
      <c r="AG190" s="1212"/>
      <c r="AH190" s="1149">
        <f t="shared" si="51"/>
        <v>176.62265699632076</v>
      </c>
      <c r="AI190" s="1149"/>
    </row>
    <row r="191" spans="3:35">
      <c r="C191" s="390">
        <f>'Step #4'!B191</f>
        <v>186</v>
      </c>
      <c r="D191" s="562">
        <f>'Step #4'!C191</f>
        <v>42186</v>
      </c>
      <c r="E191" s="581">
        <f>('IdxETF data'!C201/'IdxETF data'!C200)-1</f>
        <v>1.9742039930008559E-2</v>
      </c>
      <c r="F191" s="458">
        <f>('IdxETF data'!AA201/'IdxETF data'!AA200)-1</f>
        <v>-0.14343330084414729</v>
      </c>
      <c r="G191" s="458">
        <f>('FX data'!G200/'FX data'!G201)-1</f>
        <v>-3.7091988130566467E-4</v>
      </c>
      <c r="H191" s="565">
        <f t="shared" si="36"/>
        <v>-0.14375101846252858</v>
      </c>
      <c r="I191" s="575">
        <f>('IdxETF data'!AE201/'IdxETF data'!AE200)-1</f>
        <v>3.3259160699367074E-2</v>
      </c>
      <c r="J191" s="425">
        <f>('FX data'!H201/'FX data'!H200)-1</f>
        <v>1.5669385136992675E-2</v>
      </c>
      <c r="K191" s="575">
        <f t="shared" si="37"/>
        <v>4.9449696434691326E-2</v>
      </c>
      <c r="L191" s="460">
        <f>('IdxETF data'!AG201/'IdxETF data'!AG200)-1</f>
        <v>-6.1476121864154631E-2</v>
      </c>
      <c r="M191" s="460">
        <f>('FX data'!I200/'FX data'!I201)-1</f>
        <v>5.5466694185035692E-4</v>
      </c>
      <c r="N191" s="460">
        <f t="shared" si="38"/>
        <v>-6.0955553694815534E-2</v>
      </c>
      <c r="O191" s="576">
        <f>('IdxETF data'!AO201/'IdxETF data'!AO200)-1</f>
        <v>1.7271912448894922E-2</v>
      </c>
      <c r="P191" s="576">
        <f>('FX data'!L200/'FX data'!L201)-1</f>
        <v>1.3168590473093822E-2</v>
      </c>
      <c r="Q191" s="576">
        <f t="shared" si="39"/>
        <v>3.0667949663715444E-2</v>
      </c>
      <c r="R191" s="577">
        <f>('IdxETF data'!AY201/'IdxETF data'!AY200)-1</f>
        <v>-3.4615210214242631E-2</v>
      </c>
      <c r="S191" s="577">
        <f>('FX data'!P201/'FX data'!P200)-1</f>
        <v>-2.0671834625324292E-3</v>
      </c>
      <c r="T191" s="577">
        <f t="shared" si="40"/>
        <v>-3.6610837686668063E-2</v>
      </c>
      <c r="V191">
        <f t="shared" si="41"/>
        <v>181</v>
      </c>
      <c r="W191" s="591">
        <f t="shared" si="42"/>
        <v>42036</v>
      </c>
      <c r="X191" s="537">
        <f t="shared" si="43"/>
        <v>5.4892505726845675E-2</v>
      </c>
      <c r="Y191" s="599">
        <f t="shared" si="44"/>
        <v>2.2103043272744705E-2</v>
      </c>
      <c r="Z191" s="603">
        <f t="shared" si="45"/>
        <v>5.9798359565299553E-3</v>
      </c>
      <c r="AA191" s="607">
        <f t="shared" si="46"/>
        <v>1.3335105539881376E-2</v>
      </c>
      <c r="AB191" s="612">
        <f t="shared" si="47"/>
        <v>8.9585196785454402E-2</v>
      </c>
      <c r="AC191" s="617">
        <f t="shared" si="48"/>
        <v>1.9278547529331114E-2</v>
      </c>
      <c r="AD191" s="1213">
        <f t="shared" si="49"/>
        <v>3.8389319160596153E-2</v>
      </c>
      <c r="AE191" s="1214"/>
      <c r="AF191" s="1211">
        <f t="shared" si="50"/>
        <v>5.4892505726845675E-2</v>
      </c>
      <c r="AG191" s="1212"/>
      <c r="AH191" s="1149">
        <f t="shared" si="51"/>
        <v>183.40308054674503</v>
      </c>
      <c r="AI191" s="1149"/>
    </row>
    <row r="192" spans="3:35">
      <c r="C192" s="390">
        <f>'Step #4'!B192</f>
        <v>187</v>
      </c>
      <c r="D192" s="562">
        <f>'Step #4'!C192</f>
        <v>42217</v>
      </c>
      <c r="E192" s="581">
        <f>('IdxETF data'!C202/'IdxETF data'!C201)-1</f>
        <v>-6.258080462392579E-2</v>
      </c>
      <c r="F192" s="458">
        <f>('IdxETF data'!AA202/'IdxETF data'!AA201)-1</f>
        <v>-0.12493837714789813</v>
      </c>
      <c r="G192" s="458">
        <f>('FX data'!G201/'FX data'!G202)-1</f>
        <v>-1.2724080725433629E-3</v>
      </c>
      <c r="H192" s="565">
        <f t="shared" si="36"/>
        <v>-0.12605181262078802</v>
      </c>
      <c r="I192" s="575">
        <f>('IdxETF data'!AE202/'IdxETF data'!AE201)-1</f>
        <v>-9.2804949980824225E-2</v>
      </c>
      <c r="J192" s="425">
        <f>('FX data'!H202/'FX data'!H201)-1</f>
        <v>-1.1006856730422232E-2</v>
      </c>
      <c r="K192" s="575">
        <f t="shared" si="37"/>
        <v>-0.10279031592293353</v>
      </c>
      <c r="L192" s="460">
        <f>('IdxETF data'!AG202/'IdxETF data'!AG201)-1</f>
        <v>-0.1203793471914868</v>
      </c>
      <c r="M192" s="460">
        <f>('FX data'!I201/'FX data'!I202)-1</f>
        <v>-9.0286466058797643E-5</v>
      </c>
      <c r="N192" s="460">
        <f t="shared" si="38"/>
        <v>-0.12045876503170116</v>
      </c>
      <c r="O192" s="576">
        <f>('IdxETF data'!AO202/'IdxETF data'!AO201)-1</f>
        <v>-8.232887961155877E-2</v>
      </c>
      <c r="P192" s="576">
        <f>('FX data'!L201/'FX data'!L202)-1</f>
        <v>-7.7431843845782167E-3</v>
      </c>
      <c r="Q192" s="576">
        <f t="shared" si="39"/>
        <v>-8.9434576301128943E-2</v>
      </c>
      <c r="R192" s="577">
        <f>('IdxETF data'!AY202/'IdxETF data'!AY201)-1</f>
        <v>-8.7762703825136623E-2</v>
      </c>
      <c r="S192" s="577">
        <f>('FX data'!P202/'FX data'!P201)-1</f>
        <v>1.9087075534512055E-2</v>
      </c>
      <c r="T192" s="577">
        <f t="shared" si="40"/>
        <v>-7.0350761647647975E-2</v>
      </c>
      <c r="V192">
        <f t="shared" si="41"/>
        <v>182</v>
      </c>
      <c r="W192" s="591">
        <f t="shared" si="42"/>
        <v>42064</v>
      </c>
      <c r="X192" s="537">
        <f t="shared" si="43"/>
        <v>-1.7396056070325572E-2</v>
      </c>
      <c r="Y192" s="599">
        <f t="shared" si="44"/>
        <v>0.12991762037886012</v>
      </c>
      <c r="Z192" s="603">
        <f t="shared" si="45"/>
        <v>3.5902815536045907E-2</v>
      </c>
      <c r="AA192" s="607">
        <f t="shared" si="46"/>
        <v>2.9321187618907008E-3</v>
      </c>
      <c r="AB192" s="612">
        <f t="shared" si="47"/>
        <v>-1.4730272200303984E-3</v>
      </c>
      <c r="AC192" s="617">
        <f t="shared" si="48"/>
        <v>2.3244275692984928E-2</v>
      </c>
      <c r="AD192" s="1213">
        <f t="shared" si="49"/>
        <v>2.0384979682590201E-2</v>
      </c>
      <c r="AE192" s="1214"/>
      <c r="AF192" s="1211">
        <f t="shared" si="50"/>
        <v>-1.7396056070325572E-2</v>
      </c>
      <c r="AG192" s="1212"/>
      <c r="AH192" s="1149">
        <f t="shared" si="51"/>
        <v>187.14174861741486</v>
      </c>
      <c r="AI192" s="1149"/>
    </row>
    <row r="193" spans="3:35">
      <c r="C193" s="390">
        <f>'Step #4'!B193</f>
        <v>188</v>
      </c>
      <c r="D193" s="562">
        <f>'Step #4'!C193</f>
        <v>42248</v>
      </c>
      <c r="E193" s="581">
        <f>('IdxETF data'!C203/'IdxETF data'!C202)-1</f>
        <v>-2.6442819620927094E-2</v>
      </c>
      <c r="F193" s="458">
        <f>('IdxETF data'!AA203/'IdxETF data'!AA202)-1</f>
        <v>-4.7787193701368524E-2</v>
      </c>
      <c r="G193" s="458">
        <f>('FX data'!G202/'FX data'!G203)-1</f>
        <v>-2.4249567813924289E-2</v>
      </c>
      <c r="H193" s="565">
        <f t="shared" si="36"/>
        <v>-7.0877942720994347E-2</v>
      </c>
      <c r="I193" s="575">
        <f>('IdxETF data'!AE203/'IdxETF data'!AE202)-1</f>
        <v>-5.8387043107248737E-2</v>
      </c>
      <c r="J193" s="425">
        <f>('FX data'!H203/'FX data'!H202)-1</f>
        <v>2.7458492975734439E-2</v>
      </c>
      <c r="K193" s="575">
        <f t="shared" si="37"/>
        <v>-3.2531770344548572E-2</v>
      </c>
      <c r="L193" s="460">
        <f>('IdxETF data'!AG203/'IdxETF data'!AG202)-1</f>
        <v>-3.803678969520552E-2</v>
      </c>
      <c r="M193" s="460">
        <f>('FX data'!I202/'FX data'!I203)-1</f>
        <v>3.9999999999995595E-4</v>
      </c>
      <c r="N193" s="460">
        <f t="shared" si="38"/>
        <v>-3.7652004411083628E-2</v>
      </c>
      <c r="O193" s="576">
        <f>('IdxETF data'!AO203/'IdxETF data'!AO202)-1</f>
        <v>-7.9528420701918123E-2</v>
      </c>
      <c r="P193" s="576">
        <f>('FX data'!L202/'FX data'!L203)-1</f>
        <v>3.3683508420877084E-2</v>
      </c>
      <c r="Q193" s="576">
        <f t="shared" si="39"/>
        <v>-4.8523708509453201E-2</v>
      </c>
      <c r="R193" s="577">
        <f>('IdxETF data'!AY203/'IdxETF data'!AY202)-1</f>
        <v>-4.4686884083371958E-2</v>
      </c>
      <c r="S193" s="577">
        <f>('FX data'!P203/'FX data'!P202)-1</f>
        <v>2.5408348457350405E-2</v>
      </c>
      <c r="T193" s="577">
        <f t="shared" si="40"/>
        <v>-2.0413955548285068E-2</v>
      </c>
      <c r="V193">
        <f t="shared" si="41"/>
        <v>183</v>
      </c>
      <c r="W193" s="591">
        <f t="shared" si="42"/>
        <v>42095</v>
      </c>
      <c r="X193" s="537">
        <f t="shared" si="43"/>
        <v>8.5207627098153882E-3</v>
      </c>
      <c r="Y193" s="599">
        <f t="shared" si="44"/>
        <v>0.1993320447971505</v>
      </c>
      <c r="Z193" s="603">
        <f t="shared" si="45"/>
        <v>-7.88690452804367E-2</v>
      </c>
      <c r="AA193" s="607">
        <f t="shared" si="46"/>
        <v>0.13010499099374195</v>
      </c>
      <c r="AB193" s="612">
        <f t="shared" si="47"/>
        <v>2.0035428011252021E-2</v>
      </c>
      <c r="AC193" s="617">
        <f t="shared" si="48"/>
        <v>1.0528574001802182E-2</v>
      </c>
      <c r="AD193" s="1213">
        <f t="shared" si="49"/>
        <v>3.7544654312112846E-2</v>
      </c>
      <c r="AE193" s="1214"/>
      <c r="AF193" s="1211">
        <f t="shared" si="50"/>
        <v>8.5207627098153882E-3</v>
      </c>
      <c r="AG193" s="1212"/>
      <c r="AH193" s="1149">
        <f t="shared" si="51"/>
        <v>194.16792087662006</v>
      </c>
      <c r="AI193" s="1149"/>
    </row>
    <row r="194" spans="3:35">
      <c r="C194" s="390">
        <f>'Step #4'!B194</f>
        <v>189</v>
      </c>
      <c r="D194" s="562">
        <f>'Step #4'!C194</f>
        <v>42278</v>
      </c>
      <c r="E194" s="581">
        <f>('IdxETF data'!C204/'IdxETF data'!C203)-1</f>
        <v>8.2983078389400333E-2</v>
      </c>
      <c r="F194" s="458">
        <f>('IdxETF data'!AA204/'IdxETF data'!AA203)-1</f>
        <v>0.10802610090663012</v>
      </c>
      <c r="G194" s="458">
        <f>('FX data'!G203/'FX data'!G204)-1</f>
        <v>1.1170723264999349E-3</v>
      </c>
      <c r="H194" s="565">
        <f t="shared" si="36"/>
        <v>0.1092638462009925</v>
      </c>
      <c r="I194" s="575">
        <f>('IdxETF data'!AE204/'IdxETF data'!AE203)-1</f>
        <v>0.12315165407008255</v>
      </c>
      <c r="J194" s="425">
        <f>('FX data'!H204/'FX data'!H203)-1</f>
        <v>-5.5935363579863173E-3</v>
      </c>
      <c r="K194" s="575">
        <f t="shared" si="37"/>
        <v>0.11686926445750911</v>
      </c>
      <c r="L194" s="460">
        <f>('IdxETF data'!AG204/'IdxETF data'!AG203)-1</f>
        <v>8.6045879355001409E-2</v>
      </c>
      <c r="M194" s="460">
        <f>('FX data'!I203/'FX data'!I204)-1</f>
        <v>0</v>
      </c>
      <c r="N194" s="460">
        <f t="shared" si="38"/>
        <v>8.6045879355001409E-2</v>
      </c>
      <c r="O194" s="576">
        <f>('IdxETF data'!AO204/'IdxETF data'!AO203)-1</f>
        <v>9.7477257781097615E-2</v>
      </c>
      <c r="P194" s="576">
        <f>('FX data'!L203/'FX data'!L204)-1</f>
        <v>3.0105368790767084E-3</v>
      </c>
      <c r="Q194" s="576">
        <f t="shared" si="39"/>
        <v>0.10078125353959555</v>
      </c>
      <c r="R194" s="577">
        <f>('IdxETF data'!AY204/'IdxETF data'!AY203)-1</f>
        <v>7.4334786736067082E-2</v>
      </c>
      <c r="S194" s="577">
        <f>('FX data'!P204/'FX data'!P203)-1</f>
        <v>1.1610619469026418E-2</v>
      </c>
      <c r="T194" s="577">
        <f t="shared" si="40"/>
        <v>8.6808479127197247E-2</v>
      </c>
      <c r="V194">
        <f t="shared" si="41"/>
        <v>184</v>
      </c>
      <c r="W194" s="591">
        <f t="shared" si="42"/>
        <v>42125</v>
      </c>
      <c r="X194" s="537">
        <f t="shared" si="43"/>
        <v>1.0491438545008114E-2</v>
      </c>
      <c r="Y194" s="599">
        <f t="shared" si="44"/>
        <v>3.7590984907761804E-2</v>
      </c>
      <c r="Z194" s="603">
        <f t="shared" si="45"/>
        <v>3.5880611656688988E-2</v>
      </c>
      <c r="AA194" s="607">
        <f t="shared" si="46"/>
        <v>-2.5006336177959665E-2</v>
      </c>
      <c r="AB194" s="612">
        <f t="shared" si="47"/>
        <v>4.8269191455056148E-2</v>
      </c>
      <c r="AC194" s="617">
        <f t="shared" si="48"/>
        <v>-5.1648901866827135E-2</v>
      </c>
      <c r="AD194" s="1213">
        <f t="shared" si="49"/>
        <v>1.2378710243697803E-2</v>
      </c>
      <c r="AE194" s="1214"/>
      <c r="AF194" s="1211">
        <f t="shared" si="50"/>
        <v>1.0491438545008114E-2</v>
      </c>
      <c r="AG194" s="1212"/>
      <c r="AH194" s="1149">
        <f t="shared" si="51"/>
        <v>196.57146930777299</v>
      </c>
      <c r="AI194" s="1149"/>
    </row>
    <row r="195" spans="3:35">
      <c r="C195" s="390">
        <f>'Step #4'!B195</f>
        <v>190</v>
      </c>
      <c r="D195" s="562">
        <f>'Step #4'!C195</f>
        <v>42309</v>
      </c>
      <c r="E195" s="581">
        <f>('IdxETF data'!C205/'IdxETF data'!C204)-1</f>
        <v>5.0496306555847248E-4</v>
      </c>
      <c r="F195" s="458">
        <f>('IdxETF data'!AA205/'IdxETF data'!AA204)-1</f>
        <v>1.85788204114401E-2</v>
      </c>
      <c r="G195" s="458">
        <f>('FX data'!G204/'FX data'!G205)-1</f>
        <v>5.9987337765117221E-3</v>
      </c>
      <c r="H195" s="565">
        <f t="shared" si="36"/>
        <v>2.468900358548165E-2</v>
      </c>
      <c r="I195" s="575">
        <f>('IdxETF data'!AE205/'IdxETF data'!AE204)-1</f>
        <v>4.9039997480408548E-2</v>
      </c>
      <c r="J195" s="425">
        <f>('FX data'!H205/'FX data'!H204)-1</f>
        <v>-1.5535714285714319E-2</v>
      </c>
      <c r="K195" s="575">
        <f t="shared" si="37"/>
        <v>3.274241180526638E-2</v>
      </c>
      <c r="L195" s="460">
        <f>('IdxETF data'!AG205/'IdxETF data'!AG204)-1</f>
        <v>-2.8428358237766793E-2</v>
      </c>
      <c r="M195" s="460">
        <f>('FX data'!I204/'FX data'!I205)-1</f>
        <v>1.290339230175519E-5</v>
      </c>
      <c r="N195" s="460">
        <f t="shared" si="38"/>
        <v>-2.8415821667723828E-2</v>
      </c>
      <c r="O195" s="576">
        <f>('IdxETF data'!AO205/'IdxETF data'!AO204)-1</f>
        <v>3.4814632193538753E-2</v>
      </c>
      <c r="P195" s="576">
        <f>('FX data'!L204/'FX data'!L205)-1</f>
        <v>-9.2792046396024119E-3</v>
      </c>
      <c r="Q195" s="576">
        <f t="shared" si="39"/>
        <v>2.5212375457360103E-2</v>
      </c>
      <c r="R195" s="577">
        <f>('IdxETF data'!AY205/'IdxETF data'!AY204)-1</f>
        <v>-4.7496173677314069E-2</v>
      </c>
      <c r="S195" s="577">
        <f>('FX data'!P205/'FX data'!P204)-1</f>
        <v>-1.9595493036601574E-2</v>
      </c>
      <c r="T195" s="577">
        <f t="shared" si="40"/>
        <v>-6.6160955773356567E-2</v>
      </c>
      <c r="V195">
        <f t="shared" si="41"/>
        <v>185</v>
      </c>
      <c r="W195" s="591">
        <f t="shared" si="42"/>
        <v>42156</v>
      </c>
      <c r="X195" s="537">
        <f t="shared" si="43"/>
        <v>-2.10117728564716E-2</v>
      </c>
      <c r="Y195" s="599">
        <f t="shared" si="44"/>
        <v>-7.2043206632684154E-2</v>
      </c>
      <c r="Z195" s="603">
        <f t="shared" si="45"/>
        <v>-6.5149023289756358E-2</v>
      </c>
      <c r="AA195" s="607">
        <f t="shared" si="46"/>
        <v>-4.3530488744394802E-2</v>
      </c>
      <c r="AB195" s="612">
        <f t="shared" si="47"/>
        <v>-5.0899086949909855E-2</v>
      </c>
      <c r="AC195" s="617">
        <f t="shared" si="48"/>
        <v>-3.5058576031885558E-3</v>
      </c>
      <c r="AD195" s="1213">
        <f t="shared" si="49"/>
        <v>-3.8777086960704039E-2</v>
      </c>
      <c r="AE195" s="1214"/>
      <c r="AF195" s="1211">
        <f t="shared" si="50"/>
        <v>-2.10117728564716E-2</v>
      </c>
      <c r="AG195" s="1212"/>
      <c r="AH195" s="1149">
        <f t="shared" si="51"/>
        <v>188.94900034843212</v>
      </c>
      <c r="AI195" s="1149"/>
    </row>
    <row r="196" spans="3:35">
      <c r="C196" s="390">
        <f>'Step #4'!B196</f>
        <v>191</v>
      </c>
      <c r="D196" s="562">
        <f>'Step #4'!C196</f>
        <v>42339</v>
      </c>
      <c r="E196" s="581">
        <f>('IdxETF data'!C206/'IdxETF data'!C205)-1</f>
        <v>-1.7530198374358763E-2</v>
      </c>
      <c r="F196" s="458">
        <f>('IdxETF data'!AA206/'IdxETF data'!AA205)-1</f>
        <v>2.7217948313965845E-2</v>
      </c>
      <c r="G196" s="458">
        <f>('FX data'!G205/'FX data'!G206)-1</f>
        <v>-1.1004492588012504E-2</v>
      </c>
      <c r="H196" s="565">
        <f t="shared" si="36"/>
        <v>1.5913936015471419E-2</v>
      </c>
      <c r="I196" s="575">
        <f>('IdxETF data'!AE206/'IdxETF data'!AE205)-1</f>
        <v>-5.6159529078324888E-2</v>
      </c>
      <c r="J196" s="425">
        <f>('FX data'!H206/'FX data'!H205)-1</f>
        <v>-3.6822056956285154E-2</v>
      </c>
      <c r="K196" s="575">
        <f t="shared" si="37"/>
        <v>-9.0913676656249831E-2</v>
      </c>
      <c r="L196" s="460">
        <f>('IdxETF data'!AG206/'IdxETF data'!AG205)-1</f>
        <v>-3.7287672853512088E-3</v>
      </c>
      <c r="M196" s="460">
        <f>('FX data'!I205/'FX data'!I206)-1</f>
        <v>-2.4510436285762882E-4</v>
      </c>
      <c r="N196" s="460">
        <f t="shared" si="38"/>
        <v>-3.9729577110790837E-3</v>
      </c>
      <c r="O196" s="576">
        <f>('IdxETF data'!AO206/'IdxETF data'!AO205)-1</f>
        <v>-3.6144363788906175E-2</v>
      </c>
      <c r="P196" s="576">
        <f>('FX data'!L205/'FX data'!L206)-1</f>
        <v>-1.774088541666663E-2</v>
      </c>
      <c r="Q196" s="576">
        <f t="shared" si="39"/>
        <v>-5.3244016189135546E-2</v>
      </c>
      <c r="R196" s="577">
        <f>('IdxETF data'!AY206/'IdxETF data'!AY205)-1</f>
        <v>9.380463018637375E-3</v>
      </c>
      <c r="S196" s="577">
        <f>('FX data'!P206/'FX data'!P205)-1</f>
        <v>4.4257263187950091E-3</v>
      </c>
      <c r="T196" s="577">
        <f t="shared" si="40"/>
        <v>1.3847704699496477E-2</v>
      </c>
      <c r="V196">
        <f t="shared" si="41"/>
        <v>186</v>
      </c>
      <c r="W196" s="591">
        <f t="shared" si="42"/>
        <v>42186</v>
      </c>
      <c r="X196" s="537">
        <f t="shared" si="43"/>
        <v>1.9742039930008559E-2</v>
      </c>
      <c r="Y196" s="599">
        <f t="shared" si="44"/>
        <v>-0.14375101846252858</v>
      </c>
      <c r="Z196" s="603">
        <f t="shared" si="45"/>
        <v>4.9449696434691326E-2</v>
      </c>
      <c r="AA196" s="607">
        <f t="shared" si="46"/>
        <v>-6.0955553694815534E-2</v>
      </c>
      <c r="AB196" s="612">
        <f t="shared" si="47"/>
        <v>3.0667949663715444E-2</v>
      </c>
      <c r="AC196" s="617">
        <f t="shared" si="48"/>
        <v>-3.6610837686668063E-2</v>
      </c>
      <c r="AD196" s="1213">
        <f t="shared" si="49"/>
        <v>-1.293822650394898E-2</v>
      </c>
      <c r="AE196" s="1214"/>
      <c r="AF196" s="1211">
        <f t="shared" si="50"/>
        <v>1.9742039930008559E-2</v>
      </c>
      <c r="AG196" s="1212"/>
      <c r="AH196" s="1149">
        <f t="shared" si="51"/>
        <v>186.50433538422939</v>
      </c>
      <c r="AI196" s="1149"/>
    </row>
    <row r="197" spans="3:35">
      <c r="C197" s="390">
        <f>'Step #4'!B197</f>
        <v>192</v>
      </c>
      <c r="D197" s="562">
        <f>'Step #4'!C197</f>
        <v>42370</v>
      </c>
      <c r="E197" s="581">
        <f>('IdxETF data'!C207/'IdxETF data'!C206)-1</f>
        <v>-5.0735344481736222E-2</v>
      </c>
      <c r="F197" s="458">
        <f>('IdxETF data'!AA207/'IdxETF data'!AA206)-1</f>
        <v>-0.22648787574250373</v>
      </c>
      <c r="G197" s="458">
        <f>('FX data'!G206/'FX data'!G207)-1</f>
        <v>-2.2268817533441565E-2</v>
      </c>
      <c r="H197" s="565">
        <f t="shared" si="36"/>
        <v>-0.2437130760974987</v>
      </c>
      <c r="I197" s="575">
        <f>('IdxETF data'!AE207/'IdxETF data'!AE206)-1</f>
        <v>-8.795481290452356E-2</v>
      </c>
      <c r="J197" s="425">
        <f>('FX data'!H207/'FX data'!H206)-1</f>
        <v>1.7231638418079065E-2</v>
      </c>
      <c r="K197" s="575">
        <f t="shared" si="37"/>
        <v>-7.223878001954509E-2</v>
      </c>
      <c r="L197" s="460">
        <f>('IdxETF data'!AG207/'IdxETF data'!AG206)-1</f>
        <v>-0.10181848356281586</v>
      </c>
      <c r="M197" s="460">
        <f>('FX data'!I206/'FX data'!I207)-1</f>
        <v>1.6773111412171637E-4</v>
      </c>
      <c r="N197" s="460">
        <f t="shared" si="38"/>
        <v>-0.10166783057638029</v>
      </c>
      <c r="O197" s="576">
        <f>('IdxETF data'!AO207/'IdxETF data'!AO206)-1</f>
        <v>-7.9617167768085917E-2</v>
      </c>
      <c r="P197" s="576">
        <f>('FX data'!L206/'FX data'!L207)-1</f>
        <v>3.0008382229673058E-2</v>
      </c>
      <c r="Q197" s="576">
        <f t="shared" si="39"/>
        <v>-5.199796794084155E-2</v>
      </c>
      <c r="R197" s="577">
        <f>('IdxETF data'!AY207/'IdxETF data'!AY206)-1</f>
        <v>-8.7979059696739248E-2</v>
      </c>
      <c r="S197" s="577">
        <f>('FX data'!P207/'FX data'!P206)-1</f>
        <v>1.3716153791486052E-2</v>
      </c>
      <c r="T197" s="577">
        <f t="shared" si="40"/>
        <v>-7.5469640218484013E-2</v>
      </c>
      <c r="V197">
        <f t="shared" si="41"/>
        <v>187</v>
      </c>
      <c r="W197" s="591">
        <f t="shared" si="42"/>
        <v>42217</v>
      </c>
      <c r="X197" s="537">
        <f t="shared" si="43"/>
        <v>-6.258080462392579E-2</v>
      </c>
      <c r="Y197" s="599">
        <f t="shared" si="44"/>
        <v>-0.12605181262078802</v>
      </c>
      <c r="Z197" s="603">
        <f t="shared" si="45"/>
        <v>-0.10279031592293353</v>
      </c>
      <c r="AA197" s="607">
        <f t="shared" si="46"/>
        <v>-0.12045876503170116</v>
      </c>
      <c r="AB197" s="612">
        <f t="shared" si="47"/>
        <v>-8.9434576301128943E-2</v>
      </c>
      <c r="AC197" s="617">
        <f t="shared" si="48"/>
        <v>-7.0350761647647975E-2</v>
      </c>
      <c r="AD197" s="1213">
        <f t="shared" si="49"/>
        <v>-8.7383051429176364E-2</v>
      </c>
      <c r="AE197" s="1214"/>
      <c r="AF197" s="1211">
        <f t="shared" si="50"/>
        <v>-6.258080462392579E-2</v>
      </c>
      <c r="AG197" s="1212"/>
      <c r="AH197" s="1149">
        <f t="shared" si="51"/>
        <v>170.20701745358491</v>
      </c>
      <c r="AI197" s="1149"/>
    </row>
    <row r="198" spans="3:35">
      <c r="C198" s="390">
        <f>'Step #4'!B198</f>
        <v>193</v>
      </c>
      <c r="D198" s="562">
        <f>'Step #4'!C198</f>
        <v>42401</v>
      </c>
      <c r="E198" s="581">
        <f>('IdxETF data'!C208/'IdxETF data'!C207)-1</f>
        <v>-4.1283552550199776E-3</v>
      </c>
      <c r="F198" s="458">
        <f>('IdxETF data'!AA208/'IdxETF data'!AA207)-1</f>
        <v>-1.8125764254703136E-2</v>
      </c>
      <c r="G198" s="458">
        <f>('FX data'!G207/'FX data'!G208)-1</f>
        <v>-6.6891665906533282E-3</v>
      </c>
      <c r="H198" s="565">
        <f t="shared" si="36"/>
        <v>-2.4693684588673825E-2</v>
      </c>
      <c r="I198" s="575">
        <f>('IdxETF data'!AE208/'IdxETF data'!AE207)-1</f>
        <v>-3.0894728690028628E-2</v>
      </c>
      <c r="J198" s="425">
        <f>('FX data'!H208/'FX data'!H207)-1</f>
        <v>7.8681847634916036E-3</v>
      </c>
      <c r="K198" s="575">
        <f t="shared" si="37"/>
        <v>-2.326962936008814E-2</v>
      </c>
      <c r="L198" s="460">
        <f>('IdxETF data'!AG208/'IdxETF data'!AG207)-1</f>
        <v>-2.9018773208945747E-2</v>
      </c>
      <c r="M198" s="460">
        <f>('FX data'!I207/'FX data'!I208)-1</f>
        <v>-3.0100721645506257E-3</v>
      </c>
      <c r="N198" s="460">
        <f t="shared" si="38"/>
        <v>-3.1941496772010747E-2</v>
      </c>
      <c r="O198" s="576">
        <f>('IdxETF data'!AO208/'IdxETF data'!AO207)-1</f>
        <v>-8.5141877265727639E-2</v>
      </c>
      <c r="P198" s="576">
        <f>('FX data'!L207/'FX data'!L208)-1</f>
        <v>-1.4538245498100122E-2</v>
      </c>
      <c r="Q198" s="576">
        <f t="shared" si="39"/>
        <v>-9.8442309249969551E-2</v>
      </c>
      <c r="R198" s="577">
        <f>('IdxETF data'!AY208/'IdxETF data'!AY207)-1</f>
        <v>1.4225308746264709E-2</v>
      </c>
      <c r="S198" s="577">
        <f>('FX data'!P208/'FX data'!P207)-1</f>
        <v>-1.7526640493550349E-3</v>
      </c>
      <c r="T198" s="577">
        <f t="shared" si="40"/>
        <v>1.2447712509679132E-2</v>
      </c>
      <c r="V198">
        <f t="shared" si="41"/>
        <v>188</v>
      </c>
      <c r="W198" s="591">
        <f t="shared" si="42"/>
        <v>42248</v>
      </c>
      <c r="X198" s="537">
        <f t="shared" si="43"/>
        <v>-2.6442819620927094E-2</v>
      </c>
      <c r="Y198" s="599">
        <f t="shared" si="44"/>
        <v>-7.0877942720994347E-2</v>
      </c>
      <c r="Z198" s="603">
        <f t="shared" si="45"/>
        <v>-3.2531770344548572E-2</v>
      </c>
      <c r="AA198" s="607">
        <f t="shared" si="46"/>
        <v>-3.7652004411083628E-2</v>
      </c>
      <c r="AB198" s="612">
        <f t="shared" si="47"/>
        <v>-4.8523708509453201E-2</v>
      </c>
      <c r="AC198" s="617">
        <f t="shared" si="48"/>
        <v>-2.0413955548285068E-2</v>
      </c>
      <c r="AD198" s="1213">
        <f t="shared" si="49"/>
        <v>-3.6747551655084462E-2</v>
      </c>
      <c r="AE198" s="1214"/>
      <c r="AF198" s="1211">
        <f t="shared" si="50"/>
        <v>-2.6442819620927094E-2</v>
      </c>
      <c r="AG198" s="1212"/>
      <c r="AH198" s="1149">
        <f t="shared" si="51"/>
        <v>163.95232628765143</v>
      </c>
      <c r="AI198" s="1149"/>
    </row>
    <row r="199" spans="3:35">
      <c r="C199" s="390">
        <f>'Step #4'!B199</f>
        <v>194</v>
      </c>
      <c r="D199" s="562">
        <f>'Step #4'!C199</f>
        <v>42430</v>
      </c>
      <c r="E199" s="581">
        <f>('IdxETF data'!C209/'IdxETF data'!C208)-1</f>
        <v>6.5991108718941094E-2</v>
      </c>
      <c r="F199" s="458">
        <f>('IdxETF data'!AA209/'IdxETF data'!AA208)-1</f>
        <v>0.11753664538668396</v>
      </c>
      <c r="G199" s="458">
        <f>('FX data'!G208/'FX data'!G209)-1</f>
        <v>4.2442748091602311E-3</v>
      </c>
      <c r="H199" s="565">
        <f t="shared" ref="H199:H262" si="52">(1+F199)*(1+G199)-1</f>
        <v>0.12227977801901213</v>
      </c>
      <c r="I199" s="575">
        <f>('IdxETF data'!AE209/'IdxETF data'!AE208)-1</f>
        <v>4.9509168191115283E-2</v>
      </c>
      <c r="J199" s="425">
        <f>('FX data'!H209/'FX data'!H208)-1</f>
        <v>-3.7656135194710227E-3</v>
      </c>
      <c r="K199" s="575">
        <f t="shared" ref="K199:K262" si="53">( 1+I199)*(1+J199)-1</f>
        <v>4.5557122278566009E-2</v>
      </c>
      <c r="L199" s="460">
        <f>('IdxETF data'!AG209/'IdxETF data'!AG208)-1</f>
        <v>8.7106302617117493E-2</v>
      </c>
      <c r="M199" s="460">
        <f>('FX data'!I208/'FX data'!I209)-1</f>
        <v>3.860556692274475E-4</v>
      </c>
      <c r="N199" s="460">
        <f t="shared" ref="N199:N262" si="54">(1+L199)*(1+M199)-1</f>
        <v>8.7525986168295766E-2</v>
      </c>
      <c r="O199" s="576">
        <f>('IdxETF data'!AO209/'IdxETF data'!AO208)-1</f>
        <v>4.5668005678397572E-2</v>
      </c>
      <c r="P199" s="576">
        <f>('FX data'!L208/'FX data'!L209)-1</f>
        <v>6.2489029313673949E-2</v>
      </c>
      <c r="Q199" s="576">
        <f t="shared" ref="Q199:Q262" si="55">(1+O199)*(1+P199)-1</f>
        <v>0.11101078433760603</v>
      </c>
      <c r="R199" s="577">
        <f>('IdxETF data'!AY209/'IdxETF data'!AY208)-1</f>
        <v>6.5400051507775947E-2</v>
      </c>
      <c r="S199" s="577">
        <f>('FX data'!P209/'FX data'!P208)-1</f>
        <v>-1.5942130767610085E-2</v>
      </c>
      <c r="T199" s="577">
        <f t="shared" ref="T199:T262" si="56">(1+R199)*(1+S199)-1</f>
        <v>4.8415304566820527E-2</v>
      </c>
      <c r="V199">
        <f t="shared" si="41"/>
        <v>189</v>
      </c>
      <c r="W199" s="591">
        <f t="shared" si="42"/>
        <v>42278</v>
      </c>
      <c r="X199" s="537">
        <f t="shared" si="43"/>
        <v>8.2983078389400333E-2</v>
      </c>
      <c r="Y199" s="599">
        <f t="shared" si="44"/>
        <v>0.1092638462009925</v>
      </c>
      <c r="Z199" s="603">
        <f t="shared" si="45"/>
        <v>0.11686926445750911</v>
      </c>
      <c r="AA199" s="607">
        <f t="shared" si="46"/>
        <v>8.6045879355001409E-2</v>
      </c>
      <c r="AB199" s="612">
        <f t="shared" si="47"/>
        <v>0.10078125353959555</v>
      </c>
      <c r="AC199" s="617">
        <f t="shared" si="48"/>
        <v>8.6808479127197247E-2</v>
      </c>
      <c r="AD199" s="1213">
        <f t="shared" si="49"/>
        <v>9.4476759156714801E-2</v>
      </c>
      <c r="AE199" s="1214"/>
      <c r="AF199" s="1211">
        <f t="shared" si="50"/>
        <v>8.2983078389400333E-2</v>
      </c>
      <c r="AG199" s="1212"/>
      <c r="AH199" s="1149">
        <f t="shared" si="51"/>
        <v>179.44201073151299</v>
      </c>
      <c r="AI199" s="1149"/>
    </row>
    <row r="200" spans="3:35">
      <c r="C200" s="390">
        <f>'Step #4'!B200</f>
        <v>195</v>
      </c>
      <c r="D200" s="562">
        <f>'Step #4'!C200</f>
        <v>42461</v>
      </c>
      <c r="E200" s="581">
        <f>('IdxETF data'!C210/'IdxETF data'!C209)-1</f>
        <v>2.69936982337593E-3</v>
      </c>
      <c r="F200" s="458">
        <f>('IdxETF data'!AA210/'IdxETF data'!AA209)-1</f>
        <v>-2.1835192789552149E-2</v>
      </c>
      <c r="G200" s="458">
        <f>('FX data'!G209/'FX data'!G210)-1</f>
        <v>1.1176979128072029E-2</v>
      </c>
      <c r="H200" s="565">
        <f t="shared" si="52"/>
        <v>-1.0902265155546376E-2</v>
      </c>
      <c r="I200" s="575">
        <f>('IdxETF data'!AE210/'IdxETF data'!AE209)-1</f>
        <v>7.3714203011097101E-3</v>
      </c>
      <c r="J200" s="425">
        <f>('FX data'!H210/'FX data'!H209)-1</f>
        <v>4.9598967456439658E-2</v>
      </c>
      <c r="K200" s="575">
        <f t="shared" si="53"/>
        <v>5.7336002593171953E-2</v>
      </c>
      <c r="L200" s="460">
        <f>('IdxETF data'!AG210/'IdxETF data'!AG209)-1</f>
        <v>1.3974864772286821E-2</v>
      </c>
      <c r="M200" s="460">
        <f>('FX data'!I209/'FX data'!I210)-1</f>
        <v>2.2182957813687842E-3</v>
      </c>
      <c r="N200" s="460">
        <f t="shared" si="54"/>
        <v>1.6224160937225118E-2</v>
      </c>
      <c r="O200" s="576">
        <f>('IdxETF data'!AO210/'IdxETF data'!AO209)-1</f>
        <v>-5.5266403259374153E-3</v>
      </c>
      <c r="P200" s="576">
        <f>('FX data'!L209/'FX data'!L210)-1</f>
        <v>1.6776726753524818E-2</v>
      </c>
      <c r="Q200" s="576">
        <f t="shared" si="55"/>
        <v>1.1157367492974135E-2</v>
      </c>
      <c r="R200" s="577">
        <f>('IdxETF data'!AY210/'IdxETF data'!AY209)-1</f>
        <v>-8.3772117360580989E-4</v>
      </c>
      <c r="S200" s="577">
        <f>('FX data'!P210/'FX data'!P209)-1</f>
        <v>-3.7824721667142458E-2</v>
      </c>
      <c r="T200" s="577">
        <f t="shared" si="56"/>
        <v>-3.8630756270521927E-2</v>
      </c>
      <c r="V200">
        <f t="shared" si="41"/>
        <v>190</v>
      </c>
      <c r="W200" s="591">
        <f t="shared" si="42"/>
        <v>42309</v>
      </c>
      <c r="X200" s="537">
        <f t="shared" si="43"/>
        <v>5.0496306555847248E-4</v>
      </c>
      <c r="Y200" s="599">
        <f t="shared" si="44"/>
        <v>2.468900358548165E-2</v>
      </c>
      <c r="Z200" s="603">
        <f t="shared" si="45"/>
        <v>3.274241180526638E-2</v>
      </c>
      <c r="AA200" s="607">
        <f t="shared" si="46"/>
        <v>-2.8415821667723828E-2</v>
      </c>
      <c r="AB200" s="612">
        <f t="shared" si="47"/>
        <v>2.5212375457360103E-2</v>
      </c>
      <c r="AC200" s="617">
        <f t="shared" si="48"/>
        <v>-6.6160955773356567E-2</v>
      </c>
      <c r="AD200" s="1213">
        <f t="shared" si="49"/>
        <v>1.8802573364635634E-3</v>
      </c>
      <c r="AE200" s="1214"/>
      <c r="AF200" s="1211">
        <f t="shared" si="50"/>
        <v>5.0496306555847248E-4</v>
      </c>
      <c r="AG200" s="1212"/>
      <c r="AH200" s="1149">
        <f t="shared" si="51"/>
        <v>179.7794078886607</v>
      </c>
      <c r="AI200" s="1149"/>
    </row>
    <row r="201" spans="3:35">
      <c r="C201" s="390">
        <f>'Step #4'!B201</f>
        <v>196</v>
      </c>
      <c r="D201" s="562">
        <f>'Step #4'!C201</f>
        <v>42491</v>
      </c>
      <c r="E201" s="581">
        <f>('IdxETF data'!C211/'IdxETF data'!C210)-1</f>
        <v>1.5324650171887777E-2</v>
      </c>
      <c r="F201" s="458">
        <f>('IdxETF data'!AA211/'IdxETF data'!AA210)-1</f>
        <v>-7.3878878519512137E-3</v>
      </c>
      <c r="G201" s="458">
        <f>('FX data'!G210/'FX data'!G211)-1</f>
        <v>5.8698137106483195E-4</v>
      </c>
      <c r="H201" s="565">
        <f t="shared" si="52"/>
        <v>-6.8052430334269998E-3</v>
      </c>
      <c r="I201" s="575">
        <f>('IdxETF data'!AE211/'IdxETF data'!AE210)-1</f>
        <v>2.2290186451919158E-2</v>
      </c>
      <c r="J201" s="425">
        <f>('FX data'!H211/'FX data'!H210)-1</f>
        <v>1.1506368028107117E-2</v>
      </c>
      <c r="K201" s="575">
        <f t="shared" si="53"/>
        <v>3.4053033568757218E-2</v>
      </c>
      <c r="L201" s="460">
        <f>('IdxETF data'!AG211/'IdxETF data'!AG210)-1</f>
        <v>-1.1959952991011047E-2</v>
      </c>
      <c r="M201" s="460">
        <f>('FX data'!I210/'FX data'!I211)-1</f>
        <v>-6.9595700532276705E-4</v>
      </c>
      <c r="N201" s="460">
        <f t="shared" si="54"/>
        <v>-1.2647586383266352E-2</v>
      </c>
      <c r="O201" s="576">
        <f>('IdxETF data'!AO211/'IdxETF data'!AO210)-1</f>
        <v>3.4137042750919777E-2</v>
      </c>
      <c r="P201" s="576">
        <f>('FX data'!L210/'FX data'!L211)-1</f>
        <v>5.240420736288498E-2</v>
      </c>
      <c r="Q201" s="576">
        <f t="shared" si="55"/>
        <v>8.8330174780879567E-2</v>
      </c>
      <c r="R201" s="577">
        <f>('IdxETF data'!AY211/'IdxETF data'!AY210)-1</f>
        <v>-1.6719966977721046E-2</v>
      </c>
      <c r="S201" s="577">
        <f>('FX data'!P211/'FX data'!P210)-1</f>
        <v>-4.5245512535232457E-3</v>
      </c>
      <c r="T201" s="577">
        <f t="shared" si="56"/>
        <v>-2.1168867883696429E-2</v>
      </c>
      <c r="V201">
        <f t="shared" si="41"/>
        <v>191</v>
      </c>
      <c r="W201" s="591">
        <f t="shared" si="42"/>
        <v>42339</v>
      </c>
      <c r="X201" s="537">
        <f t="shared" si="43"/>
        <v>-1.7530198374358763E-2</v>
      </c>
      <c r="Y201" s="599">
        <f t="shared" si="44"/>
        <v>1.5913936015471419E-2</v>
      </c>
      <c r="Z201" s="603">
        <f t="shared" si="45"/>
        <v>-9.0913676656249831E-2</v>
      </c>
      <c r="AA201" s="607">
        <f t="shared" si="46"/>
        <v>-3.9729577110790837E-3</v>
      </c>
      <c r="AB201" s="612">
        <f t="shared" si="47"/>
        <v>-5.3244016189135546E-2</v>
      </c>
      <c r="AC201" s="617">
        <f t="shared" si="48"/>
        <v>1.3847704699496477E-2</v>
      </c>
      <c r="AD201" s="1213">
        <f t="shared" si="49"/>
        <v>-2.2598967365932081E-2</v>
      </c>
      <c r="AE201" s="1214"/>
      <c r="AF201" s="1211">
        <f t="shared" si="50"/>
        <v>-1.7530198374358763E-2</v>
      </c>
      <c r="AG201" s="1212"/>
      <c r="AH201" s="1149">
        <f t="shared" si="51"/>
        <v>175.71657891671828</v>
      </c>
      <c r="AI201" s="1149"/>
    </row>
    <row r="202" spans="3:35">
      <c r="C202" s="390">
        <f>'Step #4'!B202</f>
        <v>197</v>
      </c>
      <c r="D202" s="562">
        <f>'Step #4'!C202</f>
        <v>42522</v>
      </c>
      <c r="E202" s="581">
        <f>('IdxETF data'!C212/'IdxETF data'!C211)-1</f>
        <v>9.1084670593022388E-4</v>
      </c>
      <c r="F202" s="458">
        <f>('IdxETF data'!AA212/'IdxETF data'!AA211)-1</f>
        <v>4.4537882761992442E-3</v>
      </c>
      <c r="G202" s="458">
        <f>('FX data'!G211/'FX data'!G212)-1</f>
        <v>-1.536168400559712E-2</v>
      </c>
      <c r="H202" s="565">
        <f t="shared" si="52"/>
        <v>-1.0976313417524697E-2</v>
      </c>
      <c r="I202" s="575">
        <f>('IdxETF data'!AE212/'IdxETF data'!AE211)-1</f>
        <v>-5.6773374041925506E-2</v>
      </c>
      <c r="J202" s="425">
        <f>('FX data'!H212/'FX data'!H211)-1</f>
        <v>-3.0479333101771422E-2</v>
      </c>
      <c r="K202" s="575">
        <f t="shared" si="53"/>
        <v>-8.5522292564961577E-2</v>
      </c>
      <c r="L202" s="460">
        <f>('IdxETF data'!AG212/'IdxETF data'!AG211)-1</f>
        <v>-9.9546546064854802E-4</v>
      </c>
      <c r="M202" s="460">
        <f>('FX data'!I211/'FX data'!I212)-1</f>
        <v>-1.5184856322948415E-3</v>
      </c>
      <c r="N202" s="460">
        <f t="shared" si="54"/>
        <v>-2.5124394929439964E-3</v>
      </c>
      <c r="O202" s="576">
        <f>('IdxETF data'!AO212/'IdxETF data'!AO211)-1</f>
        <v>-9.626123742838566E-2</v>
      </c>
      <c r="P202" s="576">
        <f>('FX data'!L211/'FX data'!L212)-1</f>
        <v>-2.8023733455043276E-2</v>
      </c>
      <c r="Q202" s="576">
        <f t="shared" si="55"/>
        <v>-0.12158737162368327</v>
      </c>
      <c r="R202" s="577">
        <f>('IdxETF data'!AY212/'IdxETF data'!AY211)-1</f>
        <v>1.7867717621908863E-2</v>
      </c>
      <c r="S202" s="577">
        <f>('FX data'!P212/'FX data'!P211)-1</f>
        <v>2.6749124506370459E-2</v>
      </c>
      <c r="T202" s="577">
        <f t="shared" si="56"/>
        <v>4.5094787931592384E-2</v>
      </c>
      <c r="V202">
        <f t="shared" ref="V202:V265" si="57">C197</f>
        <v>192</v>
      </c>
      <c r="W202" s="591">
        <f t="shared" ref="W202:W265" si="58">D197</f>
        <v>42370</v>
      </c>
      <c r="X202" s="537">
        <f t="shared" si="43"/>
        <v>-5.0735344481736222E-2</v>
      </c>
      <c r="Y202" s="599">
        <f t="shared" si="44"/>
        <v>-0.2437130760974987</v>
      </c>
      <c r="Z202" s="603">
        <f t="shared" si="45"/>
        <v>-7.223878001954509E-2</v>
      </c>
      <c r="AA202" s="607">
        <f t="shared" si="46"/>
        <v>-0.10166783057638029</v>
      </c>
      <c r="AB202" s="612">
        <f t="shared" si="47"/>
        <v>-5.199796794084155E-2</v>
      </c>
      <c r="AC202" s="617">
        <f t="shared" si="48"/>
        <v>-7.5469640218484013E-2</v>
      </c>
      <c r="AD202" s="1213">
        <f t="shared" si="49"/>
        <v>-9.0600460083821638E-2</v>
      </c>
      <c r="AE202" s="1214"/>
      <c r="AF202" s="1211">
        <f t="shared" si="50"/>
        <v>-5.0735344481736222E-2</v>
      </c>
      <c r="AG202" s="1212"/>
      <c r="AH202" s="1149">
        <f t="shared" si="51"/>
        <v>159.79657602250845</v>
      </c>
      <c r="AI202" s="1149"/>
    </row>
    <row r="203" spans="3:35">
      <c r="C203" s="390">
        <f>'Step #4'!B203</f>
        <v>198</v>
      </c>
      <c r="D203" s="562">
        <f>'Step #4'!C203</f>
        <v>42552</v>
      </c>
      <c r="E203" s="581">
        <f>('IdxETF data'!C213/'IdxETF data'!C212)-1</f>
        <v>3.5609807228685897E-2</v>
      </c>
      <c r="F203" s="458">
        <f>('IdxETF data'!AA213/'IdxETF data'!AA212)-1</f>
        <v>1.6976055732398798E-2</v>
      </c>
      <c r="G203" s="458">
        <f>('FX data'!G212/'FX data'!G213)-1</f>
        <v>-1.2006551760409989E-2</v>
      </c>
      <c r="H203" s="565">
        <f t="shared" si="52"/>
        <v>4.7656800801501031E-3</v>
      </c>
      <c r="I203" s="575">
        <f>('IdxETF data'!AE213/'IdxETF data'!AE212)-1</f>
        <v>6.7913641980036132E-2</v>
      </c>
      <c r="J203" s="425">
        <f>('FX data'!H213/'FX data'!H212)-1</f>
        <v>-1.7913121361397E-3</v>
      </c>
      <c r="K203" s="575">
        <f t="shared" si="53"/>
        <v>6.6000675312808177E-2</v>
      </c>
      <c r="L203" s="460">
        <f>('IdxETF data'!AG213/'IdxETF data'!AG212)-1</f>
        <v>5.2754666061835875E-2</v>
      </c>
      <c r="M203" s="460">
        <f>('FX data'!I212/'FX data'!I213)-1</f>
        <v>1.6498885036284605E-3</v>
      </c>
      <c r="N203" s="460">
        <f t="shared" si="54"/>
        <v>5.4491593882512568E-2</v>
      </c>
      <c r="O203" s="576">
        <f>('IdxETF data'!AO213/'IdxETF data'!AO212)-1</f>
        <v>6.3774699277758806E-2</v>
      </c>
      <c r="P203" s="576">
        <f>('FX data'!L212/'FX data'!L213)-1</f>
        <v>6.8259385665528916E-2</v>
      </c>
      <c r="Q203" s="576">
        <f t="shared" si="55"/>
        <v>0.1363873067369914</v>
      </c>
      <c r="R203" s="577">
        <f>('IdxETF data'!AY213/'IdxETF data'!AY212)-1</f>
        <v>9.7714514840065991E-3</v>
      </c>
      <c r="S203" s="577">
        <f>('FX data'!P213/'FX data'!P212)-1</f>
        <v>-2.3802612481857777E-2</v>
      </c>
      <c r="T203" s="577">
        <f t="shared" si="56"/>
        <v>-1.4263747070910271E-2</v>
      </c>
      <c r="V203">
        <f t="shared" si="57"/>
        <v>193</v>
      </c>
      <c r="W203" s="591">
        <f t="shared" si="58"/>
        <v>42401</v>
      </c>
      <c r="X203" s="537">
        <f t="shared" ref="X203:X266" si="59">E198</f>
        <v>-4.1283552550199776E-3</v>
      </c>
      <c r="Y203" s="599">
        <f t="shared" ref="Y203:Y266" si="60">H198</f>
        <v>-2.4693684588673825E-2</v>
      </c>
      <c r="Z203" s="603">
        <f t="shared" ref="Z203:Z266" si="61">K198</f>
        <v>-2.326962936008814E-2</v>
      </c>
      <c r="AA203" s="607">
        <f t="shared" ref="AA203:AA266" si="62">N198</f>
        <v>-3.1941496772010747E-2</v>
      </c>
      <c r="AB203" s="612">
        <f t="shared" ref="AB203:AB266" si="63">Q198</f>
        <v>-9.8442309249969551E-2</v>
      </c>
      <c r="AC203" s="617">
        <f t="shared" ref="AC203:AC266" si="64">T198</f>
        <v>1.2447712509679132E-2</v>
      </c>
      <c r="AD203" s="1213">
        <f t="shared" si="49"/>
        <v>-2.0639448545552407E-2</v>
      </c>
      <c r="AE203" s="1214"/>
      <c r="AF203" s="1211">
        <f t="shared" si="50"/>
        <v>-4.1283552550199776E-3</v>
      </c>
      <c r="AG203" s="1212"/>
      <c r="AH203" s="1149">
        <f t="shared" si="51"/>
        <v>156.49846281393641</v>
      </c>
      <c r="AI203" s="1149"/>
    </row>
    <row r="204" spans="3:35">
      <c r="C204" s="390">
        <f>'Step #4'!B204</f>
        <v>199</v>
      </c>
      <c r="D204" s="562">
        <f>'Step #4'!C204</f>
        <v>42583</v>
      </c>
      <c r="E204" s="581">
        <f>('IdxETF data'!C214/'IdxETF data'!C213)-1</f>
        <v>-1.2191755612808164E-3</v>
      </c>
      <c r="F204" s="458">
        <f>('IdxETF data'!AA214/'IdxETF data'!AA213)-1</f>
        <v>3.5629329876574856E-2</v>
      </c>
      <c r="G204" s="458">
        <f>('FX data'!G213/'FX data'!G214)-1</f>
        <v>1.8969904096595158E-3</v>
      </c>
      <c r="H204" s="565">
        <f t="shared" si="52"/>
        <v>3.7593908783312813E-2</v>
      </c>
      <c r="I204" s="575">
        <f>('IdxETF data'!AE214/'IdxETF data'!AE213)-1</f>
        <v>2.4685894074969905E-2</v>
      </c>
      <c r="J204" s="425">
        <f>('FX data'!H214/'FX data'!H213)-1</f>
        <v>2.7815163750559702E-3</v>
      </c>
      <c r="K204" s="575">
        <f t="shared" si="53"/>
        <v>2.7536074668628396E-2</v>
      </c>
      <c r="L204" s="460">
        <f>('IdxETF data'!AG214/'IdxETF data'!AG213)-1</f>
        <v>4.9586287226181858E-2</v>
      </c>
      <c r="M204" s="460">
        <f>('FX data'!I213/'FX data'!I214)-1</f>
        <v>-3.6078289889063253E-4</v>
      </c>
      <c r="N204" s="460">
        <f t="shared" si="54"/>
        <v>4.9207614442840608E-2</v>
      </c>
      <c r="O204" s="576">
        <f>('IdxETF data'!AO214/'IdxETF data'!AO213)-1</f>
        <v>1.9200053412420814E-2</v>
      </c>
      <c r="P204" s="576">
        <f>('FX data'!L213/'FX data'!L214)-1</f>
        <v>2.8359084686093716E-3</v>
      </c>
      <c r="Q204" s="576">
        <f t="shared" si="55"/>
        <v>2.2090411475100158E-2</v>
      </c>
      <c r="R204" s="577">
        <f>('IdxETF data'!AY214/'IdxETF data'!AY213)-1</f>
        <v>-1.6767184320809814E-2</v>
      </c>
      <c r="S204" s="577">
        <f>('FX data'!P214/'FX data'!P213)-1</f>
        <v>-4.0886113589058137E-3</v>
      </c>
      <c r="T204" s="577">
        <f t="shared" si="56"/>
        <v>-2.0787241179444749E-2</v>
      </c>
      <c r="V204">
        <f t="shared" si="57"/>
        <v>194</v>
      </c>
      <c r="W204" s="591">
        <f t="shared" si="58"/>
        <v>42430</v>
      </c>
      <c r="X204" s="537">
        <f t="shared" si="59"/>
        <v>6.5991108718941094E-2</v>
      </c>
      <c r="Y204" s="599">
        <f t="shared" si="60"/>
        <v>0.12227977801901213</v>
      </c>
      <c r="Z204" s="603">
        <f t="shared" si="61"/>
        <v>4.5557122278566009E-2</v>
      </c>
      <c r="AA204" s="607">
        <f t="shared" si="62"/>
        <v>8.7525986168295766E-2</v>
      </c>
      <c r="AB204" s="612">
        <f t="shared" si="63"/>
        <v>0.11101078433760603</v>
      </c>
      <c r="AC204" s="617">
        <f t="shared" si="64"/>
        <v>4.8415304566820527E-2</v>
      </c>
      <c r="AD204" s="1213">
        <f t="shared" ref="AD204:AD267" si="65">(X$7*X204)+(Y$7*Y204)+(Z$7*Z204)+(AA$7*AA204)+(AB$7*AB204)+(AC$7*AC204)</f>
        <v>7.6267186039485388E-2</v>
      </c>
      <c r="AE204" s="1214"/>
      <c r="AF204" s="1211">
        <f t="shared" ref="AF204:AF267" si="66">X204</f>
        <v>6.5991108718941094E-2</v>
      </c>
      <c r="AG204" s="1212"/>
      <c r="AH204" s="1149">
        <f t="shared" ref="AH204:AH267" si="67">AH203*(1+AD204)</f>
        <v>168.43416019226041</v>
      </c>
      <c r="AI204" s="1149"/>
    </row>
    <row r="205" spans="3:35">
      <c r="C205" s="390">
        <f>'Step #4'!B205</f>
        <v>200</v>
      </c>
      <c r="D205" s="562">
        <f>'Step #4'!C205</f>
        <v>42614</v>
      </c>
      <c r="E205" s="581">
        <f>('IdxETF data'!C215/'IdxETF data'!C214)-1</f>
        <v>-1.2344825997834263E-3</v>
      </c>
      <c r="F205" s="458">
        <f>('IdxETF data'!AA215/'IdxETF data'!AA214)-1</f>
        <v>-2.6183219093507737E-2</v>
      </c>
      <c r="G205" s="458">
        <f>('FX data'!G214/'FX data'!G215)-1</f>
        <v>-4.3769580141800324E-3</v>
      </c>
      <c r="H205" s="565">
        <f t="shared" si="52"/>
        <v>-3.0445574257039421E-2</v>
      </c>
      <c r="I205" s="575">
        <f>('IdxETF data'!AE215/'IdxETF data'!AE214)-1</f>
        <v>-7.7101185520060955E-3</v>
      </c>
      <c r="J205" s="425">
        <f>('FX data'!H215/'FX data'!H214)-1</f>
        <v>1.610594130279086E-3</v>
      </c>
      <c r="K205" s="575">
        <f t="shared" si="53"/>
        <v>-6.1119422934106105E-3</v>
      </c>
      <c r="L205" s="460">
        <f>('IdxETF data'!AG215/'IdxETF data'!AG214)-1</f>
        <v>1.3938773237558433E-2</v>
      </c>
      <c r="M205" s="460">
        <f>('FX data'!I214/'FX data'!I215)-1</f>
        <v>5.0277169008650091E-4</v>
      </c>
      <c r="N205" s="460">
        <f t="shared" si="54"/>
        <v>1.4448552948223226E-2</v>
      </c>
      <c r="O205" s="576">
        <f>('IdxETF data'!AO215/'IdxETF data'!AO214)-1</f>
        <v>-2.5910473895863539E-2</v>
      </c>
      <c r="P205" s="576">
        <f>('FX data'!L214/'FX data'!L215)-1</f>
        <v>-9.3005231544274203E-3</v>
      </c>
      <c r="Q205" s="576">
        <f t="shared" si="55"/>
        <v>-3.4970016087880307E-2</v>
      </c>
      <c r="R205" s="577">
        <f>('IdxETF data'!AY215/'IdxETF data'!AY214)-1</f>
        <v>1.7329665593010413E-2</v>
      </c>
      <c r="S205" s="577">
        <f>('FX data'!P215/'FX data'!P214)-1</f>
        <v>1.4630141076360514E-2</v>
      </c>
      <c r="T205" s="577">
        <f t="shared" si="56"/>
        <v>3.2213342121802713E-2</v>
      </c>
      <c r="V205">
        <f t="shared" si="57"/>
        <v>195</v>
      </c>
      <c r="W205" s="591">
        <f t="shared" si="58"/>
        <v>42461</v>
      </c>
      <c r="X205" s="537">
        <f t="shared" si="59"/>
        <v>2.69936982337593E-3</v>
      </c>
      <c r="Y205" s="599">
        <f t="shared" si="60"/>
        <v>-1.0902265155546376E-2</v>
      </c>
      <c r="Z205" s="603">
        <f t="shared" si="61"/>
        <v>5.7336002593171953E-2</v>
      </c>
      <c r="AA205" s="607">
        <f t="shared" si="62"/>
        <v>1.6224160937225118E-2</v>
      </c>
      <c r="AB205" s="612">
        <f t="shared" si="63"/>
        <v>1.1157367492974135E-2</v>
      </c>
      <c r="AC205" s="617">
        <f t="shared" si="64"/>
        <v>-3.8630756270521927E-2</v>
      </c>
      <c r="AD205" s="1213">
        <f t="shared" si="65"/>
        <v>6.9198857609619408E-3</v>
      </c>
      <c r="AE205" s="1214"/>
      <c r="AF205" s="1211">
        <f t="shared" si="66"/>
        <v>2.69936982337593E-3</v>
      </c>
      <c r="AG205" s="1212"/>
      <c r="AH205" s="1149">
        <f t="shared" si="67"/>
        <v>169.59970533903441</v>
      </c>
      <c r="AI205" s="1149"/>
    </row>
    <row r="206" spans="3:35">
      <c r="C206" s="390">
        <f>'Step #4'!B206</f>
        <v>201</v>
      </c>
      <c r="D206" s="562">
        <f>'Step #4'!C206</f>
        <v>42644</v>
      </c>
      <c r="E206" s="581">
        <f>('IdxETF data'!C216/'IdxETF data'!C215)-1</f>
        <v>-1.9425625037472249E-2</v>
      </c>
      <c r="F206" s="458">
        <f>('IdxETF data'!AA216/'IdxETF data'!AA215)-1</f>
        <v>3.1879711836306557E-2</v>
      </c>
      <c r="G206" s="458">
        <f>('FX data'!G215/'FX data'!G216)-1</f>
        <v>4.1988453175378915E-4</v>
      </c>
      <c r="H206" s="565">
        <f t="shared" si="52"/>
        <v>3.2312982165937143E-2</v>
      </c>
      <c r="I206" s="575">
        <f>('IdxETF data'!AE216/'IdxETF data'!AE215)-1</f>
        <v>1.4650361417923197E-2</v>
      </c>
      <c r="J206" s="425">
        <f>('FX data'!H216/'FX data'!H215)-1</f>
        <v>1.4293371448990122E-3</v>
      </c>
      <c r="K206" s="575">
        <f t="shared" si="53"/>
        <v>1.610063886858315E-2</v>
      </c>
      <c r="L206" s="460">
        <f>('IdxETF data'!AG216/'IdxETF data'!AG215)-1</f>
        <v>-1.5564621505816501E-2</v>
      </c>
      <c r="M206" s="460">
        <f>('FX data'!I215/'FX data'!I216)-1</f>
        <v>1.6761865466685677E-4</v>
      </c>
      <c r="N206" s="460">
        <f t="shared" si="54"/>
        <v>-1.5399611772066835E-2</v>
      </c>
      <c r="O206" s="576">
        <f>('IdxETF data'!AO216/'IdxETF data'!AO215)-1</f>
        <v>5.9282017104604012E-2</v>
      </c>
      <c r="P206" s="576">
        <f>('FX data'!L215/'FX data'!L216)-1</f>
        <v>1.6545203860547586E-2</v>
      </c>
      <c r="Q206" s="576">
        <f t="shared" si="55"/>
        <v>7.6808054023411731E-2</v>
      </c>
      <c r="R206" s="577">
        <f>('IdxETF data'!AY216/'IdxETF data'!AY215)-1</f>
        <v>-1.9376349835305562E-2</v>
      </c>
      <c r="S206" s="577">
        <f>('FX data'!P216/'FX data'!P215)-1</f>
        <v>4.7818730228794681E-3</v>
      </c>
      <c r="T206" s="577">
        <f t="shared" si="56"/>
        <v>-1.4687132056985464E-2</v>
      </c>
      <c r="V206">
        <f t="shared" si="57"/>
        <v>196</v>
      </c>
      <c r="W206" s="591">
        <f t="shared" si="58"/>
        <v>42491</v>
      </c>
      <c r="X206" s="537">
        <f t="shared" si="59"/>
        <v>1.5324650171887777E-2</v>
      </c>
      <c r="Y206" s="599">
        <f t="shared" si="60"/>
        <v>-6.8052430334269998E-3</v>
      </c>
      <c r="Z206" s="603">
        <f t="shared" si="61"/>
        <v>3.4053033568757218E-2</v>
      </c>
      <c r="AA206" s="607">
        <f t="shared" si="62"/>
        <v>-1.2647586383266352E-2</v>
      </c>
      <c r="AB206" s="612">
        <f t="shared" si="63"/>
        <v>8.8330174780879567E-2</v>
      </c>
      <c r="AC206" s="617">
        <f t="shared" si="64"/>
        <v>-2.1168867883696429E-2</v>
      </c>
      <c r="AD206" s="1213">
        <f t="shared" si="65"/>
        <v>1.5668400700446321E-2</v>
      </c>
      <c r="AE206" s="1214"/>
      <c r="AF206" s="1211">
        <f t="shared" si="66"/>
        <v>1.5324650171887777E-2</v>
      </c>
      <c r="AG206" s="1212"/>
      <c r="AH206" s="1149">
        <f t="shared" si="67"/>
        <v>172.25706148096404</v>
      </c>
      <c r="AI206" s="1149"/>
    </row>
    <row r="207" spans="3:35">
      <c r="C207" s="390">
        <f>'Step #4'!B207</f>
        <v>202</v>
      </c>
      <c r="D207" s="562">
        <f>'Step #4'!C207</f>
        <v>42675</v>
      </c>
      <c r="E207" s="581">
        <f>('IdxETF data'!C217/'IdxETF data'!C216)-1</f>
        <v>3.4174446769983158E-2</v>
      </c>
      <c r="F207" s="458">
        <f>('IdxETF data'!AA217/'IdxETF data'!AA216)-1</f>
        <v>4.8231698630154973E-2</v>
      </c>
      <c r="G207" s="458">
        <f>('FX data'!G216/'FX data'!G217)-1</f>
        <v>-1.3973088865887884E-2</v>
      </c>
      <c r="H207" s="565">
        <f t="shared" si="52"/>
        <v>3.358466395315518E-2</v>
      </c>
      <c r="I207" s="575">
        <f>('IdxETF data'!AE217/'IdxETF data'!AE216)-1</f>
        <v>-2.3169187410192471E-3</v>
      </c>
      <c r="J207" s="425">
        <f>('FX data'!H217/'FX data'!H216)-1</f>
        <v>-1.4986619090098019E-2</v>
      </c>
      <c r="K207" s="575">
        <f t="shared" si="53"/>
        <v>-1.72688150524829E-2</v>
      </c>
      <c r="L207" s="460">
        <f>('IdxETF data'!AG217/'IdxETF data'!AG216)-1</f>
        <v>-6.3122930703914948E-3</v>
      </c>
      <c r="M207" s="460">
        <f>('FX data'!I216/'FX data'!I217)-1</f>
        <v>1.4185128826760263E-4</v>
      </c>
      <c r="N207" s="460">
        <f t="shared" si="54"/>
        <v>-6.1713371890278479E-3</v>
      </c>
      <c r="O207" s="576">
        <f>('IdxETF data'!AO217/'IdxETF data'!AO216)-1</f>
        <v>5.0700714362372779E-2</v>
      </c>
      <c r="P207" s="576">
        <f>('FX data'!L216/'FX data'!L217)-1</f>
        <v>-2.9161487713930567E-2</v>
      </c>
      <c r="Q207" s="576">
        <f t="shared" si="55"/>
        <v>2.0060718389476317E-2</v>
      </c>
      <c r="R207" s="577">
        <f>('IdxETF data'!AY217/'IdxETF data'!AY216)-1</f>
        <v>3.2446346563195005E-2</v>
      </c>
      <c r="S207" s="577">
        <f>('FX data'!P217/'FX data'!P216)-1</f>
        <v>1.6766730121540618E-2</v>
      </c>
      <c r="T207" s="577">
        <f t="shared" si="56"/>
        <v>4.9757095820990749E-2</v>
      </c>
      <c r="V207">
        <f t="shared" si="57"/>
        <v>197</v>
      </c>
      <c r="W207" s="591">
        <f t="shared" si="58"/>
        <v>42522</v>
      </c>
      <c r="X207" s="537">
        <f t="shared" si="59"/>
        <v>9.1084670593022388E-4</v>
      </c>
      <c r="Y207" s="599">
        <f t="shared" si="60"/>
        <v>-1.0976313417524697E-2</v>
      </c>
      <c r="Z207" s="603">
        <f t="shared" si="61"/>
        <v>-8.5522292564961577E-2</v>
      </c>
      <c r="AA207" s="607">
        <f t="shared" si="62"/>
        <v>-2.5124394929439964E-3</v>
      </c>
      <c r="AB207" s="612">
        <f t="shared" si="63"/>
        <v>-0.12158737162368327</v>
      </c>
      <c r="AC207" s="617">
        <f t="shared" si="64"/>
        <v>4.5094787931592384E-2</v>
      </c>
      <c r="AD207" s="1213">
        <f t="shared" si="65"/>
        <v>-2.2010954533504344E-2</v>
      </c>
      <c r="AE207" s="1214"/>
      <c r="AF207" s="1211">
        <f t="shared" si="66"/>
        <v>9.1084670593022388E-4</v>
      </c>
      <c r="AG207" s="1212"/>
      <c r="AH207" s="1149">
        <f t="shared" si="67"/>
        <v>168.46551913263147</v>
      </c>
      <c r="AI207" s="1149"/>
    </row>
    <row r="208" spans="3:35">
      <c r="C208" s="390">
        <f>'Step #4'!B208</f>
        <v>203</v>
      </c>
      <c r="D208" s="562">
        <f>'Step #4'!C208</f>
        <v>42705</v>
      </c>
      <c r="E208" s="581">
        <f>('IdxETF data'!C218/'IdxETF data'!C217)-1</f>
        <v>1.8200754044233047E-2</v>
      </c>
      <c r="F208" s="458">
        <f>('IdxETF data'!AA218/'IdxETF data'!AA217)-1</f>
        <v>-4.5044752111166875E-2</v>
      </c>
      <c r="G208" s="458">
        <f>('FX data'!G217/'FX data'!G218)-1</f>
        <v>-1.7434258317594042E-2</v>
      </c>
      <c r="H208" s="565">
        <f t="shared" si="52"/>
        <v>-6.169368858460289E-2</v>
      </c>
      <c r="I208" s="575">
        <f>('IdxETF data'!AE218/'IdxETF data'!AE217)-1</f>
        <v>7.9016548443956003E-2</v>
      </c>
      <c r="J208" s="425">
        <f>('FX data'!H218/'FX data'!H217)-1</f>
        <v>-3.6949827929723011E-2</v>
      </c>
      <c r="K208" s="575">
        <f t="shared" si="53"/>
        <v>3.9147072645628223E-2</v>
      </c>
      <c r="L208" s="460">
        <f>('IdxETF data'!AG218/'IdxETF data'!AG217)-1</f>
        <v>-3.4629967754894242E-2</v>
      </c>
      <c r="M208" s="460">
        <f>('FX data'!I217/'FX data'!I218)-1</f>
        <v>-2.1917666928827906E-4</v>
      </c>
      <c r="N208" s="460">
        <f t="shared" si="54"/>
        <v>-3.4841554343192471E-2</v>
      </c>
      <c r="O208" s="576">
        <f>('IdxETF data'!AO218/'IdxETF data'!AO217)-1</f>
        <v>4.4017234164491992E-2</v>
      </c>
      <c r="P208" s="576">
        <f>('FX data'!L217/'FX data'!L218)-1</f>
        <v>-8.5271995801994072E-2</v>
      </c>
      <c r="Q208" s="576">
        <f t="shared" si="55"/>
        <v>-4.5008199044392017E-2</v>
      </c>
      <c r="R208" s="577">
        <f>('IdxETF data'!AY218/'IdxETF data'!AY217)-1</f>
        <v>-8.4022321087489082E-3</v>
      </c>
      <c r="S208" s="577">
        <f>('FX data'!P218/'FX data'!P217)-1</f>
        <v>2.7579750846115081E-2</v>
      </c>
      <c r="T208" s="577">
        <f t="shared" si="56"/>
        <v>1.8945787269255554E-2</v>
      </c>
      <c r="V208">
        <f t="shared" si="57"/>
        <v>198</v>
      </c>
      <c r="W208" s="591">
        <f t="shared" si="58"/>
        <v>42552</v>
      </c>
      <c r="X208" s="537">
        <f t="shared" si="59"/>
        <v>3.5609807228685897E-2</v>
      </c>
      <c r="Y208" s="599">
        <f t="shared" si="60"/>
        <v>4.7656800801501031E-3</v>
      </c>
      <c r="Z208" s="603">
        <f t="shared" si="61"/>
        <v>6.6000675312808177E-2</v>
      </c>
      <c r="AA208" s="607">
        <f t="shared" si="62"/>
        <v>5.4491593882512568E-2</v>
      </c>
      <c r="AB208" s="612">
        <f t="shared" si="63"/>
        <v>0.1363873067369914</v>
      </c>
      <c r="AC208" s="617">
        <f t="shared" si="64"/>
        <v>-1.4263747070910271E-2</v>
      </c>
      <c r="AD208" s="1213">
        <f t="shared" si="65"/>
        <v>4.2520391555277474E-2</v>
      </c>
      <c r="AE208" s="1214"/>
      <c r="AF208" s="1211">
        <f t="shared" si="66"/>
        <v>3.5609807228685897E-2</v>
      </c>
      <c r="AG208" s="1212"/>
      <c r="AH208" s="1149">
        <f t="shared" si="67"/>
        <v>175.62873896971405</v>
      </c>
      <c r="AI208" s="1149"/>
    </row>
    <row r="209" spans="3:35">
      <c r="C209" s="390">
        <f>'Step #4'!B209</f>
        <v>204</v>
      </c>
      <c r="D209" s="562">
        <f>'Step #4'!C209</f>
        <v>42736</v>
      </c>
      <c r="E209" s="581">
        <f>('IdxETF data'!C219/'IdxETF data'!C218)-1</f>
        <v>1.7884341374735824E-2</v>
      </c>
      <c r="F209" s="458">
        <f>('IdxETF data'!AA219/'IdxETF data'!AA218)-1</f>
        <v>1.7891607060358528E-2</v>
      </c>
      <c r="G209" s="458">
        <f>('FX data'!G218/'FX data'!G219)-1</f>
        <v>-1.0707869205892839E-2</v>
      </c>
      <c r="H209" s="565">
        <f t="shared" si="52"/>
        <v>6.9921568661801548E-3</v>
      </c>
      <c r="I209" s="575">
        <f>('IdxETF data'!AE219/'IdxETF data'!AE218)-1</f>
        <v>4.7251736365652164E-3</v>
      </c>
      <c r="J209" s="425">
        <f>('FX data'!H219/'FX data'!H218)-1</f>
        <v>-2.0500282113973922E-2</v>
      </c>
      <c r="K209" s="575">
        <f t="shared" si="53"/>
        <v>-1.587197586999578E-2</v>
      </c>
      <c r="L209" s="460">
        <f>('IdxETF data'!AG219/'IdxETF data'!AG218)-1</f>
        <v>6.1826549696047506E-2</v>
      </c>
      <c r="M209" s="460">
        <f>('FX data'!I218/'FX data'!I219)-1</f>
        <v>2.5786155413154432E-5</v>
      </c>
      <c r="N209" s="460">
        <f t="shared" si="54"/>
        <v>6.1853930120479683E-2</v>
      </c>
      <c r="O209" s="576">
        <f>('IdxETF data'!AO219/'IdxETF data'!AO218)-1</f>
        <v>-3.820649086626382E-3</v>
      </c>
      <c r="P209" s="576">
        <f>('FX data'!L218/'FX data'!L219)-1</f>
        <v>-2.8382053025152953E-2</v>
      </c>
      <c r="Q209" s="576">
        <f t="shared" si="55"/>
        <v>-3.2094264246812165E-2</v>
      </c>
      <c r="R209" s="577">
        <f>('IdxETF data'!AY219/'IdxETF data'!AY218)-1</f>
        <v>5.7637581202052202E-2</v>
      </c>
      <c r="S209" s="577">
        <f>('FX data'!P219/'FX data'!P218)-1</f>
        <v>1.5977575332866145E-2</v>
      </c>
      <c r="T209" s="577">
        <f t="shared" si="56"/>
        <v>7.4536065330578216E-2</v>
      </c>
      <c r="V209">
        <f t="shared" si="57"/>
        <v>199</v>
      </c>
      <c r="W209" s="591">
        <f t="shared" si="58"/>
        <v>42583</v>
      </c>
      <c r="X209" s="537">
        <f t="shared" si="59"/>
        <v>-1.2191755612808164E-3</v>
      </c>
      <c r="Y209" s="599">
        <f t="shared" si="60"/>
        <v>3.7593908783312813E-2</v>
      </c>
      <c r="Z209" s="603">
        <f t="shared" si="61"/>
        <v>2.7536074668628396E-2</v>
      </c>
      <c r="AA209" s="607">
        <f t="shared" si="62"/>
        <v>4.9207614442840608E-2</v>
      </c>
      <c r="AB209" s="612">
        <f t="shared" si="63"/>
        <v>2.2090411475100158E-2</v>
      </c>
      <c r="AC209" s="617">
        <f t="shared" si="64"/>
        <v>-2.0787241179444749E-2</v>
      </c>
      <c r="AD209" s="1213">
        <f t="shared" si="65"/>
        <v>1.4332905767128458E-2</v>
      </c>
      <c r="AE209" s="1214"/>
      <c r="AF209" s="1211">
        <f t="shared" si="66"/>
        <v>-1.2191755612808164E-3</v>
      </c>
      <c r="AG209" s="1212"/>
      <c r="AH209" s="1149">
        <f t="shared" si="67"/>
        <v>178.14600913536657</v>
      </c>
      <c r="AI209" s="1149"/>
    </row>
    <row r="210" spans="3:35">
      <c r="C210" s="390">
        <f>'Step #4'!B210</f>
        <v>205</v>
      </c>
      <c r="D210" s="562">
        <f>'Step #4'!C210</f>
        <v>42767</v>
      </c>
      <c r="E210" s="581">
        <f>('IdxETF data'!C220/'IdxETF data'!C219)-1</f>
        <v>3.7198260541408734E-2</v>
      </c>
      <c r="F210" s="458">
        <f>('IdxETF data'!AA220/'IdxETF data'!AA219)-1</f>
        <v>2.6135661621399242E-2</v>
      </c>
      <c r="G210" s="458">
        <f>('FX data'!G219/'FX data'!G220)-1</f>
        <v>1.1735109353187445E-2</v>
      </c>
      <c r="H210" s="565">
        <f t="shared" si="52"/>
        <v>3.8177475821731699E-2</v>
      </c>
      <c r="I210" s="575">
        <f>('IdxETF data'!AE220/'IdxETF data'!AE219)-1</f>
        <v>2.5929133863721754E-2</v>
      </c>
      <c r="J210" s="425">
        <f>('FX data'!H220/'FX data'!H219)-1</f>
        <v>3.2834101382488434E-2</v>
      </c>
      <c r="K210" s="575">
        <f t="shared" si="53"/>
        <v>5.9614595056251662E-2</v>
      </c>
      <c r="L210" s="460">
        <f>('IdxETF data'!AG220/'IdxETF data'!AG219)-1</f>
        <v>1.6264490459391157E-2</v>
      </c>
      <c r="M210" s="460">
        <f>('FX data'!I219/'FX data'!I220)-1</f>
        <v>-4.1240833580347136E-4</v>
      </c>
      <c r="N210" s="460">
        <f t="shared" si="54"/>
        <v>1.5845374512144739E-2</v>
      </c>
      <c r="O210" s="576">
        <f>('IdxETF data'!AO220/'IdxETF data'!AO219)-1</f>
        <v>4.0779898177423224E-3</v>
      </c>
      <c r="P210" s="576">
        <f>('FX data'!L219/'FX data'!L220)-1</f>
        <v>3.8750110336305044E-2</v>
      </c>
      <c r="Q210" s="576">
        <f t="shared" si="55"/>
        <v>4.2986122709435248E-2</v>
      </c>
      <c r="R210" s="577">
        <f>('IdxETF data'!AY220/'IdxETF data'!AY219)-1</f>
        <v>1.6348318629031189E-2</v>
      </c>
      <c r="S210" s="577">
        <f>('FX data'!P220/'FX data'!P219)-1</f>
        <v>-2.393433577045101E-2</v>
      </c>
      <c r="T210" s="577">
        <f t="shared" si="56"/>
        <v>-7.9773032887693329E-3</v>
      </c>
      <c r="V210">
        <f t="shared" si="57"/>
        <v>200</v>
      </c>
      <c r="W210" s="591">
        <f t="shared" si="58"/>
        <v>42614</v>
      </c>
      <c r="X210" s="537">
        <f t="shared" si="59"/>
        <v>-1.2344825997834263E-3</v>
      </c>
      <c r="Y210" s="599">
        <f t="shared" si="60"/>
        <v>-3.0445574257039421E-2</v>
      </c>
      <c r="Z210" s="603">
        <f t="shared" si="61"/>
        <v>-6.1119422934106105E-3</v>
      </c>
      <c r="AA210" s="607">
        <f t="shared" si="62"/>
        <v>1.4448552948223226E-2</v>
      </c>
      <c r="AB210" s="612">
        <f t="shared" si="63"/>
        <v>-3.4970016087880307E-2</v>
      </c>
      <c r="AC210" s="617">
        <f t="shared" si="64"/>
        <v>3.2213342121802713E-2</v>
      </c>
      <c r="AD210" s="1213">
        <f t="shared" si="65"/>
        <v>-4.8082326242663131E-3</v>
      </c>
      <c r="AE210" s="1214"/>
      <c r="AF210" s="1211">
        <f t="shared" si="66"/>
        <v>-1.2344825997834263E-3</v>
      </c>
      <c r="AG210" s="1212"/>
      <c r="AH210" s="1149">
        <f t="shared" si="67"/>
        <v>177.28944168235904</v>
      </c>
      <c r="AI210" s="1149"/>
    </row>
    <row r="211" spans="3:35">
      <c r="C211" s="390">
        <f>'Step #4'!B211</f>
        <v>206</v>
      </c>
      <c r="D211" s="562">
        <f>'Step #4'!C211</f>
        <v>42795</v>
      </c>
      <c r="E211" s="581">
        <f>('IdxETF data'!C221/'IdxETF data'!C220)-1</f>
        <v>-3.8923017041514463E-4</v>
      </c>
      <c r="F211" s="458">
        <f>('IdxETF data'!AA221/'IdxETF data'!AA220)-1</f>
        <v>-5.9286173579303769E-3</v>
      </c>
      <c r="G211" s="458">
        <f>('FX data'!G220/'FX data'!G221)-1</f>
        <v>-3.7793993662238456E-4</v>
      </c>
      <c r="H211" s="565">
        <f t="shared" si="52"/>
        <v>-6.3043166332842349E-3</v>
      </c>
      <c r="I211" s="575">
        <f>('IdxETF data'!AE221/'IdxETF data'!AE220)-1</f>
        <v>4.0429557087593659E-2</v>
      </c>
      <c r="J211" s="425">
        <f>('FX data'!H221/'FX data'!H220)-1</f>
        <v>-1.8033091652723598E-2</v>
      </c>
      <c r="K211" s="575">
        <f t="shared" si="53"/>
        <v>2.1667395526430377E-2</v>
      </c>
      <c r="L211" s="460">
        <f>('IdxETF data'!AG221/'IdxETF data'!AG220)-1</f>
        <v>1.5621228482596949E-2</v>
      </c>
      <c r="M211" s="460">
        <f>('FX data'!I220/'FX data'!I221)-1</f>
        <v>-5.0237015663656681E-4</v>
      </c>
      <c r="N211" s="460">
        <f t="shared" si="54"/>
        <v>1.5111010686960746E-2</v>
      </c>
      <c r="O211" s="576">
        <f>('IdxETF data'!AO221/'IdxETF data'!AO220)-1</f>
        <v>-1.096974607095258E-2</v>
      </c>
      <c r="P211" s="576">
        <f>('FX data'!L220/'FX data'!L221)-1</f>
        <v>-3.2553228928382527E-3</v>
      </c>
      <c r="Q211" s="576">
        <f t="shared" si="55"/>
        <v>-1.4189358898277438E-2</v>
      </c>
      <c r="R211" s="577">
        <f>('IdxETF data'!AY221/'IdxETF data'!AY220)-1</f>
        <v>2.5350301551541055E-2</v>
      </c>
      <c r="S211" s="577">
        <f>('FX data'!P221/'FX data'!P220)-1</f>
        <v>-4.4519821920712133E-3</v>
      </c>
      <c r="T211" s="577">
        <f t="shared" si="56"/>
        <v>2.0785460268398781E-2</v>
      </c>
      <c r="V211">
        <f t="shared" si="57"/>
        <v>201</v>
      </c>
      <c r="W211" s="591">
        <f t="shared" si="58"/>
        <v>42644</v>
      </c>
      <c r="X211" s="537">
        <f t="shared" si="59"/>
        <v>-1.9425625037472249E-2</v>
      </c>
      <c r="Y211" s="599">
        <f t="shared" si="60"/>
        <v>3.2312982165937143E-2</v>
      </c>
      <c r="Z211" s="603">
        <f t="shared" si="61"/>
        <v>1.610063886858315E-2</v>
      </c>
      <c r="AA211" s="607">
        <f t="shared" si="62"/>
        <v>-1.5399611772066835E-2</v>
      </c>
      <c r="AB211" s="612">
        <f t="shared" si="63"/>
        <v>7.6808054023411731E-2</v>
      </c>
      <c r="AC211" s="617">
        <f t="shared" si="64"/>
        <v>-1.4687132056985464E-2</v>
      </c>
      <c r="AD211" s="1213">
        <f t="shared" si="65"/>
        <v>4.163924159625086E-3</v>
      </c>
      <c r="AE211" s="1214"/>
      <c r="AF211" s="1211">
        <f t="shared" si="66"/>
        <v>-1.9425625037472249E-2</v>
      </c>
      <c r="AG211" s="1212"/>
      <c r="AH211" s="1149">
        <f t="shared" si="67"/>
        <v>178.02766147182669</v>
      </c>
      <c r="AI211" s="1149"/>
    </row>
    <row r="212" spans="3:35">
      <c r="C212" s="390">
        <f>'Step #4'!B212</f>
        <v>207</v>
      </c>
      <c r="D212" s="562">
        <f>'Step #4'!C212</f>
        <v>42826</v>
      </c>
      <c r="E212" s="581">
        <f>('IdxETF data'!C222/'IdxETF data'!C221)-1</f>
        <v>9.0912169025529899E-3</v>
      </c>
      <c r="F212" s="458">
        <f>('IdxETF data'!AA222/'IdxETF data'!AA221)-1</f>
        <v>-2.1056839091707413E-2</v>
      </c>
      <c r="G212" s="458">
        <f>('FX data'!G221/'FX data'!G222)-1</f>
        <v>-5.520688052068623E-4</v>
      </c>
      <c r="H212" s="565">
        <f t="shared" si="52"/>
        <v>-2.159728307291553E-2</v>
      </c>
      <c r="I212" s="575">
        <f>('IdxETF data'!AE222/'IdxETF data'!AE221)-1</f>
        <v>1.0163320802614617E-2</v>
      </c>
      <c r="J212" s="425">
        <f>('FX data'!H222/'FX data'!H221)-1</f>
        <v>8.6141613025367825E-3</v>
      </c>
      <c r="K212" s="575">
        <f t="shared" si="53"/>
        <v>1.8865030589914511E-2</v>
      </c>
      <c r="L212" s="460">
        <f>('IdxETF data'!AG222/'IdxETF data'!AG221)-1</f>
        <v>2.0883774908990738E-2</v>
      </c>
      <c r="M212" s="460">
        <f>('FX data'!I221/'FX data'!I222)-1</f>
        <v>-9.780202810522054E-4</v>
      </c>
      <c r="N212" s="460">
        <f t="shared" si="54"/>
        <v>1.9885329872532553E-2</v>
      </c>
      <c r="O212" s="576">
        <f>('IdxETF data'!AO222/'IdxETF data'!AO221)-1</f>
        <v>1.5203158217589774E-2</v>
      </c>
      <c r="P212" s="576">
        <f>('FX data'!L221/'FX data'!L222)-1</f>
        <v>2.4333093006488893E-2</v>
      </c>
      <c r="Q212" s="576">
        <f t="shared" si="55"/>
        <v>3.990619108697957E-2</v>
      </c>
      <c r="R212" s="577">
        <f>('IdxETF data'!AY222/'IdxETF data'!AY221)-1</f>
        <v>1.0388112187764698E-4</v>
      </c>
      <c r="S212" s="577">
        <f>('FX data'!P222/'FX data'!P221)-1</f>
        <v>-8.0210107893242677E-3</v>
      </c>
      <c r="T212" s="577">
        <f t="shared" si="56"/>
        <v>-7.9179628990460049E-3</v>
      </c>
      <c r="V212">
        <f t="shared" si="57"/>
        <v>202</v>
      </c>
      <c r="W212" s="591">
        <f t="shared" si="58"/>
        <v>42675</v>
      </c>
      <c r="X212" s="537">
        <f t="shared" si="59"/>
        <v>3.4174446769983158E-2</v>
      </c>
      <c r="Y212" s="599">
        <f t="shared" si="60"/>
        <v>3.358466395315518E-2</v>
      </c>
      <c r="Z212" s="603">
        <f t="shared" si="61"/>
        <v>-1.72688150524829E-2</v>
      </c>
      <c r="AA212" s="607">
        <f t="shared" si="62"/>
        <v>-6.1713371890278479E-3</v>
      </c>
      <c r="AB212" s="612">
        <f t="shared" si="63"/>
        <v>2.0060718389476317E-2</v>
      </c>
      <c r="AC212" s="617">
        <f t="shared" si="64"/>
        <v>4.9757095820990749E-2</v>
      </c>
      <c r="AD212" s="1213">
        <f t="shared" si="65"/>
        <v>2.2481803745238029E-2</v>
      </c>
      <c r="AE212" s="1214"/>
      <c r="AF212" s="1211">
        <f t="shared" si="66"/>
        <v>3.4174446769983158E-2</v>
      </c>
      <c r="AG212" s="1212"/>
      <c r="AH212" s="1149">
        <f t="shared" si="67"/>
        <v>182.03004441825999</v>
      </c>
      <c r="AI212" s="1149"/>
    </row>
    <row r="213" spans="3:35">
      <c r="C213" s="390">
        <f>'Step #4'!B213</f>
        <v>208</v>
      </c>
      <c r="D213" s="562">
        <f>'Step #4'!C213</f>
        <v>42856</v>
      </c>
      <c r="E213" s="581">
        <f>('IdxETF data'!C223/'IdxETF data'!C222)-1</f>
        <v>1.1576210049492719E-2</v>
      </c>
      <c r="F213" s="458">
        <f>('IdxETF data'!AA223/'IdxETF data'!AA222)-1</f>
        <v>-1.1880837950457468E-2</v>
      </c>
      <c r="G213" s="458">
        <f>('FX data'!G222/'FX data'!G223)-1</f>
        <v>-9.869375907111122E-4</v>
      </c>
      <c r="H213" s="565">
        <f t="shared" si="52"/>
        <v>-1.2856049895586086E-2</v>
      </c>
      <c r="I213" s="575">
        <f>('IdxETF data'!AE223/'IdxETF data'!AE222)-1</f>
        <v>1.4234576699238222E-2</v>
      </c>
      <c r="J213" s="425">
        <f>('FX data'!H223/'FX data'!H222)-1</f>
        <v>2.412013139371183E-2</v>
      </c>
      <c r="K213" s="575">
        <f t="shared" si="53"/>
        <v>3.8698047953269477E-2</v>
      </c>
      <c r="L213" s="460">
        <f>('IdxETF data'!AG223/'IdxETF data'!AG222)-1</f>
        <v>4.2474668852622743E-2</v>
      </c>
      <c r="M213" s="460">
        <f>('FX data'!I222/'FX data'!I223)-1</f>
        <v>-8.6145933783343676E-4</v>
      </c>
      <c r="N213" s="460">
        <f t="shared" si="54"/>
        <v>4.1576619314684926E-2</v>
      </c>
      <c r="O213" s="576">
        <f>('IdxETF data'!AO223/'IdxETF data'!AO222)-1</f>
        <v>2.3640997037414069E-2</v>
      </c>
      <c r="P213" s="576">
        <f>('FX data'!L222/'FX data'!L223)-1</f>
        <v>-7.3358382537127564E-3</v>
      </c>
      <c r="Q213" s="576">
        <f t="shared" si="55"/>
        <v>1.6131732253278352E-2</v>
      </c>
      <c r="R213" s="577">
        <f>('IdxETF data'!AY223/'IdxETF data'!AY222)-1</f>
        <v>1.1141803232738168E-2</v>
      </c>
      <c r="S213" s="577">
        <f>('FX data'!P223/'FX data'!P222)-1</f>
        <v>-1.2164579606440684E-3</v>
      </c>
      <c r="T213" s="577">
        <f t="shared" si="56"/>
        <v>9.9117917368556352E-3</v>
      </c>
      <c r="V213">
        <f t="shared" si="57"/>
        <v>203</v>
      </c>
      <c r="W213" s="591">
        <f t="shared" si="58"/>
        <v>42705</v>
      </c>
      <c r="X213" s="537">
        <f t="shared" si="59"/>
        <v>1.8200754044233047E-2</v>
      </c>
      <c r="Y213" s="599">
        <f t="shared" si="60"/>
        <v>-6.169368858460289E-2</v>
      </c>
      <c r="Z213" s="603">
        <f t="shared" si="61"/>
        <v>3.9147072645628223E-2</v>
      </c>
      <c r="AA213" s="607">
        <f t="shared" si="62"/>
        <v>-3.4841554343192471E-2</v>
      </c>
      <c r="AB213" s="612">
        <f t="shared" si="63"/>
        <v>-4.5008199044392017E-2</v>
      </c>
      <c r="AC213" s="617">
        <f t="shared" si="64"/>
        <v>1.8945787269255554E-2</v>
      </c>
      <c r="AD213" s="1213">
        <f t="shared" si="65"/>
        <v>-2.1920873849858753E-3</v>
      </c>
      <c r="AE213" s="1214"/>
      <c r="AF213" s="1211">
        <f t="shared" si="66"/>
        <v>1.8200754044233047E-2</v>
      </c>
      <c r="AG213" s="1212"/>
      <c r="AH213" s="1149">
        <f t="shared" si="67"/>
        <v>181.63101865420231</v>
      </c>
      <c r="AI213" s="1149"/>
    </row>
    <row r="214" spans="3:35">
      <c r="C214" s="390">
        <f>'Step #4'!B214</f>
        <v>209</v>
      </c>
      <c r="D214" s="562">
        <f>'Step #4'!C214</f>
        <v>42887</v>
      </c>
      <c r="E214" s="581">
        <f>('IdxETF data'!C224/'IdxETF data'!C223)-1</f>
        <v>4.8138319927024664E-3</v>
      </c>
      <c r="F214" s="458">
        <f>('IdxETF data'!AA224/'IdxETF data'!AA223)-1</f>
        <v>2.4140111186124802E-2</v>
      </c>
      <c r="G214" s="458">
        <f>('FX data'!G223/'FX data'!G224)-1</f>
        <v>1.2803363271545853E-2</v>
      </c>
      <c r="H214" s="565">
        <f t="shared" si="52"/>
        <v>3.7252549070602159E-2</v>
      </c>
      <c r="I214" s="575">
        <f>('IdxETF data'!AE224/'IdxETF data'!AE223)-1</f>
        <v>-2.2983597611342832E-2</v>
      </c>
      <c r="J214" s="425">
        <f>('FX data'!H224/'FX data'!H223)-1</f>
        <v>2.7675953079178806E-2</v>
      </c>
      <c r="K214" s="575">
        <f t="shared" si="53"/>
        <v>4.0562624987536822E-3</v>
      </c>
      <c r="L214" s="460">
        <f>('IdxETF data'!AG224/'IdxETF data'!AG223)-1</f>
        <v>4.0501579428575685E-3</v>
      </c>
      <c r="M214" s="460">
        <f>('FX data'!I223/'FX data'!I224)-1</f>
        <v>-1.7968298787139902E-3</v>
      </c>
      <c r="N214" s="460">
        <f t="shared" si="54"/>
        <v>2.2460506193382468E-3</v>
      </c>
      <c r="O214" s="576">
        <f>('IdxETF data'!AO224/'IdxETF data'!AO223)-1</f>
        <v>1.9483372182165892E-2</v>
      </c>
      <c r="P214" s="576">
        <f>('FX data'!L223/'FX data'!L224)-1</f>
        <v>4.8543689320388328E-3</v>
      </c>
      <c r="Q214" s="576">
        <f t="shared" si="55"/>
        <v>2.4432320590817236E-2</v>
      </c>
      <c r="R214" s="577">
        <f>('IdxETF data'!AY224/'IdxETF data'!AY223)-1</f>
        <v>4.8772312581670807E-3</v>
      </c>
      <c r="S214" s="577">
        <f>('FX data'!P224/'FX data'!P223)-1</f>
        <v>-7.0927066915030812E-3</v>
      </c>
      <c r="T214" s="577">
        <f t="shared" si="56"/>
        <v>-2.250068204116773E-3</v>
      </c>
      <c r="V214">
        <f t="shared" si="57"/>
        <v>204</v>
      </c>
      <c r="W214" s="591">
        <f t="shared" si="58"/>
        <v>42736</v>
      </c>
      <c r="X214" s="537">
        <f t="shared" si="59"/>
        <v>1.7884341374735824E-2</v>
      </c>
      <c r="Y214" s="599">
        <f t="shared" si="60"/>
        <v>6.9921568661801548E-3</v>
      </c>
      <c r="Z214" s="603">
        <f t="shared" si="61"/>
        <v>-1.587197586999578E-2</v>
      </c>
      <c r="AA214" s="607">
        <f t="shared" si="62"/>
        <v>6.1853930120479683E-2</v>
      </c>
      <c r="AB214" s="612">
        <f t="shared" si="63"/>
        <v>-3.2094264246812165E-2</v>
      </c>
      <c r="AC214" s="617">
        <f t="shared" si="64"/>
        <v>7.4536065330578216E-2</v>
      </c>
      <c r="AD214" s="1213">
        <f t="shared" si="65"/>
        <v>1.625133681974656E-2</v>
      </c>
      <c r="AE214" s="1214"/>
      <c r="AF214" s="1211">
        <f t="shared" si="66"/>
        <v>1.7884341374735824E-2</v>
      </c>
      <c r="AG214" s="1212"/>
      <c r="AH214" s="1149">
        <f t="shared" si="67"/>
        <v>184.58276551526541</v>
      </c>
      <c r="AI214" s="1149"/>
    </row>
    <row r="215" spans="3:35">
      <c r="C215" s="390">
        <f>'Step #4'!B215</f>
        <v>210</v>
      </c>
      <c r="D215" s="562">
        <f>'Step #4'!C215</f>
        <v>42917</v>
      </c>
      <c r="E215" s="581">
        <f>('IdxETF data'!C225/'IdxETF data'!C224)-1</f>
        <v>1.9348768883515444E-2</v>
      </c>
      <c r="F215" s="458">
        <f>('IdxETF data'!AA225/'IdxETF data'!AA224)-1</f>
        <v>2.5247585598513256E-2</v>
      </c>
      <c r="G215" s="458">
        <f>('FX data'!G224/'FX data'!G225)-1</f>
        <v>6.619204518709676E-4</v>
      </c>
      <c r="H215" s="565">
        <f t="shared" si="52"/>
        <v>2.5926217943652352E-2</v>
      </c>
      <c r="I215" s="575">
        <f>('IdxETF data'!AE225/'IdxETF data'!AE224)-1</f>
        <v>-1.6784430093680358E-2</v>
      </c>
      <c r="J215" s="425">
        <f>('FX data'!H225/'FX data'!H224)-1</f>
        <v>1.3643659711075617E-2</v>
      </c>
      <c r="K215" s="575">
        <f t="shared" si="53"/>
        <v>-3.369771435247304E-3</v>
      </c>
      <c r="L215" s="460">
        <f>('IdxETF data'!AG225/'IdxETF data'!AG224)-1</f>
        <v>6.0525347251110917E-2</v>
      </c>
      <c r="M215" s="460">
        <f>('FX data'!I224/'FX data'!I225)-1</f>
        <v>-2.3687580025607557E-3</v>
      </c>
      <c r="N215" s="460">
        <f t="shared" si="54"/>
        <v>5.8013219347891276E-2</v>
      </c>
      <c r="O215" s="576">
        <f>('IdxETF data'!AO225/'IdxETF data'!AO224)-1</f>
        <v>-5.4034681872191515E-3</v>
      </c>
      <c r="P215" s="576">
        <f>('FX data'!L224/'FX data'!L225)-1</f>
        <v>-1.8355100600070617E-2</v>
      </c>
      <c r="Q215" s="576">
        <f t="shared" si="55"/>
        <v>-2.3659387585124092E-2</v>
      </c>
      <c r="R215" s="577">
        <f>('IdxETF data'!AY225/'IdxETF data'!AY224)-1</f>
        <v>3.1935744414567813E-2</v>
      </c>
      <c r="S215" s="577">
        <f>('FX data'!P225/'FX data'!P224)-1</f>
        <v>-2.4532794573921546E-3</v>
      </c>
      <c r="T215" s="577">
        <f t="shared" si="56"/>
        <v>2.9404117651446793E-2</v>
      </c>
      <c r="V215">
        <f t="shared" si="57"/>
        <v>205</v>
      </c>
      <c r="W215" s="591">
        <f t="shared" si="58"/>
        <v>42767</v>
      </c>
      <c r="X215" s="537">
        <f t="shared" si="59"/>
        <v>3.7198260541408734E-2</v>
      </c>
      <c r="Y215" s="599">
        <f t="shared" si="60"/>
        <v>3.8177475821731699E-2</v>
      </c>
      <c r="Z215" s="603">
        <f t="shared" si="61"/>
        <v>5.9614595056251662E-2</v>
      </c>
      <c r="AA215" s="607">
        <f t="shared" si="62"/>
        <v>1.5845374512144739E-2</v>
      </c>
      <c r="AB215" s="612">
        <f t="shared" si="63"/>
        <v>4.2986122709435248E-2</v>
      </c>
      <c r="AC215" s="617">
        <f t="shared" si="64"/>
        <v>-7.9773032887693329E-3</v>
      </c>
      <c r="AD215" s="1213">
        <f t="shared" si="65"/>
        <v>3.4633534241542058E-2</v>
      </c>
      <c r="AE215" s="1214"/>
      <c r="AF215" s="1211">
        <f t="shared" si="66"/>
        <v>3.7198260541408734E-2</v>
      </c>
      <c r="AG215" s="1212"/>
      <c r="AH215" s="1149">
        <f t="shared" si="67"/>
        <v>190.97551904513688</v>
      </c>
      <c r="AI215" s="1149"/>
    </row>
    <row r="216" spans="3:35">
      <c r="C216" s="390">
        <f>'Step #4'!B216</f>
        <v>211</v>
      </c>
      <c r="D216" s="562">
        <f>'Step #4'!C216</f>
        <v>42948</v>
      </c>
      <c r="E216" s="581">
        <f>('IdxETF data'!C226/'IdxETF data'!C225)-1</f>
        <v>5.4649232886694321E-4</v>
      </c>
      <c r="F216" s="458">
        <f>('IdxETF data'!AA226/'IdxETF data'!AA225)-1</f>
        <v>2.6819807518204675E-2</v>
      </c>
      <c r="G216" s="458">
        <f>('FX data'!G225/'FX data'!G226)-1</f>
        <v>1.2118505285097614E-2</v>
      </c>
      <c r="H216" s="565">
        <f t="shared" si="52"/>
        <v>3.9263328782456863E-2</v>
      </c>
      <c r="I216" s="575">
        <f>('IdxETF data'!AE226/'IdxETF data'!AE225)-1</f>
        <v>-5.1500964248137882E-3</v>
      </c>
      <c r="J216" s="425">
        <f>('FX data'!H226/'FX data'!H225)-1</f>
        <v>3.8004750593824133E-2</v>
      </c>
      <c r="K216" s="575">
        <f t="shared" si="53"/>
        <v>3.2658926038851233E-2</v>
      </c>
      <c r="L216" s="460">
        <f>('IdxETF data'!AG226/'IdxETF data'!AG225)-1</f>
        <v>2.3653593104999038E-2</v>
      </c>
      <c r="M216" s="460">
        <f>('FX data'!I225/'FX data'!I226)-1</f>
        <v>-2.6881376326470807E-4</v>
      </c>
      <c r="N216" s="460">
        <f t="shared" si="54"/>
        <v>2.3378420930357136E-2</v>
      </c>
      <c r="O216" s="576">
        <f>('IdxETF data'!AO226/'IdxETF data'!AO225)-1</f>
        <v>-1.3999344466037233E-2</v>
      </c>
      <c r="P216" s="576">
        <f>('FX data'!L225/'FX data'!L226)-1</f>
        <v>2.7100516631922478E-2</v>
      </c>
      <c r="Q216" s="576">
        <f t="shared" si="55"/>
        <v>1.272178269834745E-2</v>
      </c>
      <c r="R216" s="577">
        <f>('IdxETF data'!AY226/'IdxETF data'!AY225)-1</f>
        <v>-1.5695959083015243E-2</v>
      </c>
      <c r="S216" s="577">
        <f>('FX data'!P226/'FX data'!P225)-1</f>
        <v>-1.7793851717902265E-2</v>
      </c>
      <c r="T216" s="577">
        <f t="shared" si="56"/>
        <v>-3.3210519232424018E-2</v>
      </c>
      <c r="V216">
        <f t="shared" si="57"/>
        <v>206</v>
      </c>
      <c r="W216" s="591">
        <f t="shared" si="58"/>
        <v>42795</v>
      </c>
      <c r="X216" s="537">
        <f t="shared" si="59"/>
        <v>-3.8923017041514463E-4</v>
      </c>
      <c r="Y216" s="599">
        <f t="shared" si="60"/>
        <v>-6.3043166332842349E-3</v>
      </c>
      <c r="Z216" s="603">
        <f t="shared" si="61"/>
        <v>2.1667395526430377E-2</v>
      </c>
      <c r="AA216" s="607">
        <f t="shared" si="62"/>
        <v>1.5111010686960746E-2</v>
      </c>
      <c r="AB216" s="612">
        <f t="shared" si="63"/>
        <v>-1.4189358898277438E-2</v>
      </c>
      <c r="AC216" s="617">
        <f t="shared" si="64"/>
        <v>2.0785460268398781E-2</v>
      </c>
      <c r="AD216" s="1213">
        <f t="shared" si="65"/>
        <v>4.3194809715140729E-3</v>
      </c>
      <c r="AE216" s="1214"/>
      <c r="AF216" s="1211">
        <f t="shared" si="66"/>
        <v>-3.8923017041514463E-4</v>
      </c>
      <c r="AG216" s="1212"/>
      <c r="AH216" s="1149">
        <f t="shared" si="67"/>
        <v>191.80043416567739</v>
      </c>
      <c r="AI216" s="1149"/>
    </row>
    <row r="217" spans="3:35">
      <c r="C217" s="390">
        <f>'Step #4'!B217</f>
        <v>212</v>
      </c>
      <c r="D217" s="562">
        <f>'Step #4'!C217</f>
        <v>42979</v>
      </c>
      <c r="E217" s="581">
        <f>('IdxETF data'!C227/'IdxETF data'!C226)-1</f>
        <v>1.9302894827342154E-2</v>
      </c>
      <c r="F217" s="458">
        <f>('IdxETF data'!AA227/'IdxETF data'!AA226)-1</f>
        <v>-3.5309772916862769E-3</v>
      </c>
      <c r="G217" s="458">
        <f>('FX data'!G226/'FX data'!G227)-1</f>
        <v>2.4682694654625248E-2</v>
      </c>
      <c r="H217" s="565">
        <f t="shared" si="52"/>
        <v>2.1064563328615948E-2</v>
      </c>
      <c r="I217" s="575">
        <f>('IdxETF data'!AE227/'IdxETF data'!AE226)-1</f>
        <v>6.4120004744814052E-2</v>
      </c>
      <c r="J217" s="425">
        <f>('FX data'!H227/'FX data'!H226)-1</f>
        <v>6.6954826680227786E-3</v>
      </c>
      <c r="K217" s="575">
        <f t="shared" si="53"/>
        <v>7.1244801793279189E-2</v>
      </c>
      <c r="L217" s="460">
        <f>('IdxETF data'!AG227/'IdxETF data'!AG226)-1</f>
        <v>-1.4872918359268628E-2</v>
      </c>
      <c r="M217" s="460">
        <f>('FX data'!I226/'FX data'!I227)-1</f>
        <v>-1.5337227284927257E-3</v>
      </c>
      <c r="N217" s="460">
        <f t="shared" si="54"/>
        <v>-1.6383830154834689E-2</v>
      </c>
      <c r="O217" s="576">
        <f>('IdxETF data'!AO227/'IdxETF data'!AO226)-1</f>
        <v>3.6141218601775993E-2</v>
      </c>
      <c r="P217" s="576">
        <f>('FX data'!L226/'FX data'!L227)-1</f>
        <v>2.1800345172131586E-3</v>
      </c>
      <c r="Q217" s="576">
        <f t="shared" si="55"/>
        <v>3.840004222303528E-2</v>
      </c>
      <c r="R217" s="577">
        <f>('IdxETF data'!AY227/'IdxETF data'!AY226)-1</f>
        <v>-1.7499404327092072E-2</v>
      </c>
      <c r="S217" s="577">
        <f>('FX data'!P227/'FX data'!P226)-1</f>
        <v>-1.0310037557994534E-3</v>
      </c>
      <c r="T217" s="577">
        <f t="shared" si="56"/>
        <v>-1.8512366131306024E-2</v>
      </c>
      <c r="V217">
        <f t="shared" si="57"/>
        <v>207</v>
      </c>
      <c r="W217" s="591">
        <f t="shared" si="58"/>
        <v>42826</v>
      </c>
      <c r="X217" s="537">
        <f t="shared" si="59"/>
        <v>9.0912169025529899E-3</v>
      </c>
      <c r="Y217" s="599">
        <f t="shared" si="60"/>
        <v>-2.159728307291553E-2</v>
      </c>
      <c r="Z217" s="603">
        <f t="shared" si="61"/>
        <v>1.8865030589914511E-2</v>
      </c>
      <c r="AA217" s="607">
        <f t="shared" si="62"/>
        <v>1.9885329872532553E-2</v>
      </c>
      <c r="AB217" s="612">
        <f t="shared" si="63"/>
        <v>3.990619108697957E-2</v>
      </c>
      <c r="AC217" s="617">
        <f t="shared" si="64"/>
        <v>-7.9179628990460049E-3</v>
      </c>
      <c r="AD217" s="1213">
        <f t="shared" si="65"/>
        <v>8.4140046946176543E-3</v>
      </c>
      <c r="AE217" s="1214"/>
      <c r="AF217" s="1211">
        <f t="shared" si="66"/>
        <v>9.0912169025529899E-3</v>
      </c>
      <c r="AG217" s="1212"/>
      <c r="AH217" s="1149">
        <f t="shared" si="67"/>
        <v>193.41424391917712</v>
      </c>
      <c r="AI217" s="1149"/>
    </row>
    <row r="218" spans="3:35">
      <c r="C218" s="390">
        <f>'Step #4'!B218</f>
        <v>213</v>
      </c>
      <c r="D218" s="562">
        <f>'Step #4'!C218</f>
        <v>43009</v>
      </c>
      <c r="E218" s="581">
        <f>('IdxETF data'!C228/'IdxETF data'!C227)-1</f>
        <v>2.2188174774546043E-2</v>
      </c>
      <c r="F218" s="458">
        <f>('IdxETF data'!AA228/'IdxETF data'!AA227)-1</f>
        <v>1.3257593358673603E-2</v>
      </c>
      <c r="G218" s="458">
        <f>('FX data'!G227/'FX data'!G228)-1</f>
        <v>-1.4744562848511222E-2</v>
      </c>
      <c r="H218" s="565">
        <f t="shared" si="52"/>
        <v>-1.6824469083346338E-3</v>
      </c>
      <c r="I218" s="575">
        <f>('IdxETF data'!AE228/'IdxETF data'!AE227)-1</f>
        <v>3.1235039590834068E-2</v>
      </c>
      <c r="J218" s="425">
        <f>('FX data'!H228/'FX data'!H227)-1</f>
        <v>-1.1197171240949544E-2</v>
      </c>
      <c r="K218" s="575">
        <f t="shared" si="53"/>
        <v>1.9688124262868145E-2</v>
      </c>
      <c r="L218" s="460">
        <f>('IdxETF data'!AG228/'IdxETF data'!AG227)-1</f>
        <v>2.5086402572648048E-2</v>
      </c>
      <c r="M218" s="460">
        <f>('FX data'!I227/'FX data'!I228)-1</f>
        <v>1.8310328049373492E-3</v>
      </c>
      <c r="N218" s="460">
        <f t="shared" si="54"/>
        <v>2.6963369403653736E-2</v>
      </c>
      <c r="O218" s="576">
        <f>('IdxETF data'!AO228/'IdxETF data'!AO227)-1</f>
        <v>8.1317909518167752E-2</v>
      </c>
      <c r="P218" s="576">
        <f>('FX data'!L227/'FX data'!L228)-1</f>
        <v>-2.229129662522189E-2</v>
      </c>
      <c r="Q218" s="576">
        <f t="shared" si="55"/>
        <v>5.7213931250933436E-2</v>
      </c>
      <c r="R218" s="577">
        <f>('IdxETF data'!AY228/'IdxETF data'!AY227)-1</f>
        <v>4.7880273117405059E-2</v>
      </c>
      <c r="S218" s="577">
        <f>('FX data'!P228/'FX data'!P227)-1</f>
        <v>3.3173608551417821E-3</v>
      </c>
      <c r="T218" s="577">
        <f t="shared" si="56"/>
        <v>5.1356470116320052E-2</v>
      </c>
      <c r="V218">
        <f t="shared" si="57"/>
        <v>208</v>
      </c>
      <c r="W218" s="591">
        <f t="shared" si="58"/>
        <v>42856</v>
      </c>
      <c r="X218" s="537">
        <f t="shared" si="59"/>
        <v>1.1576210049492719E-2</v>
      </c>
      <c r="Y218" s="599">
        <f t="shared" si="60"/>
        <v>-1.2856049895586086E-2</v>
      </c>
      <c r="Z218" s="603">
        <f t="shared" si="61"/>
        <v>3.8698047953269477E-2</v>
      </c>
      <c r="AA218" s="607">
        <f t="shared" si="62"/>
        <v>4.1576619314684926E-2</v>
      </c>
      <c r="AB218" s="612">
        <f t="shared" si="63"/>
        <v>1.6131732253278352E-2</v>
      </c>
      <c r="AC218" s="617">
        <f t="shared" si="64"/>
        <v>9.9117917368556352E-3</v>
      </c>
      <c r="AD218" s="1213">
        <f t="shared" si="65"/>
        <v>1.5268798058931488E-2</v>
      </c>
      <c r="AE218" s="1214"/>
      <c r="AF218" s="1211">
        <f t="shared" si="66"/>
        <v>1.1576210049492719E-2</v>
      </c>
      <c r="AG218" s="1212"/>
      <c r="AH218" s="1149">
        <f t="shared" si="67"/>
        <v>196.36744695129994</v>
      </c>
      <c r="AI218" s="1149"/>
    </row>
    <row r="219" spans="3:35">
      <c r="C219" s="390">
        <f>'Step #4'!B219</f>
        <v>214</v>
      </c>
      <c r="D219" s="562">
        <f>'Step #4'!C219</f>
        <v>43040</v>
      </c>
      <c r="E219" s="581">
        <f>('IdxETF data'!C229/'IdxETF data'!C228)-1</f>
        <v>2.8082601368405458E-2</v>
      </c>
      <c r="F219" s="458">
        <f>('IdxETF data'!AA229/'IdxETF data'!AA228)-1</f>
        <v>-2.2442197715370149E-2</v>
      </c>
      <c r="G219" s="458">
        <f>('FX data'!G228/'FX data'!G229)-1</f>
        <v>7.8009027840890699E-3</v>
      </c>
      <c r="H219" s="565">
        <f t="shared" si="52"/>
        <v>-1.4816364333919974E-2</v>
      </c>
      <c r="I219" s="575">
        <f>('IdxETF data'!AE229/'IdxETF data'!AE228)-1</f>
        <v>-1.5540175465712402E-2</v>
      </c>
      <c r="J219" s="425">
        <f>('FX data'!H229/'FX data'!H228)-1</f>
        <v>-1.0813111962537425E-2</v>
      </c>
      <c r="K219" s="575">
        <f t="shared" si="53"/>
        <v>-2.6185249771021657E-2</v>
      </c>
      <c r="L219" s="460">
        <f>('IdxETF data'!AG229/'IdxETF data'!AG228)-1</f>
        <v>3.2989653478436187E-2</v>
      </c>
      <c r="M219" s="460">
        <f>('FX data'!I228/'FX data'!I229)-1</f>
        <v>1.1023945034098759E-3</v>
      </c>
      <c r="N219" s="460">
        <f t="shared" si="54"/>
        <v>3.4128415594510075E-2</v>
      </c>
      <c r="O219" s="576">
        <f>('IdxETF data'!AO229/'IdxETF data'!AO228)-1</f>
        <v>3.2407969396831104E-2</v>
      </c>
      <c r="P219" s="576">
        <f>('FX data'!L228/'FX data'!L229)-1</f>
        <v>-1.2627148368993479E-2</v>
      </c>
      <c r="Q219" s="576">
        <f t="shared" si="55"/>
        <v>1.9371600789926058E-2</v>
      </c>
      <c r="R219" s="577">
        <f>('IdxETF data'!AY229/'IdxETF data'!AY228)-1</f>
        <v>1.7622569596879689E-2</v>
      </c>
      <c r="S219" s="577">
        <f>('FX data'!P229/'FX data'!P228)-1</f>
        <v>-1.4695077149151636E-4</v>
      </c>
      <c r="T219" s="577">
        <f t="shared" si="56"/>
        <v>1.7473029175190335E-2</v>
      </c>
      <c r="V219">
        <f t="shared" si="57"/>
        <v>209</v>
      </c>
      <c r="W219" s="591">
        <f t="shared" si="58"/>
        <v>42887</v>
      </c>
      <c r="X219" s="537">
        <f t="shared" si="59"/>
        <v>4.8138319927024664E-3</v>
      </c>
      <c r="Y219" s="599">
        <f t="shared" si="60"/>
        <v>3.7252549070602159E-2</v>
      </c>
      <c r="Z219" s="603">
        <f t="shared" si="61"/>
        <v>4.0562624987536822E-3</v>
      </c>
      <c r="AA219" s="607">
        <f t="shared" si="62"/>
        <v>2.2460506193382468E-3</v>
      </c>
      <c r="AB219" s="612">
        <f t="shared" si="63"/>
        <v>2.4432320590817236E-2</v>
      </c>
      <c r="AC219" s="617">
        <f t="shared" si="64"/>
        <v>-2.250068204116773E-3</v>
      </c>
      <c r="AD219" s="1213">
        <f t="shared" si="65"/>
        <v>1.0564684833088235E-2</v>
      </c>
      <c r="AE219" s="1214"/>
      <c r="AF219" s="1211">
        <f t="shared" si="66"/>
        <v>4.8138319927024664E-3</v>
      </c>
      <c r="AG219" s="1212"/>
      <c r="AH219" s="1149">
        <f t="shared" si="67"/>
        <v>198.4420071398186</v>
      </c>
      <c r="AI219" s="1149"/>
    </row>
    <row r="220" spans="3:35">
      <c r="C220" s="390">
        <f>'Step #4'!B220</f>
        <v>215</v>
      </c>
      <c r="D220" s="562">
        <f>'Step #4'!C220</f>
        <v>43070</v>
      </c>
      <c r="E220" s="581">
        <f>('IdxETF data'!C230/'IdxETF data'!C229)-1</f>
        <v>9.8316198188534987E-3</v>
      </c>
      <c r="F220" s="458">
        <f>('IdxETF data'!AA230/'IdxETF data'!AA229)-1</f>
        <v>-3.0193854060225345E-3</v>
      </c>
      <c r="G220" s="458">
        <f>('FX data'!G229/'FX data'!G230)-1</f>
        <v>-1.7992954019686591E-3</v>
      </c>
      <c r="H220" s="565">
        <f t="shared" si="52"/>
        <v>-4.8132480417133472E-3</v>
      </c>
      <c r="I220" s="575">
        <f>('IdxETF data'!AE230/'IdxETF data'!AE229)-1</f>
        <v>-8.1650015717633639E-3</v>
      </c>
      <c r="J220" s="425">
        <f>('FX data'!H230/'FX data'!H229)-1</f>
        <v>2.513341366844557E-2</v>
      </c>
      <c r="K220" s="575">
        <f t="shared" si="53"/>
        <v>1.6763197734575463E-2</v>
      </c>
      <c r="L220" s="460">
        <f>('IdxETF data'!AG230/'IdxETF data'!AG229)-1</f>
        <v>2.5423857613550371E-2</v>
      </c>
      <c r="M220" s="460">
        <f>('FX data'!I229/'FX data'!I230)-1</f>
        <v>-1.3569215801736423E-3</v>
      </c>
      <c r="N220" s="460">
        <f t="shared" si="54"/>
        <v>2.4032437852329558E-2</v>
      </c>
      <c r="O220" s="576">
        <f>('IdxETF data'!AO230/'IdxETF data'!AO229)-1</f>
        <v>1.7592336070046954E-3</v>
      </c>
      <c r="P220" s="576">
        <f>('FX data'!L229/'FX data'!L230)-1</f>
        <v>1.9306399713979294E-2</v>
      </c>
      <c r="Q220" s="576">
        <f t="shared" si="55"/>
        <v>2.1099597788191149E-2</v>
      </c>
      <c r="R220" s="577">
        <f>('IdxETF data'!AY230/'IdxETF data'!AY229)-1</f>
        <v>-8.917943770044956E-3</v>
      </c>
      <c r="S220" s="577">
        <f>('FX data'!P230/'FX data'!P229)-1</f>
        <v>-1.16108171663728E-2</v>
      </c>
      <c r="T220" s="577">
        <f t="shared" si="56"/>
        <v>-2.0425216321803719E-2</v>
      </c>
      <c r="V220">
        <f t="shared" si="57"/>
        <v>210</v>
      </c>
      <c r="W220" s="591">
        <f t="shared" si="58"/>
        <v>42917</v>
      </c>
      <c r="X220" s="537">
        <f t="shared" si="59"/>
        <v>1.9348768883515444E-2</v>
      </c>
      <c r="Y220" s="599">
        <f t="shared" si="60"/>
        <v>2.5926217943652352E-2</v>
      </c>
      <c r="Z220" s="603">
        <f t="shared" si="61"/>
        <v>-3.369771435247304E-3</v>
      </c>
      <c r="AA220" s="607">
        <f t="shared" si="62"/>
        <v>5.8013219347891276E-2</v>
      </c>
      <c r="AB220" s="612">
        <f t="shared" si="63"/>
        <v>-2.3659387585124092E-2</v>
      </c>
      <c r="AC220" s="617">
        <f t="shared" si="64"/>
        <v>2.9404117651446793E-2</v>
      </c>
      <c r="AD220" s="1213">
        <f t="shared" si="65"/>
        <v>1.7498769471088332E-2</v>
      </c>
      <c r="AE220" s="1214"/>
      <c r="AF220" s="1211">
        <f t="shared" si="66"/>
        <v>1.9348768883515444E-2</v>
      </c>
      <c r="AG220" s="1212"/>
      <c r="AH220" s="1149">
        <f t="shared" si="67"/>
        <v>201.91449807613836</v>
      </c>
      <c r="AI220" s="1149"/>
    </row>
    <row r="221" spans="3:35">
      <c r="C221" s="390">
        <f>'Step #4'!B221</f>
        <v>216</v>
      </c>
      <c r="D221" s="562">
        <f>'Step #4'!C221</f>
        <v>43101</v>
      </c>
      <c r="E221" s="581">
        <f>('IdxETF data'!C231/'IdxETF data'!C230)-1</f>
        <v>5.6178724645703726E-2</v>
      </c>
      <c r="F221" s="458">
        <f>('IdxETF data'!AA231/'IdxETF data'!AA230)-1</f>
        <v>5.2510387349452792E-2</v>
      </c>
      <c r="G221" s="458">
        <f>('FX data'!G230/'FX data'!G231)-1</f>
        <v>1.8903096595285884E-2</v>
      </c>
      <c r="H221" s="565">
        <f t="shared" si="52"/>
        <v>7.24060928690613E-2</v>
      </c>
      <c r="I221" s="575">
        <f>('IdxETF data'!AE231/'IdxETF data'!AE230)-1</f>
        <v>2.1044155775168161E-2</v>
      </c>
      <c r="J221" s="425">
        <f>('FX data'!H231/'FX data'!H230)-1</f>
        <v>1.1754827875734675E-2</v>
      </c>
      <c r="K221" s="575">
        <f t="shared" si="53"/>
        <v>3.3046354079830031E-2</v>
      </c>
      <c r="L221" s="460">
        <f>('IdxETF data'!AG231/'IdxETF data'!AG230)-1</f>
        <v>9.9204659932216499E-2</v>
      </c>
      <c r="M221" s="460">
        <f>('FX data'!I230/'FX data'!I231)-1</f>
        <v>-5.5014649249618408E-4</v>
      </c>
      <c r="N221" s="460">
        <f t="shared" si="54"/>
        <v>9.8599936344019312E-2</v>
      </c>
      <c r="O221" s="576">
        <f>('IdxETF data'!AO231/'IdxETF data'!AO230)-1</f>
        <v>1.4643114280546543E-2</v>
      </c>
      <c r="P221" s="576">
        <f>('FX data'!L230/'FX data'!L231)-1</f>
        <v>-2.6742734890355946E-3</v>
      </c>
      <c r="Q221" s="576">
        <f t="shared" si="55"/>
        <v>1.1929681099193568E-2</v>
      </c>
      <c r="R221" s="577">
        <f>('IdxETF data'!AY231/'IdxETF data'!AY230)-1</f>
        <v>3.8516941627873003E-2</v>
      </c>
      <c r="S221" s="577">
        <f>('FX data'!P231/'FX data'!P230)-1</f>
        <v>-1.1821561338289932E-2</v>
      </c>
      <c r="T221" s="577">
        <f t="shared" si="56"/>
        <v>2.624004990156581E-2</v>
      </c>
      <c r="V221">
        <f t="shared" si="57"/>
        <v>211</v>
      </c>
      <c r="W221" s="591">
        <f t="shared" si="58"/>
        <v>42948</v>
      </c>
      <c r="X221" s="537">
        <f t="shared" si="59"/>
        <v>5.4649232886694321E-4</v>
      </c>
      <c r="Y221" s="599">
        <f t="shared" si="60"/>
        <v>3.9263328782456863E-2</v>
      </c>
      <c r="Z221" s="603">
        <f t="shared" si="61"/>
        <v>3.2658926038851233E-2</v>
      </c>
      <c r="AA221" s="607">
        <f t="shared" si="62"/>
        <v>2.3378420930357136E-2</v>
      </c>
      <c r="AB221" s="612">
        <f t="shared" si="63"/>
        <v>1.272178269834745E-2</v>
      </c>
      <c r="AC221" s="617">
        <f t="shared" si="64"/>
        <v>-3.3210519232424018E-2</v>
      </c>
      <c r="AD221" s="1213">
        <f t="shared" si="65"/>
        <v>1.1295903594371048E-2</v>
      </c>
      <c r="AE221" s="1214"/>
      <c r="AF221" s="1211">
        <f t="shared" si="66"/>
        <v>5.4649232886694321E-4</v>
      </c>
      <c r="AG221" s="1212"/>
      <c r="AH221" s="1149">
        <f t="shared" si="67"/>
        <v>204.19530478071221</v>
      </c>
      <c r="AI221" s="1149"/>
    </row>
    <row r="222" spans="3:35">
      <c r="C222" s="390">
        <f>'Step #4'!B222</f>
        <v>217</v>
      </c>
      <c r="D222" s="562">
        <f>'Step #4'!C222</f>
        <v>43132</v>
      </c>
      <c r="E222" s="581">
        <f>('IdxETF data'!C232/'IdxETF data'!C231)-1</f>
        <v>-3.8947379604151844E-2</v>
      </c>
      <c r="F222" s="458">
        <f>('IdxETF data'!AA232/'IdxETF data'!AA231)-1</f>
        <v>-6.3612660673780907E-2</v>
      </c>
      <c r="G222" s="458">
        <f>('FX data'!G231/'FX data'!G232)-1</f>
        <v>3.0824691514872438E-2</v>
      </c>
      <c r="H222" s="565">
        <f t="shared" si="52"/>
        <v>-3.4748809800618008E-2</v>
      </c>
      <c r="I222" s="575">
        <f>('IdxETF data'!AE232/'IdxETF data'!AE231)-1</f>
        <v>-5.7138782817966249E-2</v>
      </c>
      <c r="J222" s="425">
        <f>('FX data'!H232/'FX data'!H231)-1</f>
        <v>3.5850622406638832E-2</v>
      </c>
      <c r="K222" s="575">
        <f t="shared" si="53"/>
        <v>-2.3336621338909236E-2</v>
      </c>
      <c r="L222" s="460">
        <f>('IdxETF data'!AG232/'IdxETF data'!AG231)-1</f>
        <v>-6.2107583181226556E-2</v>
      </c>
      <c r="M222" s="460">
        <f>('FX data'!I231/'FX data'!I232)-1</f>
        <v>-7.2873251681204732E-4</v>
      </c>
      <c r="N222" s="460">
        <f t="shared" si="54"/>
        <v>-6.2791055882633784E-2</v>
      </c>
      <c r="O222" s="576">
        <f>('IdxETF data'!AO232/'IdxETF data'!AO231)-1</f>
        <v>-4.4594161333359694E-2</v>
      </c>
      <c r="P222" s="576">
        <f>('FX data'!L231/'FX data'!L232)-1</f>
        <v>2.4474885844748995E-2</v>
      </c>
      <c r="Q222" s="576">
        <f t="shared" si="55"/>
        <v>-2.1210712496587014E-2</v>
      </c>
      <c r="R222" s="577">
        <f>('IdxETF data'!AY232/'IdxETF data'!AY231)-1</f>
        <v>-4.5416226546810545E-3</v>
      </c>
      <c r="S222" s="577">
        <f>('FX data'!P232/'FX data'!P231)-1</f>
        <v>-1.4596343390263944E-2</v>
      </c>
      <c r="T222" s="577">
        <f t="shared" si="56"/>
        <v>-1.9071674961128271E-2</v>
      </c>
      <c r="V222">
        <f t="shared" si="57"/>
        <v>212</v>
      </c>
      <c r="W222" s="591">
        <f t="shared" si="58"/>
        <v>42979</v>
      </c>
      <c r="X222" s="537">
        <f t="shared" si="59"/>
        <v>1.9302894827342154E-2</v>
      </c>
      <c r="Y222" s="599">
        <f t="shared" si="60"/>
        <v>2.1064563328615948E-2</v>
      </c>
      <c r="Z222" s="603">
        <f t="shared" si="61"/>
        <v>7.1244801793279189E-2</v>
      </c>
      <c r="AA222" s="607">
        <f t="shared" si="62"/>
        <v>-1.6383830154834689E-2</v>
      </c>
      <c r="AB222" s="612">
        <f t="shared" si="63"/>
        <v>3.840004222303528E-2</v>
      </c>
      <c r="AC222" s="617">
        <f t="shared" si="64"/>
        <v>-1.8512366131306024E-2</v>
      </c>
      <c r="AD222" s="1213">
        <f t="shared" si="65"/>
        <v>2.1917947292910588E-2</v>
      </c>
      <c r="AE222" s="1214"/>
      <c r="AF222" s="1211">
        <f t="shared" si="66"/>
        <v>1.9302894827342154E-2</v>
      </c>
      <c r="AG222" s="1212"/>
      <c r="AH222" s="1149">
        <f t="shared" si="67"/>
        <v>208.67084670835567</v>
      </c>
      <c r="AI222" s="1149"/>
    </row>
    <row r="223" spans="3:35">
      <c r="C223" s="390">
        <f>'Step #4'!B223</f>
        <v>218</v>
      </c>
      <c r="D223" s="562">
        <f>'Step #4'!C223</f>
        <v>43160</v>
      </c>
      <c r="E223" s="581">
        <f>('IdxETF data'!C233/'IdxETF data'!C232)-1</f>
        <v>-2.6884513768364315E-2</v>
      </c>
      <c r="F223" s="458">
        <f>('IdxETF data'!AA233/'IdxETF data'!AA232)-1</f>
        <v>-2.7769149225422285E-2</v>
      </c>
      <c r="G223" s="458">
        <f>('FX data'!G232/'FX data'!G233)-1</f>
        <v>-9.3762290568708551E-3</v>
      </c>
      <c r="H223" s="565">
        <f t="shared" si="52"/>
        <v>-3.6885008378441109E-2</v>
      </c>
      <c r="I223" s="575">
        <f>('IdxETF data'!AE233/'IdxETF data'!AE232)-1</f>
        <v>-2.7269479019316534E-2</v>
      </c>
      <c r="J223" s="425">
        <f>('FX data'!H233/'FX data'!H232)-1</f>
        <v>-2.1310687389841321E-2</v>
      </c>
      <c r="K223" s="575">
        <f t="shared" si="53"/>
        <v>-4.799903506649339E-2</v>
      </c>
      <c r="L223" s="460">
        <f>('IdxETF data'!AG233/'IdxETF data'!AG232)-1</f>
        <v>-2.4358782536387902E-2</v>
      </c>
      <c r="M223" s="460">
        <f>('FX data'!I232/'FX data'!I233)-1</f>
        <v>-7.2820185244326652E-4</v>
      </c>
      <c r="N223" s="460">
        <f t="shared" si="54"/>
        <v>-2.5069246278264901E-2</v>
      </c>
      <c r="O223" s="576">
        <f>('IdxETF data'!AO233/'IdxETF data'!AO232)-1</f>
        <v>-2.7820045753087164E-2</v>
      </c>
      <c r="P223" s="576">
        <f>('FX data'!L232/'FX data'!L233)-1</f>
        <v>2.4225984472921125E-2</v>
      </c>
      <c r="Q223" s="576">
        <f t="shared" si="55"/>
        <v>-4.2680292766162919E-3</v>
      </c>
      <c r="R223" s="577">
        <f>('IdxETF data'!AY233/'IdxETF data'!AY232)-1</f>
        <v>-2.5574617960767543E-2</v>
      </c>
      <c r="S223" s="577">
        <f>('FX data'!P233/'FX data'!P232)-1</f>
        <v>1.1300297778117141E-2</v>
      </c>
      <c r="T223" s="577">
        <f t="shared" si="56"/>
        <v>-1.4563320981168637E-2</v>
      </c>
      <c r="V223">
        <f t="shared" si="57"/>
        <v>213</v>
      </c>
      <c r="W223" s="591">
        <f t="shared" si="58"/>
        <v>43009</v>
      </c>
      <c r="X223" s="537">
        <f t="shared" si="59"/>
        <v>2.2188174774546043E-2</v>
      </c>
      <c r="Y223" s="599">
        <f t="shared" si="60"/>
        <v>-1.6824469083346338E-3</v>
      </c>
      <c r="Z223" s="603">
        <f t="shared" si="61"/>
        <v>1.9688124262868145E-2</v>
      </c>
      <c r="AA223" s="607">
        <f t="shared" si="62"/>
        <v>2.6963369403653736E-2</v>
      </c>
      <c r="AB223" s="612">
        <f t="shared" si="63"/>
        <v>5.7213931250933436E-2</v>
      </c>
      <c r="AC223" s="617">
        <f t="shared" si="64"/>
        <v>5.1356470116320052E-2</v>
      </c>
      <c r="AD223" s="1213">
        <f t="shared" si="65"/>
        <v>2.5129498590089165E-2</v>
      </c>
      <c r="AE223" s="1214"/>
      <c r="AF223" s="1211">
        <f t="shared" si="66"/>
        <v>2.2188174774546043E-2</v>
      </c>
      <c r="AG223" s="1212"/>
      <c r="AH223" s="1149">
        <f t="shared" si="67"/>
        <v>213.91464045650599</v>
      </c>
      <c r="AI223" s="1149"/>
    </row>
    <row r="224" spans="3:35">
      <c r="C224" s="390">
        <f>'Step #4'!B224</f>
        <v>219</v>
      </c>
      <c r="D224" s="562">
        <f>'Step #4'!C224</f>
        <v>43191</v>
      </c>
      <c r="E224" s="581">
        <f>('IdxETF data'!C234/'IdxETF data'!C233)-1</f>
        <v>2.718801001185378E-3</v>
      </c>
      <c r="F224" s="458">
        <f>('IdxETF data'!AA234/'IdxETF data'!AA233)-1</f>
        <v>-2.734864520317748E-2</v>
      </c>
      <c r="G224" s="458">
        <f>('FX data'!G233/'FX data'!G234)-1</f>
        <v>1.2423349526160532E-2</v>
      </c>
      <c r="H224" s="565">
        <f t="shared" si="52"/>
        <v>-1.5265057455442932E-2</v>
      </c>
      <c r="I224" s="575">
        <f>('IdxETF data'!AE234/'IdxETF data'!AE233)-1</f>
        <v>4.2604890992715028E-2</v>
      </c>
      <c r="J224" s="425">
        <f>('FX data'!H234/'FX data'!H233)-1</f>
        <v>5.893909626718985E-3</v>
      </c>
      <c r="K224" s="575">
        <f t="shared" si="53"/>
        <v>4.8749909996601337E-2</v>
      </c>
      <c r="L224" s="460">
        <f>('IdxETF data'!AG234/'IdxETF data'!AG233)-1</f>
        <v>2.3761649226133441E-2</v>
      </c>
      <c r="M224" s="460">
        <f>('FX data'!I233/'FX data'!I234)-1</f>
        <v>-2.675670510288608E-3</v>
      </c>
      <c r="N224" s="460">
        <f t="shared" si="54"/>
        <v>2.1022400371734751E-2</v>
      </c>
      <c r="O224" s="576">
        <f>('IdxETF data'!AO234/'IdxETF data'!AO233)-1</f>
        <v>4.7243131824534546E-2</v>
      </c>
      <c r="P224" s="576">
        <f>('FX data'!L233/'FX data'!L234)-1</f>
        <v>8.6800641569959591E-3</v>
      </c>
      <c r="Q224" s="576">
        <f t="shared" si="55"/>
        <v>5.6333269396744878E-2</v>
      </c>
      <c r="R224" s="577">
        <f>('IdxETF data'!AY234/'IdxETF data'!AY233)-1</f>
        <v>5.4247838392164294E-2</v>
      </c>
      <c r="S224" s="577">
        <f>('FX data'!P234/'FX data'!P233)-1</f>
        <v>-9.1355228388071419E-3</v>
      </c>
      <c r="T224" s="577">
        <f t="shared" si="56"/>
        <v>4.4616733186769508E-2</v>
      </c>
      <c r="V224">
        <f t="shared" si="57"/>
        <v>214</v>
      </c>
      <c r="W224" s="591">
        <f t="shared" si="58"/>
        <v>43040</v>
      </c>
      <c r="X224" s="537">
        <f t="shared" si="59"/>
        <v>2.8082601368405458E-2</v>
      </c>
      <c r="Y224" s="599">
        <f t="shared" si="60"/>
        <v>-1.4816364333919974E-2</v>
      </c>
      <c r="Z224" s="603">
        <f t="shared" si="61"/>
        <v>-2.6185249771021657E-2</v>
      </c>
      <c r="AA224" s="607">
        <f t="shared" si="62"/>
        <v>3.4128415594510075E-2</v>
      </c>
      <c r="AB224" s="612">
        <f t="shared" si="63"/>
        <v>1.9371600789926058E-2</v>
      </c>
      <c r="AC224" s="617">
        <f t="shared" si="64"/>
        <v>1.7473029175190335E-2</v>
      </c>
      <c r="AD224" s="1213">
        <f t="shared" si="65"/>
        <v>1.2180102987583586E-2</v>
      </c>
      <c r="AE224" s="1214"/>
      <c r="AF224" s="1211">
        <f t="shared" si="66"/>
        <v>2.8082601368405458E-2</v>
      </c>
      <c r="AG224" s="1212"/>
      <c r="AH224" s="1149">
        <f t="shared" si="67"/>
        <v>216.52014280781816</v>
      </c>
      <c r="AI224" s="1149"/>
    </row>
    <row r="225" spans="3:35">
      <c r="C225" s="390">
        <f>'Step #4'!B225</f>
        <v>220</v>
      </c>
      <c r="D225" s="562">
        <f>'Step #4'!C225</f>
        <v>43221</v>
      </c>
      <c r="E225" s="581">
        <f>('IdxETF data'!C235/'IdxETF data'!C234)-1</f>
        <v>2.1608353316591389E-2</v>
      </c>
      <c r="F225" s="458">
        <f>('IdxETF data'!AA235/'IdxETF data'!AA234)-1</f>
        <v>4.2962980345269131E-3</v>
      </c>
      <c r="G225" s="458">
        <f>('FX data'!G234/'FX data'!G235)-1</f>
        <v>-8.5274378207658152E-3</v>
      </c>
      <c r="H225" s="565">
        <f t="shared" si="52"/>
        <v>-4.267776200587825E-3</v>
      </c>
      <c r="I225" s="575">
        <f>('IdxETF data'!AE235/'IdxETF data'!AE234)-1</f>
        <v>-5.7252147328812342E-4</v>
      </c>
      <c r="J225" s="425">
        <f>('FX data'!H235/'FX data'!H234)-1</f>
        <v>-2.34375E-2</v>
      </c>
      <c r="K225" s="575">
        <f t="shared" si="53"/>
        <v>-2.3996603001257943E-2</v>
      </c>
      <c r="L225" s="460">
        <f>('IdxETF data'!AG235/'IdxETF data'!AG234)-1</f>
        <v>-1.1032320049085165E-2</v>
      </c>
      <c r="M225" s="460">
        <f>('FX data'!I234/'FX data'!I235)-1</f>
        <v>-3.8222403424770235E-5</v>
      </c>
      <c r="N225" s="460">
        <f t="shared" si="54"/>
        <v>-1.1070120770722336E-2</v>
      </c>
      <c r="O225" s="576">
        <f>('IdxETF data'!AO235/'IdxETF data'!AO234)-1</f>
        <v>-1.1841302187153402E-2</v>
      </c>
      <c r="P225" s="576">
        <f>('FX data'!L234/'FX data'!L235)-1</f>
        <v>-3.3731424924788089E-2</v>
      </c>
      <c r="Q225" s="576">
        <f t="shared" si="55"/>
        <v>-4.5173303116203822E-2</v>
      </c>
      <c r="R225" s="577">
        <f>('IdxETF data'!AY235/'IdxETF data'!AY234)-1</f>
        <v>-5.1398340171250445E-2</v>
      </c>
      <c r="S225" s="577">
        <f>('FX data'!P235/'FX data'!P234)-1</f>
        <v>1.546784516915567E-2</v>
      </c>
      <c r="T225" s="577">
        <f t="shared" si="56"/>
        <v>-3.6725516569815264E-2</v>
      </c>
      <c r="V225">
        <f t="shared" si="57"/>
        <v>215</v>
      </c>
      <c r="W225" s="591">
        <f t="shared" si="58"/>
        <v>43070</v>
      </c>
      <c r="X225" s="537">
        <f t="shared" si="59"/>
        <v>9.8316198188534987E-3</v>
      </c>
      <c r="Y225" s="599">
        <f t="shared" si="60"/>
        <v>-4.8132480417133472E-3</v>
      </c>
      <c r="Z225" s="603">
        <f t="shared" si="61"/>
        <v>1.6763197734575463E-2</v>
      </c>
      <c r="AA225" s="607">
        <f t="shared" si="62"/>
        <v>2.4032437852329558E-2</v>
      </c>
      <c r="AB225" s="612">
        <f t="shared" si="63"/>
        <v>2.1099597788191149E-2</v>
      </c>
      <c r="AC225" s="617">
        <f t="shared" si="64"/>
        <v>-2.0425216321803719E-2</v>
      </c>
      <c r="AD225" s="1213">
        <f t="shared" si="65"/>
        <v>8.1958223133424147E-3</v>
      </c>
      <c r="AE225" s="1214"/>
      <c r="AF225" s="1211">
        <f t="shared" si="66"/>
        <v>9.8316198188534987E-3</v>
      </c>
      <c r="AG225" s="1212"/>
      <c r="AH225" s="1149">
        <f t="shared" si="67"/>
        <v>218.29470342553057</v>
      </c>
      <c r="AI225" s="1149"/>
    </row>
    <row r="226" spans="3:35">
      <c r="C226" s="390">
        <f>'Step #4'!B226</f>
        <v>221</v>
      </c>
      <c r="D226" s="562">
        <f>'Step #4'!C226</f>
        <v>43252</v>
      </c>
      <c r="E226" s="581">
        <f>('IdxETF data'!C236/'IdxETF data'!C235)-1</f>
        <v>4.8424002040461378E-3</v>
      </c>
      <c r="F226" s="458">
        <f>('IdxETF data'!AA236/'IdxETF data'!AA235)-1</f>
        <v>-8.0135107677742456E-2</v>
      </c>
      <c r="G226" s="458">
        <f>('FX data'!G235/'FX data'!G236)-1</f>
        <v>-1.3321907136179534E-2</v>
      </c>
      <c r="H226" s="565">
        <f t="shared" si="52"/>
        <v>-9.2389462351091356E-2</v>
      </c>
      <c r="I226" s="575">
        <f>('IdxETF data'!AE236/'IdxETF data'!AE235)-1</f>
        <v>-2.3712198705954091E-2</v>
      </c>
      <c r="J226" s="425">
        <f>('FX data'!H236/'FX data'!H235)-1</f>
        <v>-2.6750000000000052E-2</v>
      </c>
      <c r="K226" s="575">
        <f t="shared" si="53"/>
        <v>-4.982789739056992E-2</v>
      </c>
      <c r="L226" s="460">
        <f>('IdxETF data'!AG236/'IdxETF data'!AG235)-1</f>
        <v>-4.967255245502622E-2</v>
      </c>
      <c r="M226" s="460">
        <f>('FX data'!I235/'FX data'!I236)-1</f>
        <v>4.3337497132078795E-4</v>
      </c>
      <c r="N226" s="460">
        <f t="shared" si="54"/>
        <v>-4.9260704324701088E-2</v>
      </c>
      <c r="O226" s="576">
        <f>('IdxETF data'!AO236/'IdxETF data'!AO235)-1</f>
        <v>4.6252717818759947E-3</v>
      </c>
      <c r="P226" s="576">
        <f>('FX data'!L235/'FX data'!L236)-1</f>
        <v>1.826650835692778E-3</v>
      </c>
      <c r="Q226" s="576">
        <f t="shared" si="55"/>
        <v>6.4603713741344659E-3</v>
      </c>
      <c r="R226" s="577">
        <f>('IdxETF data'!AY236/'IdxETF data'!AY235)-1</f>
        <v>-4.6520306449305715E-2</v>
      </c>
      <c r="S226" s="577">
        <f>('FX data'!P236/'FX data'!P235)-1</f>
        <v>3.9018533803556466E-3</v>
      </c>
      <c r="T226" s="577">
        <f t="shared" si="56"/>
        <v>-4.2799968483924422E-2</v>
      </c>
      <c r="V226">
        <f t="shared" si="57"/>
        <v>216</v>
      </c>
      <c r="W226" s="591">
        <f t="shared" si="58"/>
        <v>43101</v>
      </c>
      <c r="X226" s="537">
        <f t="shared" si="59"/>
        <v>5.6178724645703726E-2</v>
      </c>
      <c r="Y226" s="599">
        <f t="shared" si="60"/>
        <v>7.24060928690613E-2</v>
      </c>
      <c r="Z226" s="603">
        <f t="shared" si="61"/>
        <v>3.3046354079830031E-2</v>
      </c>
      <c r="AA226" s="607">
        <f t="shared" si="62"/>
        <v>9.8599936344019312E-2</v>
      </c>
      <c r="AB226" s="612">
        <f t="shared" si="63"/>
        <v>1.1929681099193568E-2</v>
      </c>
      <c r="AC226" s="617">
        <f t="shared" si="64"/>
        <v>2.624004990156581E-2</v>
      </c>
      <c r="AD226" s="1213">
        <f t="shared" si="65"/>
        <v>5.1966323635093056E-2</v>
      </c>
      <c r="AE226" s="1214"/>
      <c r="AF226" s="1211">
        <f t="shared" si="66"/>
        <v>5.6178724645703726E-2</v>
      </c>
      <c r="AG226" s="1212"/>
      <c r="AH226" s="1149">
        <f t="shared" si="67"/>
        <v>229.63867663156836</v>
      </c>
      <c r="AI226" s="1149"/>
    </row>
    <row r="227" spans="3:35">
      <c r="C227" s="390">
        <f>'Step #4'!B227</f>
        <v>222</v>
      </c>
      <c r="D227" s="562">
        <f>'Step #4'!C227</f>
        <v>43282</v>
      </c>
      <c r="E227" s="581">
        <f>('IdxETF data'!C237/'IdxETF data'!C236)-1</f>
        <v>3.6021586465418753E-2</v>
      </c>
      <c r="F227" s="458">
        <f>('IdxETF data'!AA237/'IdxETF data'!AA236)-1</f>
        <v>1.0178663728170001E-2</v>
      </c>
      <c r="G227" s="458">
        <f>('FX data'!G236/'FX data'!G237)-1</f>
        <v>-3.6799135550486195E-2</v>
      </c>
      <c r="H227" s="565">
        <f t="shared" si="52"/>
        <v>-2.6995037848571934E-2</v>
      </c>
      <c r="I227" s="575">
        <f>('IdxETF data'!AE237/'IdxETF data'!AE236)-1</f>
        <v>4.058995611896643E-2</v>
      </c>
      <c r="J227" s="425">
        <f>('FX data'!H237/'FX data'!H236)-1</f>
        <v>-2.2262179981161756E-3</v>
      </c>
      <c r="K227" s="575">
        <f t="shared" si="53"/>
        <v>3.8273376029995365E-2</v>
      </c>
      <c r="L227" s="460">
        <f>('IdxETF data'!AG237/'IdxETF data'!AG236)-1</f>
        <v>-1.2850913604949943E-2</v>
      </c>
      <c r="M227" s="460">
        <f>('FX data'!I236/'FX data'!I237)-1</f>
        <v>3.8240430332292519E-5</v>
      </c>
      <c r="N227" s="460">
        <f t="shared" si="54"/>
        <v>-1.2813164599084104E-2</v>
      </c>
      <c r="O227" s="576">
        <f>('IdxETF data'!AO237/'IdxETF data'!AO236)-1</f>
        <v>1.1173118782457525E-2</v>
      </c>
      <c r="P227" s="576">
        <f>('FX data'!L236/'FX data'!L237)-1</f>
        <v>-1.1198410548180382E-2</v>
      </c>
      <c r="Q227" s="576">
        <f t="shared" si="55"/>
        <v>-1.5041293695239322E-4</v>
      </c>
      <c r="R227" s="577">
        <f>('IdxETF data'!AY237/'IdxETF data'!AY236)-1</f>
        <v>1.5648468127015258E-2</v>
      </c>
      <c r="S227" s="577">
        <f>('FX data'!P237/'FX data'!P236)-1</f>
        <v>2.4441288586590781E-2</v>
      </c>
      <c r="T227" s="577">
        <f t="shared" si="56"/>
        <v>4.0472225439036391E-2</v>
      </c>
      <c r="V227">
        <f t="shared" si="57"/>
        <v>217</v>
      </c>
      <c r="W227" s="591">
        <f t="shared" si="58"/>
        <v>43132</v>
      </c>
      <c r="X227" s="537">
        <f t="shared" si="59"/>
        <v>-3.8947379604151844E-2</v>
      </c>
      <c r="Y227" s="599">
        <f t="shared" si="60"/>
        <v>-3.4748809800618008E-2</v>
      </c>
      <c r="Z227" s="603">
        <f t="shared" si="61"/>
        <v>-2.3336621338909236E-2</v>
      </c>
      <c r="AA227" s="607">
        <f t="shared" si="62"/>
        <v>-6.2791055882633784E-2</v>
      </c>
      <c r="AB227" s="612">
        <f t="shared" si="63"/>
        <v>-2.1210712496587014E-2</v>
      </c>
      <c r="AC227" s="617">
        <f t="shared" si="64"/>
        <v>-1.9071674961128271E-2</v>
      </c>
      <c r="AD227" s="1213">
        <f t="shared" si="65"/>
        <v>-3.4599110846624731E-2</v>
      </c>
      <c r="AE227" s="1214"/>
      <c r="AF227" s="1211">
        <f t="shared" si="66"/>
        <v>-3.8947379604151844E-2</v>
      </c>
      <c r="AG227" s="1212"/>
      <c r="AH227" s="1149">
        <f t="shared" si="67"/>
        <v>221.69338260412053</v>
      </c>
      <c r="AI227" s="1149"/>
    </row>
    <row r="228" spans="3:35">
      <c r="C228" s="390">
        <f>'Step #4'!B228</f>
        <v>223</v>
      </c>
      <c r="D228" s="562">
        <f>'Step #4'!C228</f>
        <v>43313</v>
      </c>
      <c r="E228" s="581">
        <f>('IdxETF data'!C238/'IdxETF data'!C237)-1</f>
        <v>3.0263218631604083E-2</v>
      </c>
      <c r="F228" s="458">
        <f>('IdxETF data'!AA238/'IdxETF data'!AA237)-1</f>
        <v>-5.2548613826230106E-2</v>
      </c>
      <c r="G228" s="458">
        <f>('FX data'!G237/'FX data'!G238)-1</f>
        <v>-2.2331778032103844E-2</v>
      </c>
      <c r="H228" s="565">
        <f t="shared" si="52"/>
        <v>-7.3706887878471794E-2</v>
      </c>
      <c r="I228" s="575">
        <f>('IdxETF data'!AE238/'IdxETF data'!AE237)-1</f>
        <v>-3.447272109640398E-2</v>
      </c>
      <c r="J228" s="425">
        <f>('FX data'!H238/'FX data'!H237)-1</f>
        <v>1.1155925512744691E-3</v>
      </c>
      <c r="K228" s="575">
        <f t="shared" si="53"/>
        <v>-3.3395586056006787E-2</v>
      </c>
      <c r="L228" s="460">
        <f>('IdxETF data'!AG238/'IdxETF data'!AG237)-1</f>
        <v>-2.4296216202748133E-2</v>
      </c>
      <c r="M228" s="460">
        <f>('FX data'!I237/'FX data'!I238)-1</f>
        <v>-4.4593940320569736E-4</v>
      </c>
      <c r="N228" s="460">
        <f t="shared" si="54"/>
        <v>-2.4731320965800219E-2</v>
      </c>
      <c r="O228" s="576">
        <f>('IdxETF data'!AO238/'IdxETF data'!AO237)-1</f>
        <v>1.3808350830494032E-2</v>
      </c>
      <c r="P228" s="576">
        <f>('FX data'!L237/'FX data'!L238)-1</f>
        <v>-8.8614393125671098E-3</v>
      </c>
      <c r="Q228" s="576">
        <f t="shared" si="55"/>
        <v>4.8245496550358702E-3</v>
      </c>
      <c r="R228" s="577">
        <f>('IdxETF data'!AY238/'IdxETF data'!AY237)-1</f>
        <v>-3.2040638842121494E-2</v>
      </c>
      <c r="S228" s="577">
        <f>('FX data'!P238/'FX data'!P237)-1</f>
        <v>-6.3475849992703504E-3</v>
      </c>
      <c r="T228" s="577">
        <f t="shared" si="56"/>
        <v>-3.8184843162910598E-2</v>
      </c>
      <c r="V228">
        <f t="shared" si="57"/>
        <v>218</v>
      </c>
      <c r="W228" s="591">
        <f t="shared" si="58"/>
        <v>43160</v>
      </c>
      <c r="X228" s="537">
        <f t="shared" si="59"/>
        <v>-2.6884513768364315E-2</v>
      </c>
      <c r="Y228" s="599">
        <f t="shared" si="60"/>
        <v>-3.6885008378441109E-2</v>
      </c>
      <c r="Z228" s="603">
        <f t="shared" si="61"/>
        <v>-4.799903506649339E-2</v>
      </c>
      <c r="AA228" s="607">
        <f t="shared" si="62"/>
        <v>-2.5069246278264901E-2</v>
      </c>
      <c r="AB228" s="612">
        <f t="shared" si="63"/>
        <v>-4.2680292766162919E-3</v>
      </c>
      <c r="AC228" s="617">
        <f t="shared" si="64"/>
        <v>-1.4563320981168637E-2</v>
      </c>
      <c r="AD228" s="1213">
        <f t="shared" si="65"/>
        <v>-2.7876471677690882E-2</v>
      </c>
      <c r="AE228" s="1214"/>
      <c r="AF228" s="1211">
        <f t="shared" si="66"/>
        <v>-2.6884513768364315E-2</v>
      </c>
      <c r="AG228" s="1212"/>
      <c r="AH228" s="1149">
        <f t="shared" si="67"/>
        <v>215.51335330282527</v>
      </c>
      <c r="AI228" s="1149"/>
    </row>
    <row r="229" spans="3:35">
      <c r="C229" s="390">
        <f>'Step #4'!B229</f>
        <v>224</v>
      </c>
      <c r="D229" s="562">
        <f>'Step #4'!C229</f>
        <v>43344</v>
      </c>
      <c r="E229" s="581">
        <f>('IdxETF data'!C239/'IdxETF data'!C238)-1</f>
        <v>4.2943009181395375E-3</v>
      </c>
      <c r="F229" s="458">
        <f>('IdxETF data'!AA239/'IdxETF data'!AA238)-1</f>
        <v>3.5262855884781175E-2</v>
      </c>
      <c r="G229" s="458">
        <f>('FX data'!G238/'FX data'!G239)-1</f>
        <v>-2.137628111273715E-3</v>
      </c>
      <c r="H229" s="565">
        <f t="shared" si="52"/>
        <v>3.3049848901484324E-2</v>
      </c>
      <c r="I229" s="575">
        <f>('IdxETF data'!AE239/'IdxETF data'!AE238)-1</f>
        <v>-9.4895289314753661E-3</v>
      </c>
      <c r="J229" s="425">
        <f>('FX data'!H239/'FX data'!H238)-1</f>
        <v>-6.0003428767358979E-3</v>
      </c>
      <c r="K229" s="575">
        <f t="shared" si="53"/>
        <v>-1.5432931380883752E-2</v>
      </c>
      <c r="L229" s="460">
        <f>('IdxETF data'!AG239/'IdxETF data'!AG238)-1</f>
        <v>-3.5868213728821319E-3</v>
      </c>
      <c r="M229" s="460">
        <f>('FX data'!I238/'FX data'!I239)-1</f>
        <v>0</v>
      </c>
      <c r="N229" s="460">
        <f t="shared" si="54"/>
        <v>-3.5868213728821319E-3</v>
      </c>
      <c r="O229" s="576">
        <f>('IdxETF data'!AO239/'IdxETF data'!AO238)-1</f>
        <v>5.4882152557104602E-2</v>
      </c>
      <c r="P229" s="576">
        <f>('FX data'!L238/'FX data'!L239)-1</f>
        <v>6.6678680843395011E-3</v>
      </c>
      <c r="Q229" s="576">
        <f t="shared" si="55"/>
        <v>6.1915967594879495E-2</v>
      </c>
      <c r="R229" s="577">
        <f>('IdxETF data'!AY239/'IdxETF data'!AY238)-1</f>
        <v>1.3558531333996315E-2</v>
      </c>
      <c r="S229" s="577">
        <f>('FX data'!P239/'FX data'!P238)-1</f>
        <v>7.5629635068654721E-3</v>
      </c>
      <c r="T229" s="577">
        <f t="shared" si="56"/>
        <v>2.1224037518547512E-2</v>
      </c>
      <c r="V229">
        <f t="shared" si="57"/>
        <v>219</v>
      </c>
      <c r="W229" s="591">
        <f t="shared" si="58"/>
        <v>43191</v>
      </c>
      <c r="X229" s="537">
        <f t="shared" si="59"/>
        <v>2.718801001185378E-3</v>
      </c>
      <c r="Y229" s="599">
        <f t="shared" si="60"/>
        <v>-1.5265057455442932E-2</v>
      </c>
      <c r="Z229" s="603">
        <f t="shared" si="61"/>
        <v>4.8749909996601337E-2</v>
      </c>
      <c r="AA229" s="607">
        <f t="shared" si="62"/>
        <v>2.1022400371734751E-2</v>
      </c>
      <c r="AB229" s="612">
        <f t="shared" si="63"/>
        <v>5.6333269396744878E-2</v>
      </c>
      <c r="AC229" s="617">
        <f t="shared" si="64"/>
        <v>4.4616733186769508E-2</v>
      </c>
      <c r="AD229" s="1213">
        <f t="shared" si="65"/>
        <v>1.8307488577172827E-2</v>
      </c>
      <c r="AE229" s="1214"/>
      <c r="AF229" s="1211">
        <f t="shared" si="66"/>
        <v>2.718801001185378E-3</v>
      </c>
      <c r="AG229" s="1212"/>
      <c r="AH229" s="1149">
        <f t="shared" si="67"/>
        <v>219.45886155664493</v>
      </c>
      <c r="AI229" s="1149"/>
    </row>
    <row r="230" spans="3:35">
      <c r="C230" s="390">
        <f>'Step #4'!B230</f>
        <v>225</v>
      </c>
      <c r="D230" s="562">
        <f>'Step #4'!C230</f>
        <v>43374</v>
      </c>
      <c r="E230" s="581">
        <f>('IdxETF data'!C240/'IdxETF data'!C239)-1</f>
        <v>-6.9403358979814644E-2</v>
      </c>
      <c r="F230" s="458">
        <f>('IdxETF data'!AA240/'IdxETF data'!AA239)-1</f>
        <v>-7.7468988749371359E-2</v>
      </c>
      <c r="G230" s="458">
        <f>('FX data'!G239/'FX data'!G240)-1</f>
        <v>-5.5329062317996947E-3</v>
      </c>
      <c r="H230" s="565">
        <f t="shared" si="52"/>
        <v>-8.25732663305484E-2</v>
      </c>
      <c r="I230" s="575">
        <f>('IdxETF data'!AE240/'IdxETF data'!AE239)-1</f>
        <v>-6.5259924273099568E-2</v>
      </c>
      <c r="J230" s="425">
        <f>('FX data'!H240/'FX data'!H239)-1</f>
        <v>-2.5008623663331786E-3</v>
      </c>
      <c r="K230" s="575">
        <f t="shared" si="53"/>
        <v>-6.759758055078835E-2</v>
      </c>
      <c r="L230" s="460">
        <f>('IdxETF data'!AG240/'IdxETF data'!AG239)-1</f>
        <v>-0.10107879532288722</v>
      </c>
      <c r="M230" s="460">
        <f>('FX data'!I239/'FX data'!I240)-1</f>
        <v>2.8878098645541694E-3</v>
      </c>
      <c r="N230" s="460">
        <f t="shared" si="54"/>
        <v>-9.8482881800563749E-2</v>
      </c>
      <c r="O230" s="576">
        <f>('IdxETF data'!AO240/'IdxETF data'!AO239)-1</f>
        <v>-9.1192975237512797E-2</v>
      </c>
      <c r="P230" s="576">
        <f>('FX data'!L239/'FX data'!L240)-1</f>
        <v>-2.6149526149526037E-2</v>
      </c>
      <c r="Q230" s="576">
        <f t="shared" si="55"/>
        <v>-0.11495784829641242</v>
      </c>
      <c r="R230" s="577">
        <f>('IdxETF data'!AY240/'IdxETF data'!AY239)-1</f>
        <v>-7.3149014112678157E-2</v>
      </c>
      <c r="S230" s="577">
        <f>('FX data'!P240/'FX data'!P239)-1</f>
        <v>-4.3725404460004391E-4</v>
      </c>
      <c r="T230" s="577">
        <f t="shared" si="56"/>
        <v>-7.3554283454998926E-2</v>
      </c>
      <c r="V230">
        <f t="shared" si="57"/>
        <v>220</v>
      </c>
      <c r="W230" s="591">
        <f t="shared" si="58"/>
        <v>43221</v>
      </c>
      <c r="X230" s="537">
        <f t="shared" si="59"/>
        <v>2.1608353316591389E-2</v>
      </c>
      <c r="Y230" s="599">
        <f t="shared" si="60"/>
        <v>-4.267776200587825E-3</v>
      </c>
      <c r="Z230" s="603">
        <f t="shared" si="61"/>
        <v>-2.3996603001257943E-2</v>
      </c>
      <c r="AA230" s="607">
        <f t="shared" si="62"/>
        <v>-1.1070120770722336E-2</v>
      </c>
      <c r="AB230" s="612">
        <f t="shared" si="63"/>
        <v>-4.5173303116203822E-2</v>
      </c>
      <c r="AC230" s="617">
        <f t="shared" si="64"/>
        <v>-3.6725516569815264E-2</v>
      </c>
      <c r="AD230" s="1213">
        <f t="shared" si="65"/>
        <v>-4.893209599314453E-3</v>
      </c>
      <c r="AE230" s="1214"/>
      <c r="AF230" s="1211">
        <f t="shared" si="66"/>
        <v>2.1608353316591389E-2</v>
      </c>
      <c r="AG230" s="1212"/>
      <c r="AH230" s="1149">
        <f t="shared" si="67"/>
        <v>218.38500334862132</v>
      </c>
      <c r="AI230" s="1149"/>
    </row>
    <row r="231" spans="3:35">
      <c r="C231" s="390">
        <f>'Step #4'!B231</f>
        <v>226</v>
      </c>
      <c r="D231" s="562">
        <f>'Step #4'!C231</f>
        <v>43405</v>
      </c>
      <c r="E231" s="581">
        <f>('IdxETF data'!C241/'IdxETF data'!C240)-1</f>
        <v>1.785938179914015E-2</v>
      </c>
      <c r="F231" s="458">
        <f>('IdxETF data'!AA241/'IdxETF data'!AA240)-1</f>
        <v>-5.6074483465987646E-3</v>
      </c>
      <c r="G231" s="458">
        <f>('FX data'!G240/'FX data'!G241)-1</f>
        <v>-7.5861570695757718E-3</v>
      </c>
      <c r="H231" s="565">
        <f t="shared" si="52"/>
        <v>-1.3151066432257719E-2</v>
      </c>
      <c r="I231" s="575">
        <f>('IdxETF data'!AE241/'IdxETF data'!AE240)-1</f>
        <v>-1.6621041247338653E-2</v>
      </c>
      <c r="J231" s="425">
        <f>('FX data'!H241/'FX data'!H240)-1</f>
        <v>-1.4783435635860709E-2</v>
      </c>
      <c r="K231" s="575">
        <f t="shared" si="53"/>
        <v>-3.1158760789718354E-2</v>
      </c>
      <c r="L231" s="460">
        <f>('IdxETF data'!AG241/'IdxETF data'!AG240)-1</f>
        <v>6.1132086924988061E-2</v>
      </c>
      <c r="M231" s="460">
        <f>('FX data'!I240/'FX data'!I241)-1</f>
        <v>-1.3398838767307852E-3</v>
      </c>
      <c r="N231" s="460">
        <f t="shared" si="54"/>
        <v>5.9710293150635474E-2</v>
      </c>
      <c r="O231" s="576">
        <f>('IdxETF data'!AO241/'IdxETF data'!AO240)-1</f>
        <v>1.9643729674203136E-2</v>
      </c>
      <c r="P231" s="576">
        <f>('FX data'!L240/'FX data'!L241)-1</f>
        <v>1.0373260040783538E-2</v>
      </c>
      <c r="Q231" s="576">
        <f t="shared" si="55"/>
        <v>3.0220759231068151E-2</v>
      </c>
      <c r="R231" s="577">
        <f>('IdxETF data'!AY241/'IdxETF data'!AY240)-1</f>
        <v>3.273156764149765E-2</v>
      </c>
      <c r="S231" s="577">
        <f>('FX data'!P241/'FX data'!P240)-1</f>
        <v>3.5724701079031806E-3</v>
      </c>
      <c r="T231" s="577">
        <f t="shared" si="56"/>
        <v>3.6420970296384914E-2</v>
      </c>
      <c r="V231">
        <f t="shared" si="57"/>
        <v>221</v>
      </c>
      <c r="W231" s="591">
        <f t="shared" si="58"/>
        <v>43252</v>
      </c>
      <c r="X231" s="537">
        <f t="shared" si="59"/>
        <v>4.8424002040461378E-3</v>
      </c>
      <c r="Y231" s="599">
        <f t="shared" si="60"/>
        <v>-9.2389462351091356E-2</v>
      </c>
      <c r="Z231" s="603">
        <f t="shared" si="61"/>
        <v>-4.982789739056992E-2</v>
      </c>
      <c r="AA231" s="607">
        <f t="shared" si="62"/>
        <v>-4.9260704324701088E-2</v>
      </c>
      <c r="AB231" s="612">
        <f t="shared" si="63"/>
        <v>6.4603713741344659E-3</v>
      </c>
      <c r="AC231" s="617">
        <f t="shared" si="64"/>
        <v>-4.2799968483924422E-2</v>
      </c>
      <c r="AD231" s="1213">
        <f t="shared" si="65"/>
        <v>-2.7955674023079836E-2</v>
      </c>
      <c r="AE231" s="1214"/>
      <c r="AF231" s="1211">
        <f t="shared" si="66"/>
        <v>4.8424002040461378E-3</v>
      </c>
      <c r="AG231" s="1212"/>
      <c r="AH231" s="1149">
        <f t="shared" si="67"/>
        <v>212.27990338347806</v>
      </c>
      <c r="AI231" s="1149"/>
    </row>
    <row r="232" spans="3:35">
      <c r="C232" s="390">
        <f>'Step #4'!B232</f>
        <v>227</v>
      </c>
      <c r="D232" s="562">
        <f>'Step #4'!C232</f>
        <v>43435</v>
      </c>
      <c r="E232" s="581">
        <f>('IdxETF data'!C242/'IdxETF data'!C241)-1</f>
        <v>-9.1776955767217339E-2</v>
      </c>
      <c r="F232" s="458">
        <f>('IdxETF data'!AA242/'IdxETF data'!AA241)-1</f>
        <v>-3.6431662783839469E-2</v>
      </c>
      <c r="G232" s="458">
        <f>('FX data'!G241/'FX data'!G242)-1</f>
        <v>5.9158696473733396E-3</v>
      </c>
      <c r="H232" s="565">
        <f t="shared" si="52"/>
        <v>-3.0731318104532335E-2</v>
      </c>
      <c r="I232" s="575">
        <f>('IdxETF data'!AE242/'IdxETF data'!AE241)-1</f>
        <v>-6.202943692104923E-2</v>
      </c>
      <c r="J232" s="425">
        <f>('FX data'!H242/'FX data'!H241)-1</f>
        <v>-3.5100035100035232E-3</v>
      </c>
      <c r="K232" s="575">
        <f t="shared" si="53"/>
        <v>-6.5321716889736314E-2</v>
      </c>
      <c r="L232" s="460">
        <f>('IdxETF data'!AG242/'IdxETF data'!AG241)-1</f>
        <v>-2.4938960113933262E-2</v>
      </c>
      <c r="M232" s="460">
        <f>('FX data'!I241/'FX data'!I242)-1</f>
        <v>2.7382886975213516E-3</v>
      </c>
      <c r="N232" s="460">
        <f t="shared" si="54"/>
        <v>-2.2268961489019801E-2</v>
      </c>
      <c r="O232" s="576">
        <f>('IdxETF data'!AO242/'IdxETF data'!AO241)-1</f>
        <v>-0.10452707651555171</v>
      </c>
      <c r="P232" s="576">
        <f>('FX data'!L241/'FX data'!L242)-1</f>
        <v>-6.6056015501144705E-3</v>
      </c>
      <c r="Q232" s="576">
        <f t="shared" si="55"/>
        <v>-0.11044221384700614</v>
      </c>
      <c r="R232" s="577">
        <f>('IdxETF data'!AY242/'IdxETF data'!AY241)-1</f>
        <v>-1.5669084755119411E-2</v>
      </c>
      <c r="S232" s="577">
        <f>('FX data'!P242/'FX data'!P241)-1</f>
        <v>-7.1921540138031315E-3</v>
      </c>
      <c r="T232" s="577">
        <f t="shared" si="56"/>
        <v>-2.2748544298108353E-2</v>
      </c>
      <c r="V232">
        <f t="shared" si="57"/>
        <v>222</v>
      </c>
      <c r="W232" s="591">
        <f t="shared" si="58"/>
        <v>43282</v>
      </c>
      <c r="X232" s="537">
        <f t="shared" si="59"/>
        <v>3.6021586465418753E-2</v>
      </c>
      <c r="Y232" s="599">
        <f t="shared" si="60"/>
        <v>-2.6995037848571934E-2</v>
      </c>
      <c r="Z232" s="603">
        <f t="shared" si="61"/>
        <v>3.8273376029995365E-2</v>
      </c>
      <c r="AA232" s="607">
        <f t="shared" si="62"/>
        <v>-1.2813164599084104E-2</v>
      </c>
      <c r="AB232" s="612">
        <f t="shared" si="63"/>
        <v>-1.5041293695239322E-4</v>
      </c>
      <c r="AC232" s="617">
        <f t="shared" si="64"/>
        <v>4.0472225439036391E-2</v>
      </c>
      <c r="AD232" s="1213">
        <f t="shared" si="65"/>
        <v>1.8851250103681008E-2</v>
      </c>
      <c r="AE232" s="1214"/>
      <c r="AF232" s="1211">
        <f t="shared" si="66"/>
        <v>3.6021586465418753E-2</v>
      </c>
      <c r="AG232" s="1212"/>
      <c r="AH232" s="1149">
        <f t="shared" si="67"/>
        <v>216.28164493414525</v>
      </c>
      <c r="AI232" s="1149"/>
    </row>
    <row r="233" spans="3:35">
      <c r="C233" s="390">
        <f>'Step #4'!B233</f>
        <v>228</v>
      </c>
      <c r="D233" s="562">
        <f>'Step #4'!C233</f>
        <v>43466</v>
      </c>
      <c r="E233" s="581">
        <f>('IdxETF data'!C243/'IdxETF data'!C242)-1</f>
        <v>7.8684404731036883E-2</v>
      </c>
      <c r="F233" s="458">
        <f>('IdxETF data'!AA243/'IdxETF data'!AA242)-1</f>
        <v>3.6359184643399933E-2</v>
      </c>
      <c r="G233" s="458">
        <f>('FX data'!G242/'FX data'!G243)-1</f>
        <v>2.9301572955084954E-3</v>
      </c>
      <c r="H233" s="565">
        <f t="shared" si="52"/>
        <v>3.9395880069049927E-2</v>
      </c>
      <c r="I233" s="575">
        <f>('IdxETF data'!AE243/'IdxETF data'!AE242)-1</f>
        <v>5.8162892014777423E-2</v>
      </c>
      <c r="J233" s="425">
        <f>('FX data'!H243/'FX data'!H242)-1</f>
        <v>8.8059175766153075E-5</v>
      </c>
      <c r="K233" s="575">
        <f t="shared" si="53"/>
        <v>5.8256072966874628E-2</v>
      </c>
      <c r="L233" s="460">
        <f>('IdxETF data'!AG243/'IdxETF data'!AG242)-1</f>
        <v>8.1126514172949804E-2</v>
      </c>
      <c r="M233" s="460">
        <f>('FX data'!I242/'FX data'!I243)-1</f>
        <v>-2.5398851308231496E-3</v>
      </c>
      <c r="N233" s="460">
        <f t="shared" si="54"/>
        <v>7.838057701506318E-2</v>
      </c>
      <c r="O233" s="576">
        <f>('IdxETF data'!AO243/'IdxETF data'!AO242)-1</f>
        <v>3.7908040950701327E-2</v>
      </c>
      <c r="P233" s="576">
        <f>('FX data'!L242/'FX data'!L243)-1</f>
        <v>3.9553195385460649E-2</v>
      </c>
      <c r="Q233" s="576">
        <f t="shared" si="55"/>
        <v>7.8960620486565158E-2</v>
      </c>
      <c r="R233" s="577">
        <f>('IdxETF data'!AY243/'IdxETF data'!AY242)-1</f>
        <v>3.9563182394311891E-2</v>
      </c>
      <c r="S233" s="577">
        <f>('FX data'!P243/'FX data'!P242)-1</f>
        <v>-1.0244402165959787E-3</v>
      </c>
      <c r="T233" s="577">
        <f t="shared" si="56"/>
        <v>3.8498212062574755E-2</v>
      </c>
      <c r="V233">
        <f t="shared" si="57"/>
        <v>223</v>
      </c>
      <c r="W233" s="591">
        <f t="shared" si="58"/>
        <v>43313</v>
      </c>
      <c r="X233" s="537">
        <f t="shared" si="59"/>
        <v>3.0263218631604083E-2</v>
      </c>
      <c r="Y233" s="599">
        <f t="shared" si="60"/>
        <v>-7.3706887878471794E-2</v>
      </c>
      <c r="Z233" s="603">
        <f t="shared" si="61"/>
        <v>-3.3395586056006787E-2</v>
      </c>
      <c r="AA233" s="607">
        <f t="shared" si="62"/>
        <v>-2.4731320965800219E-2</v>
      </c>
      <c r="AB233" s="612">
        <f t="shared" si="63"/>
        <v>4.8245496550358702E-3</v>
      </c>
      <c r="AC233" s="617">
        <f t="shared" si="64"/>
        <v>-3.8184843162910598E-2</v>
      </c>
      <c r="AD233" s="1213">
        <f t="shared" si="65"/>
        <v>-9.7692450848976473E-3</v>
      </c>
      <c r="AE233" s="1214"/>
      <c r="AF233" s="1211">
        <f t="shared" si="66"/>
        <v>3.0263218631604083E-2</v>
      </c>
      <c r="AG233" s="1212"/>
      <c r="AH233" s="1149">
        <f t="shared" si="67"/>
        <v>214.16873653741877</v>
      </c>
      <c r="AI233" s="1149"/>
    </row>
    <row r="234" spans="3:35">
      <c r="C234" s="390">
        <f>'Step #4'!B234</f>
        <v>229</v>
      </c>
      <c r="D234" s="562">
        <f>'Step #4'!C234</f>
        <v>43497</v>
      </c>
      <c r="E234" s="581">
        <f>('IdxETF data'!C244/'IdxETF data'!C243)-1</f>
        <v>2.9728930143116061E-2</v>
      </c>
      <c r="F234" s="458">
        <f>('IdxETF data'!AA244/'IdxETF data'!AA243)-1</f>
        <v>0.13788823762864699</v>
      </c>
      <c r="G234" s="458">
        <f>('FX data'!G243/'FX data'!G244)-1</f>
        <v>1.7367187731735401E-2</v>
      </c>
      <c r="H234" s="565">
        <f t="shared" si="52"/>
        <v>0.15765015626927714</v>
      </c>
      <c r="I234" s="575">
        <f>('IdxETF data'!AE244/'IdxETF data'!AE243)-1</f>
        <v>3.0657566027969763E-2</v>
      </c>
      <c r="J234" s="425">
        <f>('FX data'!H244/'FX data'!H243)-1</f>
        <v>1.0302016377564449E-2</v>
      </c>
      <c r="K234" s="575">
        <f t="shared" si="53"/>
        <v>4.1275417152850657E-2</v>
      </c>
      <c r="L234" s="460">
        <f>('IdxETF data'!AG244/'IdxETF data'!AG243)-1</f>
        <v>2.4718966062147185E-2</v>
      </c>
      <c r="M234" s="460">
        <f>('FX data'!I243/'FX data'!I244)-1</f>
        <v>-1.5037977264616975E-3</v>
      </c>
      <c r="N234" s="460">
        <f t="shared" si="54"/>
        <v>2.3177996010720792E-2</v>
      </c>
      <c r="O234" s="576">
        <f>('IdxETF data'!AO244/'IdxETF data'!AO243)-1</f>
        <v>2.9444735338642225E-2</v>
      </c>
      <c r="P234" s="576">
        <f>('FX data'!L243/'FX data'!L244)-1</f>
        <v>-3.0123231401186779E-3</v>
      </c>
      <c r="Q234" s="576">
        <f t="shared" si="55"/>
        <v>2.6343715140908275E-2</v>
      </c>
      <c r="R234" s="577">
        <f>('IdxETF data'!AY244/'IdxETF data'!AY243)-1</f>
        <v>7.0591910621116138E-3</v>
      </c>
      <c r="S234" s="577">
        <f>('FX data'!P244/'FX data'!P243)-1</f>
        <v>-1.1133899794901758E-2</v>
      </c>
      <c r="T234" s="577">
        <f t="shared" si="56"/>
        <v>-4.1533050587088116E-3</v>
      </c>
      <c r="V234">
        <f t="shared" si="57"/>
        <v>224</v>
      </c>
      <c r="W234" s="591">
        <f t="shared" si="58"/>
        <v>43344</v>
      </c>
      <c r="X234" s="537">
        <f t="shared" si="59"/>
        <v>4.2943009181395375E-3</v>
      </c>
      <c r="Y234" s="599">
        <f t="shared" si="60"/>
        <v>3.3049848901484324E-2</v>
      </c>
      <c r="Z234" s="603">
        <f t="shared" si="61"/>
        <v>-1.5432931380883752E-2</v>
      </c>
      <c r="AA234" s="607">
        <f t="shared" si="62"/>
        <v>-3.5868213728821319E-3</v>
      </c>
      <c r="AB234" s="612">
        <f t="shared" si="63"/>
        <v>6.1915967594879495E-2</v>
      </c>
      <c r="AC234" s="617">
        <f t="shared" si="64"/>
        <v>2.1224037518547512E-2</v>
      </c>
      <c r="AD234" s="1213">
        <f t="shared" si="65"/>
        <v>1.2315576369400387E-2</v>
      </c>
      <c r="AE234" s="1214"/>
      <c r="AF234" s="1211">
        <f t="shared" si="66"/>
        <v>4.2943009181395375E-3</v>
      </c>
      <c r="AG234" s="1212"/>
      <c r="AH234" s="1149">
        <f t="shared" si="67"/>
        <v>216.8063479681833</v>
      </c>
      <c r="AI234" s="1149"/>
    </row>
    <row r="235" spans="3:35">
      <c r="C235" s="390">
        <f>'Step #4'!B235</f>
        <v>230</v>
      </c>
      <c r="D235" s="562">
        <f>'Step #4'!C235</f>
        <v>43525</v>
      </c>
      <c r="E235" s="581">
        <f>('IdxETF data'!C245/'IdxETF data'!C244)-1</f>
        <v>1.7924287751078349E-2</v>
      </c>
      <c r="F235" s="458">
        <f>('IdxETF data'!AA245/'IdxETF data'!AA244)-1</f>
        <v>5.0937195822990056E-2</v>
      </c>
      <c r="G235" s="458">
        <f>('FX data'!G244/'FX data'!G245)-1</f>
        <v>5.6377520582271412E-3</v>
      </c>
      <c r="H235" s="565">
        <f t="shared" si="52"/>
        <v>5.6862119161808611E-2</v>
      </c>
      <c r="I235" s="575">
        <f>('IdxETF data'!AE245/'IdxETF data'!AE244)-1</f>
        <v>9.031535648829081E-4</v>
      </c>
      <c r="J235" s="425">
        <f>('FX data'!H245/'FX data'!H244)-1</f>
        <v>-8.5410493289175271E-3</v>
      </c>
      <c r="K235" s="575">
        <f t="shared" si="53"/>
        <v>-7.6456096431838372E-3</v>
      </c>
      <c r="L235" s="460">
        <f>('IdxETF data'!AG245/'IdxETF data'!AG244)-1</f>
        <v>1.4604724014471104E-2</v>
      </c>
      <c r="M235" s="460">
        <f>('FX data'!I244/'FX data'!I245)-1</f>
        <v>-1.6564518800721295E-4</v>
      </c>
      <c r="N235" s="460">
        <f t="shared" si="54"/>
        <v>1.4436659624208703E-2</v>
      </c>
      <c r="O235" s="576">
        <f>('IdxETF data'!AO245/'IdxETF data'!AO244)-1</f>
        <v>-8.386638570470617E-3</v>
      </c>
      <c r="P235" s="576">
        <f>('FX data'!L244/'FX data'!L245)-1</f>
        <v>-2.0913397086424146E-2</v>
      </c>
      <c r="Q235" s="576">
        <f t="shared" si="55"/>
        <v>-2.912464255425018E-2</v>
      </c>
      <c r="R235" s="577">
        <f>('IdxETF data'!AY245/'IdxETF data'!AY244)-1</f>
        <v>5.9122418748280836E-5</v>
      </c>
      <c r="S235" s="577">
        <f>('FX data'!P245/'FX data'!P244)-1</f>
        <v>3.6296296296296493E-3</v>
      </c>
      <c r="T235" s="577">
        <f t="shared" si="56"/>
        <v>3.6889666408608246E-3</v>
      </c>
      <c r="V235">
        <f t="shared" si="57"/>
        <v>225</v>
      </c>
      <c r="W235" s="591">
        <f t="shared" si="58"/>
        <v>43374</v>
      </c>
      <c r="X235" s="537">
        <f t="shared" si="59"/>
        <v>-6.9403358979814644E-2</v>
      </c>
      <c r="Y235" s="599">
        <f t="shared" si="60"/>
        <v>-8.25732663305484E-2</v>
      </c>
      <c r="Z235" s="603">
        <f t="shared" si="61"/>
        <v>-6.759758055078835E-2</v>
      </c>
      <c r="AA235" s="607">
        <f t="shared" si="62"/>
        <v>-9.8482881800563749E-2</v>
      </c>
      <c r="AB235" s="612">
        <f t="shared" si="63"/>
        <v>-0.11495784829641242</v>
      </c>
      <c r="AC235" s="617">
        <f t="shared" si="64"/>
        <v>-7.3554283454998926E-2</v>
      </c>
      <c r="AD235" s="1213">
        <f t="shared" si="65"/>
        <v>-7.8986471979323888E-2</v>
      </c>
      <c r="AE235" s="1214"/>
      <c r="AF235" s="1211">
        <f t="shared" si="66"/>
        <v>-6.9403358979814644E-2</v>
      </c>
      <c r="AG235" s="1212"/>
      <c r="AH235" s="1149">
        <f t="shared" si="67"/>
        <v>199.68157943945485</v>
      </c>
      <c r="AI235" s="1149"/>
    </row>
    <row r="236" spans="3:35">
      <c r="C236" s="390">
        <f>'Step #4'!B236</f>
        <v>231</v>
      </c>
      <c r="D236" s="562">
        <f>'Step #4'!C236</f>
        <v>43556</v>
      </c>
      <c r="E236" s="581">
        <f>('IdxETF data'!C246/'IdxETF data'!C245)-1</f>
        <v>3.9313434942139347E-2</v>
      </c>
      <c r="F236" s="458">
        <f>('IdxETF data'!AA246/'IdxETF data'!AA245)-1</f>
        <v>-4.0180906337439204E-3</v>
      </c>
      <c r="G236" s="458">
        <f>('FX data'!G245/'FX data'!G246)-1</f>
        <v>-8.0474501505178875E-4</v>
      </c>
      <c r="H236" s="565">
        <f t="shared" si="52"/>
        <v>-4.8196021103882325E-3</v>
      </c>
      <c r="I236" s="575">
        <f>('IdxETF data'!AE246/'IdxETF data'!AE245)-1</f>
        <v>7.0973208164473389E-2</v>
      </c>
      <c r="J236" s="425">
        <f>('FX data'!H246/'FX data'!H245)-1</f>
        <v>-1.4592123769338938E-2</v>
      </c>
      <c r="K236" s="575">
        <f t="shared" si="53"/>
        <v>5.5345434557291462E-2</v>
      </c>
      <c r="L236" s="460">
        <f>('IdxETF data'!AG246/'IdxETF data'!AG245)-1</f>
        <v>2.2296719118672925E-2</v>
      </c>
      <c r="M236" s="460">
        <f>('FX data'!I245/'FX data'!I246)-1</f>
        <v>-1.7835530925536247E-4</v>
      </c>
      <c r="N236" s="460">
        <f t="shared" si="54"/>
        <v>2.2114387071183739E-2</v>
      </c>
      <c r="O236" s="576">
        <f>('IdxETF data'!AO246/'IdxETF data'!AO245)-1</f>
        <v>4.9652425200457762E-2</v>
      </c>
      <c r="P236" s="576">
        <f>('FX data'!L245/'FX data'!L246)-1</f>
        <v>5.3913199748405471E-3</v>
      </c>
      <c r="Q236" s="576">
        <f t="shared" si="55"/>
        <v>5.5311437287080878E-2</v>
      </c>
      <c r="R236" s="577">
        <f>('IdxETF data'!AY246/'IdxETF data'!AY245)-1</f>
        <v>5.8302854392767278E-2</v>
      </c>
      <c r="S236" s="577">
        <f>('FX data'!P246/'FX data'!P245)-1</f>
        <v>-1.4761236991656101E-4</v>
      </c>
      <c r="T236" s="577">
        <f t="shared" si="56"/>
        <v>5.8146635800340851E-2</v>
      </c>
      <c r="V236">
        <f t="shared" si="57"/>
        <v>226</v>
      </c>
      <c r="W236" s="591">
        <f t="shared" si="58"/>
        <v>43405</v>
      </c>
      <c r="X236" s="537">
        <f t="shared" si="59"/>
        <v>1.785938179914015E-2</v>
      </c>
      <c r="Y236" s="599">
        <f t="shared" si="60"/>
        <v>-1.3151066432257719E-2</v>
      </c>
      <c r="Z236" s="603">
        <f t="shared" si="61"/>
        <v>-3.1158760789718354E-2</v>
      </c>
      <c r="AA236" s="607">
        <f t="shared" si="62"/>
        <v>5.9710293150635474E-2</v>
      </c>
      <c r="AB236" s="612">
        <f t="shared" si="63"/>
        <v>3.0220759231068151E-2</v>
      </c>
      <c r="AC236" s="617">
        <f t="shared" si="64"/>
        <v>3.6420970296384914E-2</v>
      </c>
      <c r="AD236" s="1213">
        <f t="shared" si="65"/>
        <v>1.3132480904168504E-2</v>
      </c>
      <c r="AE236" s="1214"/>
      <c r="AF236" s="1211">
        <f t="shared" si="66"/>
        <v>1.785938179914015E-2</v>
      </c>
      <c r="AG236" s="1212"/>
      <c r="AH236" s="1149">
        <f t="shared" si="67"/>
        <v>202.30389396835767</v>
      </c>
      <c r="AI236" s="1149"/>
    </row>
    <row r="237" spans="3:35">
      <c r="C237" s="390">
        <f>'Step #4'!B237</f>
        <v>232</v>
      </c>
      <c r="D237" s="562">
        <f>'Step #4'!C237</f>
        <v>43586</v>
      </c>
      <c r="E237" s="581">
        <f>('IdxETF data'!C247/'IdxETF data'!C246)-1</f>
        <v>-6.5777726481161536E-2</v>
      </c>
      <c r="F237" s="458">
        <f>('IdxETF data'!AA247/'IdxETF data'!AA246)-1</f>
        <v>-5.8357139847936557E-2</v>
      </c>
      <c r="G237" s="458">
        <f>('FX data'!G246/'FX data'!G247)-1</f>
        <v>-3.2234584589788673E-3</v>
      </c>
      <c r="H237" s="565">
        <f t="shared" si="52"/>
        <v>-6.1392486490830733E-2</v>
      </c>
      <c r="I237" s="575">
        <f>('IdxETF data'!AE247/'IdxETF data'!AE246)-1</f>
        <v>-5.0002935018225059E-2</v>
      </c>
      <c r="J237" s="425">
        <f>('FX data'!H247/'FX data'!H246)-1</f>
        <v>3.2114183764495596E-3</v>
      </c>
      <c r="K237" s="575">
        <f t="shared" si="53"/>
        <v>-4.6952096986169423E-2</v>
      </c>
      <c r="L237" s="460">
        <f>('IdxETF data'!AG247/'IdxETF data'!AG246)-1</f>
        <v>-9.4212236995743326E-2</v>
      </c>
      <c r="M237" s="460">
        <f>('FX data'!I246/'FX data'!I247)-1</f>
        <v>5.9912298592701418E-4</v>
      </c>
      <c r="N237" s="460">
        <f t="shared" si="54"/>
        <v>-9.3669558726556024E-2</v>
      </c>
      <c r="O237" s="576">
        <f>('IdxETF data'!AO247/'IdxETF data'!AO246)-1</f>
        <v>-7.4467006027521543E-2</v>
      </c>
      <c r="P237" s="576">
        <f>('FX data'!L246/'FX data'!L247)-1</f>
        <v>9.8938658032010629E-4</v>
      </c>
      <c r="Q237" s="576">
        <f t="shared" si="55"/>
        <v>-7.3551296103641639E-2</v>
      </c>
      <c r="R237" s="577">
        <f>('IdxETF data'!AY247/'IdxETF data'!AY246)-1</f>
        <v>-8.306568586266061E-2</v>
      </c>
      <c r="S237" s="577">
        <f>('FX data'!P247/'FX data'!P246)-1</f>
        <v>2.878866169631733E-3</v>
      </c>
      <c r="T237" s="577">
        <f t="shared" si="56"/>
        <v>-8.0425954685916179E-2</v>
      </c>
      <c r="V237">
        <f t="shared" si="57"/>
        <v>227</v>
      </c>
      <c r="W237" s="591">
        <f t="shared" si="58"/>
        <v>43435</v>
      </c>
      <c r="X237" s="537">
        <f t="shared" si="59"/>
        <v>-9.1776955767217339E-2</v>
      </c>
      <c r="Y237" s="599">
        <f t="shared" si="60"/>
        <v>-3.0731318104532335E-2</v>
      </c>
      <c r="Z237" s="603">
        <f t="shared" si="61"/>
        <v>-6.5321716889736314E-2</v>
      </c>
      <c r="AA237" s="607">
        <f t="shared" si="62"/>
        <v>-2.2268961489019801E-2</v>
      </c>
      <c r="AB237" s="612">
        <f t="shared" si="63"/>
        <v>-0.11044221384700614</v>
      </c>
      <c r="AC237" s="617">
        <f t="shared" si="64"/>
        <v>-2.2748544298108353E-2</v>
      </c>
      <c r="AD237" s="1213">
        <f t="shared" si="65"/>
        <v>-6.666470951944066E-2</v>
      </c>
      <c r="AE237" s="1214"/>
      <c r="AF237" s="1211">
        <f t="shared" si="66"/>
        <v>-9.1776955767217339E-2</v>
      </c>
      <c r="AG237" s="1212"/>
      <c r="AH237" s="1149">
        <f t="shared" si="67"/>
        <v>188.81736364230537</v>
      </c>
      <c r="AI237" s="1149"/>
    </row>
    <row r="238" spans="3:35">
      <c r="C238" s="390">
        <f>'Step #4'!B238</f>
        <v>233</v>
      </c>
      <c r="D238" s="562">
        <f>'Step #4'!C238</f>
        <v>43617</v>
      </c>
      <c r="E238" s="581">
        <f>('IdxETF data'!C248/'IdxETF data'!C247)-1</f>
        <v>6.8930183208214979E-2</v>
      </c>
      <c r="F238" s="458">
        <f>('IdxETF data'!AA248/'IdxETF data'!AA247)-1</f>
        <v>2.7661363508018288E-2</v>
      </c>
      <c r="G238" s="458">
        <f>('FX data'!G247/'FX data'!G248)-1</f>
        <v>-2.4743940776797424E-2</v>
      </c>
      <c r="H238" s="565">
        <f t="shared" si="52"/>
        <v>2.2329715907729586E-3</v>
      </c>
      <c r="I238" s="575">
        <f>('IdxETF data'!AE248/'IdxETF data'!AE247)-1</f>
        <v>5.7301026528797205E-2</v>
      </c>
      <c r="J238" s="425">
        <f>('FX data'!H248/'FX data'!H247)-1</f>
        <v>-8.6252889916414999E-3</v>
      </c>
      <c r="K238" s="575">
        <f t="shared" si="53"/>
        <v>4.8181499623827007E-2</v>
      </c>
      <c r="L238" s="460">
        <f>('IdxETF data'!AG248/'IdxETF data'!AG247)-1</f>
        <v>6.1020921699427966E-2</v>
      </c>
      <c r="M238" s="460">
        <f>('FX data'!I247/'FX data'!I248)-1</f>
        <v>7.7819026114034351E-4</v>
      </c>
      <c r="N238" s="460">
        <f t="shared" si="54"/>
        <v>6.1846597847560636E-2</v>
      </c>
      <c r="O238" s="576">
        <f>('IdxETF data'!AO248/'IdxETF data'!AO247)-1</f>
        <v>3.2752015146472413E-2</v>
      </c>
      <c r="P238" s="576">
        <f>('FX data'!L247/'FX data'!L248)-1</f>
        <v>2.3191606847045909E-2</v>
      </c>
      <c r="Q238" s="576">
        <f t="shared" si="55"/>
        <v>5.6703193852243761E-2</v>
      </c>
      <c r="R238" s="577">
        <f>('IdxETF data'!AY248/'IdxETF data'!AY247)-1</f>
        <v>6.5383511349868195E-2</v>
      </c>
      <c r="S238" s="577">
        <f>('FX data'!P248/'FX data'!P247)-1</f>
        <v>1.2292065361401372E-2</v>
      </c>
      <c r="T238" s="577">
        <f t="shared" si="56"/>
        <v>7.8479275106340118E-2</v>
      </c>
      <c r="V238">
        <f t="shared" si="57"/>
        <v>228</v>
      </c>
      <c r="W238" s="591">
        <f t="shared" si="58"/>
        <v>43466</v>
      </c>
      <c r="X238" s="537">
        <f t="shared" si="59"/>
        <v>7.8684404731036883E-2</v>
      </c>
      <c r="Y238" s="599">
        <f t="shared" si="60"/>
        <v>3.9395880069049927E-2</v>
      </c>
      <c r="Z238" s="603">
        <f t="shared" si="61"/>
        <v>5.8256072966874628E-2</v>
      </c>
      <c r="AA238" s="607">
        <f t="shared" si="62"/>
        <v>7.838057701506318E-2</v>
      </c>
      <c r="AB238" s="612">
        <f t="shared" si="63"/>
        <v>7.8960620486565158E-2</v>
      </c>
      <c r="AC238" s="617">
        <f t="shared" si="64"/>
        <v>3.8498212062574755E-2</v>
      </c>
      <c r="AD238" s="1213">
        <f t="shared" si="65"/>
        <v>6.570549580422376E-2</v>
      </c>
      <c r="AE238" s="1214"/>
      <c r="AF238" s="1211">
        <f t="shared" si="66"/>
        <v>7.8684404731036883E-2</v>
      </c>
      <c r="AG238" s="1212"/>
      <c r="AH238" s="1149">
        <f t="shared" si="67"/>
        <v>201.22370213686946</v>
      </c>
      <c r="AI238" s="1149"/>
    </row>
    <row r="239" spans="3:35">
      <c r="C239" s="390">
        <f>'Step #4'!B239</f>
        <v>234</v>
      </c>
      <c r="D239" s="562">
        <f>'Step #4'!C239</f>
        <v>43647</v>
      </c>
      <c r="E239" s="581">
        <f>('IdxETF data'!C249/'IdxETF data'!C248)-1</f>
        <v>1.3128195366039375E-2</v>
      </c>
      <c r="F239" s="458">
        <f>('IdxETF data'!AA249/'IdxETF data'!AA248)-1</f>
        <v>-1.5565565655790481E-2</v>
      </c>
      <c r="G239" s="458">
        <f>('FX data'!G248/'FX data'!G249)-1</f>
        <v>7.8847080467825403E-3</v>
      </c>
      <c r="H239" s="565">
        <f t="shared" si="52"/>
        <v>-7.8035875497868279E-3</v>
      </c>
      <c r="I239" s="575">
        <f>('IdxETF data'!AE249/'IdxETF data'!AE248)-1</f>
        <v>-1.6917747628719004E-2</v>
      </c>
      <c r="J239" s="425">
        <f>('FX data'!H249/'FX data'!H248)-1</f>
        <v>1.4171674589649408E-2</v>
      </c>
      <c r="K239" s="575">
        <f t="shared" si="53"/>
        <v>-2.9858258532535764E-3</v>
      </c>
      <c r="L239" s="460">
        <f>('IdxETF data'!AG249/'IdxETF data'!AG248)-1</f>
        <v>-2.6797440600021982E-2</v>
      </c>
      <c r="M239" s="460">
        <f>('FX data'!I248/'FX data'!I249)-1</f>
        <v>3.3279148053808605E-3</v>
      </c>
      <c r="N239" s="460">
        <f t="shared" si="54"/>
        <v>-2.3558705393960211E-2</v>
      </c>
      <c r="O239" s="576">
        <f>('IdxETF data'!AO249/'IdxETF data'!AO248)-1</f>
        <v>1.1544007304992387E-2</v>
      </c>
      <c r="P239" s="576">
        <f>('FX data'!L248/'FX data'!L249)-1</f>
        <v>2.2136137244050946E-3</v>
      </c>
      <c r="Q239" s="576">
        <f t="shared" si="55"/>
        <v>1.3783175002402448E-2</v>
      </c>
      <c r="R239" s="577">
        <f>('IdxETF data'!AY249/'IdxETF data'!AY248)-1</f>
        <v>-6.2801190772027171E-3</v>
      </c>
      <c r="S239" s="577">
        <f>('FX data'!P249/'FX data'!P248)-1</f>
        <v>-1.3597033374536438E-2</v>
      </c>
      <c r="T239" s="577">
        <f t="shared" si="56"/>
        <v>-1.9791761463050395E-2</v>
      </c>
      <c r="V239">
        <f t="shared" si="57"/>
        <v>229</v>
      </c>
      <c r="W239" s="591">
        <f t="shared" si="58"/>
        <v>43497</v>
      </c>
      <c r="X239" s="537">
        <f t="shared" si="59"/>
        <v>2.9728930143116061E-2</v>
      </c>
      <c r="Y239" s="599">
        <f t="shared" si="60"/>
        <v>0.15765015626927714</v>
      </c>
      <c r="Z239" s="603">
        <f t="shared" si="61"/>
        <v>4.1275417152850657E-2</v>
      </c>
      <c r="AA239" s="607">
        <f t="shared" si="62"/>
        <v>2.3177996010720792E-2</v>
      </c>
      <c r="AB239" s="612">
        <f t="shared" si="63"/>
        <v>2.6343715140908275E-2</v>
      </c>
      <c r="AC239" s="617">
        <f t="shared" si="64"/>
        <v>-4.1533050587088116E-3</v>
      </c>
      <c r="AD239" s="1213">
        <f t="shared" si="65"/>
        <v>4.6267248679857619E-2</v>
      </c>
      <c r="AE239" s="1214"/>
      <c r="AF239" s="1211">
        <f t="shared" si="66"/>
        <v>2.9728930143116061E-2</v>
      </c>
      <c r="AG239" s="1212"/>
      <c r="AH239" s="1149">
        <f t="shared" si="67"/>
        <v>210.53376920391761</v>
      </c>
      <c r="AI239" s="1149"/>
    </row>
    <row r="240" spans="3:35">
      <c r="C240" s="390">
        <f>'Step #4'!B240</f>
        <v>235</v>
      </c>
      <c r="D240" s="562">
        <f>'Step #4'!C240</f>
        <v>43678</v>
      </c>
      <c r="E240" s="581">
        <f>('IdxETF data'!C250/'IdxETF data'!C249)-1</f>
        <v>-1.8091652742267761E-2</v>
      </c>
      <c r="F240" s="458">
        <f>('IdxETF data'!AA250/'IdxETF data'!AA249)-1</f>
        <v>-1.5778299082430003E-2</v>
      </c>
      <c r="G240" s="458">
        <f>('FX data'!G249/'FX data'!G250)-1</f>
        <v>-7.0318390071333337E-3</v>
      </c>
      <c r="H240" s="565">
        <f t="shared" si="52"/>
        <v>-2.2699187630609297E-2</v>
      </c>
      <c r="I240" s="575">
        <f>('IdxETF data'!AE250/'IdxETF data'!AE249)-1</f>
        <v>-2.0490519778495142E-2</v>
      </c>
      <c r="J240" s="425">
        <f>('FX data'!H250/'FX data'!H249)-1</f>
        <v>-2.1667993278499997E-2</v>
      </c>
      <c r="K240" s="575">
        <f t="shared" si="53"/>
        <v>-4.1714524612161741E-2</v>
      </c>
      <c r="L240" s="460">
        <f>('IdxETF data'!AG250/'IdxETF data'!AG249)-1</f>
        <v>-7.390877702477705E-2</v>
      </c>
      <c r="M240" s="460">
        <f>('FX data'!I249/'FX data'!I250)-1</f>
        <v>-1.7759946847928365E-3</v>
      </c>
      <c r="N240" s="460">
        <f t="shared" si="54"/>
        <v>-7.5553510114414357E-2</v>
      </c>
      <c r="O240" s="576">
        <f>('IdxETF data'!AO250/'IdxETF data'!AO249)-1</f>
        <v>-3.7969427949244738E-2</v>
      </c>
      <c r="P240" s="576">
        <f>('FX data'!L249/'FX data'!L250)-1</f>
        <v>1.2929442186921936E-3</v>
      </c>
      <c r="Q240" s="576">
        <f t="shared" si="55"/>
        <v>-3.6725576082906608E-2</v>
      </c>
      <c r="R240" s="577">
        <f>('IdxETF data'!AY250/'IdxETF data'!AY249)-1</f>
        <v>-5.8844196016056949E-2</v>
      </c>
      <c r="S240" s="577">
        <f>('FX data'!P250/'FX data'!P249)-1</f>
        <v>1.1351909184726505E-2</v>
      </c>
      <c r="T240" s="577">
        <f t="shared" si="56"/>
        <v>-4.8160280800553013E-2</v>
      </c>
      <c r="V240">
        <f t="shared" si="57"/>
        <v>230</v>
      </c>
      <c r="W240" s="591">
        <f t="shared" si="58"/>
        <v>43525</v>
      </c>
      <c r="X240" s="537">
        <f t="shared" si="59"/>
        <v>1.7924287751078349E-2</v>
      </c>
      <c r="Y240" s="599">
        <f t="shared" si="60"/>
        <v>5.6862119161808611E-2</v>
      </c>
      <c r="Z240" s="603">
        <f t="shared" si="61"/>
        <v>-7.6456096431838372E-3</v>
      </c>
      <c r="AA240" s="607">
        <f t="shared" si="62"/>
        <v>1.4436659624208703E-2</v>
      </c>
      <c r="AB240" s="612">
        <f t="shared" si="63"/>
        <v>-2.912464255425018E-2</v>
      </c>
      <c r="AC240" s="617">
        <f t="shared" si="64"/>
        <v>3.6889666408608246E-3</v>
      </c>
      <c r="AD240" s="1213">
        <f t="shared" si="65"/>
        <v>1.3452289899306989E-2</v>
      </c>
      <c r="AE240" s="1214"/>
      <c r="AF240" s="1211">
        <f t="shared" si="66"/>
        <v>1.7924287751078349E-2</v>
      </c>
      <c r="AG240" s="1212"/>
      <c r="AH240" s="1149">
        <f t="shared" si="67"/>
        <v>213.36593050084252</v>
      </c>
      <c r="AI240" s="1149"/>
    </row>
    <row r="241" spans="3:35">
      <c r="C241" s="390">
        <f>'Step #4'!B241</f>
        <v>236</v>
      </c>
      <c r="D241" s="562">
        <f>'Step #4'!C241</f>
        <v>43709</v>
      </c>
      <c r="E241" s="581">
        <f>('IdxETF data'!C251/'IdxETF data'!C250)-1</f>
        <v>1.7181167690656807E-2</v>
      </c>
      <c r="F241" s="458">
        <f>('IdxETF data'!AA251/'IdxETF data'!AA250)-1</f>
        <v>6.5656186130247374E-3</v>
      </c>
      <c r="G241" s="458">
        <f>('FX data'!G250/'FX data'!G251)-1</f>
        <v>-3.9199843980720517E-2</v>
      </c>
      <c r="H241" s="565">
        <f t="shared" si="52"/>
        <v>-3.2891596592963257E-2</v>
      </c>
      <c r="I241" s="575">
        <f>('IdxETF data'!AE251/'IdxETF data'!AE250)-1</f>
        <v>4.0940474955210915E-2</v>
      </c>
      <c r="J241" s="425">
        <f>('FX data'!H251/'FX data'!H250)-1</f>
        <v>-8.4975592117157994E-3</v>
      </c>
      <c r="K241" s="575">
        <f t="shared" si="53"/>
        <v>3.2095021633407494E-2</v>
      </c>
      <c r="L241" s="460">
        <f>('IdxETF data'!AG251/'IdxETF data'!AG250)-1</f>
        <v>1.4287382425363537E-2</v>
      </c>
      <c r="M241" s="460">
        <f>('FX data'!I250/'FX data'!I251)-1</f>
        <v>-2.0274147274466081E-3</v>
      </c>
      <c r="N241" s="460">
        <f t="shared" si="54"/>
        <v>1.2231001248371065E-2</v>
      </c>
      <c r="O241" s="576">
        <f>('IdxETF data'!AO251/'IdxETF data'!AO250)-1</f>
        <v>5.0784966971914036E-2</v>
      </c>
      <c r="P241" s="576">
        <f>('FX data'!L250/'FX data'!L251)-1</f>
        <v>2.2667170381564183E-2</v>
      </c>
      <c r="Q241" s="576">
        <f t="shared" si="55"/>
        <v>7.4603288852652661E-2</v>
      </c>
      <c r="R241" s="577">
        <f>('IdxETF data'!AY251/'IdxETF data'!AY250)-1</f>
        <v>4.3360319306746664E-3</v>
      </c>
      <c r="S241" s="577">
        <f>('FX data'!P251/'FX data'!P250)-1</f>
        <v>1.3556851311953277E-2</v>
      </c>
      <c r="T241" s="577">
        <f t="shared" si="56"/>
        <v>1.7951666182796089E-2</v>
      </c>
      <c r="V241">
        <f t="shared" si="57"/>
        <v>231</v>
      </c>
      <c r="W241" s="591">
        <f t="shared" si="58"/>
        <v>43556</v>
      </c>
      <c r="X241" s="537">
        <f t="shared" si="59"/>
        <v>3.9313434942139347E-2</v>
      </c>
      <c r="Y241" s="599">
        <f t="shared" si="60"/>
        <v>-4.8196021103882325E-3</v>
      </c>
      <c r="Z241" s="603">
        <f t="shared" si="61"/>
        <v>5.5345434557291462E-2</v>
      </c>
      <c r="AA241" s="607">
        <f t="shared" si="62"/>
        <v>2.2114387071183739E-2</v>
      </c>
      <c r="AB241" s="612">
        <f t="shared" si="63"/>
        <v>5.5311437287080878E-2</v>
      </c>
      <c r="AC241" s="617">
        <f t="shared" si="64"/>
        <v>5.8146635800340851E-2</v>
      </c>
      <c r="AD241" s="1213">
        <f t="shared" si="65"/>
        <v>3.6861494859751771E-2</v>
      </c>
      <c r="AE241" s="1214"/>
      <c r="AF241" s="1211">
        <f t="shared" si="66"/>
        <v>3.9313434942139347E-2</v>
      </c>
      <c r="AG241" s="1212"/>
      <c r="AH241" s="1149">
        <f t="shared" si="67"/>
        <v>221.23091765124551</v>
      </c>
      <c r="AI241" s="1149"/>
    </row>
    <row r="242" spans="3:35">
      <c r="C242" s="390">
        <f>'Step #4'!B242</f>
        <v>237</v>
      </c>
      <c r="D242" s="562">
        <f>'Step #4'!C242</f>
        <v>43739</v>
      </c>
      <c r="E242" s="581">
        <f>('IdxETF data'!C252/'IdxETF data'!C251)-1</f>
        <v>2.0431747482144935E-2</v>
      </c>
      <c r="F242" s="458">
        <f>('IdxETF data'!AA252/'IdxETF data'!AA251)-1</f>
        <v>8.216370868950218E-3</v>
      </c>
      <c r="G242" s="458">
        <f>('FX data'!G251/'FX data'!G252)-1</f>
        <v>4.3792760902718886E-3</v>
      </c>
      <c r="H242" s="565">
        <f t="shared" si="52"/>
        <v>1.2631628715717325E-2</v>
      </c>
      <c r="I242" s="575">
        <f>('IdxETF data'!AE252/'IdxETF data'!AE251)-1</f>
        <v>3.5299898153746012E-2</v>
      </c>
      <c r="J242" s="425">
        <f>('FX data'!H252/'FX data'!H251)-1</f>
        <v>-3.2822757111597989E-3</v>
      </c>
      <c r="K242" s="575">
        <f t="shared" si="53"/>
        <v>3.190175844426979E-2</v>
      </c>
      <c r="L242" s="460">
        <f>('IdxETF data'!AG252/'IdxETF data'!AG251)-1</f>
        <v>3.121427099441676E-2</v>
      </c>
      <c r="M242" s="460">
        <f>('FX data'!I251/'FX data'!I252)-1</f>
        <v>0</v>
      </c>
      <c r="N242" s="460">
        <f t="shared" si="54"/>
        <v>3.121427099441676E-2</v>
      </c>
      <c r="O242" s="576">
        <f>('IdxETF data'!AO252/'IdxETF data'!AO251)-1</f>
        <v>5.383378565930208E-2</v>
      </c>
      <c r="P242" s="576">
        <f>('FX data'!L251/'FX data'!L252)-1</f>
        <v>-1.6898792943361274E-2</v>
      </c>
      <c r="Q242" s="576">
        <f t="shared" si="55"/>
        <v>3.6025266718727078E-2</v>
      </c>
      <c r="R242" s="577">
        <f>('IdxETF data'!AY252/'IdxETF data'!AY251)-1</f>
        <v>3.522123255273657E-2</v>
      </c>
      <c r="S242" s="577">
        <f>('FX data'!P252/'FX data'!P251)-1</f>
        <v>-3.9551272831871431E-3</v>
      </c>
      <c r="T242" s="577">
        <f t="shared" si="56"/>
        <v>3.1126800811732691E-2</v>
      </c>
      <c r="V242">
        <f t="shared" si="57"/>
        <v>232</v>
      </c>
      <c r="W242" s="591">
        <f t="shared" si="58"/>
        <v>43586</v>
      </c>
      <c r="X242" s="537">
        <f t="shared" si="59"/>
        <v>-6.5777726481161536E-2</v>
      </c>
      <c r="Y242" s="599">
        <f t="shared" si="60"/>
        <v>-6.1392486490830733E-2</v>
      </c>
      <c r="Z242" s="603">
        <f t="shared" si="61"/>
        <v>-4.6952096986169423E-2</v>
      </c>
      <c r="AA242" s="607">
        <f t="shared" si="62"/>
        <v>-9.3669558726556024E-2</v>
      </c>
      <c r="AB242" s="612">
        <f t="shared" si="63"/>
        <v>-7.3551296103641639E-2</v>
      </c>
      <c r="AC242" s="617">
        <f t="shared" si="64"/>
        <v>-8.0425954685916179E-2</v>
      </c>
      <c r="AD242" s="1213">
        <f t="shared" si="65"/>
        <v>-6.7327459065626025E-2</v>
      </c>
      <c r="AE242" s="1214"/>
      <c r="AF242" s="1211">
        <f t="shared" si="66"/>
        <v>-6.5777726481161536E-2</v>
      </c>
      <c r="AG242" s="1212"/>
      <c r="AH242" s="1149">
        <f t="shared" si="67"/>
        <v>206.3360020990304</v>
      </c>
      <c r="AI242" s="1149"/>
    </row>
    <row r="243" spans="3:35">
      <c r="C243" s="390">
        <f>'Step #4'!B243</f>
        <v>238</v>
      </c>
      <c r="D243" s="562">
        <f>'Step #4'!C243</f>
        <v>43770</v>
      </c>
      <c r="E243" s="581">
        <f>('IdxETF data'!C253/'IdxETF data'!C252)-1</f>
        <v>3.404706409091518E-2</v>
      </c>
      <c r="F243" s="458">
        <f>('IdxETF data'!AA253/'IdxETF data'!AA252)-1</f>
        <v>-1.9487507203757137E-2</v>
      </c>
      <c r="G243" s="458">
        <f>('FX data'!G252/'FX data'!G253)-1</f>
        <v>1.5703160527512416E-2</v>
      </c>
      <c r="H243" s="565">
        <f t="shared" si="52"/>
        <v>-4.0903621301463522E-3</v>
      </c>
      <c r="I243" s="575">
        <f>('IdxETF data'!AE253/'IdxETF data'!AE252)-1</f>
        <v>2.8724323850762401E-2</v>
      </c>
      <c r="J243" s="425">
        <f>('FX data'!H253/'FX data'!H252)-1</f>
        <v>2.1679473106476443E-2</v>
      </c>
      <c r="K243" s="575">
        <f t="shared" si="53"/>
        <v>5.1026525163663239E-2</v>
      </c>
      <c r="L243" s="460">
        <f>('IdxETF data'!AG253/'IdxETF data'!AG252)-1</f>
        <v>-2.0821209510586525E-2</v>
      </c>
      <c r="M243" s="460">
        <f>('FX data'!I252/'FX data'!I253)-1</f>
        <v>7.6564792956035355E-4</v>
      </c>
      <c r="N243" s="460">
        <f t="shared" si="54"/>
        <v>-2.0071503296978932E-2</v>
      </c>
      <c r="O243" s="576">
        <f>('IdxETF data'!AO253/'IdxETF data'!AO252)-1</f>
        <v>1.6001677843872297E-2</v>
      </c>
      <c r="P243" s="576">
        <f>('FX data'!L252/'FX data'!L253)-1</f>
        <v>-4.2529585798816161E-3</v>
      </c>
      <c r="Q243" s="576">
        <f t="shared" si="55"/>
        <v>1.168066479091201E-2</v>
      </c>
      <c r="R243" s="577">
        <f>('IdxETF data'!AY253/'IdxETF data'!AY252)-1</f>
        <v>-1.1133528893526368E-2</v>
      </c>
      <c r="S243" s="577">
        <f>('FX data'!P253/'FX data'!P252)-1</f>
        <v>-2.0503934733954177E-2</v>
      </c>
      <c r="T243" s="577">
        <f t="shared" si="56"/>
        <v>-3.140918247768909E-2</v>
      </c>
      <c r="V243">
        <f t="shared" si="57"/>
        <v>233</v>
      </c>
      <c r="W243" s="591">
        <f t="shared" si="58"/>
        <v>43617</v>
      </c>
      <c r="X243" s="537">
        <f t="shared" si="59"/>
        <v>6.8930183208214979E-2</v>
      </c>
      <c r="Y243" s="599">
        <f t="shared" si="60"/>
        <v>2.2329715907729586E-3</v>
      </c>
      <c r="Z243" s="603">
        <f t="shared" si="61"/>
        <v>4.8181499623827007E-2</v>
      </c>
      <c r="AA243" s="607">
        <f t="shared" si="62"/>
        <v>6.1846597847560636E-2</v>
      </c>
      <c r="AB243" s="612">
        <f t="shared" si="63"/>
        <v>5.6703193852243761E-2</v>
      </c>
      <c r="AC243" s="617">
        <f t="shared" si="64"/>
        <v>7.8479275106340118E-2</v>
      </c>
      <c r="AD243" s="1213">
        <f t="shared" si="65"/>
        <v>5.4837150646090432E-2</v>
      </c>
      <c r="AE243" s="1214"/>
      <c r="AF243" s="1211">
        <f t="shared" si="66"/>
        <v>6.8930183208214979E-2</v>
      </c>
      <c r="AG243" s="1212"/>
      <c r="AH243" s="1149">
        <f t="shared" si="67"/>
        <v>217.65088052984697</v>
      </c>
      <c r="AI243" s="1149"/>
    </row>
    <row r="244" spans="3:35">
      <c r="C244" s="390">
        <f>'Step #4'!B244</f>
        <v>239</v>
      </c>
      <c r="D244" s="562">
        <f>'Step #4'!C244</f>
        <v>43800</v>
      </c>
      <c r="E244" s="581">
        <f>('IdxETF data'!C254/'IdxETF data'!C253)-1</f>
        <v>2.8589803182446305E-2</v>
      </c>
      <c r="F244" s="458">
        <f>('IdxETF data'!AA254/'IdxETF data'!AA253)-1</f>
        <v>6.2028302509267386E-2</v>
      </c>
      <c r="G244" s="458">
        <f>('FX data'!G253/'FX data'!G254)-1</f>
        <v>-1.7050298380216766E-4</v>
      </c>
      <c r="H244" s="565">
        <f t="shared" si="52"/>
        <v>6.1847223514807315E-2</v>
      </c>
      <c r="I244" s="575">
        <f>('IdxETF data'!AE254/'IdxETF data'!AE253)-1</f>
        <v>9.5417954997056853E-4</v>
      </c>
      <c r="J244" s="425">
        <f>('FX data'!H254/'FX data'!H253)-1</f>
        <v>-8.4161518488674592E-3</v>
      </c>
      <c r="K244" s="575">
        <f t="shared" si="53"/>
        <v>-7.4700028188805501E-3</v>
      </c>
      <c r="L244" s="460">
        <f>('IdxETF data'!AG254/'IdxETF data'!AG253)-1</f>
        <v>6.9962251124488839E-2</v>
      </c>
      <c r="M244" s="460">
        <f>('FX data'!I253/'FX data'!I254)-1</f>
        <v>1.0346941903836004E-3</v>
      </c>
      <c r="N244" s="460">
        <f t="shared" si="54"/>
        <v>7.1069334849657162E-2</v>
      </c>
      <c r="O244" s="576">
        <f>('IdxETF data'!AO254/'IdxETF data'!AO253)-1</f>
        <v>1.5570978962781368E-2</v>
      </c>
      <c r="P244" s="576">
        <f>('FX data'!L253/'FX data'!L254)-1</f>
        <v>-8.5250710422587472E-3</v>
      </c>
      <c r="Q244" s="576">
        <f t="shared" si="55"/>
        <v>6.9131642186675002E-3</v>
      </c>
      <c r="R244" s="577">
        <f>('IdxETF data'!AY254/'IdxETF data'!AY253)-1</f>
        <v>9.0516220525331814E-3</v>
      </c>
      <c r="S244" s="577">
        <f>('FX data'!P254/'FX data'!P253)-1</f>
        <v>6.5600353799659672E-3</v>
      </c>
      <c r="T244" s="577">
        <f t="shared" si="56"/>
        <v>1.5671036393409832E-2</v>
      </c>
      <c r="V244">
        <f t="shared" si="57"/>
        <v>234</v>
      </c>
      <c r="W244" s="591">
        <f t="shared" si="58"/>
        <v>43647</v>
      </c>
      <c r="X244" s="537">
        <f t="shared" si="59"/>
        <v>1.3128195366039375E-2</v>
      </c>
      <c r="Y244" s="599">
        <f t="shared" si="60"/>
        <v>-7.8035875497868279E-3</v>
      </c>
      <c r="Z244" s="603">
        <f t="shared" si="61"/>
        <v>-2.9858258532535764E-3</v>
      </c>
      <c r="AA244" s="607">
        <f t="shared" si="62"/>
        <v>-2.3558705393960211E-2</v>
      </c>
      <c r="AB244" s="612">
        <f t="shared" si="63"/>
        <v>1.3783175002402448E-2</v>
      </c>
      <c r="AC244" s="617">
        <f t="shared" si="64"/>
        <v>-1.9791761463050395E-2</v>
      </c>
      <c r="AD244" s="1213">
        <f t="shared" si="65"/>
        <v>6.7613695049887354E-4</v>
      </c>
      <c r="AE244" s="1214"/>
      <c r="AF244" s="1211">
        <f t="shared" si="66"/>
        <v>1.3128195366039375E-2</v>
      </c>
      <c r="AG244" s="1212"/>
      <c r="AH244" s="1149">
        <f t="shared" si="67"/>
        <v>217.7980423324818</v>
      </c>
      <c r="AI244" s="1149"/>
    </row>
    <row r="245" spans="3:35">
      <c r="C245" s="390">
        <f>'Step #4'!B245</f>
        <v>240</v>
      </c>
      <c r="D245" s="562">
        <f>'Step #4'!C245</f>
        <v>43831</v>
      </c>
      <c r="E245" s="581">
        <f>('IdxETF data'!C255/'IdxETF data'!C254)-1</f>
        <v>-1.6280898111292741E-3</v>
      </c>
      <c r="F245" s="458">
        <f>('IdxETF data'!AA255/'IdxETF data'!AA254)-1</f>
        <v>-2.4128837530879577E-2</v>
      </c>
      <c r="G245" s="458">
        <f>('FX data'!G254/'FX data'!G255)-1</f>
        <v>1.0945445143497379E-2</v>
      </c>
      <c r="H245" s="565">
        <f t="shared" si="52"/>
        <v>-1.3447493254952758E-2</v>
      </c>
      <c r="I245" s="575">
        <f>('IdxETF data'!AE255/'IdxETF data'!AE254)-1</f>
        <v>-2.0155471519485602E-2</v>
      </c>
      <c r="J245" s="425">
        <f>('FX data'!H255/'FX data'!H254)-1</f>
        <v>8.2167042889391695E-3</v>
      </c>
      <c r="K245" s="575">
        <f t="shared" si="53"/>
        <v>-1.2104378779826175E-2</v>
      </c>
      <c r="L245" s="460">
        <f>('IdxETF data'!AG255/'IdxETF data'!AG254)-1</f>
        <v>-6.6588711889959962E-2</v>
      </c>
      <c r="M245" s="460">
        <f>('FX data'!I254/'FX data'!I255)-1</f>
        <v>5.0713194417697505E-3</v>
      </c>
      <c r="N245" s="460">
        <f t="shared" si="54"/>
        <v>-6.1855085077400118E-2</v>
      </c>
      <c r="O245" s="576">
        <f>('IdxETF data'!AO255/'IdxETF data'!AO254)-1</f>
        <v>-1.9083008028716875E-2</v>
      </c>
      <c r="P245" s="576">
        <f>('FX data'!L254/'FX data'!L255)-1</f>
        <v>6.0868763257400094E-3</v>
      </c>
      <c r="Q245" s="576">
        <f t="shared" si="55"/>
        <v>-1.3112287612770723E-2</v>
      </c>
      <c r="R245" s="577">
        <f>('IdxETF data'!AY255/'IdxETF data'!AY254)-1</f>
        <v>-2.1440813299993033E-2</v>
      </c>
      <c r="S245" s="577">
        <f>('FX data'!P255/'FX data'!P254)-1</f>
        <v>-1.3254247217340365E-2</v>
      </c>
      <c r="T245" s="577">
        <f t="shared" si="56"/>
        <v>-3.4410878677314405E-2</v>
      </c>
      <c r="V245">
        <f t="shared" si="57"/>
        <v>235</v>
      </c>
      <c r="W245" s="591">
        <f t="shared" si="58"/>
        <v>43678</v>
      </c>
      <c r="X245" s="537">
        <f t="shared" si="59"/>
        <v>-1.8091652742267761E-2</v>
      </c>
      <c r="Y245" s="599">
        <f t="shared" si="60"/>
        <v>-2.2699187630609297E-2</v>
      </c>
      <c r="Z245" s="603">
        <f t="shared" si="61"/>
        <v>-4.1714524612161741E-2</v>
      </c>
      <c r="AA245" s="607">
        <f t="shared" si="62"/>
        <v>-7.5553510114414357E-2</v>
      </c>
      <c r="AB245" s="612">
        <f t="shared" si="63"/>
        <v>-3.6725576082906608E-2</v>
      </c>
      <c r="AC245" s="617">
        <f t="shared" si="64"/>
        <v>-4.8160280800553013E-2</v>
      </c>
      <c r="AD245" s="1213">
        <f t="shared" si="65"/>
        <v>-3.2942654633110156E-2</v>
      </c>
      <c r="AE245" s="1214"/>
      <c r="AF245" s="1211">
        <f t="shared" si="66"/>
        <v>-1.8091652742267761E-2</v>
      </c>
      <c r="AG245" s="1212"/>
      <c r="AH245" s="1149">
        <f t="shared" si="67"/>
        <v>210.62319664415534</v>
      </c>
      <c r="AI245" s="1149"/>
    </row>
    <row r="246" spans="3:35">
      <c r="C246" s="390">
        <f>'Step #4'!B246</f>
        <v>241</v>
      </c>
      <c r="D246" s="562">
        <f>'Step #4'!C246</f>
        <v>43862</v>
      </c>
      <c r="E246" s="581">
        <f>('IdxETF data'!C256/'IdxETF data'!C255)-1</f>
        <v>-8.4110469009648137E-2</v>
      </c>
      <c r="F246" s="458">
        <f>('IdxETF data'!AA256/'IdxETF data'!AA255)-1</f>
        <v>-3.232763761775459E-2</v>
      </c>
      <c r="G246" s="458">
        <f>('FX data'!G255/'FX data'!G256)-1</f>
        <v>-8.4036007292616066E-3</v>
      </c>
      <c r="H246" s="565">
        <f t="shared" si="52"/>
        <v>-4.0459569787956284E-2</v>
      </c>
      <c r="I246" s="575">
        <f>('IdxETF data'!AE256/'IdxETF data'!AE255)-1</f>
        <v>-8.4087402832995317E-2</v>
      </c>
      <c r="J246" s="425">
        <f>('FX data'!H256/'FX data'!H255)-1</f>
        <v>-9.2244313093319263E-3</v>
      </c>
      <c r="K246" s="575">
        <f t="shared" si="53"/>
        <v>-9.25361756709141E-2</v>
      </c>
      <c r="L246" s="460">
        <f>('IdxETF data'!AG256/'IdxETF data'!AG255)-1</f>
        <v>-6.9434779053083595E-3</v>
      </c>
      <c r="M246" s="460">
        <f>('FX data'!I255/'FX data'!I256)-1</f>
        <v>2.7163418213651536E-3</v>
      </c>
      <c r="N246" s="460">
        <f t="shared" si="54"/>
        <v>-4.2459969433631395E-3</v>
      </c>
      <c r="O246" s="576">
        <f>('IdxETF data'!AO256/'IdxETF data'!AO255)-1</f>
        <v>-8.8868898139428221E-2</v>
      </c>
      <c r="P246" s="576">
        <f>('FX data'!L255/'FX data'!L256)-1</f>
        <v>-1.4734321760750957E-3</v>
      </c>
      <c r="Q246" s="576">
        <f t="shared" si="55"/>
        <v>-9.021138802153239E-2</v>
      </c>
      <c r="R246" s="577">
        <f>('IdxETF data'!AY256/'IdxETF data'!AY255)-1</f>
        <v>-4.5232122884534376E-2</v>
      </c>
      <c r="S246" s="577">
        <f>('FX data'!P256/'FX data'!P255)-1</f>
        <v>1.588126159554748E-2</v>
      </c>
      <c r="T246" s="577">
        <f t="shared" si="56"/>
        <v>-3.0069204465038135E-2</v>
      </c>
      <c r="V246">
        <f t="shared" si="57"/>
        <v>236</v>
      </c>
      <c r="W246" s="591">
        <f t="shared" si="58"/>
        <v>43709</v>
      </c>
      <c r="X246" s="537">
        <f t="shared" si="59"/>
        <v>1.7181167690656807E-2</v>
      </c>
      <c r="Y246" s="599">
        <f t="shared" si="60"/>
        <v>-3.2891596592963257E-2</v>
      </c>
      <c r="Z246" s="603">
        <f t="shared" si="61"/>
        <v>3.2095021633407494E-2</v>
      </c>
      <c r="AA246" s="607">
        <f t="shared" si="62"/>
        <v>1.2231001248371065E-2</v>
      </c>
      <c r="AB246" s="612">
        <f t="shared" si="63"/>
        <v>7.4603288852652661E-2</v>
      </c>
      <c r="AC246" s="617">
        <f t="shared" si="64"/>
        <v>1.7951666182796089E-2</v>
      </c>
      <c r="AD246" s="1213">
        <f t="shared" si="65"/>
        <v>1.7231576460711343E-2</v>
      </c>
      <c r="AE246" s="1214"/>
      <c r="AF246" s="1211">
        <f t="shared" si="66"/>
        <v>1.7181167690656807E-2</v>
      </c>
      <c r="AG246" s="1212"/>
      <c r="AH246" s="1149">
        <f t="shared" si="67"/>
        <v>214.25256636152855</v>
      </c>
      <c r="AI246" s="1149"/>
    </row>
    <row r="247" spans="3:35">
      <c r="C247" s="390">
        <f>'Step #4'!B247</f>
        <v>242</v>
      </c>
      <c r="D247" s="562">
        <f>'Step #4'!C247</f>
        <v>43891</v>
      </c>
      <c r="E247" s="581">
        <f>('IdxETF data'!C257/'IdxETF data'!C256)-1</f>
        <v>-0.12511932083595656</v>
      </c>
      <c r="F247" s="458">
        <f>('IdxETF data'!AA257/'IdxETF data'!AA256)-1</f>
        <v>-4.5136922710644956E-2</v>
      </c>
      <c r="G247" s="458">
        <f>('FX data'!G256/'FX data'!G257)-1</f>
        <v>8.8081040304619496E-3</v>
      </c>
      <c r="H247" s="565">
        <f t="shared" si="52"/>
        <v>-3.6726389391033343E-2</v>
      </c>
      <c r="I247" s="575">
        <f>('IdxETF data'!AE257/'IdxETF data'!AE256)-1</f>
        <v>-0.16437782144947199</v>
      </c>
      <c r="J247" s="425">
        <f>('FX data'!H257/'FX data'!H256)-1</f>
        <v>8.1352255265296769E-3</v>
      </c>
      <c r="K247" s="575">
        <f t="shared" si="53"/>
        <v>-0.15757984657199342</v>
      </c>
      <c r="L247" s="460">
        <f>('IdxETF data'!AG257/'IdxETF data'!AG256)-1</f>
        <v>-9.6687945553877941E-2</v>
      </c>
      <c r="M247" s="460">
        <f>('FX data'!I256/'FX data'!I257)-1</f>
        <v>-1.8247237214082945E-3</v>
      </c>
      <c r="N247" s="460">
        <f t="shared" si="54"/>
        <v>-9.8336240487459814E-2</v>
      </c>
      <c r="O247" s="576">
        <f>('IdxETF data'!AO257/'IdxETF data'!AO256)-1</f>
        <v>-0.10528095750294486</v>
      </c>
      <c r="P247" s="576">
        <f>('FX data'!L256/'FX data'!L257)-1</f>
        <v>5.276800592483033E-3</v>
      </c>
      <c r="Q247" s="576">
        <f t="shared" si="55"/>
        <v>-0.10055970352939059</v>
      </c>
      <c r="R247" s="577">
        <f>('IdxETF data'!AY257/'IdxETF data'!AY256)-1</f>
        <v>-0.17596679074438082</v>
      </c>
      <c r="S247" s="577">
        <f>('FX data'!P257/'FX data'!P256)-1</f>
        <v>1.4902476440938006E-2</v>
      </c>
      <c r="T247" s="577">
        <f t="shared" si="56"/>
        <v>-0.16368665525689841</v>
      </c>
      <c r="V247">
        <f t="shared" si="57"/>
        <v>237</v>
      </c>
      <c r="W247" s="591">
        <f t="shared" si="58"/>
        <v>43739</v>
      </c>
      <c r="X247" s="537">
        <f t="shared" si="59"/>
        <v>2.0431747482144935E-2</v>
      </c>
      <c r="Y247" s="599">
        <f t="shared" si="60"/>
        <v>1.2631628715717325E-2</v>
      </c>
      <c r="Z247" s="603">
        <f t="shared" si="61"/>
        <v>3.190175844426979E-2</v>
      </c>
      <c r="AA247" s="607">
        <f t="shared" si="62"/>
        <v>3.121427099441676E-2</v>
      </c>
      <c r="AB247" s="612">
        <f t="shared" si="63"/>
        <v>3.6025266718727078E-2</v>
      </c>
      <c r="AC247" s="617">
        <f t="shared" si="64"/>
        <v>3.1126800811732691E-2</v>
      </c>
      <c r="AD247" s="1213">
        <f t="shared" si="65"/>
        <v>2.4689340919343696E-2</v>
      </c>
      <c r="AE247" s="1214"/>
      <c r="AF247" s="1211">
        <f t="shared" si="66"/>
        <v>2.0431747482144935E-2</v>
      </c>
      <c r="AG247" s="1212"/>
      <c r="AH247" s="1149">
        <f t="shared" si="67"/>
        <v>219.54232101527262</v>
      </c>
      <c r="AI247" s="1149"/>
    </row>
    <row r="248" spans="3:35">
      <c r="C248" s="390">
        <f>'Step #4'!B248</f>
        <v>243</v>
      </c>
      <c r="D248" s="562">
        <f>'Step #4'!C248</f>
        <v>43922</v>
      </c>
      <c r="E248" s="581">
        <f>('IdxETF data'!C258/'IdxETF data'!C257)-1</f>
        <v>0.12684410293315374</v>
      </c>
      <c r="F248" s="458">
        <f>('IdxETF data'!AA258/'IdxETF data'!AA257)-1</f>
        <v>3.9917935041039021E-2</v>
      </c>
      <c r="G248" s="458">
        <f>('FX data'!G257/'FX data'!G258)-1</f>
        <v>-1.9636845145022508E-2</v>
      </c>
      <c r="H248" s="565">
        <f t="shared" si="52"/>
        <v>1.9497227587106591E-2</v>
      </c>
      <c r="I248" s="575">
        <f>('IdxETF data'!AE258/'IdxETF data'!AE257)-1</f>
        <v>9.3177810686941198E-2</v>
      </c>
      <c r="J248" s="425">
        <f>('FX data'!H258/'FX data'!H257)-1</f>
        <v>-1.9635972384111966E-2</v>
      </c>
      <c r="K248" s="575">
        <f t="shared" si="53"/>
        <v>7.1712201385368379E-2</v>
      </c>
      <c r="L248" s="460">
        <f>('IdxETF data'!AG258/'IdxETF data'!AG257)-1</f>
        <v>4.4065932410520814E-2</v>
      </c>
      <c r="M248" s="460">
        <f>('FX data'!I257/'FX data'!I258)-1</f>
        <v>3.7663811784129919E-3</v>
      </c>
      <c r="N248" s="460">
        <f t="shared" si="54"/>
        <v>4.7998282687373939E-2</v>
      </c>
      <c r="O248" s="576">
        <f>('IdxETF data'!AO258/'IdxETF data'!AO257)-1</f>
        <v>6.7488451018014928E-2</v>
      </c>
      <c r="P248" s="576">
        <f>('FX data'!L257/'FX data'!L258)-1</f>
        <v>9.0611863615133181E-3</v>
      </c>
      <c r="Q248" s="576">
        <f t="shared" si="55"/>
        <v>7.7161162811452355E-2</v>
      </c>
      <c r="R248" s="577">
        <f>('IdxETF data'!AY258/'IdxETF data'!AY257)-1</f>
        <v>5.7632706823895541E-2</v>
      </c>
      <c r="S248" s="577">
        <f>('FX data'!P258/'FX data'!P257)-1</f>
        <v>3.260634852083788E-2</v>
      </c>
      <c r="T248" s="577">
        <f t="shared" si="56"/>
        <v>9.2118247469632708E-2</v>
      </c>
      <c r="V248">
        <f t="shared" si="57"/>
        <v>238</v>
      </c>
      <c r="W248" s="591">
        <f t="shared" si="58"/>
        <v>43770</v>
      </c>
      <c r="X248" s="537">
        <f t="shared" si="59"/>
        <v>3.404706409091518E-2</v>
      </c>
      <c r="Y248" s="599">
        <f t="shared" si="60"/>
        <v>-4.0903621301463522E-3</v>
      </c>
      <c r="Z248" s="603">
        <f t="shared" si="61"/>
        <v>5.1026525163663239E-2</v>
      </c>
      <c r="AA248" s="607">
        <f t="shared" si="62"/>
        <v>-2.0071503296978932E-2</v>
      </c>
      <c r="AB248" s="612">
        <f t="shared" si="63"/>
        <v>1.168066479091201E-2</v>
      </c>
      <c r="AC248" s="617">
        <f t="shared" si="64"/>
        <v>-3.140918247768909E-2</v>
      </c>
      <c r="AD248" s="1213">
        <f t="shared" si="65"/>
        <v>1.6679247993018002E-2</v>
      </c>
      <c r="AE248" s="1214"/>
      <c r="AF248" s="1211">
        <f t="shared" si="66"/>
        <v>3.404706409091518E-2</v>
      </c>
      <c r="AG248" s="1212"/>
      <c r="AH248" s="1149">
        <f t="shared" si="67"/>
        <v>223.20412183244912</v>
      </c>
      <c r="AI248" s="1149"/>
    </row>
    <row r="249" spans="3:35">
      <c r="C249" s="390">
        <f>'Step #4'!B249</f>
        <v>244</v>
      </c>
      <c r="D249" s="562">
        <f>'Step #4'!C249</f>
        <v>43952</v>
      </c>
      <c r="E249" s="581">
        <f>('IdxETF data'!C259/'IdxETF data'!C258)-1</f>
        <v>4.528177501261843E-2</v>
      </c>
      <c r="F249" s="458">
        <f>('IdxETF data'!AA259/'IdxETF data'!AA258)-1</f>
        <v>-2.7030542887249709E-3</v>
      </c>
      <c r="G249" s="458">
        <f>('FX data'!G258/'FX data'!G259)-1</f>
        <v>5.1966809209595954E-3</v>
      </c>
      <c r="H249" s="565">
        <f t="shared" si="52"/>
        <v>2.4795797215841908E-3</v>
      </c>
      <c r="I249" s="575">
        <f>('IdxETF data'!AE259/'IdxETF data'!AE258)-1</f>
        <v>6.6768000458709453E-2</v>
      </c>
      <c r="J249" s="425">
        <f>('FX data'!H259/'FX data'!H258)-1</f>
        <v>5.8533016279496142E-3</v>
      </c>
      <c r="K249" s="575">
        <f t="shared" si="53"/>
        <v>7.3012115332439009E-2</v>
      </c>
      <c r="L249" s="460">
        <f>('IdxETF data'!AG259/'IdxETF data'!AG258)-1</f>
        <v>-6.8257877673189138E-2</v>
      </c>
      <c r="M249" s="460">
        <f>('FX data'!I258/'FX data'!I259)-1</f>
        <v>1.419043564636624E-4</v>
      </c>
      <c r="N249" s="460">
        <f t="shared" si="54"/>
        <v>-6.8125659406930272E-2</v>
      </c>
      <c r="O249" s="576">
        <f>('IdxETF data'!AO259/'IdxETF data'!AO258)-1</f>
        <v>8.3402350814590465E-2</v>
      </c>
      <c r="P249" s="576">
        <f>('FX data'!L258/'FX data'!L259)-1</f>
        <v>2.7163731734731744E-3</v>
      </c>
      <c r="Q249" s="576">
        <f t="shared" si="55"/>
        <v>8.6345275896420937E-2</v>
      </c>
      <c r="R249" s="577">
        <f>('IdxETF data'!AY259/'IdxETF data'!AY258)-1</f>
        <v>-4.3243153559277658E-2</v>
      </c>
      <c r="S249" s="577">
        <f>('FX data'!P259/'FX data'!P258)-1</f>
        <v>-1.2756168966959525E-2</v>
      </c>
      <c r="T249" s="577">
        <f t="shared" si="56"/>
        <v>-5.5447705552770898E-2</v>
      </c>
      <c r="V249">
        <f t="shared" si="57"/>
        <v>239</v>
      </c>
      <c r="W249" s="591">
        <f t="shared" si="58"/>
        <v>43800</v>
      </c>
      <c r="X249" s="537">
        <f t="shared" si="59"/>
        <v>2.8589803182446305E-2</v>
      </c>
      <c r="Y249" s="599">
        <f t="shared" si="60"/>
        <v>6.1847223514807315E-2</v>
      </c>
      <c r="Z249" s="603">
        <f t="shared" si="61"/>
        <v>-7.4700028188805501E-3</v>
      </c>
      <c r="AA249" s="607">
        <f t="shared" si="62"/>
        <v>7.1069334849657162E-2</v>
      </c>
      <c r="AB249" s="612">
        <f t="shared" si="63"/>
        <v>6.9131642186675002E-3</v>
      </c>
      <c r="AC249" s="617">
        <f t="shared" si="64"/>
        <v>1.5671036393409832E-2</v>
      </c>
      <c r="AD249" s="1213">
        <f t="shared" si="65"/>
        <v>2.895785792354099E-2</v>
      </c>
      <c r="AE249" s="1214"/>
      <c r="AF249" s="1211">
        <f t="shared" si="66"/>
        <v>2.8589803182446305E-2</v>
      </c>
      <c r="AG249" s="1212"/>
      <c r="AH249" s="1149">
        <f t="shared" si="67"/>
        <v>229.66763508042192</v>
      </c>
      <c r="AI249" s="1149"/>
    </row>
    <row r="250" spans="3:35">
      <c r="C250" s="390">
        <f>'Step #4'!B250</f>
        <v>245</v>
      </c>
      <c r="D250" s="562">
        <f>'Step #4'!C250</f>
        <v>43983</v>
      </c>
      <c r="E250" s="581">
        <f>('IdxETF data'!C260/'IdxETF data'!C259)-1</f>
        <v>1.8388403283502663E-2</v>
      </c>
      <c r="F250" s="458">
        <f>('IdxETF data'!AA260/'IdxETF data'!AA259)-1</f>
        <v>4.6390852516775327E-2</v>
      </c>
      <c r="G250" s="458">
        <f>('FX data'!G259/'FX data'!G260)-1</f>
        <v>-8.9948500624447147E-3</v>
      </c>
      <c r="H250" s="565">
        <f t="shared" si="52"/>
        <v>3.697872369167321E-2</v>
      </c>
      <c r="I250" s="575">
        <f>('IdxETF data'!AE260/'IdxETF data'!AE259)-1</f>
        <v>6.2491540274897117E-2</v>
      </c>
      <c r="J250" s="425">
        <f>('FX data'!H260/'FX data'!H259)-1</f>
        <v>1.1365702855064441E-2</v>
      </c>
      <c r="K250" s="575">
        <f t="shared" si="53"/>
        <v>7.4567503407681368E-2</v>
      </c>
      <c r="L250" s="460">
        <f>('IdxETF data'!AG260/'IdxETF data'!AG259)-1</f>
        <v>6.3833835774661285E-2</v>
      </c>
      <c r="M250" s="460">
        <f>('FX data'!I259/'FX data'!I260)-1</f>
        <v>3.8702685966285344E-5</v>
      </c>
      <c r="N250" s="460">
        <f t="shared" si="54"/>
        <v>6.3875009001527649E-2</v>
      </c>
      <c r="O250" s="576">
        <f>('IdxETF data'!AO260/'IdxETF data'!AO259)-1</f>
        <v>1.8751807796826947E-2</v>
      </c>
      <c r="P250" s="576">
        <f>('FX data'!L259/'FX data'!L260)-1</f>
        <v>-7.437709185570851E-3</v>
      </c>
      <c r="Q250" s="576">
        <f t="shared" si="55"/>
        <v>1.1174628118159502E-2</v>
      </c>
      <c r="R250" s="577">
        <f>('IdxETF data'!AY260/'IdxETF data'!AY259)-1</f>
        <v>3.1528392711341224E-2</v>
      </c>
      <c r="S250" s="577">
        <f>('FX data'!P260/'FX data'!P259)-1</f>
        <v>-6.2133728729788507E-3</v>
      </c>
      <c r="T250" s="577">
        <f t="shared" si="56"/>
        <v>2.5119122178361097E-2</v>
      </c>
      <c r="V250">
        <f t="shared" si="57"/>
        <v>240</v>
      </c>
      <c r="W250" s="591">
        <f t="shared" si="58"/>
        <v>43831</v>
      </c>
      <c r="X250" s="537">
        <f t="shared" si="59"/>
        <v>-1.6280898111292741E-3</v>
      </c>
      <c r="Y250" s="599">
        <f t="shared" si="60"/>
        <v>-1.3447493254952758E-2</v>
      </c>
      <c r="Z250" s="603">
        <f t="shared" si="61"/>
        <v>-1.2104378779826175E-2</v>
      </c>
      <c r="AA250" s="607">
        <f t="shared" si="62"/>
        <v>-6.1855085077400118E-2</v>
      </c>
      <c r="AB250" s="612">
        <f t="shared" si="63"/>
        <v>-1.3112287612770723E-2</v>
      </c>
      <c r="AC250" s="617">
        <f t="shared" si="64"/>
        <v>-3.4410878677314405E-2</v>
      </c>
      <c r="AD250" s="1213">
        <f t="shared" si="65"/>
        <v>-1.5421841866417076E-2</v>
      </c>
      <c r="AE250" s="1214"/>
      <c r="AF250" s="1211">
        <f t="shared" si="66"/>
        <v>-1.6280898111292741E-3</v>
      </c>
      <c r="AG250" s="1212"/>
      <c r="AH250" s="1149">
        <f t="shared" si="67"/>
        <v>226.12573713037767</v>
      </c>
      <c r="AI250" s="1149"/>
    </row>
    <row r="251" spans="3:35">
      <c r="C251" s="390">
        <f>'Step #4'!B251</f>
        <v>246</v>
      </c>
      <c r="D251" s="562">
        <f>'Step #4'!C251</f>
        <v>44013</v>
      </c>
      <c r="E251" s="581">
        <f>('IdxETF data'!C261/'IdxETF data'!C260)-1</f>
        <v>5.5101296975444303E-2</v>
      </c>
      <c r="F251" s="458">
        <f>('IdxETF data'!AA261/'IdxETF data'!AA260)-1</f>
        <v>0.10900118409980952</v>
      </c>
      <c r="G251" s="458">
        <f>('FX data'!G260/'FX data'!G261)-1</f>
        <v>7.9204559919663353E-3</v>
      </c>
      <c r="H251" s="565">
        <f t="shared" si="52"/>
        <v>0.11778497917351061</v>
      </c>
      <c r="I251" s="575">
        <f>('IdxETF data'!AE261/'IdxETF data'!AE260)-1</f>
        <v>1.9743951607242849E-4</v>
      </c>
      <c r="J251" s="425">
        <f>('FX data'!H261/'FX data'!H260)-1</f>
        <v>1.2226917198597365E-2</v>
      </c>
      <c r="K251" s="575">
        <f t="shared" si="53"/>
        <v>1.2426770791284625E-2</v>
      </c>
      <c r="L251" s="460">
        <f>('IdxETF data'!AG261/'IdxETF data'!AG260)-1</f>
        <v>6.8841385261926291E-3</v>
      </c>
      <c r="M251" s="460">
        <f>('FX data'!I260/'FX data'!I261)-1</f>
        <v>1.419299898068882E-4</v>
      </c>
      <c r="N251" s="460">
        <f t="shared" si="54"/>
        <v>7.0270455817103006E-3</v>
      </c>
      <c r="O251" s="576">
        <f>('IdxETF data'!AO261/'IdxETF data'!AO260)-1</f>
        <v>-2.5939383402468152E-2</v>
      </c>
      <c r="P251" s="576">
        <f>('FX data'!L260/'FX data'!L261)-1</f>
        <v>5.5813953488370593E-4</v>
      </c>
      <c r="Q251" s="576">
        <f t="shared" si="55"/>
        <v>-2.5395721662971882E-2</v>
      </c>
      <c r="R251" s="577">
        <f>('IdxETF data'!AY261/'IdxETF data'!AY260)-1</f>
        <v>-2.320151898781575E-2</v>
      </c>
      <c r="S251" s="577">
        <f>('FX data'!P261/'FX data'!P260)-1</f>
        <v>-9.8756660746003311E-3</v>
      </c>
      <c r="T251" s="577">
        <f t="shared" si="56"/>
        <v>-3.2848054608468957E-2</v>
      </c>
      <c r="V251">
        <f t="shared" si="57"/>
        <v>241</v>
      </c>
      <c r="W251" s="591">
        <f t="shared" si="58"/>
        <v>43862</v>
      </c>
      <c r="X251" s="537">
        <f t="shared" si="59"/>
        <v>-8.4110469009648137E-2</v>
      </c>
      <c r="Y251" s="599">
        <f t="shared" si="60"/>
        <v>-4.0459569787956284E-2</v>
      </c>
      <c r="Z251" s="603">
        <f t="shared" si="61"/>
        <v>-9.25361756709141E-2</v>
      </c>
      <c r="AA251" s="607">
        <f t="shared" si="62"/>
        <v>-4.2459969433631395E-3</v>
      </c>
      <c r="AB251" s="612">
        <f t="shared" si="63"/>
        <v>-9.021138802153239E-2</v>
      </c>
      <c r="AC251" s="617">
        <f t="shared" si="64"/>
        <v>-3.0069204465038135E-2</v>
      </c>
      <c r="AD251" s="1213">
        <f t="shared" si="65"/>
        <v>-6.6046208365683173E-2</v>
      </c>
      <c r="AE251" s="1214"/>
      <c r="AF251" s="1211">
        <f t="shared" si="66"/>
        <v>-8.4110469009648137E-2</v>
      </c>
      <c r="AG251" s="1212"/>
      <c r="AH251" s="1149">
        <f t="shared" si="67"/>
        <v>211.19098957902105</v>
      </c>
      <c r="AI251" s="1149"/>
    </row>
    <row r="252" spans="3:35">
      <c r="C252" s="390">
        <f>'Step #4'!B252</f>
        <v>247</v>
      </c>
      <c r="D252" s="562">
        <f>'Step #4'!C252</f>
        <v>44044</v>
      </c>
      <c r="E252" s="581">
        <f>('IdxETF data'!C262/'IdxETF data'!C261)-1</f>
        <v>7.0064687324219221E-2</v>
      </c>
      <c r="F252" s="458">
        <f>('IdxETF data'!AA262/'IdxETF data'!AA261)-1</f>
        <v>2.5882391466063082E-2</v>
      </c>
      <c r="G252" s="458">
        <f>('FX data'!G261/'FX data'!G262)-1</f>
        <v>1.2951474949497888E-2</v>
      </c>
      <c r="H252" s="565">
        <f t="shared" si="52"/>
        <v>3.9169081560266772E-2</v>
      </c>
      <c r="I252" s="575">
        <f>('IdxETF data'!AE262/'IdxETF data'!AE261)-1</f>
        <v>5.1327948905299792E-2</v>
      </c>
      <c r="J252" s="425">
        <f>('FX data'!H262/'FX data'!H261)-1</f>
        <v>4.3609556799005356E-2</v>
      </c>
      <c r="K252" s="575">
        <f t="shared" si="53"/>
        <v>9.7175894807467245E-2</v>
      </c>
      <c r="L252" s="460">
        <f>('IdxETF data'!AG262/'IdxETF data'!AG261)-1</f>
        <v>2.3650860071008806E-2</v>
      </c>
      <c r="M252" s="460">
        <f>('FX data'!I261/'FX data'!I262)-1</f>
        <v>0</v>
      </c>
      <c r="N252" s="460">
        <f t="shared" si="54"/>
        <v>2.3650860071008806E-2</v>
      </c>
      <c r="O252" s="576">
        <f>('IdxETF data'!AO262/'IdxETF data'!AO261)-1</f>
        <v>6.5857197881160623E-2</v>
      </c>
      <c r="P252" s="576">
        <f>('FX data'!L261/'FX data'!L262)-1</f>
        <v>1.3099613608519523E-2</v>
      </c>
      <c r="Q252" s="576">
        <f t="shared" si="55"/>
        <v>7.9819515335263214E-2</v>
      </c>
      <c r="R252" s="577">
        <f>('IdxETF data'!AY262/'IdxETF data'!AY261)-1</f>
        <v>1.0632938026009509E-3</v>
      </c>
      <c r="S252" s="577">
        <f>('FX data'!P262/'FX data'!P261)-1</f>
        <v>-1.2342135476463789E-2</v>
      </c>
      <c r="T252" s="577">
        <f t="shared" si="56"/>
        <v>-1.1291964990025827E-2</v>
      </c>
      <c r="V252">
        <f t="shared" si="57"/>
        <v>242</v>
      </c>
      <c r="W252" s="591">
        <f t="shared" si="58"/>
        <v>43891</v>
      </c>
      <c r="X252" s="537">
        <f t="shared" si="59"/>
        <v>-0.12511932083595656</v>
      </c>
      <c r="Y252" s="599">
        <f t="shared" si="60"/>
        <v>-3.6726389391033343E-2</v>
      </c>
      <c r="Z252" s="603">
        <f t="shared" si="61"/>
        <v>-0.15757984657199342</v>
      </c>
      <c r="AA252" s="607">
        <f t="shared" si="62"/>
        <v>-9.8336240487459814E-2</v>
      </c>
      <c r="AB252" s="612">
        <f t="shared" si="63"/>
        <v>-0.10055970352939059</v>
      </c>
      <c r="AC252" s="617">
        <f t="shared" si="64"/>
        <v>-0.16368665525689841</v>
      </c>
      <c r="AD252" s="1213">
        <f t="shared" si="65"/>
        <v>-0.11545192365621153</v>
      </c>
      <c r="AE252" s="1214"/>
      <c r="AF252" s="1211">
        <f t="shared" si="66"/>
        <v>-0.12511932083595656</v>
      </c>
      <c r="AG252" s="1212"/>
      <c r="AH252" s="1149">
        <f t="shared" si="67"/>
        <v>186.80858357326414</v>
      </c>
      <c r="AI252" s="1149"/>
    </row>
    <row r="253" spans="3:35">
      <c r="C253" s="390">
        <f>'Step #4'!B253</f>
        <v>248</v>
      </c>
      <c r="D253" s="562">
        <f>'Step #4'!C253</f>
        <v>44075</v>
      </c>
      <c r="E253" s="581">
        <f>('IdxETF data'!C263/'IdxETF data'!C262)-1</f>
        <v>-3.9227954095494399E-2</v>
      </c>
      <c r="F253" s="458">
        <f>('IdxETF data'!AA263/'IdxETF data'!AA262)-1</f>
        <v>-5.2309429250505524E-2</v>
      </c>
      <c r="G253" s="458">
        <f>('FX data'!G262/'FX data'!G263)-1</f>
        <v>2.2366416686196322E-2</v>
      </c>
      <c r="H253" s="565">
        <f t="shared" si="52"/>
        <v>-3.1112987055543107E-2</v>
      </c>
      <c r="I253" s="575">
        <f>('IdxETF data'!AE263/'IdxETF data'!AE262)-1</f>
        <v>-1.4263730818937392E-2</v>
      </c>
      <c r="J253" s="425">
        <f>('FX data'!H263/'FX data'!H262)-1</f>
        <v>1.6936170212765944E-2</v>
      </c>
      <c r="K253" s="575">
        <f t="shared" si="53"/>
        <v>2.4308664208099184E-3</v>
      </c>
      <c r="L253" s="460">
        <f>('IdxETF data'!AG263/'IdxETF data'!AG262)-1</f>
        <v>-6.8236745238504981E-2</v>
      </c>
      <c r="M253" s="460">
        <f>('FX data'!I262/'FX data'!I263)-1</f>
        <v>5.1613569207242804E-5</v>
      </c>
      <c r="N253" s="460">
        <f t="shared" si="54"/>
        <v>-6.8188653611270578E-2</v>
      </c>
      <c r="O253" s="576">
        <f>('IdxETF data'!AO263/'IdxETF data'!AO262)-1</f>
        <v>1.9602353463776812E-3</v>
      </c>
      <c r="P253" s="576">
        <f>('FX data'!L262/'FX data'!L263)-1</f>
        <v>1.0377358490565314E-3</v>
      </c>
      <c r="Q253" s="576">
        <f t="shared" si="55"/>
        <v>3.0000054019256872E-3</v>
      </c>
      <c r="R253" s="577">
        <f>('IdxETF data'!AY263/'IdxETF data'!AY262)-1</f>
        <v>-2.6017623914544763E-2</v>
      </c>
      <c r="S253" s="577">
        <f>('FX data'!P263/'FX data'!P262)-1</f>
        <v>-1.2060447544318675E-2</v>
      </c>
      <c r="T253" s="577">
        <f t="shared" si="56"/>
        <v>-3.7764287270414254E-2</v>
      </c>
      <c r="V253">
        <f t="shared" si="57"/>
        <v>243</v>
      </c>
      <c r="W253" s="591">
        <f t="shared" si="58"/>
        <v>43922</v>
      </c>
      <c r="X253" s="537">
        <f t="shared" si="59"/>
        <v>0.12684410293315374</v>
      </c>
      <c r="Y253" s="599">
        <f t="shared" si="60"/>
        <v>1.9497227587106591E-2</v>
      </c>
      <c r="Z253" s="603">
        <f t="shared" si="61"/>
        <v>7.1712201385368379E-2</v>
      </c>
      <c r="AA253" s="607">
        <f t="shared" si="62"/>
        <v>4.7998282687373939E-2</v>
      </c>
      <c r="AB253" s="612">
        <f t="shared" si="63"/>
        <v>7.7161162811452355E-2</v>
      </c>
      <c r="AC253" s="617">
        <f t="shared" si="64"/>
        <v>9.2118247469632708E-2</v>
      </c>
      <c r="AD253" s="1213">
        <f t="shared" si="65"/>
        <v>8.6146824815978656E-2</v>
      </c>
      <c r="AE253" s="1214"/>
      <c r="AF253" s="1211">
        <f t="shared" si="66"/>
        <v>0.12684410293315374</v>
      </c>
      <c r="AG253" s="1212"/>
      <c r="AH253" s="1149">
        <f t="shared" si="67"/>
        <v>202.90154989647124</v>
      </c>
      <c r="AI253" s="1149"/>
    </row>
    <row r="254" spans="3:35">
      <c r="C254" s="390">
        <f>'Step #4'!B254</f>
        <v>249</v>
      </c>
      <c r="D254" s="562">
        <f>'Step #4'!C254</f>
        <v>44105</v>
      </c>
      <c r="E254" s="581">
        <f>('IdxETF data'!C264/'IdxETF data'!C263)-1</f>
        <v>-2.7665774606006499E-2</v>
      </c>
      <c r="F254" s="458">
        <f>('IdxETF data'!AA264/'IdxETF data'!AA263)-1</f>
        <v>2.0139379338719454E-3</v>
      </c>
      <c r="G254" s="458">
        <f>('FX data'!G263/'FX data'!G264)-1</f>
        <v>5.5082623935904795E-3</v>
      </c>
      <c r="H254" s="565">
        <f t="shared" si="52"/>
        <v>7.5332936260465999E-3</v>
      </c>
      <c r="I254" s="575">
        <f>('IdxETF data'!AE264/'IdxETF data'!AE263)-1</f>
        <v>-9.4371556779254795E-2</v>
      </c>
      <c r="J254" s="425">
        <f>('FX data'!H264/'FX data'!H263)-1</f>
        <v>-1.6486735291656229E-2</v>
      </c>
      <c r="K254" s="575">
        <f t="shared" si="53"/>
        <v>-0.10930241319522993</v>
      </c>
      <c r="L254" s="460">
        <f>('IdxETF data'!AG264/'IdxETF data'!AG263)-1</f>
        <v>2.7638336565822597E-2</v>
      </c>
      <c r="M254" s="460">
        <f>('FX data'!I263/'FX data'!I264)-1</f>
        <v>-2.5806118630677943E-5</v>
      </c>
      <c r="N254" s="460">
        <f t="shared" si="54"/>
        <v>2.7611817208999856E-2</v>
      </c>
      <c r="O254" s="576">
        <f>('IdxETF data'!AO264/'IdxETF data'!AO263)-1</f>
        <v>-8.9707661511300163E-3</v>
      </c>
      <c r="P254" s="576">
        <f>('FX data'!L263/'FX data'!L264)-1</f>
        <v>4.4537098455414981E-3</v>
      </c>
      <c r="Q254" s="576">
        <f t="shared" si="55"/>
        <v>-4.5570094951178364E-3</v>
      </c>
      <c r="R254" s="577">
        <f>('IdxETF data'!AY264/'IdxETF data'!AY263)-1</f>
        <v>-1.7343582299178983E-2</v>
      </c>
      <c r="S254" s="577">
        <f>('FX data'!P264/'FX data'!P263)-1</f>
        <v>2.1326665686132174E-3</v>
      </c>
      <c r="T254" s="577">
        <f t="shared" si="56"/>
        <v>-1.5247903808715213E-2</v>
      </c>
      <c r="V254">
        <f t="shared" si="57"/>
        <v>244</v>
      </c>
      <c r="W254" s="591">
        <f t="shared" si="58"/>
        <v>43952</v>
      </c>
      <c r="X254" s="537">
        <f t="shared" si="59"/>
        <v>4.528177501261843E-2</v>
      </c>
      <c r="Y254" s="599">
        <f t="shared" si="60"/>
        <v>2.4795797215841908E-3</v>
      </c>
      <c r="Z254" s="603">
        <f t="shared" si="61"/>
        <v>7.3012115332439009E-2</v>
      </c>
      <c r="AA254" s="607">
        <f t="shared" si="62"/>
        <v>-6.8125659406930272E-2</v>
      </c>
      <c r="AB254" s="612">
        <f t="shared" si="63"/>
        <v>8.6345275896420937E-2</v>
      </c>
      <c r="AC254" s="617">
        <f t="shared" si="64"/>
        <v>-5.5447705552770898E-2</v>
      </c>
      <c r="AD254" s="1213">
        <f t="shared" si="65"/>
        <v>2.5713655356822827E-2</v>
      </c>
      <c r="AE254" s="1214"/>
      <c r="AF254" s="1211">
        <f t="shared" si="66"/>
        <v>4.528177501261843E-2</v>
      </c>
      <c r="AG254" s="1212"/>
      <c r="AH254" s="1149">
        <f t="shared" si="67"/>
        <v>208.11889042187431</v>
      </c>
      <c r="AI254" s="1149"/>
    </row>
    <row r="255" spans="3:35">
      <c r="C255" s="390">
        <f>'Step #4'!B255</f>
        <v>250</v>
      </c>
      <c r="D255" s="562">
        <f>'Step #4'!C255</f>
        <v>44136</v>
      </c>
      <c r="E255" s="581">
        <f>('IdxETF data'!C265/'IdxETF data'!C264)-1</f>
        <v>0.10754565805086314</v>
      </c>
      <c r="F255" s="458">
        <f>('IdxETF data'!AA265/'IdxETF data'!AA264)-1</f>
        <v>5.1860859580688201E-2</v>
      </c>
      <c r="G255" s="458">
        <f>('FX data'!G264/'FX data'!G265)-1</f>
        <v>1.4932958639142679E-2</v>
      </c>
      <c r="H255" s="565">
        <f t="shared" si="52"/>
        <v>6.7568254290939711E-2</v>
      </c>
      <c r="I255" s="575">
        <f>('IdxETF data'!AE265/'IdxETF data'!AE264)-1</f>
        <v>0.1501044969230243</v>
      </c>
      <c r="J255" s="425">
        <f>('FX data'!H265/'FX data'!H264)-1</f>
        <v>-1.0040844111640634E-2</v>
      </c>
      <c r="K255" s="575">
        <f t="shared" si="53"/>
        <v>0.13855647695732332</v>
      </c>
      <c r="L255" s="460">
        <f>('IdxETF data'!AG265/'IdxETF data'!AG264)-1</f>
        <v>9.2671481196593186E-2</v>
      </c>
      <c r="M255" s="460">
        <f>('FX data'!I264/'FX data'!I265)-1</f>
        <v>-5.1609573575861489E-5</v>
      </c>
      <c r="N255" s="460">
        <f t="shared" si="54"/>
        <v>9.2615088887390229E-2</v>
      </c>
      <c r="O255" s="576">
        <f>('IdxETF data'!AO265/'IdxETF data'!AO264)-1</f>
        <v>0.15043167500811405</v>
      </c>
      <c r="P255" s="576">
        <f>('FX data'!L264/'FX data'!L265)-1</f>
        <v>6.96564885496187E-3</v>
      </c>
      <c r="Q255" s="576">
        <f t="shared" si="55"/>
        <v>0.15844517808784619</v>
      </c>
      <c r="R255" s="577">
        <f>('IdxETF data'!AY265/'IdxETF data'!AY264)-1</f>
        <v>0.15764648208095822</v>
      </c>
      <c r="S255" s="577">
        <f>('FX data'!P265/'FX data'!P264)-1</f>
        <v>2.054744257723673E-3</v>
      </c>
      <c r="T255" s="577">
        <f t="shared" si="56"/>
        <v>0.16002514954248803</v>
      </c>
      <c r="V255">
        <f t="shared" si="57"/>
        <v>245</v>
      </c>
      <c r="W255" s="591">
        <f t="shared" si="58"/>
        <v>43983</v>
      </c>
      <c r="X255" s="537">
        <f t="shared" si="59"/>
        <v>1.8388403283502663E-2</v>
      </c>
      <c r="Y255" s="599">
        <f t="shared" si="60"/>
        <v>3.697872369167321E-2</v>
      </c>
      <c r="Z255" s="603">
        <f t="shared" si="61"/>
        <v>7.4567503407681368E-2</v>
      </c>
      <c r="AA255" s="607">
        <f t="shared" si="62"/>
        <v>6.3875009001527649E-2</v>
      </c>
      <c r="AB255" s="612">
        <f t="shared" si="63"/>
        <v>1.1174628118159502E-2</v>
      </c>
      <c r="AC255" s="617">
        <f t="shared" si="64"/>
        <v>2.5119122178361097E-2</v>
      </c>
      <c r="AD255" s="1213">
        <f t="shared" si="65"/>
        <v>3.4104171308109076E-2</v>
      </c>
      <c r="AE255" s="1214"/>
      <c r="AF255" s="1211">
        <f t="shared" si="66"/>
        <v>1.8388403283502663E-2</v>
      </c>
      <c r="AG255" s="1212"/>
      <c r="AH255" s="1149">
        <f t="shared" si="67"/>
        <v>215.21661271327551</v>
      </c>
      <c r="AI255" s="1149"/>
    </row>
    <row r="256" spans="3:35">
      <c r="C256" s="390">
        <f>'Step #4'!B256</f>
        <v>251</v>
      </c>
      <c r="D256" s="562">
        <f>'Step #4'!C256</f>
        <v>44166</v>
      </c>
      <c r="E256" s="581">
        <f>('IdxETF data'!C266/'IdxETF data'!C265)-1</f>
        <v>3.712140665943231E-2</v>
      </c>
      <c r="F256" s="458">
        <f>('IdxETF data'!AA266/'IdxETF data'!AA265)-1</f>
        <v>2.3972533952955066E-2</v>
      </c>
      <c r="G256" s="458">
        <f>('FX data'!G265/'FX data'!G266)-1</f>
        <v>1.8172133018796055E-2</v>
      </c>
      <c r="H256" s="565">
        <f t="shared" si="52"/>
        <v>4.2580299047541903E-2</v>
      </c>
      <c r="I256" s="575">
        <f>('IdxETF data'!AE266/'IdxETF data'!AE265)-1</f>
        <v>3.2173272459361746E-2</v>
      </c>
      <c r="J256" s="425">
        <f>('FX data'!H266/'FX data'!H265)-1</f>
        <v>3.4811758638473522E-2</v>
      </c>
      <c r="K256" s="575">
        <f t="shared" si="53"/>
        <v>6.8105039293300473E-2</v>
      </c>
      <c r="L256" s="460">
        <f>('IdxETF data'!AG266/'IdxETF data'!AG265)-1</f>
        <v>3.3773359711126272E-2</v>
      </c>
      <c r="M256" s="460">
        <f>('FX data'!I265/'FX data'!I266)-1</f>
        <v>-1.8060088494442628E-4</v>
      </c>
      <c r="N256" s="460">
        <f t="shared" si="54"/>
        <v>3.3586659327530466E-2</v>
      </c>
      <c r="O256" s="576">
        <f>('IdxETF data'!AO266/'IdxETF data'!AO265)-1</f>
        <v>3.8229754904525404E-2</v>
      </c>
      <c r="P256" s="576">
        <f>('FX data'!L265/'FX data'!L266)-1</f>
        <v>3.8314176245208831E-3</v>
      </c>
      <c r="Q256" s="576">
        <f t="shared" si="55"/>
        <v>4.2207646685768596E-2</v>
      </c>
      <c r="R256" s="577">
        <f>('IdxETF data'!AY266/'IdxETF data'!AY265)-1</f>
        <v>1.3492795189203877E-2</v>
      </c>
      <c r="S256" s="577">
        <f>('FX data'!P266/'FX data'!P265)-1</f>
        <v>-1.9919443427315886E-2</v>
      </c>
      <c r="T256" s="577">
        <f t="shared" si="56"/>
        <v>-6.6954172085597063E-3</v>
      </c>
      <c r="V256">
        <f t="shared" si="57"/>
        <v>246</v>
      </c>
      <c r="W256" s="591">
        <f t="shared" si="58"/>
        <v>44013</v>
      </c>
      <c r="X256" s="537">
        <f t="shared" si="59"/>
        <v>5.5101296975444303E-2</v>
      </c>
      <c r="Y256" s="599">
        <f t="shared" si="60"/>
        <v>0.11778497917351061</v>
      </c>
      <c r="Z256" s="603">
        <f t="shared" si="61"/>
        <v>1.2426770791284625E-2</v>
      </c>
      <c r="AA256" s="607">
        <f t="shared" si="62"/>
        <v>7.0270455817103006E-3</v>
      </c>
      <c r="AB256" s="612">
        <f t="shared" si="63"/>
        <v>-2.5395721662971882E-2</v>
      </c>
      <c r="AC256" s="617">
        <f t="shared" si="64"/>
        <v>-3.2848054608468957E-2</v>
      </c>
      <c r="AD256" s="1213">
        <f t="shared" si="65"/>
        <v>3.6450608215923948E-2</v>
      </c>
      <c r="AE256" s="1214"/>
      <c r="AF256" s="1211">
        <f t="shared" si="66"/>
        <v>5.5101296975444303E-2</v>
      </c>
      <c r="AG256" s="1212"/>
      <c r="AH256" s="1149">
        <f t="shared" si="67"/>
        <v>223.06138914484535</v>
      </c>
      <c r="AI256" s="1149"/>
    </row>
    <row r="257" spans="3:35">
      <c r="C257" s="390">
        <f>'Step #4'!B257</f>
        <v>252</v>
      </c>
      <c r="D257" s="562">
        <f>'Step #4'!C257</f>
        <v>44197</v>
      </c>
      <c r="E257" s="581">
        <f>('IdxETF data'!C267/'IdxETF data'!C266)-1</f>
        <v>-1.1136640158463607E-2</v>
      </c>
      <c r="F257" s="458">
        <f>('IdxETF data'!AA267/'IdxETF data'!AA266)-1</f>
        <v>2.8792977436107314E-3</v>
      </c>
      <c r="G257" s="458">
        <f>('FX data'!G266/'FX data'!G267)-1</f>
        <v>1.7089518738100162E-2</v>
      </c>
      <c r="H257" s="565">
        <f t="shared" si="52"/>
        <v>2.001802229445282E-2</v>
      </c>
      <c r="I257" s="575">
        <f>('IdxETF data'!AE267/'IdxETF data'!AE266)-1</f>
        <v>-2.0840785427746922E-2</v>
      </c>
      <c r="J257" s="425">
        <f>('FX data'!H267/'FX data'!H266)-1</f>
        <v>1.7858626131738609E-2</v>
      </c>
      <c r="K257" s="575">
        <f t="shared" si="53"/>
        <v>-3.3543470912542617E-3</v>
      </c>
      <c r="L257" s="460">
        <f>('IdxETF data'!AG267/'IdxETF data'!AG266)-1</f>
        <v>3.8653557373366176E-2</v>
      </c>
      <c r="M257" s="460">
        <f>('FX data'!I266/'FX data'!I267)-1</f>
        <v>-2.3214723293396577E-4</v>
      </c>
      <c r="N257" s="460">
        <f t="shared" si="54"/>
        <v>3.8412436824044827E-2</v>
      </c>
      <c r="O257" s="576">
        <f>('IdxETF data'!AO267/'IdxETF data'!AO266)-1</f>
        <v>7.9878787962270881E-3</v>
      </c>
      <c r="P257" s="576">
        <f>('FX data'!L266/'FX data'!L267)-1</f>
        <v>1.1725942436282555E-2</v>
      </c>
      <c r="Q257" s="576">
        <f t="shared" si="55"/>
        <v>1.9807486639462191E-2</v>
      </c>
      <c r="R257" s="577">
        <f>('IdxETF data'!AY267/'IdxETF data'!AY266)-1</f>
        <v>2.0644824999544786E-2</v>
      </c>
      <c r="S257" s="577">
        <f>('FX data'!P267/'FX data'!P266)-1</f>
        <v>-1.2852125831278594E-2</v>
      </c>
      <c r="T257" s="577">
        <f t="shared" si="56"/>
        <v>7.5273692796073988E-3</v>
      </c>
      <c r="V257">
        <f t="shared" si="57"/>
        <v>247</v>
      </c>
      <c r="W257" s="591">
        <f t="shared" si="58"/>
        <v>44044</v>
      </c>
      <c r="X257" s="537">
        <f t="shared" si="59"/>
        <v>7.0064687324219221E-2</v>
      </c>
      <c r="Y257" s="599">
        <f t="shared" si="60"/>
        <v>3.9169081560266772E-2</v>
      </c>
      <c r="Z257" s="603">
        <f t="shared" si="61"/>
        <v>9.7175894807467245E-2</v>
      </c>
      <c r="AA257" s="607">
        <f t="shared" si="62"/>
        <v>2.3650860071008806E-2</v>
      </c>
      <c r="AB257" s="612">
        <f t="shared" si="63"/>
        <v>7.9819515335263214E-2</v>
      </c>
      <c r="AC257" s="617">
        <f t="shared" si="64"/>
        <v>-1.1291964990025827E-2</v>
      </c>
      <c r="AD257" s="1213">
        <f t="shared" si="65"/>
        <v>5.7695462426472409E-2</v>
      </c>
      <c r="AE257" s="1214"/>
      <c r="AF257" s="1211">
        <f t="shared" si="66"/>
        <v>7.0064687324219221E-2</v>
      </c>
      <c r="AG257" s="1212"/>
      <c r="AH257" s="1149">
        <f t="shared" si="67"/>
        <v>235.93101914104852</v>
      </c>
      <c r="AI257" s="1149"/>
    </row>
    <row r="258" spans="3:35">
      <c r="C258" s="390">
        <f>'Step #4'!B258</f>
        <v>253</v>
      </c>
      <c r="D258" s="562">
        <f>'Step #4'!C258</f>
        <v>44228</v>
      </c>
      <c r="E258" s="581">
        <f>('IdxETF data'!C268/'IdxETF data'!C267)-1</f>
        <v>2.6091474971999817E-2</v>
      </c>
      <c r="F258" s="458">
        <f>('IdxETF data'!AA268/'IdxETF data'!AA267)-1</f>
        <v>7.4678352088226596E-3</v>
      </c>
      <c r="G258" s="458">
        <f>('FX data'!G267/'FX data'!G268)-1</f>
        <v>-1.0515084507259909E-3</v>
      </c>
      <c r="H258" s="565">
        <f t="shared" si="52"/>
        <v>6.4084742662660066E-3</v>
      </c>
      <c r="I258" s="575">
        <f>('IdxETF data'!AE268/'IdxETF data'!AE267)-1</f>
        <v>2.6310082575184524E-2</v>
      </c>
      <c r="J258" s="425">
        <f>('FX data'!H268/'FX data'!H267)-1</f>
        <v>-1.5015505141178331E-2</v>
      </c>
      <c r="K258" s="575">
        <f t="shared" si="53"/>
        <v>1.0899518253833618E-2</v>
      </c>
      <c r="L258" s="460">
        <f>('IdxETF data'!AG268/'IdxETF data'!AG267)-1</f>
        <v>2.4625481483910638E-2</v>
      </c>
      <c r="M258" s="460">
        <f>('FX data'!I267/'FX data'!I268)-1</f>
        <v>1.2898732054633655E-4</v>
      </c>
      <c r="N258" s="460">
        <f t="shared" si="54"/>
        <v>2.4757645179330767E-2</v>
      </c>
      <c r="O258" s="576">
        <f>('IdxETF data'!AO268/'IdxETF data'!AO267)-1</f>
        <v>4.7088195321320914E-2</v>
      </c>
      <c r="P258" s="576">
        <f>('FX data'!L267/'FX data'!L268)-1</f>
        <v>-1.6957225874059234E-2</v>
      </c>
      <c r="Q258" s="576">
        <f t="shared" si="55"/>
        <v>2.9332484283196125E-2</v>
      </c>
      <c r="R258" s="577">
        <f>('IdxETF data'!AY268/'IdxETF data'!AY267)-1</f>
        <v>1.6027458442819054E-2</v>
      </c>
      <c r="S258" s="577">
        <f>('FX data'!P268/'FX data'!P267)-1</f>
        <v>8.7048671561578139E-3</v>
      </c>
      <c r="T258" s="577">
        <f t="shared" si="56"/>
        <v>2.4871842495572505E-2</v>
      </c>
      <c r="V258">
        <f t="shared" si="57"/>
        <v>248</v>
      </c>
      <c r="W258" s="591">
        <f t="shared" si="58"/>
        <v>44075</v>
      </c>
      <c r="X258" s="537">
        <f t="shared" si="59"/>
        <v>-3.9227954095494399E-2</v>
      </c>
      <c r="Y258" s="599">
        <f t="shared" si="60"/>
        <v>-3.1112987055543107E-2</v>
      </c>
      <c r="Z258" s="603">
        <f t="shared" si="61"/>
        <v>2.4308664208099184E-3</v>
      </c>
      <c r="AA258" s="607">
        <f t="shared" si="62"/>
        <v>-6.8188653611270578E-2</v>
      </c>
      <c r="AB258" s="612">
        <f t="shared" si="63"/>
        <v>3.0000054019256872E-3</v>
      </c>
      <c r="AC258" s="617">
        <f t="shared" si="64"/>
        <v>-3.7764287270414254E-2</v>
      </c>
      <c r="AD258" s="1213">
        <f t="shared" si="65"/>
        <v>-3.0288793281383654E-2</v>
      </c>
      <c r="AE258" s="1214"/>
      <c r="AF258" s="1211">
        <f t="shared" si="66"/>
        <v>-3.9227954095494399E-2</v>
      </c>
      <c r="AG258" s="1212"/>
      <c r="AH258" s="1149">
        <f t="shared" si="67"/>
        <v>228.78495327361912</v>
      </c>
      <c r="AI258" s="1149"/>
    </row>
    <row r="259" spans="3:35">
      <c r="C259" s="390">
        <f>'Step #4'!B259</f>
        <v>254</v>
      </c>
      <c r="D259" s="562">
        <f>'Step #4'!C259</f>
        <v>44256</v>
      </c>
      <c r="E259" s="581">
        <f>('IdxETF data'!C269/'IdxETF data'!C268)-1</f>
        <v>4.2438634008107767E-2</v>
      </c>
      <c r="F259" s="458">
        <f>('IdxETF data'!AA269/'IdxETF data'!AA268)-1</f>
        <v>-1.9141816233012143E-2</v>
      </c>
      <c r="G259" s="458">
        <f>('FX data'!G268/'FX data'!G269)-1</f>
        <v>3.2483603514399384E-4</v>
      </c>
      <c r="H259" s="565">
        <f t="shared" si="52"/>
        <v>-1.8823198149558684E-2</v>
      </c>
      <c r="I259" s="575">
        <f>('IdxETF data'!AE269/'IdxETF data'!AE268)-1</f>
        <v>8.8642397740287482E-2</v>
      </c>
      <c r="J259" s="425">
        <f>('FX data'!H269/'FX data'!H268)-1</f>
        <v>-1.325600662800408E-3</v>
      </c>
      <c r="K259" s="575">
        <f t="shared" si="53"/>
        <v>8.7199292656290339E-2</v>
      </c>
      <c r="L259" s="460">
        <f>('IdxETF data'!AG269/'IdxETF data'!AG268)-1</f>
        <v>-2.0768010636210255E-2</v>
      </c>
      <c r="M259" s="460">
        <f>('FX data'!I268/'FX data'!I269)-1</f>
        <v>-4.8991168697221088E-4</v>
      </c>
      <c r="N259" s="460">
        <f t="shared" si="54"/>
        <v>-2.1247747832056629E-2</v>
      </c>
      <c r="O259" s="576">
        <f>('IdxETF data'!AO269/'IdxETF data'!AO268)-1</f>
        <v>7.3462315561936276E-3</v>
      </c>
      <c r="P259" s="576">
        <f>('FX data'!L268/'FX data'!L269)-1</f>
        <v>-1.6029246344206993E-2</v>
      </c>
      <c r="Q259" s="576">
        <f t="shared" si="55"/>
        <v>-8.8007693433291845E-3</v>
      </c>
      <c r="R259" s="577">
        <f>('IdxETF data'!AY269/'IdxETF data'!AY268)-1</f>
        <v>7.3345918040958802E-2</v>
      </c>
      <c r="S259" s="577">
        <f>('FX data'!P269/'FX data'!P268)-1</f>
        <v>-3.0016509079994202E-3</v>
      </c>
      <c r="T259" s="577">
        <f t="shared" si="56"/>
        <v>7.0124108291473641E-2</v>
      </c>
      <c r="V259">
        <f t="shared" si="57"/>
        <v>249</v>
      </c>
      <c r="W259" s="591">
        <f t="shared" si="58"/>
        <v>44105</v>
      </c>
      <c r="X259" s="537">
        <f t="shared" si="59"/>
        <v>-2.7665774606006499E-2</v>
      </c>
      <c r="Y259" s="599">
        <f t="shared" si="60"/>
        <v>7.5332936260465999E-3</v>
      </c>
      <c r="Z259" s="603">
        <f t="shared" si="61"/>
        <v>-0.10930241319522993</v>
      </c>
      <c r="AA259" s="607">
        <f t="shared" si="62"/>
        <v>2.7611817208999856E-2</v>
      </c>
      <c r="AB259" s="612">
        <f t="shared" si="63"/>
        <v>-4.5570094951178364E-3</v>
      </c>
      <c r="AC259" s="617">
        <f t="shared" si="64"/>
        <v>-1.5247903808715213E-2</v>
      </c>
      <c r="AD259" s="1213">
        <f t="shared" si="65"/>
        <v>-2.5550987387263416E-2</v>
      </c>
      <c r="AE259" s="1214"/>
      <c r="AF259" s="1211">
        <f t="shared" si="66"/>
        <v>-2.7665774606006499E-2</v>
      </c>
      <c r="AG259" s="1212"/>
      <c r="AH259" s="1149">
        <f t="shared" si="67"/>
        <v>222.93927181812921</v>
      </c>
      <c r="AI259" s="1149"/>
    </row>
    <row r="260" spans="3:35">
      <c r="C260" s="390">
        <f>'Step #4'!B260</f>
        <v>255</v>
      </c>
      <c r="D260" s="562">
        <f>'Step #4'!C260</f>
        <v>44287</v>
      </c>
      <c r="E260" s="581">
        <f>('IdxETF data'!C270/'IdxETF data'!C269)-1</f>
        <v>5.242531255584737E-2</v>
      </c>
      <c r="F260" s="458">
        <f>('IdxETF data'!AA270/'IdxETF data'!AA269)-1</f>
        <v>1.438211669265721E-3</v>
      </c>
      <c r="G260" s="458">
        <f>('FX data'!G269/'FX data'!G270)-1</f>
        <v>-1.5187752304059665E-2</v>
      </c>
      <c r="H260" s="565">
        <f t="shared" si="52"/>
        <v>-1.3771383837387519E-2</v>
      </c>
      <c r="I260" s="575">
        <f>('IdxETF data'!AE270/'IdxETF data'!AE269)-1</f>
        <v>8.4999615764298486E-3</v>
      </c>
      <c r="J260" s="425">
        <f>('FX data'!H270/'FX data'!H269)-1</f>
        <v>-2.3394723743155765E-2</v>
      </c>
      <c r="K260" s="575">
        <f t="shared" si="53"/>
        <v>-1.5093616419633915E-2</v>
      </c>
      <c r="L260" s="460">
        <f>('IdxETF data'!AG270/'IdxETF data'!AG269)-1</f>
        <v>1.221111356983573E-2</v>
      </c>
      <c r="M260" s="460">
        <f>('FX data'!I269/'FX data'!I270)-1</f>
        <v>-2.559024741525584E-3</v>
      </c>
      <c r="N260" s="460">
        <f t="shared" si="54"/>
        <v>9.6208402865634035E-3</v>
      </c>
      <c r="O260" s="576">
        <f>('IdxETF data'!AO270/'IdxETF data'!AO269)-1</f>
        <v>-1.2549176532245854E-2</v>
      </c>
      <c r="P260" s="576">
        <f>('FX data'!L269/'FX data'!L270)-1</f>
        <v>-3.5530241388662787E-2</v>
      </c>
      <c r="Q260" s="576">
        <f t="shared" si="55"/>
        <v>-4.7633542649489047E-2</v>
      </c>
      <c r="R260" s="577">
        <f>('IdxETF data'!AY270/'IdxETF data'!AY269)-1</f>
        <v>1.6721720424500486E-2</v>
      </c>
      <c r="S260" s="577">
        <f>('FX data'!P270/'FX data'!P269)-1</f>
        <v>1.1816950173114682E-2</v>
      </c>
      <c r="T260" s="577">
        <f t="shared" si="56"/>
        <v>2.8736270334680292E-2</v>
      </c>
      <c r="V260">
        <f t="shared" si="57"/>
        <v>250</v>
      </c>
      <c r="W260" s="591">
        <f t="shared" si="58"/>
        <v>44136</v>
      </c>
      <c r="X260" s="537">
        <f t="shared" si="59"/>
        <v>0.10754565805086314</v>
      </c>
      <c r="Y260" s="599">
        <f t="shared" si="60"/>
        <v>6.7568254290939711E-2</v>
      </c>
      <c r="Z260" s="603">
        <f t="shared" si="61"/>
        <v>0.13855647695732332</v>
      </c>
      <c r="AA260" s="607">
        <f t="shared" si="62"/>
        <v>9.2615088887390229E-2</v>
      </c>
      <c r="AB260" s="612">
        <f t="shared" si="63"/>
        <v>0.15844517808784619</v>
      </c>
      <c r="AC260" s="617">
        <f t="shared" si="64"/>
        <v>0.16002514954248803</v>
      </c>
      <c r="AD260" s="1213">
        <f t="shared" si="65"/>
        <v>0.11504551455935717</v>
      </c>
      <c r="AE260" s="1214"/>
      <c r="AF260" s="1211">
        <f t="shared" si="66"/>
        <v>0.10754565805086314</v>
      </c>
      <c r="AG260" s="1212"/>
      <c r="AH260" s="1149">
        <f t="shared" si="67"/>
        <v>248.58743505993428</v>
      </c>
      <c r="AI260" s="1149"/>
    </row>
    <row r="261" spans="3:35">
      <c r="C261" s="390">
        <f>'Step #4'!B261</f>
        <v>256</v>
      </c>
      <c r="D261" s="562">
        <f>'Step #4'!C261</f>
        <v>44317</v>
      </c>
      <c r="E261" s="581">
        <f>('IdxETF data'!C271/'IdxETF data'!C270)-1</f>
        <v>5.4865025818131574E-3</v>
      </c>
      <c r="F261" s="458">
        <f>('IdxETF data'!AA271/'IdxETF data'!AA270)-1</f>
        <v>4.8919848141664168E-2</v>
      </c>
      <c r="G261" s="458">
        <f>('FX data'!G270/'FX data'!G271)-1</f>
        <v>1.3838051552919728E-2</v>
      </c>
      <c r="H261" s="565">
        <f t="shared" si="52"/>
        <v>6.3434855075129359E-2</v>
      </c>
      <c r="I261" s="575">
        <f>('IdxETF data'!AE271/'IdxETF data'!AE270)-1</f>
        <v>1.8843909884529664E-2</v>
      </c>
      <c r="J261" s="425">
        <f>('FX data'!H271/'FX data'!H270)-1</f>
        <v>2.4379884471627644E-2</v>
      </c>
      <c r="K261" s="575">
        <f t="shared" si="53"/>
        <v>4.368320670213599E-2</v>
      </c>
      <c r="L261" s="460">
        <f>('IdxETF data'!AG271/'IdxETF data'!AG270)-1</f>
        <v>1.4862373984964261E-2</v>
      </c>
      <c r="M261" s="460">
        <f>('FX data'!I270/'FX data'!I271)-1</f>
        <v>1.3133836367849039E-3</v>
      </c>
      <c r="N261" s="460">
        <f t="shared" si="54"/>
        <v>1.6195277620544735E-2</v>
      </c>
      <c r="O261" s="576">
        <f>('IdxETF data'!AO271/'IdxETF data'!AO270)-1</f>
        <v>1.6468200780483944E-3</v>
      </c>
      <c r="P261" s="576">
        <f>('FX data'!L270/'FX data'!L271)-1</f>
        <v>1.4026402640264113E-2</v>
      </c>
      <c r="Q261" s="576">
        <f t="shared" si="55"/>
        <v>1.5696321679803393E-2</v>
      </c>
      <c r="R261" s="577">
        <f>('IdxETF data'!AY271/'IdxETF data'!AY270)-1</f>
        <v>-1.6776091087596146E-2</v>
      </c>
      <c r="S261" s="577">
        <f>('FX data'!P271/'FX data'!P270)-1</f>
        <v>-1.0935059138585279E-2</v>
      </c>
      <c r="T261" s="577">
        <f t="shared" si="56"/>
        <v>-2.7527702678024291E-2</v>
      </c>
      <c r="V261">
        <f t="shared" si="57"/>
        <v>251</v>
      </c>
      <c r="W261" s="591">
        <f t="shared" si="58"/>
        <v>44166</v>
      </c>
      <c r="X261" s="537">
        <f t="shared" si="59"/>
        <v>3.712140665943231E-2</v>
      </c>
      <c r="Y261" s="599">
        <f t="shared" si="60"/>
        <v>4.2580299047541903E-2</v>
      </c>
      <c r="Z261" s="603">
        <f t="shared" si="61"/>
        <v>6.8105039293300473E-2</v>
      </c>
      <c r="AA261" s="607">
        <f t="shared" si="62"/>
        <v>3.3586659327530466E-2</v>
      </c>
      <c r="AB261" s="612">
        <f t="shared" si="63"/>
        <v>4.2207646685768596E-2</v>
      </c>
      <c r="AC261" s="617">
        <f t="shared" si="64"/>
        <v>-6.6954172085597063E-3</v>
      </c>
      <c r="AD261" s="1213">
        <f t="shared" si="65"/>
        <v>3.8361252295373217E-2</v>
      </c>
      <c r="AE261" s="1214"/>
      <c r="AF261" s="1211">
        <f t="shared" si="66"/>
        <v>3.712140665943231E-2</v>
      </c>
      <c r="AG261" s="1212"/>
      <c r="AH261" s="1149">
        <f t="shared" si="67"/>
        <v>258.12356037372808</v>
      </c>
      <c r="AI261" s="1149"/>
    </row>
    <row r="262" spans="3:35">
      <c r="C262" s="390">
        <f>'Step #4'!B262</f>
        <v>257</v>
      </c>
      <c r="D262" s="562">
        <f>'Step #4'!C262</f>
        <v>44348</v>
      </c>
      <c r="E262" s="581">
        <f>('IdxETF data'!C272/'IdxETF data'!C271)-1</f>
        <v>2.221397632316946E-2</v>
      </c>
      <c r="F262" s="458">
        <f>('IdxETF data'!AA272/'IdxETF data'!AA271)-1</f>
        <v>-6.7155755623904412E-3</v>
      </c>
      <c r="G262" s="458">
        <f>('FX data'!G271/'FX data'!G272)-1</f>
        <v>1.4938240642046408E-2</v>
      </c>
      <c r="H262" s="565">
        <f t="shared" si="52"/>
        <v>8.1223461958550569E-3</v>
      </c>
      <c r="I262" s="575">
        <f>('IdxETF data'!AE272/'IdxETF data'!AE271)-1</f>
        <v>7.1272440368435053E-3</v>
      </c>
      <c r="J262" s="425">
        <f>('FX data'!H272/'FX data'!H271)-1</f>
        <v>1.5092462061530698E-2</v>
      </c>
      <c r="K262" s="575">
        <f t="shared" si="53"/>
        <v>2.232727375860355E-2</v>
      </c>
      <c r="L262" s="460">
        <f>('IdxETF data'!AG272/'IdxETF data'!AG271)-1</f>
        <v>-1.1109144317804076E-2</v>
      </c>
      <c r="M262" s="460">
        <f>('FX data'!I271/'FX data'!I272)-1</f>
        <v>8.7635641931083086E-4</v>
      </c>
      <c r="N262" s="460">
        <f t="shared" si="54"/>
        <v>-1.0242523468429243E-2</v>
      </c>
      <c r="O262" s="576">
        <f>('IdxETF data'!AO272/'IdxETF data'!AO271)-1</f>
        <v>-2.375280346233466E-3</v>
      </c>
      <c r="P262" s="576">
        <f>('FX data'!L271/'FX data'!L272)-1</f>
        <v>-3.198391665905187E-3</v>
      </c>
      <c r="Q262" s="576">
        <f t="shared" si="55"/>
        <v>-5.566074935275056E-3</v>
      </c>
      <c r="R262" s="577">
        <f>('IdxETF data'!AY272/'IdxETF data'!AY271)-1</f>
        <v>-1.0688076810536962E-2</v>
      </c>
      <c r="S262" s="577">
        <f>('FX data'!P272/'FX data'!P271)-1</f>
        <v>-6.0920577617328275E-3</v>
      </c>
      <c r="T262" s="577">
        <f t="shared" si="56"/>
        <v>-1.6715022190978202E-2</v>
      </c>
      <c r="V262">
        <f t="shared" si="57"/>
        <v>252</v>
      </c>
      <c r="W262" s="591">
        <f t="shared" si="58"/>
        <v>44197</v>
      </c>
      <c r="X262" s="537">
        <f t="shared" si="59"/>
        <v>-1.1136640158463607E-2</v>
      </c>
      <c r="Y262" s="599">
        <f t="shared" si="60"/>
        <v>2.001802229445282E-2</v>
      </c>
      <c r="Z262" s="603">
        <f t="shared" si="61"/>
        <v>-3.3543470912542617E-3</v>
      </c>
      <c r="AA262" s="607">
        <f t="shared" si="62"/>
        <v>3.8412436824044827E-2</v>
      </c>
      <c r="AB262" s="612">
        <f t="shared" si="63"/>
        <v>1.9807486639462191E-2</v>
      </c>
      <c r="AC262" s="617">
        <f t="shared" si="64"/>
        <v>7.5273692796073988E-3</v>
      </c>
      <c r="AD262" s="1213">
        <f t="shared" si="65"/>
        <v>4.6196244914057825E-3</v>
      </c>
      <c r="AE262" s="1214"/>
      <c r="AF262" s="1211">
        <f t="shared" si="66"/>
        <v>-1.1136640158463607E-2</v>
      </c>
      <c r="AG262" s="1212"/>
      <c r="AH262" s="1149">
        <f t="shared" si="67"/>
        <v>259.31599429503945</v>
      </c>
      <c r="AI262" s="1149"/>
    </row>
    <row r="263" spans="3:35">
      <c r="C263" s="390">
        <f>'Step #4'!B263</f>
        <v>258</v>
      </c>
      <c r="D263" s="562">
        <f>'Step #4'!C263</f>
        <v>44378</v>
      </c>
      <c r="E263" s="581">
        <f>('IdxETF data'!C273/'IdxETF data'!C272)-1</f>
        <v>2.274810936591054E-2</v>
      </c>
      <c r="F263" s="458">
        <f>('IdxETF data'!AA273/'IdxETF data'!AA272)-1</f>
        <v>-5.3976344020060463E-2</v>
      </c>
      <c r="G263" s="458">
        <f>('FX data'!G272/'FX data'!G273)-1</f>
        <v>-1.3652035436540477E-2</v>
      </c>
      <c r="H263" s="565">
        <f t="shared" ref="H263:H310" si="68">(1+F263)*(1+G263)-1</f>
        <v>-6.6891492495304128E-2</v>
      </c>
      <c r="I263" s="575">
        <f>('IdxETF data'!AE273/'IdxETF data'!AE272)-1</f>
        <v>8.5954378885633176E-4</v>
      </c>
      <c r="J263" s="425">
        <f>('FX data'!H273/'FX data'!H272)-1</f>
        <v>-3.1369986112245729E-2</v>
      </c>
      <c r="K263" s="575">
        <f t="shared" ref="K263:K310" si="69">( 1+I263)*(1+J263)-1</f>
        <v>-3.0537406200108697E-2</v>
      </c>
      <c r="L263" s="460">
        <f>('IdxETF data'!AG273/'IdxETF data'!AG272)-1</f>
        <v>-9.9449319138888326E-2</v>
      </c>
      <c r="M263" s="460">
        <f>('FX data'!I272/'FX data'!I273)-1</f>
        <v>-7.9839291233130272E-4</v>
      </c>
      <c r="N263" s="460">
        <f t="shared" ref="N263:N310" si="70">(1+L263)*(1+M263)-1</f>
        <v>-0.10016831241968294</v>
      </c>
      <c r="O263" s="576">
        <f>('IdxETF data'!AO273/'IdxETF data'!AO272)-1</f>
        <v>-5.2374413232614381E-2</v>
      </c>
      <c r="P263" s="576">
        <f>('FX data'!L272/'FX data'!L273)-1</f>
        <v>-1.9092864826102507E-2</v>
      </c>
      <c r="Q263" s="576">
        <f t="shared" ref="Q263:Q310" si="71">(1+O263)*(1+P263)-1</f>
        <v>-7.0467300466520166E-2</v>
      </c>
      <c r="R263" s="577">
        <f>('IdxETF data'!AY273/'IdxETF data'!AY272)-1</f>
        <v>1.1653233216356806E-2</v>
      </c>
      <c r="S263" s="577">
        <f>('FX data'!P273/'FX data'!P272)-1</f>
        <v>2.0128641695043692E-2</v>
      </c>
      <c r="T263" s="577">
        <f t="shared" ref="T263:T310" si="72">(1+R263)*(1+S263)-1</f>
        <v>3.2016438667401337E-2</v>
      </c>
      <c r="V263">
        <f t="shared" si="57"/>
        <v>253</v>
      </c>
      <c r="W263" s="591">
        <f t="shared" si="58"/>
        <v>44228</v>
      </c>
      <c r="X263" s="537">
        <f t="shared" si="59"/>
        <v>2.6091474971999817E-2</v>
      </c>
      <c r="Y263" s="599">
        <f t="shared" si="60"/>
        <v>6.4084742662660066E-3</v>
      </c>
      <c r="Z263" s="603">
        <f t="shared" si="61"/>
        <v>1.0899518253833618E-2</v>
      </c>
      <c r="AA263" s="607">
        <f t="shared" si="62"/>
        <v>2.4757645179330767E-2</v>
      </c>
      <c r="AB263" s="612">
        <f t="shared" si="63"/>
        <v>2.9332484283196125E-2</v>
      </c>
      <c r="AC263" s="617">
        <f t="shared" si="64"/>
        <v>2.4871842495572505E-2</v>
      </c>
      <c r="AD263" s="1213">
        <f t="shared" si="65"/>
        <v>2.0928986062624812E-2</v>
      </c>
      <c r="AE263" s="1214"/>
      <c r="AF263" s="1211">
        <f t="shared" si="66"/>
        <v>2.6091474971999817E-2</v>
      </c>
      <c r="AG263" s="1212"/>
      <c r="AH263" s="1149">
        <f t="shared" si="67"/>
        <v>264.743215125456</v>
      </c>
      <c r="AI263" s="1149"/>
    </row>
    <row r="264" spans="3:35">
      <c r="C264" s="390">
        <f>'Step #4'!B264</f>
        <v>259</v>
      </c>
      <c r="D264" s="562">
        <f>'Step #4'!C264</f>
        <v>44409</v>
      </c>
      <c r="E264" s="581">
        <f>('IdxETF data'!C274/'IdxETF data'!C273)-1</f>
        <v>2.8990321391681118E-2</v>
      </c>
      <c r="F264" s="458">
        <f>('IdxETF data'!AA274/'IdxETF data'!AA273)-1</f>
        <v>4.3145215515418389E-2</v>
      </c>
      <c r="G264" s="458">
        <f>('FX data'!G273/'FX data'!G274)-1</f>
        <v>9.130300216650955E-4</v>
      </c>
      <c r="H264" s="565">
        <f t="shared" si="68"/>
        <v>4.4097638414140272E-2</v>
      </c>
      <c r="I264" s="575">
        <f>('IdxETF data'!AE274/'IdxETF data'!AE273)-1</f>
        <v>1.8701293687488185E-2</v>
      </c>
      <c r="J264" s="425">
        <f>('FX data'!H274/'FX data'!H273)-1</f>
        <v>1.3494138483596263E-3</v>
      </c>
      <c r="K264" s="575">
        <f t="shared" si="69"/>
        <v>2.0075943320531975E-2</v>
      </c>
      <c r="L264" s="460">
        <f>('IdxETF data'!AG274/'IdxETF data'!AG273)-1</f>
        <v>-3.1600851438305932E-3</v>
      </c>
      <c r="M264" s="460">
        <f>('FX data'!I273/'FX data'!I274)-1</f>
        <v>-1.0162732359940696E-3</v>
      </c>
      <c r="N264" s="460">
        <f t="shared" si="70"/>
        <v>-4.1731468698694707E-3</v>
      </c>
      <c r="O264" s="576">
        <f>('IdxETF data'!AO274/'IdxETF data'!AO273)-1</f>
        <v>2.9539705867453581E-2</v>
      </c>
      <c r="P264" s="576">
        <f>('FX data'!L273/'FX data'!L274)-1</f>
        <v>2.1424647500457805E-2</v>
      </c>
      <c r="Q264" s="576">
        <f t="shared" si="71"/>
        <v>5.1597231153388767E-2</v>
      </c>
      <c r="R264" s="577">
        <f>('IdxETF data'!AY274/'IdxETF data'!AY273)-1</f>
        <v>-3.533060117479514E-2</v>
      </c>
      <c r="S264" s="577">
        <f>('FX data'!P274/'FX data'!P273)-1</f>
        <v>3.5605667235367733E-3</v>
      </c>
      <c r="T264" s="577">
        <f t="shared" si="72"/>
        <v>-3.1895831414123887E-2</v>
      </c>
      <c r="V264">
        <f t="shared" si="57"/>
        <v>254</v>
      </c>
      <c r="W264" s="591">
        <f t="shared" si="58"/>
        <v>44256</v>
      </c>
      <c r="X264" s="537">
        <f t="shared" si="59"/>
        <v>4.2438634008107767E-2</v>
      </c>
      <c r="Y264" s="599">
        <f t="shared" si="60"/>
        <v>-1.8823198149558684E-2</v>
      </c>
      <c r="Z264" s="603">
        <f t="shared" si="61"/>
        <v>8.7199292656290339E-2</v>
      </c>
      <c r="AA264" s="607">
        <f t="shared" si="62"/>
        <v>-2.1247747832056629E-2</v>
      </c>
      <c r="AB264" s="612">
        <f t="shared" si="63"/>
        <v>-8.8007693433291845E-3</v>
      </c>
      <c r="AC264" s="617">
        <f t="shared" si="64"/>
        <v>7.0124108291473641E-2</v>
      </c>
      <c r="AD264" s="1213">
        <f t="shared" si="65"/>
        <v>3.1239426890861642E-2</v>
      </c>
      <c r="AE264" s="1214"/>
      <c r="AF264" s="1211">
        <f t="shared" si="66"/>
        <v>4.2438634008107767E-2</v>
      </c>
      <c r="AG264" s="1212"/>
      <c r="AH264" s="1149">
        <f t="shared" si="67"/>
        <v>273.01364143921933</v>
      </c>
      <c r="AI264" s="1149"/>
    </row>
    <row r="265" spans="3:35">
      <c r="C265" s="390">
        <f>'Step #4'!B265</f>
        <v>260</v>
      </c>
      <c r="D265" s="562">
        <f>'Step #4'!C265</f>
        <v>44440</v>
      </c>
      <c r="E265" s="581">
        <f>('IdxETF data'!C275/'IdxETF data'!C274)-1</f>
        <v>-4.7569140421166334E-2</v>
      </c>
      <c r="F265" s="458">
        <f>('IdxETF data'!AA275/'IdxETF data'!AA274)-1</f>
        <v>6.8370179527259545E-3</v>
      </c>
      <c r="G265" s="458">
        <f>('FX data'!G274/'FX data'!G275)-1</f>
        <v>5.2642987644380135E-4</v>
      </c>
      <c r="H265" s="565">
        <f t="shared" si="68"/>
        <v>7.3670470396858256E-3</v>
      </c>
      <c r="I265" s="575">
        <f>('IdxETF data'!AE275/'IdxETF data'!AE274)-1</f>
        <v>-3.6273833597328276E-2</v>
      </c>
      <c r="J265" s="425">
        <f>('FX data'!H275/'FX data'!H274)-1</f>
        <v>-1.9371683651983052E-3</v>
      </c>
      <c r="K265" s="575">
        <f t="shared" si="69"/>
        <v>-3.8140733439597341E-2</v>
      </c>
      <c r="L265" s="460">
        <f>('IdxETF data'!AG275/'IdxETF data'!AG274)-1</f>
        <v>-5.036323276971022E-2</v>
      </c>
      <c r="M265" s="460">
        <f>('FX data'!I274/'FX data'!I275)-1</f>
        <v>-3.7292320353887742E-4</v>
      </c>
      <c r="N265" s="460">
        <f t="shared" si="70"/>
        <v>-5.0717374355144007E-2</v>
      </c>
      <c r="O265" s="576">
        <f>('IdxETF data'!AO275/'IdxETF data'!AO274)-1</f>
        <v>4.8527713108526216E-2</v>
      </c>
      <c r="P265" s="576">
        <f>('FX data'!L274/'FX data'!L275)-1</f>
        <v>-7.3616286467327319E-3</v>
      </c>
      <c r="Q265" s="576">
        <f t="shared" si="71"/>
        <v>4.080884145881325E-2</v>
      </c>
      <c r="R265" s="577">
        <f>('IdxETF data'!AY275/'IdxETF data'!AY274)-1</f>
        <v>1.0359863665853952E-2</v>
      </c>
      <c r="S265" s="577">
        <f>('FX data'!P275/'FX data'!P274)-1</f>
        <v>-7.0958681351172004E-3</v>
      </c>
      <c r="T265" s="577">
        <f t="shared" si="72"/>
        <v>3.1904833042659675E-3</v>
      </c>
      <c r="V265">
        <f t="shared" si="57"/>
        <v>255</v>
      </c>
      <c r="W265" s="591">
        <f t="shared" si="58"/>
        <v>44287</v>
      </c>
      <c r="X265" s="537">
        <f t="shared" si="59"/>
        <v>5.242531255584737E-2</v>
      </c>
      <c r="Y265" s="599">
        <f t="shared" si="60"/>
        <v>-1.3771383837387519E-2</v>
      </c>
      <c r="Z265" s="603">
        <f t="shared" si="61"/>
        <v>-1.5093616419633915E-2</v>
      </c>
      <c r="AA265" s="607">
        <f t="shared" si="62"/>
        <v>9.6208402865634035E-3</v>
      </c>
      <c r="AB265" s="612">
        <f t="shared" si="63"/>
        <v>-4.7633542649489047E-2</v>
      </c>
      <c r="AC265" s="617">
        <f t="shared" si="64"/>
        <v>2.8736270334680292E-2</v>
      </c>
      <c r="AD265" s="1213">
        <f t="shared" si="65"/>
        <v>1.5712731780961203E-2</v>
      </c>
      <c r="AE265" s="1214"/>
      <c r="AF265" s="1211">
        <f t="shared" si="66"/>
        <v>5.242531255584737E-2</v>
      </c>
      <c r="AG265" s="1212"/>
      <c r="AH265" s="1149">
        <f t="shared" si="67"/>
        <v>277.30343155969729</v>
      </c>
      <c r="AI265" s="1149"/>
    </row>
    <row r="266" spans="3:35">
      <c r="C266" s="390">
        <f>'Step #4'!B266</f>
        <v>261</v>
      </c>
      <c r="D266" s="562">
        <f>'Step #4'!C266</f>
        <v>44470</v>
      </c>
      <c r="E266" s="581">
        <f>('IdxETF data'!C276/'IdxETF data'!C275)-1</f>
        <v>6.9143873301234615E-2</v>
      </c>
      <c r="F266" s="458">
        <f>('IdxETF data'!AA276/'IdxETF data'!AA275)-1</f>
        <v>-5.8376799466782758E-3</v>
      </c>
      <c r="G266" s="458">
        <f>('FX data'!G275/'FX data'!G276)-1</f>
        <v>2.3590030108329163E-3</v>
      </c>
      <c r="H266" s="565">
        <f t="shared" si="68"/>
        <v>-3.4924480404158187E-3</v>
      </c>
      <c r="I266" s="575">
        <f>('IdxETF data'!AE276/'IdxETF data'!AE275)-1</f>
        <v>2.805109657151994E-2</v>
      </c>
      <c r="J266" s="425">
        <f>('FX data'!H276/'FX data'!H275)-1</f>
        <v>-2.1265822784810262E-2</v>
      </c>
      <c r="K266" s="575">
        <f t="shared" si="69"/>
        <v>6.1887441381001107E-3</v>
      </c>
      <c r="L266" s="460">
        <f>('IdxETF data'!AG276/'IdxETF data'!AG275)-1</f>
        <v>3.2617648558245893E-2</v>
      </c>
      <c r="M266" s="460">
        <f>('FX data'!I275/'FX data'!I276)-1</f>
        <v>-1.0790257938546599E-3</v>
      </c>
      <c r="N266" s="460">
        <f t="shared" si="70"/>
        <v>3.1503427480261914E-2</v>
      </c>
      <c r="O266" s="576">
        <f>('IdxETF data'!AO276/'IdxETF data'!AO275)-1</f>
        <v>-1.9012567966154581E-2</v>
      </c>
      <c r="P266" s="576">
        <f>('FX data'!L275/'FX data'!L276)-1</f>
        <v>-8.4707578624853008E-3</v>
      </c>
      <c r="Q266" s="576">
        <f t="shared" si="71"/>
        <v>-2.7322274969054594E-2</v>
      </c>
      <c r="R266" s="577">
        <f>('IdxETF data'!AY276/'IdxETF data'!AY275)-1</f>
        <v>3.6112992117645515E-2</v>
      </c>
      <c r="S266" s="577">
        <f>('FX data'!P276/'FX data'!P275)-1</f>
        <v>8.5610064765875293E-3</v>
      </c>
      <c r="T266" s="577">
        <f t="shared" si="72"/>
        <v>4.4983162153641176E-2</v>
      </c>
      <c r="V266">
        <f t="shared" ref="V266:V315" si="73">C261</f>
        <v>256</v>
      </c>
      <c r="W266" s="591">
        <f t="shared" ref="W266:W315" si="74">D261</f>
        <v>44317</v>
      </c>
      <c r="X266" s="537">
        <f t="shared" si="59"/>
        <v>5.4865025818131574E-3</v>
      </c>
      <c r="Y266" s="599">
        <f t="shared" si="60"/>
        <v>6.3434855075129359E-2</v>
      </c>
      <c r="Z266" s="603">
        <f t="shared" si="61"/>
        <v>4.368320670213599E-2</v>
      </c>
      <c r="AA266" s="607">
        <f t="shared" si="62"/>
        <v>1.6195277620544735E-2</v>
      </c>
      <c r="AB266" s="612">
        <f t="shared" si="63"/>
        <v>1.5696321679803393E-2</v>
      </c>
      <c r="AC266" s="617">
        <f t="shared" si="64"/>
        <v>-2.7527702678024291E-2</v>
      </c>
      <c r="AD266" s="1213">
        <f t="shared" si="65"/>
        <v>1.8698699961547452E-2</v>
      </c>
      <c r="AE266" s="1214"/>
      <c r="AF266" s="1211">
        <f t="shared" si="66"/>
        <v>5.4865025818131574E-3</v>
      </c>
      <c r="AG266" s="1212"/>
      <c r="AH266" s="1149">
        <f t="shared" si="67"/>
        <v>282.48864522473957</v>
      </c>
      <c r="AI266" s="1149"/>
    </row>
    <row r="267" spans="3:35">
      <c r="C267" s="390">
        <f>'Step #4'!B267</f>
        <v>262</v>
      </c>
      <c r="D267" s="562">
        <f>'Step #4'!C267</f>
        <v>44501</v>
      </c>
      <c r="E267" s="581">
        <f>('IdxETF data'!C277/'IdxETF data'!C276)-1</f>
        <v>-8.3337314184714906E-3</v>
      </c>
      <c r="F267" s="458">
        <f>('IdxETF data'!AA277/'IdxETF data'!AA276)-1</f>
        <v>4.6654125596767848E-3</v>
      </c>
      <c r="G267" s="458">
        <f>('FX data'!G276/'FX data'!G277)-1</f>
        <v>7.2219095854435533E-3</v>
      </c>
      <c r="H267" s="565">
        <f t="shared" si="68"/>
        <v>1.1921015332805096E-2</v>
      </c>
      <c r="I267" s="575">
        <f>('IdxETF data'!AE277/'IdxETF data'!AE276)-1</f>
        <v>-3.7519809749061994E-2</v>
      </c>
      <c r="J267" s="425">
        <f>('FX data'!H277/'FX data'!H276)-1</f>
        <v>-6.0355233660969176E-4</v>
      </c>
      <c r="K267" s="575">
        <f t="shared" si="69"/>
        <v>-3.8100716916828481E-2</v>
      </c>
      <c r="L267" s="460">
        <f>('IdxETF data'!AG277/'IdxETF data'!AG276)-1</f>
        <v>-7.4948278475598817E-2</v>
      </c>
      <c r="M267" s="460">
        <f>('FX data'!I276/'FX data'!I277)-1</f>
        <v>2.6982923664009562E-4</v>
      </c>
      <c r="N267" s="460">
        <f t="shared" si="70"/>
        <v>-7.4698672475727257E-2</v>
      </c>
      <c r="O267" s="576">
        <f>('IdxETF data'!AO277/'IdxETF data'!AO276)-1</f>
        <v>-3.7065766713828774E-2</v>
      </c>
      <c r="P267" s="576">
        <f>('FX data'!L276/'FX data'!L277)-1</f>
        <v>-2.81986163411857E-2</v>
      </c>
      <c r="Q267" s="576">
        <f t="shared" si="71"/>
        <v>-6.4219179720059305E-2</v>
      </c>
      <c r="R267" s="577">
        <f>('IdxETF data'!AY277/'IdxETF data'!AY276)-1</f>
        <v>-4.9053016827165341E-2</v>
      </c>
      <c r="S267" s="577">
        <f>('FX data'!P277/'FX data'!P276)-1</f>
        <v>-5.0930026572186815E-3</v>
      </c>
      <c r="T267" s="577">
        <f t="shared" si="72"/>
        <v>-5.3896192339338622E-2</v>
      </c>
      <c r="V267">
        <f t="shared" si="73"/>
        <v>257</v>
      </c>
      <c r="W267" s="591">
        <f t="shared" si="74"/>
        <v>44348</v>
      </c>
      <c r="X267" s="537">
        <f t="shared" ref="X267:X315" si="75">E262</f>
        <v>2.221397632316946E-2</v>
      </c>
      <c r="Y267" s="599">
        <f t="shared" ref="Y267:Y315" si="76">H262</f>
        <v>8.1223461958550569E-3</v>
      </c>
      <c r="Z267" s="603">
        <f t="shared" ref="Z267:Z315" si="77">K262</f>
        <v>2.232727375860355E-2</v>
      </c>
      <c r="AA267" s="607">
        <f t="shared" ref="AA267:AA315" si="78">N262</f>
        <v>-1.0242523468429243E-2</v>
      </c>
      <c r="AB267" s="612">
        <f t="shared" ref="AB267:AB315" si="79">Q262</f>
        <v>-5.566074935275056E-3</v>
      </c>
      <c r="AC267" s="617">
        <f t="shared" ref="AC267:AC315" si="80">T262</f>
        <v>-1.6715022190978202E-2</v>
      </c>
      <c r="AD267" s="1213">
        <f t="shared" si="65"/>
        <v>1.0200671462968325E-2</v>
      </c>
      <c r="AE267" s="1214"/>
      <c r="AF267" s="1211">
        <f t="shared" si="66"/>
        <v>2.221397632316946E-2</v>
      </c>
      <c r="AG267" s="1212"/>
      <c r="AH267" s="1149">
        <f t="shared" si="67"/>
        <v>285.37021908669618</v>
      </c>
      <c r="AI267" s="1149"/>
    </row>
    <row r="268" spans="3:35">
      <c r="C268" s="390">
        <f>'Step #4'!B268</f>
        <v>263</v>
      </c>
      <c r="D268" s="562">
        <f>'Step #4'!C268</f>
        <v>44531</v>
      </c>
      <c r="E268" s="581">
        <f>('IdxETF data'!C278/'IdxETF data'!C277)-1</f>
        <v>4.3612874972629889E-2</v>
      </c>
      <c r="F268" s="458">
        <f>('IdxETF data'!AA278/'IdxETF data'!AA277)-1</f>
        <v>2.129418648681014E-2</v>
      </c>
      <c r="G268" s="458">
        <f>('FX data'!G277/'FX data'!G278)-1</f>
        <v>5.2010496378120941E-3</v>
      </c>
      <c r="H268" s="565">
        <f t="shared" si="68"/>
        <v>2.6605988245536949E-2</v>
      </c>
      <c r="I268" s="575">
        <f>('IdxETF data'!AE278/'IdxETF data'!AE277)-1</f>
        <v>5.1968458223890179E-2</v>
      </c>
      <c r="J268" s="425">
        <f>('FX data'!H278/'FX data'!H277)-1</f>
        <v>-2.3121387283236983E-2</v>
      </c>
      <c r="K268" s="575">
        <f t="shared" si="69"/>
        <v>2.7645488091545989E-2</v>
      </c>
      <c r="L268" s="460">
        <f>('IdxETF data'!AG278/'IdxETF data'!AG277)-1</f>
        <v>-3.3051750980994665E-3</v>
      </c>
      <c r="M268" s="460">
        <f>('FX data'!I277/'FX data'!I278)-1</f>
        <v>-1.1166157558333278E-3</v>
      </c>
      <c r="N268" s="460">
        <f t="shared" si="70"/>
        <v>-4.4181002433424377E-3</v>
      </c>
      <c r="O268" s="576">
        <f>('IdxETF data'!AO278/'IdxETF data'!AO277)-1</f>
        <v>3.4863041739916945E-2</v>
      </c>
      <c r="P268" s="576">
        <f>('FX data'!L277/'FX data'!L278)-1</f>
        <v>1.2143237014713648E-2</v>
      </c>
      <c r="Q268" s="576">
        <f t="shared" si="71"/>
        <v>4.7429628933532308E-2</v>
      </c>
      <c r="R268" s="577">
        <f>('IdxETF data'!AY278/'IdxETF data'!AY277)-1</f>
        <v>2.7090442523887148E-2</v>
      </c>
      <c r="S268" s="577">
        <f>('FX data'!P278/'FX data'!P277)-1</f>
        <v>1.1276800949625354E-2</v>
      </c>
      <c r="T268" s="577">
        <f t="shared" si="72"/>
        <v>3.8672737001491653E-2</v>
      </c>
      <c r="V268">
        <f t="shared" si="73"/>
        <v>258</v>
      </c>
      <c r="W268" s="591">
        <f t="shared" si="74"/>
        <v>44378</v>
      </c>
      <c r="X268" s="537">
        <f t="shared" si="75"/>
        <v>2.274810936591054E-2</v>
      </c>
      <c r="Y268" s="599">
        <f t="shared" si="76"/>
        <v>-6.6891492495304128E-2</v>
      </c>
      <c r="Z268" s="603">
        <f t="shared" si="77"/>
        <v>-3.0537406200108697E-2</v>
      </c>
      <c r="AA268" s="607">
        <f t="shared" si="78"/>
        <v>-0.10016831241968294</v>
      </c>
      <c r="AB268" s="612">
        <f t="shared" si="79"/>
        <v>-7.0467300466520166E-2</v>
      </c>
      <c r="AC268" s="617">
        <f t="shared" si="80"/>
        <v>3.2016438667401337E-2</v>
      </c>
      <c r="AD268" s="1213">
        <f t="shared" ref="AD268:AD315" si="81">(X$7*X268)+(Y$7*Y268)+(Z$7*Z268)+(AA$7*AA268)+(AB$7*AB268)+(AC$7*AC268)</f>
        <v>-1.937700847982788E-2</v>
      </c>
      <c r="AE268" s="1214"/>
      <c r="AF268" s="1211">
        <f t="shared" ref="AF268:AF315" si="82">X268</f>
        <v>2.274810936591054E-2</v>
      </c>
      <c r="AG268" s="1212"/>
      <c r="AH268" s="1149">
        <f t="shared" ref="AH268:AH315" si="83">AH267*(1+AD268)</f>
        <v>279.84059793156291</v>
      </c>
      <c r="AI268" s="1149"/>
    </row>
    <row r="269" spans="3:35">
      <c r="C269" s="390">
        <f>'Step #4'!B269</f>
        <v>264</v>
      </c>
      <c r="D269" s="562">
        <f>'Step #4'!C269</f>
        <v>44562</v>
      </c>
      <c r="E269" s="581">
        <f>('IdxETF data'!C279/'IdxETF data'!C278)-1</f>
        <v>-5.2585089106999772E-2</v>
      </c>
      <c r="F269" s="458">
        <f>('IdxETF data'!AA279/'IdxETF data'!AA278)-1</f>
        <v>-7.6471678448236213E-2</v>
      </c>
      <c r="G269" s="458">
        <f>('FX data'!G278/'FX data'!G279)-1</f>
        <v>1.4319433516913893E-3</v>
      </c>
      <c r="H269" s="565">
        <f t="shared" si="68"/>
        <v>-7.5149238208091496E-2</v>
      </c>
      <c r="I269" s="575">
        <f>('IdxETF data'!AE279/'IdxETF data'!AE278)-1</f>
        <v>-2.604115792229289E-2</v>
      </c>
      <c r="J269" s="425">
        <f>('FX data'!H279/'FX data'!H278)-1</f>
        <v>-2.9144219729754228E-3</v>
      </c>
      <c r="K269" s="575">
        <f t="shared" si="69"/>
        <v>-2.8879684972417885E-2</v>
      </c>
      <c r="L269" s="460">
        <f>('IdxETF data'!AG279/'IdxETF data'!AG278)-1</f>
        <v>1.729188613006194E-2</v>
      </c>
      <c r="M269" s="460">
        <f>('FX data'!I278/'FX data'!I279)-1</f>
        <v>-6.6695739168343149E-4</v>
      </c>
      <c r="N269" s="460">
        <f t="shared" si="70"/>
        <v>1.6613395787107965E-2</v>
      </c>
      <c r="O269" s="576">
        <f>('IdxETF data'!AO279/'IdxETF data'!AO278)-1</f>
        <v>-6.2161309998353453E-2</v>
      </c>
      <c r="P269" s="576">
        <f>('FX data'!L278/'FX data'!L279)-1</f>
        <v>-2.1254446083109224E-2</v>
      </c>
      <c r="Q269" s="576">
        <f t="shared" si="71"/>
        <v>-8.2094551869647203E-2</v>
      </c>
      <c r="R269" s="577">
        <f>('IdxETF data'!AY279/'IdxETF data'!AY278)-1</f>
        <v>4.0308277013318516E-2</v>
      </c>
      <c r="S269" s="577">
        <f>('FX data'!P279/'FX data'!P278)-1</f>
        <v>-7.1894945345168937E-3</v>
      </c>
      <c r="T269" s="577">
        <f t="shared" si="72"/>
        <v>3.282898634151854E-2</v>
      </c>
      <c r="V269">
        <f t="shared" si="73"/>
        <v>259</v>
      </c>
      <c r="W269" s="591">
        <f t="shared" si="74"/>
        <v>44409</v>
      </c>
      <c r="X269" s="537">
        <f t="shared" si="75"/>
        <v>2.8990321391681118E-2</v>
      </c>
      <c r="Y269" s="599">
        <f t="shared" si="76"/>
        <v>4.4097638414140272E-2</v>
      </c>
      <c r="Z269" s="603">
        <f t="shared" si="77"/>
        <v>2.0075943320531975E-2</v>
      </c>
      <c r="AA269" s="607">
        <f t="shared" si="78"/>
        <v>-4.1731468698694707E-3</v>
      </c>
      <c r="AB269" s="612">
        <f t="shared" si="79"/>
        <v>5.1597231153388767E-2</v>
      </c>
      <c r="AC269" s="617">
        <f t="shared" si="80"/>
        <v>-3.1895831414123887E-2</v>
      </c>
      <c r="AD269" s="1213">
        <f t="shared" si="81"/>
        <v>2.2774991103812824E-2</v>
      </c>
      <c r="AE269" s="1214"/>
      <c r="AF269" s="1211">
        <f t="shared" si="82"/>
        <v>2.8990321391681118E-2</v>
      </c>
      <c r="AG269" s="1212"/>
      <c r="AH269" s="1149">
        <f t="shared" si="83"/>
        <v>286.21396505993994</v>
      </c>
      <c r="AI269" s="1149"/>
    </row>
    <row r="270" spans="3:35">
      <c r="C270" s="390">
        <f>'Step #4'!B270</f>
        <v>265</v>
      </c>
      <c r="D270" s="562">
        <f>'Step #4'!C270</f>
        <v>44593</v>
      </c>
      <c r="E270" s="581">
        <f>('IdxETF data'!C280/'IdxETF data'!C279)-1</f>
        <v>-3.1360520866782648E-2</v>
      </c>
      <c r="F270" s="458">
        <f>('IdxETF data'!AA280/'IdxETF data'!AA279)-1</f>
        <v>3.0008008404276865E-2</v>
      </c>
      <c r="G270" s="458">
        <f>('FX data'!G279/'FX data'!G280)-1</f>
        <v>-9.4324791699407218E-4</v>
      </c>
      <c r="H270" s="565">
        <f t="shared" si="68"/>
        <v>2.9036455495862423E-2</v>
      </c>
      <c r="I270" s="575">
        <f>('IdxETF data'!AE280/'IdxETF data'!AE279)-1</f>
        <v>-6.5294266202209128E-2</v>
      </c>
      <c r="J270" s="425">
        <f>('FX data'!H280/'FX data'!H279)-1</f>
        <v>-4.5172719220549773E-3</v>
      </c>
      <c r="K270" s="575">
        <f t="shared" si="69"/>
        <v>-6.9516586168877681E-2</v>
      </c>
      <c r="L270" s="460">
        <f>('IdxETF data'!AG280/'IdxETF data'!AG279)-1</f>
        <v>-4.5762051406392446E-2</v>
      </c>
      <c r="M270" s="460">
        <f>('FX data'!I279/'FX data'!I280)-1</f>
        <v>3.4642476808777189E-4</v>
      </c>
      <c r="N270" s="460">
        <f t="shared" si="70"/>
        <v>-4.5431479746350312E-2</v>
      </c>
      <c r="O270" s="576">
        <f>('IdxETF data'!AO280/'IdxETF data'!AO279)-1</f>
        <v>-1.7597233526833844E-2</v>
      </c>
      <c r="P270" s="576">
        <f>('FX data'!L279/'FX data'!L280)-1</f>
        <v>4.3565391652871099E-3</v>
      </c>
      <c r="Q270" s="576">
        <f t="shared" si="71"/>
        <v>-1.3317357398607066E-2</v>
      </c>
      <c r="R270" s="577">
        <f>('IdxETF data'!AY280/'IdxETF data'!AY279)-1</f>
        <v>-2.2618538957088763E-3</v>
      </c>
      <c r="S270" s="577">
        <f>('FX data'!P280/'FX data'!P279)-1</f>
        <v>-2.8818443804035088E-3</v>
      </c>
      <c r="T270" s="577">
        <f t="shared" si="72"/>
        <v>-5.1371799651737104E-3</v>
      </c>
      <c r="V270">
        <f t="shared" si="73"/>
        <v>260</v>
      </c>
      <c r="W270" s="591">
        <f t="shared" si="74"/>
        <v>44440</v>
      </c>
      <c r="X270" s="537">
        <f t="shared" si="75"/>
        <v>-4.7569140421166334E-2</v>
      </c>
      <c r="Y270" s="599">
        <f t="shared" si="76"/>
        <v>7.3670470396858256E-3</v>
      </c>
      <c r="Z270" s="603">
        <f t="shared" si="77"/>
        <v>-3.8140733439597341E-2</v>
      </c>
      <c r="AA270" s="607">
        <f t="shared" si="78"/>
        <v>-5.0717374355144007E-2</v>
      </c>
      <c r="AB270" s="612">
        <f t="shared" si="79"/>
        <v>4.080884145881325E-2</v>
      </c>
      <c r="AC270" s="617">
        <f t="shared" si="80"/>
        <v>3.1904833042659675E-3</v>
      </c>
      <c r="AD270" s="1213">
        <f t="shared" si="81"/>
        <v>-2.4315514087659744E-2</v>
      </c>
      <c r="AE270" s="1214"/>
      <c r="AF270" s="1211">
        <f t="shared" si="82"/>
        <v>-4.7569140421166334E-2</v>
      </c>
      <c r="AG270" s="1212"/>
      <c r="AH270" s="1149">
        <f t="shared" si="83"/>
        <v>279.25452536044003</v>
      </c>
      <c r="AI270" s="1149"/>
    </row>
    <row r="271" spans="3:35">
      <c r="C271" s="390">
        <f>'Step #4'!B271</f>
        <v>266</v>
      </c>
      <c r="D271" s="562">
        <f>'Step #4'!C271</f>
        <v>44621</v>
      </c>
      <c r="E271" s="581">
        <f>('IdxETF data'!C281/'IdxETF data'!C280)-1</f>
        <v>3.5773238773280092E-2</v>
      </c>
      <c r="F271" s="458">
        <f>('IdxETF data'!AA281/'IdxETF data'!AA280)-1</f>
        <v>-6.0684948609335376E-2</v>
      </c>
      <c r="G271" s="458">
        <f>('FX data'!G280/'FX data'!G281)-1</f>
        <v>7.8268584827934085E-3</v>
      </c>
      <c r="H271" s="565">
        <f t="shared" si="68"/>
        <v>-5.3333062631342854E-2</v>
      </c>
      <c r="I271" s="575">
        <f>('IdxETF data'!AE281/'IdxETF data'!AE280)-1</f>
        <v>-3.1996036587055299E-3</v>
      </c>
      <c r="J271" s="425">
        <f>('FX data'!H281/'FX data'!H280)-1</f>
        <v>-1.2100720704688928E-2</v>
      </c>
      <c r="K271" s="575">
        <f t="shared" si="69"/>
        <v>-1.5261606853154808E-2</v>
      </c>
      <c r="L271" s="460">
        <f>('IdxETF data'!AG281/'IdxETF data'!AG280)-1</f>
        <v>-3.153125109686683E-2</v>
      </c>
      <c r="M271" s="460">
        <f>('FX data'!I280/'FX data'!I281)-1</f>
        <v>-2.9678525284312363E-3</v>
      </c>
      <c r="N271" s="460">
        <f t="shared" si="70"/>
        <v>-3.4405523522005654E-2</v>
      </c>
      <c r="O271" s="576">
        <f>('IdxETF data'!AO281/'IdxETF data'!AO280)-1</f>
        <v>4.8803790266771951E-2</v>
      </c>
      <c r="P271" s="576">
        <f>('FX data'!L280/'FX data'!L281)-1</f>
        <v>-8.7054931661889601E-4</v>
      </c>
      <c r="Q271" s="576">
        <f t="shared" si="71"/>
        <v>4.7890754843887828E-2</v>
      </c>
      <c r="R271" s="577">
        <f>('IdxETF data'!AY281/'IdxETF data'!AY280)-1</f>
        <v>5.1285540401961427E-2</v>
      </c>
      <c r="S271" s="577">
        <f>('FX data'!P281/'FX data'!P280)-1</f>
        <v>6.3732029049949901E-3</v>
      </c>
      <c r="T271" s="577">
        <f t="shared" si="72"/>
        <v>5.7985596462030387E-2</v>
      </c>
      <c r="V271">
        <f t="shared" si="73"/>
        <v>261</v>
      </c>
      <c r="W271" s="591">
        <f t="shared" si="74"/>
        <v>44470</v>
      </c>
      <c r="X271" s="537">
        <f t="shared" si="75"/>
        <v>6.9143873301234615E-2</v>
      </c>
      <c r="Y271" s="599">
        <f t="shared" si="76"/>
        <v>-3.4924480404158187E-3</v>
      </c>
      <c r="Z271" s="603">
        <f t="shared" si="77"/>
        <v>6.1887441381001107E-3</v>
      </c>
      <c r="AA271" s="607">
        <f t="shared" si="78"/>
        <v>3.1503427480261914E-2</v>
      </c>
      <c r="AB271" s="612">
        <f t="shared" si="79"/>
        <v>-2.7322274969054594E-2</v>
      </c>
      <c r="AC271" s="617">
        <f t="shared" si="80"/>
        <v>4.4983162153641176E-2</v>
      </c>
      <c r="AD271" s="1213">
        <f t="shared" si="81"/>
        <v>3.2978425201631342E-2</v>
      </c>
      <c r="AE271" s="1214"/>
      <c r="AF271" s="1211">
        <f t="shared" si="82"/>
        <v>6.9143873301234615E-2</v>
      </c>
      <c r="AG271" s="1212"/>
      <c r="AH271" s="1149">
        <f t="shared" si="83"/>
        <v>288.46389983725641</v>
      </c>
      <c r="AI271" s="1149"/>
    </row>
    <row r="272" spans="3:35">
      <c r="C272" s="390">
        <f>'Step #4'!B272</f>
        <v>267</v>
      </c>
      <c r="D272" s="562">
        <f>'Step #4'!C272</f>
        <v>44652</v>
      </c>
      <c r="E272" s="581">
        <f>('IdxETF data'!C282/'IdxETF data'!C281)-1</f>
        <v>-8.7956719149039353E-2</v>
      </c>
      <c r="F272" s="458">
        <f>('IdxETF data'!AA282/'IdxETF data'!AA281)-1</f>
        <v>-6.307726926104984E-2</v>
      </c>
      <c r="G272" s="458">
        <f>('FX data'!G281/'FX data'!G282)-1</f>
        <v>-7.9999999999998961E-3</v>
      </c>
      <c r="H272" s="565">
        <f t="shared" si="68"/>
        <v>-7.0572651106961315E-2</v>
      </c>
      <c r="I272" s="575">
        <f>('IdxETF data'!AE282/'IdxETF data'!AE281)-1</f>
        <v>-2.1982352590228738E-2</v>
      </c>
      <c r="J272" s="425">
        <f>('FX data'!H282/'FX data'!H281)-1</f>
        <v>-5.4039448797622569E-3</v>
      </c>
      <c r="K272" s="575">
        <f t="shared" si="69"/>
        <v>-2.7267506048265888E-2</v>
      </c>
      <c r="L272" s="460">
        <f>('IdxETF data'!AG282/'IdxETF data'!AG281)-1</f>
        <v>-4.1254043198473034E-2</v>
      </c>
      <c r="M272" s="460">
        <f>('FX data'!I281/'FX data'!I282)-1</f>
        <v>-2.1700003829412395E-3</v>
      </c>
      <c r="N272" s="460">
        <f t="shared" si="70"/>
        <v>-4.3334522291875732E-2</v>
      </c>
      <c r="O272" s="576">
        <f>('IdxETF data'!AO282/'IdxETF data'!AO281)-1</f>
        <v>-3.4992065753540524E-2</v>
      </c>
      <c r="P272" s="576">
        <f>('FX data'!L281/'FX data'!L282)-1</f>
        <v>-6.3050570962479568E-2</v>
      </c>
      <c r="Q272" s="576">
        <f t="shared" si="71"/>
        <v>-9.5836366991102762E-2</v>
      </c>
      <c r="R272" s="577">
        <f>('IdxETF data'!AY282/'IdxETF data'!AY281)-1</f>
        <v>-1.514443737959914E-2</v>
      </c>
      <c r="S272" s="577">
        <f>('FX data'!P282/'FX data'!P281)-1</f>
        <v>-8.836524300442905E-4</v>
      </c>
      <c r="T272" s="577">
        <f t="shared" si="72"/>
        <v>-1.6014707390751282E-2</v>
      </c>
      <c r="V272">
        <f t="shared" si="73"/>
        <v>262</v>
      </c>
      <c r="W272" s="591">
        <f t="shared" si="74"/>
        <v>44501</v>
      </c>
      <c r="X272" s="537">
        <f t="shared" si="75"/>
        <v>-8.3337314184714906E-3</v>
      </c>
      <c r="Y272" s="599">
        <f t="shared" si="76"/>
        <v>1.1921015332805096E-2</v>
      </c>
      <c r="Z272" s="603">
        <f t="shared" si="77"/>
        <v>-3.8100716916828481E-2</v>
      </c>
      <c r="AA272" s="607">
        <f t="shared" si="78"/>
        <v>-7.4698672475727257E-2</v>
      </c>
      <c r="AB272" s="612">
        <f t="shared" si="79"/>
        <v>-6.4219179720059305E-2</v>
      </c>
      <c r="AC272" s="617">
        <f t="shared" si="80"/>
        <v>-5.3896192339338622E-2</v>
      </c>
      <c r="AD272" s="1213">
        <f t="shared" si="81"/>
        <v>-2.6541852258504625E-2</v>
      </c>
      <c r="AE272" s="1214"/>
      <c r="AF272" s="1211">
        <f t="shared" si="82"/>
        <v>-8.3337314184714906E-3</v>
      </c>
      <c r="AG272" s="1212"/>
      <c r="AH272" s="1149">
        <f t="shared" si="83"/>
        <v>280.80753362586387</v>
      </c>
      <c r="AI272" s="1149"/>
    </row>
    <row r="273" spans="3:35">
      <c r="C273" s="390">
        <f>'Step #4'!B273</f>
        <v>268</v>
      </c>
      <c r="D273" s="562">
        <f>'Step #4'!C273</f>
        <v>44682</v>
      </c>
      <c r="E273" s="581">
        <f>('IdxETF data'!C283/'IdxETF data'!C282)-1</f>
        <v>5.3243883608722342E-5</v>
      </c>
      <c r="F273" s="458">
        <f>('IdxETF data'!AA283/'IdxETF data'!AA282)-1</f>
        <v>4.5739128964113362E-2</v>
      </c>
      <c r="G273" s="458">
        <f>('FX data'!G282/'FX data'!G283)-1</f>
        <v>-3.7137365880234308E-2</v>
      </c>
      <c r="H273" s="565">
        <f t="shared" si="68"/>
        <v>6.9031323164956415E-3</v>
      </c>
      <c r="I273" s="575">
        <f>('IdxETF data'!AE283/'IdxETF data'!AE282)-1</f>
        <v>2.060378783268435E-2</v>
      </c>
      <c r="J273" s="425">
        <f>('FX data'!H283/'FX data'!H282)-1</f>
        <v>-4.726976365118174E-2</v>
      </c>
      <c r="K273" s="575">
        <f t="shared" si="69"/>
        <v>-2.7639911999667421E-2</v>
      </c>
      <c r="L273" s="460">
        <f>('IdxETF data'!AG283/'IdxETF data'!AG282)-1</f>
        <v>1.5448933532189235E-2</v>
      </c>
      <c r="M273" s="460">
        <f>('FX data'!I282/'FX data'!I283)-1</f>
        <v>-1.7329918320017068E-3</v>
      </c>
      <c r="N273" s="460">
        <f t="shared" si="70"/>
        <v>1.3689168824563058E-2</v>
      </c>
      <c r="O273" s="576">
        <f>('IdxETF data'!AO283/'IdxETF data'!AO282)-1</f>
        <v>1.6086933566871631E-2</v>
      </c>
      <c r="P273" s="576">
        <f>('FX data'!L282/'FX data'!L283)-1</f>
        <v>-5.8227070210477905E-2</v>
      </c>
      <c r="Q273" s="576">
        <f t="shared" si="71"/>
        <v>-4.3076831653875769E-2</v>
      </c>
      <c r="R273" s="577">
        <f>('IdxETF data'!AY283/'IdxETF data'!AY282)-1</f>
        <v>-3.7060953746603564E-2</v>
      </c>
      <c r="S273" s="577">
        <f>('FX data'!P283/'FX data'!P282)-1</f>
        <v>2.1226415094339535E-2</v>
      </c>
      <c r="T273" s="577">
        <f t="shared" si="72"/>
        <v>-1.6621209840281592E-2</v>
      </c>
      <c r="V273">
        <f t="shared" si="73"/>
        <v>263</v>
      </c>
      <c r="W273" s="591">
        <f t="shared" si="74"/>
        <v>44531</v>
      </c>
      <c r="X273" s="537">
        <f t="shared" si="75"/>
        <v>4.3612874972629889E-2</v>
      </c>
      <c r="Y273" s="599">
        <f t="shared" si="76"/>
        <v>2.6605988245536949E-2</v>
      </c>
      <c r="Z273" s="603">
        <f t="shared" si="77"/>
        <v>2.7645488091545989E-2</v>
      </c>
      <c r="AA273" s="607">
        <f t="shared" si="78"/>
        <v>-4.4181002433424377E-3</v>
      </c>
      <c r="AB273" s="612">
        <f t="shared" si="79"/>
        <v>4.7429628933532308E-2</v>
      </c>
      <c r="AC273" s="617">
        <f t="shared" si="80"/>
        <v>3.8672737001491653E-2</v>
      </c>
      <c r="AD273" s="1213">
        <f t="shared" si="81"/>
        <v>3.3751298008782543E-2</v>
      </c>
      <c r="AE273" s="1214"/>
      <c r="AF273" s="1211">
        <f t="shared" si="82"/>
        <v>4.3612874972629889E-2</v>
      </c>
      <c r="AG273" s="1212"/>
      <c r="AH273" s="1149">
        <f t="shared" si="83"/>
        <v>290.28515237638163</v>
      </c>
      <c r="AI273" s="1149"/>
    </row>
    <row r="274" spans="3:35">
      <c r="C274" s="390">
        <f>'Step #4'!B274</f>
        <v>269</v>
      </c>
      <c r="D274" s="562">
        <f>'Step #4'!C274</f>
        <v>44713</v>
      </c>
      <c r="E274" s="581">
        <f>('IdxETF data'!C284/'IdxETF data'!C283)-1</f>
        <v>-8.3919993223866451E-2</v>
      </c>
      <c r="F274" s="458">
        <f>('IdxETF data'!AA284/'IdxETF data'!AA283)-1</f>
        <v>6.6591825186256726E-2</v>
      </c>
      <c r="G274" s="458">
        <f>('FX data'!G283/'FX data'!G284)-1</f>
        <v>-1.1651560022734819E-2</v>
      </c>
      <c r="H274" s="565">
        <f t="shared" si="68"/>
        <v>5.4164366515340845E-2</v>
      </c>
      <c r="I274" s="575">
        <f>('IdxETF data'!AE284/'IdxETF data'!AE283)-1</f>
        <v>-0.11151939740165373</v>
      </c>
      <c r="J274" s="425">
        <f>('FX data'!H284/'FX data'!H283)-1</f>
        <v>1.1880999904952061E-2</v>
      </c>
      <c r="K274" s="575">
        <f t="shared" si="69"/>
        <v>-0.10096335944663104</v>
      </c>
      <c r="L274" s="460">
        <f>('IdxETF data'!AG284/'IdxETF data'!AG283)-1</f>
        <v>2.076048135034636E-2</v>
      </c>
      <c r="M274" s="460">
        <f>('FX data'!I283/'FX data'!I284)-1</f>
        <v>2.5485823510695838E-5</v>
      </c>
      <c r="N274" s="460">
        <f t="shared" si="70"/>
        <v>2.078649627182072E-2</v>
      </c>
      <c r="O274" s="576">
        <f>('IdxETF data'!AO284/'IdxETF data'!AO283)-1</f>
        <v>-3.2506165463555003E-2</v>
      </c>
      <c r="P274" s="576">
        <f>('FX data'!L283/'FX data'!L284)-1</f>
        <v>6.9182873395345901E-4</v>
      </c>
      <c r="Q274" s="576">
        <f t="shared" si="71"/>
        <v>-3.1836825428899873E-2</v>
      </c>
      <c r="R274" s="577">
        <f>('IdxETF data'!AY284/'IdxETF data'!AY283)-1</f>
        <v>-4.0303304697936637E-2</v>
      </c>
      <c r="S274" s="577">
        <f>('FX data'!P284/'FX data'!P283)-1</f>
        <v>-7.5057736720554047E-3</v>
      </c>
      <c r="T274" s="577">
        <f t="shared" si="72"/>
        <v>-4.7506570886693411E-2</v>
      </c>
      <c r="V274">
        <f t="shared" si="73"/>
        <v>264</v>
      </c>
      <c r="W274" s="591">
        <f t="shared" si="74"/>
        <v>44562</v>
      </c>
      <c r="X274" s="537">
        <f t="shared" si="75"/>
        <v>-5.2585089106999772E-2</v>
      </c>
      <c r="Y274" s="599">
        <f t="shared" si="76"/>
        <v>-7.5149238208091496E-2</v>
      </c>
      <c r="Z274" s="603">
        <f t="shared" si="77"/>
        <v>-2.8879684972417885E-2</v>
      </c>
      <c r="AA274" s="607">
        <f t="shared" si="78"/>
        <v>1.6613395787107965E-2</v>
      </c>
      <c r="AB274" s="612">
        <f t="shared" si="79"/>
        <v>-8.2094551869647203E-2</v>
      </c>
      <c r="AC274" s="617">
        <f t="shared" si="80"/>
        <v>3.282898634151854E-2</v>
      </c>
      <c r="AD274" s="1213">
        <f t="shared" si="81"/>
        <v>-3.9903591093978383E-2</v>
      </c>
      <c r="AE274" s="1214"/>
      <c r="AF274" s="1211">
        <f t="shared" si="82"/>
        <v>-5.2585089106999772E-2</v>
      </c>
      <c r="AG274" s="1212"/>
      <c r="AH274" s="1149">
        <f t="shared" si="83"/>
        <v>278.70173235530132</v>
      </c>
      <c r="AI274" s="1149"/>
    </row>
    <row r="275" spans="3:35">
      <c r="C275" s="390">
        <f>'Step #4'!B275</f>
        <v>270</v>
      </c>
      <c r="D275" s="562">
        <f>'Step #4'!C275</f>
        <v>44743</v>
      </c>
      <c r="E275" s="581">
        <f>('IdxETF data'!C285/'IdxETF data'!C284)-1</f>
        <v>9.1116347632205885E-2</v>
      </c>
      <c r="F275" s="458">
        <f>('IdxETF data'!AA285/'IdxETF data'!AA284)-1</f>
        <v>-4.2776221523789681E-2</v>
      </c>
      <c r="G275" s="458">
        <f>('FX data'!G284/'FX data'!G285)-1</f>
        <v>-2.1194029850746254E-3</v>
      </c>
      <c r="H275" s="565">
        <f t="shared" si="68"/>
        <v>-4.4804964457276553E-2</v>
      </c>
      <c r="I275" s="575">
        <f>('IdxETF data'!AE285/'IdxETF data'!AE284)-1</f>
        <v>5.4778856291319622E-2</v>
      </c>
      <c r="J275" s="425">
        <f>('FX data'!H285/'FX data'!H284)-1</f>
        <v>-2.226188239714455E-2</v>
      </c>
      <c r="K275" s="575">
        <f t="shared" si="69"/>
        <v>3.1297493437567603E-2</v>
      </c>
      <c r="L275" s="460">
        <f>('IdxETF data'!AG285/'IdxETF data'!AG284)-1</f>
        <v>-7.791837753288211E-2</v>
      </c>
      <c r="M275" s="460">
        <f>('FX data'!I284/'FX data'!I285)-1</f>
        <v>1.7843259708638648E-4</v>
      </c>
      <c r="N275" s="460">
        <f t="shared" si="70"/>
        <v>-7.7753848114259672E-2</v>
      </c>
      <c r="O275" s="576">
        <f>('IdxETF data'!AO285/'IdxETF data'!AO284)-1</f>
        <v>5.3370191990307569E-2</v>
      </c>
      <c r="P275" s="576">
        <f>('FX data'!L284/'FX data'!L285)-1</f>
        <v>-3.7012362128951093E-2</v>
      </c>
      <c r="Q275" s="576">
        <f t="shared" si="71"/>
        <v>1.4382472988519579E-2</v>
      </c>
      <c r="R275" s="577">
        <f>('IdxETF data'!AY285/'IdxETF data'!AY284)-1</f>
        <v>3.5249096410209013E-2</v>
      </c>
      <c r="S275" s="577">
        <f>('FX data'!P285/'FX data'!P284)-1</f>
        <v>1.6143106457242595E-2</v>
      </c>
      <c r="T275" s="577">
        <f t="shared" si="72"/>
        <v>5.1961232783323208E-2</v>
      </c>
      <c r="V275">
        <f t="shared" si="73"/>
        <v>265</v>
      </c>
      <c r="W275" s="591">
        <f t="shared" si="74"/>
        <v>44593</v>
      </c>
      <c r="X275" s="537">
        <f t="shared" si="75"/>
        <v>-3.1360520866782648E-2</v>
      </c>
      <c r="Y275" s="599">
        <f t="shared" si="76"/>
        <v>2.9036455495862423E-2</v>
      </c>
      <c r="Z275" s="603">
        <f t="shared" si="77"/>
        <v>-6.9516586168877681E-2</v>
      </c>
      <c r="AA275" s="607">
        <f t="shared" si="78"/>
        <v>-4.5431479746350312E-2</v>
      </c>
      <c r="AB275" s="612">
        <f t="shared" si="79"/>
        <v>-1.3317357398607066E-2</v>
      </c>
      <c r="AC275" s="617">
        <f t="shared" si="80"/>
        <v>-5.1371799651737104E-3</v>
      </c>
      <c r="AD275" s="1213">
        <f t="shared" si="81"/>
        <v>-2.5004829658678458E-2</v>
      </c>
      <c r="AE275" s="1214"/>
      <c r="AF275" s="1211">
        <f t="shared" si="82"/>
        <v>-3.1360520866782648E-2</v>
      </c>
      <c r="AG275" s="1212"/>
      <c r="AH275" s="1149">
        <f t="shared" si="83"/>
        <v>271.73284301217842</v>
      </c>
      <c r="AI275" s="1149"/>
    </row>
    <row r="276" spans="3:35">
      <c r="C276" s="390">
        <f>'Step #4'!B276</f>
        <v>271</v>
      </c>
      <c r="D276" s="562">
        <f>'Step #4'!C276</f>
        <v>44774</v>
      </c>
      <c r="E276" s="581">
        <f>('IdxETF data'!C286/'IdxETF data'!C285)-1</f>
        <v>-4.2440119216810457E-2</v>
      </c>
      <c r="F276" s="458">
        <f>('IdxETF data'!AA286/'IdxETF data'!AA285)-1</f>
        <v>-1.5707447700469168E-2</v>
      </c>
      <c r="G276" s="458">
        <f>('FX data'!G285/'FX data'!G286)-1</f>
        <v>-9.9595117770487906E-3</v>
      </c>
      <c r="H276" s="565">
        <f t="shared" si="68"/>
        <v>-2.5510520967157779E-2</v>
      </c>
      <c r="I276" s="575">
        <f>('IdxETF data'!AE286/'IdxETF data'!AE285)-1</f>
        <v>-4.8137603567684262E-2</v>
      </c>
      <c r="J276" s="425">
        <f>('FX data'!H286/'FX data'!H285)-1</f>
        <v>-1.3353828417715485E-2</v>
      </c>
      <c r="K276" s="575">
        <f t="shared" si="69"/>
        <v>-6.0848610686916937E-2</v>
      </c>
      <c r="L276" s="460">
        <f>('IdxETF data'!AG286/'IdxETF data'!AG285)-1</f>
        <v>-1.002748706727663E-2</v>
      </c>
      <c r="M276" s="460">
        <f>('FX data'!I285/'FX data'!I286)-1</f>
        <v>-4.8408259977839041E-4</v>
      </c>
      <c r="N276" s="460">
        <f t="shared" si="70"/>
        <v>-1.0506715535046229E-2</v>
      </c>
      <c r="O276" s="576">
        <f>('IdxETF data'!AO286/'IdxETF data'!AO285)-1</f>
        <v>1.042703471748796E-2</v>
      </c>
      <c r="P276" s="576">
        <f>('FX data'!L285/'FX data'!L286)-1</f>
        <v>2.4962063732928641E-2</v>
      </c>
      <c r="Q276" s="576">
        <f t="shared" si="71"/>
        <v>3.5649378755580052E-2</v>
      </c>
      <c r="R276" s="577">
        <f>('IdxETF data'!AY286/'IdxETF data'!AY285)-1</f>
        <v>3.1479601235133714E-3</v>
      </c>
      <c r="S276" s="577">
        <f>('FX data'!P286/'FX data'!P285)-1</f>
        <v>-1.5242593387719938E-2</v>
      </c>
      <c r="T276" s="577">
        <f t="shared" si="72"/>
        <v>-1.214261634037006E-2</v>
      </c>
      <c r="V276">
        <f t="shared" si="73"/>
        <v>266</v>
      </c>
      <c r="W276" s="591">
        <f t="shared" si="74"/>
        <v>44621</v>
      </c>
      <c r="X276" s="537">
        <f t="shared" si="75"/>
        <v>3.5773238773280092E-2</v>
      </c>
      <c r="Y276" s="599">
        <f t="shared" si="76"/>
        <v>-5.3333062631342854E-2</v>
      </c>
      <c r="Z276" s="603">
        <f t="shared" si="77"/>
        <v>-1.5261606853154808E-2</v>
      </c>
      <c r="AA276" s="607">
        <f t="shared" si="78"/>
        <v>-3.4405523522005654E-2</v>
      </c>
      <c r="AB276" s="612">
        <f t="shared" si="79"/>
        <v>4.7890754843887828E-2</v>
      </c>
      <c r="AC276" s="617">
        <f t="shared" si="80"/>
        <v>5.7985596462030387E-2</v>
      </c>
      <c r="AD276" s="1213">
        <f t="shared" si="81"/>
        <v>1.1167177865028645E-2</v>
      </c>
      <c r="AE276" s="1214"/>
      <c r="AF276" s="1211">
        <f t="shared" si="82"/>
        <v>3.5773238773280092E-2</v>
      </c>
      <c r="AG276" s="1212"/>
      <c r="AH276" s="1149">
        <f t="shared" si="83"/>
        <v>274.76733200186533</v>
      </c>
      <c r="AI276" s="1149"/>
    </row>
    <row r="277" spans="3:35">
      <c r="C277" s="390">
        <f>'Step #4'!B277</f>
        <v>272</v>
      </c>
      <c r="D277" s="562">
        <f>'Step #4'!C277</f>
        <v>44805</v>
      </c>
      <c r="E277" s="581">
        <f>('IdxETF data'!C287/'IdxETF data'!C286)-1</f>
        <v>-9.3395701643489315E-2</v>
      </c>
      <c r="F277" s="458">
        <f>('IdxETF data'!AA287/'IdxETF data'!AA286)-1</f>
        <v>-5.550975470764663E-2</v>
      </c>
      <c r="G277" s="458">
        <f>('FX data'!G286/'FX data'!G287)-1</f>
        <v>-2.0154634697246099E-2</v>
      </c>
      <c r="H277" s="565">
        <f t="shared" si="68"/>
        <v>-7.4545610576626342E-2</v>
      </c>
      <c r="I277" s="575">
        <f>('IdxETF data'!AE287/'IdxETF data'!AE286)-1</f>
        <v>-5.6143502682485802E-2</v>
      </c>
      <c r="J277" s="425">
        <f>('FX data'!H287/'FX data'!H286)-1</f>
        <v>-3.1158714703018453E-2</v>
      </c>
      <c r="K277" s="575">
        <f t="shared" si="69"/>
        <v>-8.5552858002992505E-2</v>
      </c>
      <c r="L277" s="460">
        <f>('IdxETF data'!AG287/'IdxETF data'!AG286)-1</f>
        <v>-0.13689020117596307</v>
      </c>
      <c r="M277" s="460">
        <f>('FX data'!I286/'FX data'!I287)-1</f>
        <v>2.2935487570241442E-4</v>
      </c>
      <c r="N277" s="460">
        <f t="shared" si="70"/>
        <v>-0.1366922427353362</v>
      </c>
      <c r="O277" s="576">
        <f>('IdxETF data'!AO287/'IdxETF data'!AO286)-1</f>
        <v>-7.668925163252216E-2</v>
      </c>
      <c r="P277" s="576">
        <f>('FX data'!L286/'FX data'!L287)-1</f>
        <v>-5.8100478810833911E-2</v>
      </c>
      <c r="Q277" s="576">
        <f t="shared" si="71"/>
        <v>-0.13033404820386196</v>
      </c>
      <c r="R277" s="577">
        <f>('IdxETF data'!AY287/'IdxETF data'!AY286)-1</f>
        <v>-2.8379670858161843E-2</v>
      </c>
      <c r="S277" s="577">
        <f>('FX data'!P287/'FX data'!P286)-1</f>
        <v>1.8821306591090714E-2</v>
      </c>
      <c r="T277" s="577">
        <f t="shared" si="72"/>
        <v>-1.0092506753246799E-2</v>
      </c>
      <c r="V277">
        <f t="shared" si="73"/>
        <v>267</v>
      </c>
      <c r="W277" s="591">
        <f t="shared" si="74"/>
        <v>44652</v>
      </c>
      <c r="X277" s="537">
        <f t="shared" si="75"/>
        <v>-8.7956719149039353E-2</v>
      </c>
      <c r="Y277" s="599">
        <f t="shared" si="76"/>
        <v>-7.0572651106961315E-2</v>
      </c>
      <c r="Z277" s="603">
        <f t="shared" si="77"/>
        <v>-2.7267506048265888E-2</v>
      </c>
      <c r="AA277" s="607">
        <f t="shared" si="78"/>
        <v>-4.3334522291875732E-2</v>
      </c>
      <c r="AB277" s="612">
        <f t="shared" si="79"/>
        <v>-9.5836366991102762E-2</v>
      </c>
      <c r="AC277" s="617">
        <f t="shared" si="80"/>
        <v>-1.6014707390751282E-2</v>
      </c>
      <c r="AD277" s="1213">
        <f t="shared" si="81"/>
        <v>-6.5377270900272788E-2</v>
      </c>
      <c r="AE277" s="1214"/>
      <c r="AF277" s="1211">
        <f t="shared" si="82"/>
        <v>-8.7956719149039353E-2</v>
      </c>
      <c r="AG277" s="1212"/>
      <c r="AH277" s="1149">
        <f t="shared" si="83"/>
        <v>256.80379370303416</v>
      </c>
      <c r="AI277" s="1149"/>
    </row>
    <row r="278" spans="3:35">
      <c r="C278" s="390">
        <f>'Step #4'!B278</f>
        <v>273</v>
      </c>
      <c r="D278" s="562">
        <f>'Step #4'!C278</f>
        <v>44835</v>
      </c>
      <c r="E278" s="581">
        <f>('IdxETF data'!C288/'IdxETF data'!C287)-1</f>
        <v>7.9863454576893256E-2</v>
      </c>
      <c r="F278" s="458">
        <f>('IdxETF data'!AA288/'IdxETF data'!AA287)-1</f>
        <v>-4.3284734320463425E-2</v>
      </c>
      <c r="G278" s="458">
        <f>('FX data'!G287/'FX data'!G288)-1</f>
        <v>-2.8648580228682219E-2</v>
      </c>
      <c r="H278" s="565">
        <f t="shared" si="68"/>
        <v>-7.0693268365288664E-2</v>
      </c>
      <c r="I278" s="575">
        <f>('IdxETF data'!AE288/'IdxETF data'!AE287)-1</f>
        <v>9.4052005132231109E-2</v>
      </c>
      <c r="J278" s="425">
        <f>('FX data'!H288/'FX data'!H287)-1</f>
        <v>-1.4170854271356781E-2</v>
      </c>
      <c r="K278" s="575">
        <f t="shared" si="69"/>
        <v>7.8548353602216681E-2</v>
      </c>
      <c r="L278" s="460">
        <f>('IdxETF data'!AG288/'IdxETF data'!AG287)-1</f>
        <v>-0.14723541575430033</v>
      </c>
      <c r="M278" s="460">
        <f>('FX data'!I287/'FX data'!I288)-1</f>
        <v>-2.293022841055592E-4</v>
      </c>
      <c r="N278" s="460">
        <f t="shared" si="70"/>
        <v>-0.14743095662127215</v>
      </c>
      <c r="O278" s="576">
        <f>('IdxETF data'!AO288/'IdxETF data'!AO287)-1</f>
        <v>6.3624805455942735E-2</v>
      </c>
      <c r="P278" s="576">
        <f>('FX data'!L287/'FX data'!L288)-1</f>
        <v>-3.1626297577854623E-2</v>
      </c>
      <c r="Q278" s="576">
        <f t="shared" si="71"/>
        <v>2.9986290847405339E-2</v>
      </c>
      <c r="R278" s="577">
        <f>('IdxETF data'!AY288/'IdxETF data'!AY287)-1</f>
        <v>-1.186167294476359E-2</v>
      </c>
      <c r="S278" s="577">
        <f>('FX data'!P288/'FX data'!P287)-1</f>
        <v>2.1041369472182714E-2</v>
      </c>
      <c r="T278" s="577">
        <f t="shared" si="72"/>
        <v>8.9301106844301703E-3</v>
      </c>
      <c r="V278">
        <f t="shared" si="73"/>
        <v>268</v>
      </c>
      <c r="W278" s="591">
        <f t="shared" si="74"/>
        <v>44682</v>
      </c>
      <c r="X278" s="537">
        <f t="shared" si="75"/>
        <v>5.3243883608722342E-5</v>
      </c>
      <c r="Y278" s="599">
        <f t="shared" si="76"/>
        <v>6.9031323164956415E-3</v>
      </c>
      <c r="Z278" s="603">
        <f t="shared" si="77"/>
        <v>-2.7639911999667421E-2</v>
      </c>
      <c r="AA278" s="607">
        <f t="shared" si="78"/>
        <v>1.3689168824563058E-2</v>
      </c>
      <c r="AB278" s="612">
        <f t="shared" si="79"/>
        <v>-4.3076831653875769E-2</v>
      </c>
      <c r="AC278" s="617">
        <f t="shared" si="80"/>
        <v>-1.6621209840281592E-2</v>
      </c>
      <c r="AD278" s="1213">
        <f t="shared" si="81"/>
        <v>-7.6901066659917083E-3</v>
      </c>
      <c r="AE278" s="1214"/>
      <c r="AF278" s="1211">
        <f t="shared" si="82"/>
        <v>5.3243883608722342E-5</v>
      </c>
      <c r="AG278" s="1212"/>
      <c r="AH278" s="1149">
        <f t="shared" si="83"/>
        <v>254.8289451372265</v>
      </c>
      <c r="AI278" s="1149"/>
    </row>
    <row r="279" spans="3:35">
      <c r="C279" s="390">
        <f>'Step #4'!B279</f>
        <v>274</v>
      </c>
      <c r="D279" s="562">
        <f>'Step #4'!C279</f>
        <v>44866</v>
      </c>
      <c r="E279" s="581">
        <f>('IdxETF data'!C289/'IdxETF data'!C288)-1</f>
        <v>5.3752860293699856E-2</v>
      </c>
      <c r="F279" s="458">
        <f>('IdxETF data'!AA289/'IdxETF data'!AA288)-1</f>
        <v>8.9117640274808396E-2</v>
      </c>
      <c r="G279" s="458">
        <f>('FX data'!G288/'FX data'!G289)-1</f>
        <v>-2.2370411109583377E-2</v>
      </c>
      <c r="H279" s="565">
        <f t="shared" si="68"/>
        <v>6.4753630915161509E-2</v>
      </c>
      <c r="I279" s="575">
        <f>('IdxETF data'!AE289/'IdxETF data'!AE288)-1</f>
        <v>8.6262427421587518E-2</v>
      </c>
      <c r="J279" s="425">
        <f>('FX data'!H289/'FX data'!H288)-1</f>
        <v>6.3207258640023412E-3</v>
      </c>
      <c r="K279" s="575">
        <f t="shared" si="69"/>
        <v>9.3128394441685192E-2</v>
      </c>
      <c r="L279" s="460">
        <f>('IdxETF data'!AG289/'IdxETF data'!AG288)-1</f>
        <v>0.26623583700877407</v>
      </c>
      <c r="M279" s="460">
        <f>('FX data'!I288/'FX data'!I289)-1</f>
        <v>3.8218507949494551E-5</v>
      </c>
      <c r="N279" s="460">
        <f t="shared" si="70"/>
        <v>0.26628423065317675</v>
      </c>
      <c r="O279" s="576">
        <f>('IdxETF data'!AO289/'IdxETF data'!AO288)-1</f>
        <v>1.3829808290710455E-2</v>
      </c>
      <c r="P279" s="576">
        <f>('FX data'!L288/'FX data'!L289)-1</f>
        <v>-2.4373776247383794E-2</v>
      </c>
      <c r="Q279" s="576">
        <f t="shared" si="71"/>
        <v>-1.0881052609495345E-2</v>
      </c>
      <c r="R279" s="577">
        <f>('IdxETF data'!AY289/'IdxETF data'!AY288)-1</f>
        <v>6.3812756795599057E-2</v>
      </c>
      <c r="S279" s="577">
        <f>('FX data'!P289/'FX data'!P288)-1</f>
        <v>-1.1526370939573871E-2</v>
      </c>
      <c r="T279" s="577">
        <f t="shared" si="72"/>
        <v>5.1550856350522256E-2</v>
      </c>
      <c r="V279">
        <f t="shared" si="73"/>
        <v>269</v>
      </c>
      <c r="W279" s="591">
        <f t="shared" si="74"/>
        <v>44713</v>
      </c>
      <c r="X279" s="537">
        <f t="shared" si="75"/>
        <v>-8.3919993223866451E-2</v>
      </c>
      <c r="Y279" s="599">
        <f t="shared" si="76"/>
        <v>5.4164366515340845E-2</v>
      </c>
      <c r="Z279" s="603">
        <f t="shared" si="77"/>
        <v>-0.10096335944663104</v>
      </c>
      <c r="AA279" s="607">
        <f t="shared" si="78"/>
        <v>2.078649627182072E-2</v>
      </c>
      <c r="AB279" s="612">
        <f t="shared" si="79"/>
        <v>-3.1836825428899873E-2</v>
      </c>
      <c r="AC279" s="617">
        <f t="shared" si="80"/>
        <v>-4.7506570886693411E-2</v>
      </c>
      <c r="AD279" s="1213">
        <f t="shared" si="81"/>
        <v>-4.6443536233617376E-2</v>
      </c>
      <c r="AE279" s="1214"/>
      <c r="AF279" s="1211">
        <f t="shared" si="82"/>
        <v>-8.3919993223866451E-2</v>
      </c>
      <c r="AG279" s="1212"/>
      <c r="AH279" s="1149">
        <f t="shared" si="83"/>
        <v>242.99378779037121</v>
      </c>
      <c r="AI279" s="1149"/>
    </row>
    <row r="280" spans="3:35">
      <c r="C280" s="390">
        <f>'Step #4'!B280</f>
        <v>275</v>
      </c>
      <c r="D280" s="562">
        <f>'Step #4'!C280</f>
        <v>44896</v>
      </c>
      <c r="E280" s="581">
        <f>('IdxETF data'!C290/'IdxETF data'!C289)-1</f>
        <v>-5.8971449299161094E-2</v>
      </c>
      <c r="F280" s="458">
        <f>('IdxETF data'!AA290/'IdxETF data'!AA289)-1</f>
        <v>-1.9699580580463172E-2</v>
      </c>
      <c r="G280" s="458">
        <f>('FX data'!G289/'FX data'!G290)-1</f>
        <v>3.2744518914006537E-2</v>
      </c>
      <c r="H280" s="565">
        <f t="shared" si="68"/>
        <v>1.23998850446283E-2</v>
      </c>
      <c r="I280" s="575">
        <f>('IdxETF data'!AE290/'IdxETF data'!AE289)-1</f>
        <v>-3.2885245419716491E-2</v>
      </c>
      <c r="J280" s="425">
        <f>('FX data'!H290/'FX data'!H289)-1</f>
        <v>6.3519400263397863E-2</v>
      </c>
      <c r="K280" s="575">
        <f t="shared" si="69"/>
        <v>2.8545303777106401E-2</v>
      </c>
      <c r="L280" s="460">
        <f>('IdxETF data'!AG290/'IdxETF data'!AG289)-1</f>
        <v>6.3675055754883969E-2</v>
      </c>
      <c r="M280" s="460">
        <f>('FX data'!I289/'FX data'!I290)-1</f>
        <v>9.2314021959936099E-3</v>
      </c>
      <c r="N280" s="460">
        <f t="shared" si="70"/>
        <v>7.3494268000403151E-2</v>
      </c>
      <c r="O280" s="576">
        <f>('IdxETF data'!AO290/'IdxETF data'!AO289)-1</f>
        <v>-6.7020304212531467E-2</v>
      </c>
      <c r="P280" s="576">
        <f>('FX data'!L289/'FX data'!L290)-1</f>
        <v>9.2659535226853551E-2</v>
      </c>
      <c r="Q280" s="576">
        <f t="shared" si="71"/>
        <v>1.9429160775226606E-2</v>
      </c>
      <c r="R280" s="577">
        <f>('IdxETF data'!AY290/'IdxETF data'!AY289)-1</f>
        <v>-1.1903978470999665E-2</v>
      </c>
      <c r="S280" s="577">
        <f>('FX data'!P290/'FX data'!P289)-1</f>
        <v>-4.254416961130747E-2</v>
      </c>
      <c r="T280" s="577">
        <f t="shared" si="72"/>
        <v>-5.3941703203187585E-2</v>
      </c>
      <c r="V280">
        <f t="shared" si="73"/>
        <v>270</v>
      </c>
      <c r="W280" s="591">
        <f t="shared" si="74"/>
        <v>44743</v>
      </c>
      <c r="X280" s="537">
        <f t="shared" si="75"/>
        <v>9.1116347632205885E-2</v>
      </c>
      <c r="Y280" s="599">
        <f t="shared" si="76"/>
        <v>-4.4804964457276553E-2</v>
      </c>
      <c r="Z280" s="603">
        <f t="shared" si="77"/>
        <v>3.1297493437567603E-2</v>
      </c>
      <c r="AA280" s="607">
        <f t="shared" si="78"/>
        <v>-7.7753848114259672E-2</v>
      </c>
      <c r="AB280" s="612">
        <f t="shared" si="79"/>
        <v>1.4382472988519579E-2</v>
      </c>
      <c r="AC280" s="617">
        <f t="shared" si="80"/>
        <v>5.1961232783323208E-2</v>
      </c>
      <c r="AD280" s="1213">
        <f t="shared" si="81"/>
        <v>3.3279404165684326E-2</v>
      </c>
      <c r="AE280" s="1214"/>
      <c r="AF280" s="1211">
        <f t="shared" si="82"/>
        <v>9.1116347632205885E-2</v>
      </c>
      <c r="AG280" s="1212"/>
      <c r="AH280" s="1149">
        <f t="shared" si="83"/>
        <v>251.0804762639975</v>
      </c>
      <c r="AI280" s="1149"/>
    </row>
    <row r="281" spans="3:35">
      <c r="C281" s="390">
        <f>'Step #4'!B281</f>
        <v>276</v>
      </c>
      <c r="D281" s="562">
        <f>'Step #4'!C281</f>
        <v>44927</v>
      </c>
      <c r="E281" s="581">
        <f>('IdxETF data'!C291/'IdxETF data'!C290)-1</f>
        <v>6.1752832400052027E-2</v>
      </c>
      <c r="F281" s="458">
        <f>('IdxETF data'!AA291/'IdxETF data'!AA290)-1</f>
        <v>5.3867240524050342E-2</v>
      </c>
      <c r="G281" s="458">
        <f>('FX data'!G290/'FX data'!G291)-1</f>
        <v>1.8644680697186722E-2</v>
      </c>
      <c r="H281" s="565">
        <f t="shared" si="68"/>
        <v>7.3516258720846439E-2</v>
      </c>
      <c r="I281" s="575">
        <f>('IdxETF data'!AE291/'IdxETF data'!AE290)-1</f>
        <v>8.6520768027300354E-2</v>
      </c>
      <c r="J281" s="425">
        <f>('FX data'!H291/'FX data'!H290)-1</f>
        <v>5.810630596304156E-3</v>
      </c>
      <c r="K281" s="575">
        <f t="shared" si="69"/>
        <v>9.2834138845519609E-2</v>
      </c>
      <c r="L281" s="460">
        <f>('IdxETF data'!AG291/'IdxETF data'!AG290)-1</f>
        <v>0.1041846817667289</v>
      </c>
      <c r="M281" s="460">
        <f>('FX data'!I290/'FX data'!I291)-1</f>
        <v>-4.3651352423865752E-3</v>
      </c>
      <c r="N281" s="460">
        <f t="shared" si="70"/>
        <v>9.9364766298245533E-2</v>
      </c>
      <c r="O281" s="576">
        <f>('IdxETF data'!AO291/'IdxETF data'!AO290)-1</f>
        <v>4.7236366858916634E-2</v>
      </c>
      <c r="P281" s="576">
        <f>('FX data'!L290/'FX data'!L291)-1</f>
        <v>3.6077352289230369E-2</v>
      </c>
      <c r="Q281" s="576">
        <f t="shared" si="71"/>
        <v>8.5017882196179562E-2</v>
      </c>
      <c r="R281" s="577">
        <f>('IdxETF data'!AY291/'IdxETF data'!AY290)-1</f>
        <v>3.5170285179072058E-2</v>
      </c>
      <c r="S281" s="577">
        <f>('FX data'!P291/'FX data'!P290)-1</f>
        <v>-7.4549749040448976E-3</v>
      </c>
      <c r="T281" s="577">
        <f t="shared" si="72"/>
        <v>2.7453116681649181E-2</v>
      </c>
      <c r="V281">
        <f t="shared" si="73"/>
        <v>271</v>
      </c>
      <c r="W281" s="591">
        <f t="shared" si="74"/>
        <v>44774</v>
      </c>
      <c r="X281" s="537">
        <f t="shared" si="75"/>
        <v>-4.2440119216810457E-2</v>
      </c>
      <c r="Y281" s="599">
        <f t="shared" si="76"/>
        <v>-2.5510520967157779E-2</v>
      </c>
      <c r="Z281" s="603">
        <f t="shared" si="77"/>
        <v>-6.0848610686916937E-2</v>
      </c>
      <c r="AA281" s="607">
        <f t="shared" si="78"/>
        <v>-1.0506715535046229E-2</v>
      </c>
      <c r="AB281" s="612">
        <f t="shared" si="79"/>
        <v>3.5649378755580052E-2</v>
      </c>
      <c r="AC281" s="617">
        <f t="shared" si="80"/>
        <v>-1.214261634037006E-2</v>
      </c>
      <c r="AD281" s="1213">
        <f t="shared" si="81"/>
        <v>-2.8629912746819013E-2</v>
      </c>
      <c r="AE281" s="1214"/>
      <c r="AF281" s="1211">
        <f t="shared" si="82"/>
        <v>-4.2440119216810457E-2</v>
      </c>
      <c r="AG281" s="1212"/>
      <c r="AH281" s="1149">
        <f t="shared" si="83"/>
        <v>243.89206413612948</v>
      </c>
      <c r="AI281" s="1149"/>
    </row>
    <row r="282" spans="3:35">
      <c r="C282" s="390">
        <f>'Step #4'!B282</f>
        <v>277</v>
      </c>
      <c r="D282" s="562">
        <f>'Step #4'!C282</f>
        <v>44958</v>
      </c>
      <c r="E282" s="581">
        <f>('IdxETF data'!C292/'IdxETF data'!C291)-1</f>
        <v>-2.6112446646715304E-2</v>
      </c>
      <c r="F282" s="458">
        <f>('IdxETF data'!AA292/'IdxETF data'!AA291)-1</f>
        <v>7.3533821221327678E-3</v>
      </c>
      <c r="G282" s="458">
        <f>('FX data'!G291/'FX data'!G292)-1</f>
        <v>2.5650535560632681E-2</v>
      </c>
      <c r="H282" s="565">
        <f t="shared" si="68"/>
        <v>3.3192535872380136E-2</v>
      </c>
      <c r="I282" s="575">
        <f>('IdxETF data'!AE292/'IdxETF data'!AE291)-1</f>
        <v>1.5657449552615388E-2</v>
      </c>
      <c r="J282" s="425">
        <f>('FX data'!H292/'FX data'!H291)-1</f>
        <v>3.3904725826309212E-2</v>
      </c>
      <c r="K282" s="575">
        <f t="shared" si="69"/>
        <v>5.0093036913145372E-2</v>
      </c>
      <c r="L282" s="460">
        <f>('IdxETF data'!AG292/'IdxETF data'!AG291)-1</f>
        <v>-9.4147035488271191E-2</v>
      </c>
      <c r="M282" s="460">
        <f>('FX data'!I291/'FX data'!I292)-1</f>
        <v>-3.7366729582206659E-3</v>
      </c>
      <c r="N282" s="460">
        <f t="shared" si="70"/>
        <v>-9.7531911764886181E-2</v>
      </c>
      <c r="O282" s="576">
        <f>('IdxETF data'!AO292/'IdxETF data'!AO291)-1</f>
        <v>4.3345664693084096E-3</v>
      </c>
      <c r="P282" s="576">
        <f>('FX data'!L291/'FX data'!L292)-1</f>
        <v>1.2067765142724562E-2</v>
      </c>
      <c r="Q282" s="576">
        <f t="shared" si="71"/>
        <v>1.6454640142180121E-2</v>
      </c>
      <c r="R282" s="577">
        <f>('IdxETF data'!AY292/'IdxETF data'!AY291)-1</f>
        <v>-3.0615016144770912E-2</v>
      </c>
      <c r="S282" s="577">
        <f>('FX data'!P292/'FX data'!P291)-1</f>
        <v>-2.4392057708038872E-2</v>
      </c>
      <c r="T282" s="577">
        <f t="shared" si="72"/>
        <v>-5.4260310612273988E-2</v>
      </c>
      <c r="V282">
        <f t="shared" si="73"/>
        <v>272</v>
      </c>
      <c r="W282" s="591">
        <f t="shared" si="74"/>
        <v>44805</v>
      </c>
      <c r="X282" s="537">
        <f t="shared" si="75"/>
        <v>-9.3395701643489315E-2</v>
      </c>
      <c r="Y282" s="599">
        <f t="shared" si="76"/>
        <v>-7.4545610576626342E-2</v>
      </c>
      <c r="Z282" s="603">
        <f t="shared" si="77"/>
        <v>-8.5552858002992505E-2</v>
      </c>
      <c r="AA282" s="607">
        <f t="shared" si="78"/>
        <v>-0.1366922427353362</v>
      </c>
      <c r="AB282" s="612">
        <f t="shared" si="79"/>
        <v>-0.13033404820386196</v>
      </c>
      <c r="AC282" s="617">
        <f t="shared" si="80"/>
        <v>-1.0092506753246799E-2</v>
      </c>
      <c r="AD282" s="1213">
        <f t="shared" si="81"/>
        <v>-8.9084930713583046E-2</v>
      </c>
      <c r="AE282" s="1214"/>
      <c r="AF282" s="1211">
        <f t="shared" si="82"/>
        <v>-9.3395701643489315E-2</v>
      </c>
      <c r="AG282" s="1212"/>
      <c r="AH282" s="1149">
        <f t="shared" si="83"/>
        <v>222.16495650096962</v>
      </c>
      <c r="AI282" s="1149"/>
    </row>
    <row r="283" spans="3:35">
      <c r="C283" s="390">
        <f>'Step #4'!B283</f>
        <v>278</v>
      </c>
      <c r="D283" s="562">
        <f>'Step #4'!C283</f>
        <v>44986</v>
      </c>
      <c r="E283" s="581">
        <f>('IdxETF data'!C293/'IdxETF data'!C292)-1</f>
        <v>3.5051572358727023E-2</v>
      </c>
      <c r="F283" s="458">
        <f>('IdxETF data'!AA293/'IdxETF data'!AA292)-1</f>
        <v>-2.0581714837361043E-3</v>
      </c>
      <c r="G283" s="458">
        <f>('FX data'!G292/'FX data'!G293)-1</f>
        <v>-1.8206711722209223E-2</v>
      </c>
      <c r="H283" s="565">
        <f t="shared" si="68"/>
        <v>-2.0227410671066037E-2</v>
      </c>
      <c r="I283" s="575">
        <f>('IdxETF data'!AE293/'IdxETF data'!AE292)-1</f>
        <v>1.7162238810782604E-2</v>
      </c>
      <c r="J283" s="425">
        <f>('FX data'!H293/'FX data'!H292)-1</f>
        <v>-2.2258862324814555E-2</v>
      </c>
      <c r="K283" s="575">
        <f t="shared" si="69"/>
        <v>-5.4786354249067859E-3</v>
      </c>
      <c r="L283" s="460">
        <f>('IdxETF data'!AG293/'IdxETF data'!AG292)-1</f>
        <v>3.1040725837603755E-2</v>
      </c>
      <c r="M283" s="460">
        <f>('FX data'!I292/'FX data'!I293)-1</f>
        <v>-1.0319391538099465E-3</v>
      </c>
      <c r="N283" s="460">
        <f t="shared" si="70"/>
        <v>2.9976754543439288E-2</v>
      </c>
      <c r="O283" s="576">
        <f>('IdxETF data'!AO293/'IdxETF data'!AO292)-1</f>
        <v>2.1712798358754393E-2</v>
      </c>
      <c r="P283" s="576">
        <f>('FX data'!L292/'FX data'!L293)-1</f>
        <v>-4.8225592696215402E-2</v>
      </c>
      <c r="Q283" s="576">
        <f t="shared" si="71"/>
        <v>-2.7559906907405396E-2</v>
      </c>
      <c r="R283" s="577">
        <f>('IdxETF data'!AY293/'IdxETF data'!AY292)-1</f>
        <v>-1.1432436818638037E-3</v>
      </c>
      <c r="S283" s="577">
        <f>('FX data'!P293/'FX data'!P292)-1</f>
        <v>2.2562695327387638E-2</v>
      </c>
      <c r="T283" s="577">
        <f t="shared" si="72"/>
        <v>2.1393656986645082E-2</v>
      </c>
      <c r="V283">
        <f t="shared" si="73"/>
        <v>273</v>
      </c>
      <c r="W283" s="591">
        <f t="shared" si="74"/>
        <v>44835</v>
      </c>
      <c r="X283" s="537">
        <f t="shared" si="75"/>
        <v>7.9863454576893256E-2</v>
      </c>
      <c r="Y283" s="599">
        <f t="shared" si="76"/>
        <v>-7.0693268365288664E-2</v>
      </c>
      <c r="Z283" s="603">
        <f t="shared" si="77"/>
        <v>7.8548353602216681E-2</v>
      </c>
      <c r="AA283" s="607">
        <f t="shared" si="78"/>
        <v>-0.14743095662127215</v>
      </c>
      <c r="AB283" s="612">
        <f t="shared" si="79"/>
        <v>2.9986290847405339E-2</v>
      </c>
      <c r="AC283" s="617">
        <f t="shared" si="80"/>
        <v>8.9301106844301703E-3</v>
      </c>
      <c r="AD283" s="1213">
        <f t="shared" si="81"/>
        <v>2.2272189107352843E-2</v>
      </c>
      <c r="AE283" s="1214"/>
      <c r="AF283" s="1211">
        <f t="shared" si="82"/>
        <v>7.9863454576893256E-2</v>
      </c>
      <c r="AG283" s="1212"/>
      <c r="AH283" s="1149">
        <f t="shared" si="83"/>
        <v>227.11305642518602</v>
      </c>
      <c r="AI283" s="1149"/>
    </row>
    <row r="284" spans="3:35">
      <c r="C284" s="390">
        <f>'Step #4'!B284</f>
        <v>279</v>
      </c>
      <c r="D284" s="562">
        <f>'Step #4'!C284</f>
        <v>45017</v>
      </c>
      <c r="E284" s="581">
        <f>('IdxETF data'!C294/'IdxETF data'!C293)-1</f>
        <v>1.464236088297044E-2</v>
      </c>
      <c r="F284" s="458">
        <f>('IdxETF data'!AA294/'IdxETF data'!AA293)-1</f>
        <v>1.5402403815605537E-2</v>
      </c>
      <c r="G284" s="458">
        <f>('FX data'!G293/'FX data'!G294)-1</f>
        <v>-1.7447946958242255E-3</v>
      </c>
      <c r="H284" s="565">
        <f t="shared" si="68"/>
        <v>1.3630735087300838E-2</v>
      </c>
      <c r="I284" s="575">
        <f>('IdxETF data'!AE294/'IdxETF data'!AE293)-1</f>
        <v>1.8781946832265417E-2</v>
      </c>
      <c r="J284" s="425">
        <f>('FX data'!H294/'FX data'!H293)-1</f>
        <v>2.0329773280869379E-2</v>
      </c>
      <c r="K284" s="575">
        <f t="shared" si="69"/>
        <v>3.9493552834008128E-2</v>
      </c>
      <c r="L284" s="460">
        <f>('IdxETF data'!AG294/'IdxETF data'!AG293)-1</f>
        <v>-2.478119370377152E-2</v>
      </c>
      <c r="M284" s="460">
        <f>('FX data'!I293/'FX data'!I294)-1</f>
        <v>-7.6434094701816058E-5</v>
      </c>
      <c r="N284" s="460">
        <f t="shared" si="70"/>
        <v>-2.4855733670366975E-2</v>
      </c>
      <c r="O284" s="576">
        <f>('IdxETF data'!AO294/'IdxETF data'!AO293)-1</f>
        <v>2.9062623312664959E-2</v>
      </c>
      <c r="P284" s="576">
        <f>('FX data'!L293/'FX data'!L294)-1</f>
        <v>2.6218360408009067E-2</v>
      </c>
      <c r="Q284" s="576">
        <f t="shared" si="71"/>
        <v>5.6042958053087677E-2</v>
      </c>
      <c r="R284" s="577">
        <f>('IdxETF data'!AY294/'IdxETF data'!AY293)-1</f>
        <v>3.5625850284246585E-3</v>
      </c>
      <c r="S284" s="577">
        <f>('FX data'!P294/'FX data'!P293)-1</f>
        <v>-1.0286992172940601E-2</v>
      </c>
      <c r="T284" s="577">
        <f t="shared" si="72"/>
        <v>-6.7610554288187741E-3</v>
      </c>
      <c r="V284">
        <f t="shared" si="73"/>
        <v>274</v>
      </c>
      <c r="W284" s="591">
        <f t="shared" si="74"/>
        <v>44866</v>
      </c>
      <c r="X284" s="537">
        <f t="shared" si="75"/>
        <v>5.3752860293699856E-2</v>
      </c>
      <c r="Y284" s="599">
        <f t="shared" si="76"/>
        <v>6.4753630915161509E-2</v>
      </c>
      <c r="Z284" s="603">
        <f t="shared" si="77"/>
        <v>9.3128394441685192E-2</v>
      </c>
      <c r="AA284" s="607">
        <f t="shared" si="78"/>
        <v>0.26628423065317675</v>
      </c>
      <c r="AB284" s="612">
        <f t="shared" si="79"/>
        <v>-1.0881052609495345E-2</v>
      </c>
      <c r="AC284" s="617">
        <f t="shared" si="80"/>
        <v>5.1550856350522256E-2</v>
      </c>
      <c r="AD284" s="1213">
        <f t="shared" si="81"/>
        <v>7.587885136042731E-2</v>
      </c>
      <c r="AE284" s="1214"/>
      <c r="AF284" s="1211">
        <f t="shared" si="82"/>
        <v>5.3752860293699856E-2</v>
      </c>
      <c r="AG284" s="1212"/>
      <c r="AH284" s="1149">
        <f t="shared" si="83"/>
        <v>244.34613427568507</v>
      </c>
      <c r="AI284" s="1149"/>
    </row>
    <row r="285" spans="3:35">
      <c r="C285" s="390">
        <f>'Step #4'!B285</f>
        <v>280</v>
      </c>
      <c r="D285" s="562">
        <f>'Step #4'!C285</f>
        <v>45047</v>
      </c>
      <c r="E285" s="581">
        <f>('IdxETF data'!C295/'IdxETF data'!C294)-1</f>
        <v>2.4823239348792381E-3</v>
      </c>
      <c r="F285" s="458">
        <f>('IdxETF data'!AA295/'IdxETF data'!AA294)-1</f>
        <v>-3.5720829269238918E-2</v>
      </c>
      <c r="G285" s="458">
        <f>('FX data'!G294/'FX data'!G295)-1</f>
        <v>-5.6098548377768731E-3</v>
      </c>
      <c r="H285" s="565">
        <f t="shared" si="68"/>
        <v>-4.113029544013036E-2</v>
      </c>
      <c r="I285" s="575">
        <f>('IdxETF data'!AE295/'IdxETF data'!AE294)-1</f>
        <v>-1.6226239663823527E-2</v>
      </c>
      <c r="J285" s="425">
        <f>('FX data'!H295/'FX data'!H294)-1</f>
        <v>7.2536957120559187E-3</v>
      </c>
      <c r="K285" s="575">
        <f t="shared" si="69"/>
        <v>-9.0902441568398995E-3</v>
      </c>
      <c r="L285" s="460">
        <f>('IdxETF data'!AG295/'IdxETF data'!AG294)-1</f>
        <v>-8.3454970671826167E-2</v>
      </c>
      <c r="M285" s="460">
        <f>('FX data'!I294/'FX data'!I295)-1</f>
        <v>0</v>
      </c>
      <c r="N285" s="460">
        <f t="shared" si="70"/>
        <v>-8.3454970671826167E-2</v>
      </c>
      <c r="O285" s="576">
        <f>('IdxETF data'!AO295/'IdxETF data'!AO294)-1</f>
        <v>7.0398200350002105E-2</v>
      </c>
      <c r="P285" s="576">
        <f>('FX data'!L294/'FX data'!L295)-1</f>
        <v>-3.6403349108117933E-2</v>
      </c>
      <c r="Q285" s="576">
        <f t="shared" si="71"/>
        <v>3.1432120977959777E-2</v>
      </c>
      <c r="R285" s="577">
        <f>('IdxETF data'!AY295/'IdxETF data'!AY294)-1</f>
        <v>-3.4156740281617415E-2</v>
      </c>
      <c r="S285" s="577">
        <f>('FX data'!P295/'FX data'!P294)-1</f>
        <v>6.4020486555698142E-3</v>
      </c>
      <c r="T285" s="577">
        <f t="shared" si="72"/>
        <v>-2.7973364739246165E-2</v>
      </c>
      <c r="V285">
        <f t="shared" si="73"/>
        <v>275</v>
      </c>
      <c r="W285" s="591">
        <f t="shared" si="74"/>
        <v>44896</v>
      </c>
      <c r="X285" s="537">
        <f t="shared" si="75"/>
        <v>-5.8971449299161094E-2</v>
      </c>
      <c r="Y285" s="599">
        <f t="shared" si="76"/>
        <v>1.23998850446283E-2</v>
      </c>
      <c r="Z285" s="603">
        <f t="shared" si="77"/>
        <v>2.8545303777106401E-2</v>
      </c>
      <c r="AA285" s="607">
        <f t="shared" si="78"/>
        <v>7.3494268000403151E-2</v>
      </c>
      <c r="AB285" s="612">
        <f t="shared" si="79"/>
        <v>1.9429160775226606E-2</v>
      </c>
      <c r="AC285" s="617">
        <f t="shared" si="80"/>
        <v>-5.3941703203187585E-2</v>
      </c>
      <c r="AD285" s="1213">
        <f t="shared" si="81"/>
        <v>-1.3548628839160016E-2</v>
      </c>
      <c r="AE285" s="1214"/>
      <c r="AF285" s="1211">
        <f t="shared" si="82"/>
        <v>-5.8971449299161094E-2</v>
      </c>
      <c r="AG285" s="1212"/>
      <c r="AH285" s="1149">
        <f t="shared" si="83"/>
        <v>241.03557919410028</v>
      </c>
      <c r="AI285" s="1149"/>
    </row>
    <row r="286" spans="3:35">
      <c r="C286" s="390">
        <f>'Step #4'!B286</f>
        <v>281</v>
      </c>
      <c r="D286" s="562">
        <f>'Step #4'!C286</f>
        <v>45078</v>
      </c>
      <c r="E286" s="581">
        <f>('IdxETF data'!C296/'IdxETF data'!C295)-1</f>
        <v>6.4727512841431301E-2</v>
      </c>
      <c r="F286" s="458">
        <f>('IdxETF data'!AA296/'IdxETF data'!AA295)-1</f>
        <v>-7.8013828855505452E-4</v>
      </c>
      <c r="G286" s="458">
        <f>('FX data'!G295/'FX data'!G296)-1</f>
        <v>-2.495277300025367E-2</v>
      </c>
      <c r="H286" s="565">
        <f t="shared" si="68"/>
        <v>-2.5713444675185548E-2</v>
      </c>
      <c r="I286" s="575">
        <f>('IdxETF data'!AE296/'IdxETF data'!AE295)-1</f>
        <v>3.0891231911603034E-2</v>
      </c>
      <c r="J286" s="425">
        <f>('FX data'!H296/'FX data'!H295)-1</f>
        <v>-1.987237921604379E-2</v>
      </c>
      <c r="K286" s="575">
        <f t="shared" si="69"/>
        <v>1.0404970420561099E-2</v>
      </c>
      <c r="L286" s="460">
        <f>('IdxETF data'!AG296/'IdxETF data'!AG295)-1</f>
        <v>3.7410884808972478E-2</v>
      </c>
      <c r="M286" s="460">
        <f>('FX data'!I295/'FX data'!I296)-1</f>
        <v>2.3494860499264636E-3</v>
      </c>
      <c r="N286" s="460">
        <f t="shared" si="70"/>
        <v>3.984826721087309E-2</v>
      </c>
      <c r="O286" s="576">
        <f>('IdxETF data'!AO296/'IdxETF data'!AO295)-1</f>
        <v>7.4500358716887982E-2</v>
      </c>
      <c r="P286" s="576">
        <f>('FX data'!L295/'FX data'!L296)-1</f>
        <v>-1.0018740089375866E-2</v>
      </c>
      <c r="Q286" s="576">
        <f t="shared" si="71"/>
        <v>6.3735218896962431E-2</v>
      </c>
      <c r="R286" s="577">
        <f>('IdxETF data'!AY296/'IdxETF data'!AY295)-1</f>
        <v>1.4913847748898812E-2</v>
      </c>
      <c r="S286" s="577">
        <f>('FX data'!P296/'FX data'!P295)-1</f>
        <v>8.3819787456966832E-3</v>
      </c>
      <c r="T286" s="577">
        <f t="shared" si="72"/>
        <v>2.3420834049443284E-2</v>
      </c>
      <c r="V286">
        <f t="shared" si="73"/>
        <v>276</v>
      </c>
      <c r="W286" s="591">
        <f t="shared" si="74"/>
        <v>44927</v>
      </c>
      <c r="X286" s="537">
        <f t="shared" si="75"/>
        <v>6.1752832400052027E-2</v>
      </c>
      <c r="Y286" s="599">
        <f t="shared" si="76"/>
        <v>7.3516258720846439E-2</v>
      </c>
      <c r="Z286" s="603">
        <f t="shared" si="77"/>
        <v>9.2834138845519609E-2</v>
      </c>
      <c r="AA286" s="607">
        <f t="shared" si="78"/>
        <v>9.9364766298245533E-2</v>
      </c>
      <c r="AB286" s="612">
        <f t="shared" si="79"/>
        <v>8.5017882196179562E-2</v>
      </c>
      <c r="AC286" s="617">
        <f t="shared" si="80"/>
        <v>2.7453116681649181E-2</v>
      </c>
      <c r="AD286" s="1213">
        <f t="shared" si="81"/>
        <v>7.0837269112583146E-2</v>
      </c>
      <c r="AE286" s="1214"/>
      <c r="AF286" s="1211">
        <f t="shared" si="82"/>
        <v>6.1752832400052027E-2</v>
      </c>
      <c r="AG286" s="1212"/>
      <c r="AH286" s="1149">
        <f t="shared" si="83"/>
        <v>258.1098813831801</v>
      </c>
      <c r="AI286" s="1149"/>
    </row>
    <row r="287" spans="3:35">
      <c r="C287" s="390">
        <f>'Step #4'!B287</f>
        <v>282</v>
      </c>
      <c r="D287" s="562">
        <f>'Step #4'!C287</f>
        <v>45108</v>
      </c>
      <c r="E287" s="581">
        <f>('IdxETF data'!C297/'IdxETF data'!C296)-1</f>
        <v>3.1138913980379268E-2</v>
      </c>
      <c r="F287" s="458">
        <f>('IdxETF data'!AA297/'IdxETF data'!AA296)-1</f>
        <v>2.7788354484452826E-2</v>
      </c>
      <c r="G287" s="458">
        <f>('FX data'!G296/'FX data'!G297)-1</f>
        <v>-2.0248618784530437E-2</v>
      </c>
      <c r="H287" s="565">
        <f t="shared" si="68"/>
        <v>6.9770599033172065E-3</v>
      </c>
      <c r="I287" s="575">
        <f>('IdxETF data'!AE297/'IdxETF data'!AE296)-1</f>
        <v>1.8511984825383632E-2</v>
      </c>
      <c r="J287" s="425">
        <f>('FX data'!H297/'FX data'!H296)-1</f>
        <v>1.5531994047619291E-2</v>
      </c>
      <c r="K287" s="575">
        <f t="shared" si="69"/>
        <v>3.4331506911120302E-2</v>
      </c>
      <c r="L287" s="460">
        <f>('IdxETF data'!AG297/'IdxETF data'!AG296)-1</f>
        <v>6.1455030583147385E-2</v>
      </c>
      <c r="M287" s="460">
        <f>('FX data'!I296/'FX data'!I297)-1</f>
        <v>-2.808379182250853E-4</v>
      </c>
      <c r="N287" s="460">
        <f t="shared" si="70"/>
        <v>6.1156933762068766E-2</v>
      </c>
      <c r="O287" s="576">
        <f>('IdxETF data'!AO297/'IdxETF data'!AO296)-1</f>
        <v>-5.0680325417284955E-4</v>
      </c>
      <c r="P287" s="576">
        <f>('FX data'!L296/'FX data'!L297)-1</f>
        <v>-3.986159169550163E-2</v>
      </c>
      <c r="Q287" s="576">
        <f t="shared" si="71"/>
        <v>-4.0348192965286689E-2</v>
      </c>
      <c r="R287" s="577">
        <f>('IdxETF data'!AY297/'IdxETF data'!AY296)-1</f>
        <v>5.2425075131056875E-2</v>
      </c>
      <c r="S287" s="577">
        <f>('FX data'!P297/'FX data'!P296)-1</f>
        <v>1.7069912423928191E-3</v>
      </c>
      <c r="T287" s="577">
        <f t="shared" si="72"/>
        <v>5.4221555517580233E-2</v>
      </c>
      <c r="V287">
        <f t="shared" si="73"/>
        <v>277</v>
      </c>
      <c r="W287" s="591">
        <f t="shared" si="74"/>
        <v>44958</v>
      </c>
      <c r="X287" s="537">
        <f t="shared" si="75"/>
        <v>-2.6112446646715304E-2</v>
      </c>
      <c r="Y287" s="599">
        <f t="shared" si="76"/>
        <v>3.3192535872380136E-2</v>
      </c>
      <c r="Z287" s="603">
        <f t="shared" si="77"/>
        <v>5.0093036913145372E-2</v>
      </c>
      <c r="AA287" s="607">
        <f t="shared" si="78"/>
        <v>-9.7531911764886181E-2</v>
      </c>
      <c r="AB287" s="612">
        <f t="shared" si="79"/>
        <v>1.6454640142180121E-2</v>
      </c>
      <c r="AC287" s="617">
        <f t="shared" si="80"/>
        <v>-5.4260310612273988E-2</v>
      </c>
      <c r="AD287" s="1213">
        <f t="shared" si="81"/>
        <v>-1.1485900964355301E-2</v>
      </c>
      <c r="AE287" s="1214"/>
      <c r="AF287" s="1211">
        <f t="shared" si="82"/>
        <v>-2.6112446646715304E-2</v>
      </c>
      <c r="AG287" s="1212"/>
      <c r="AH287" s="1149">
        <f t="shared" si="83"/>
        <v>255.1452568476914</v>
      </c>
      <c r="AI287" s="1149"/>
    </row>
    <row r="288" spans="3:35">
      <c r="C288" s="390">
        <f>'Step #4'!B288</f>
        <v>283</v>
      </c>
      <c r="D288" s="562">
        <f>'Step #4'!C288</f>
        <v>45139</v>
      </c>
      <c r="E288" s="581">
        <f>('IdxETF data'!C298/'IdxETF data'!C297)-1</f>
        <v>-1.771643248143373E-2</v>
      </c>
      <c r="F288" s="458">
        <f>('IdxETF data'!AA298/'IdxETF data'!AA297)-1</f>
        <v>-5.2007922714914057E-2</v>
      </c>
      <c r="G288" s="458">
        <f>('FX data'!G297/'FX data'!G298)-1</f>
        <v>8.7077673284570167E-3</v>
      </c>
      <c r="H288" s="565">
        <f t="shared" si="68"/>
        <v>-4.3753028276694916E-2</v>
      </c>
      <c r="I288" s="575">
        <f>('IdxETF data'!AE298/'IdxETF data'!AE297)-1</f>
        <v>-3.0385794565269242E-2</v>
      </c>
      <c r="J288" s="425">
        <f>('FX data'!H298/'FX data'!H297)-1</f>
        <v>4.7623408737063055E-3</v>
      </c>
      <c r="K288" s="575">
        <f t="shared" si="69"/>
        <v>-2.5768161203001183E-2</v>
      </c>
      <c r="L288" s="460">
        <f>('IdxETF data'!AG298/'IdxETF data'!AG297)-1</f>
        <v>-8.4510385121285281E-2</v>
      </c>
      <c r="M288" s="460">
        <f>('FX data'!I297/'FX data'!I298)-1</f>
        <v>5.1065576925544143E-3</v>
      </c>
      <c r="N288" s="460">
        <f t="shared" si="70"/>
        <v>-7.9835384585972724E-2</v>
      </c>
      <c r="O288" s="576">
        <f>('IdxETF data'!AO298/'IdxETF data'!AO297)-1</f>
        <v>-1.6666925723803239E-2</v>
      </c>
      <c r="P288" s="576">
        <f>('FX data'!L297/'FX data'!L298)-1</f>
        <v>8.0926468536346441E-3</v>
      </c>
      <c r="Q288" s="576">
        <f t="shared" si="71"/>
        <v>-8.7091584141870682E-3</v>
      </c>
      <c r="R288" s="577">
        <f>('IdxETF data'!AY298/'IdxETF data'!AY297)-1</f>
        <v>-4.1695544085593617E-2</v>
      </c>
      <c r="S288" s="577">
        <f>('FX data'!P298/'FX data'!P297)-1</f>
        <v>-1.0002222716159026E-2</v>
      </c>
      <c r="T288" s="577">
        <f t="shared" si="72"/>
        <v>-5.1280718683537119E-2</v>
      </c>
      <c r="V288">
        <f t="shared" si="73"/>
        <v>278</v>
      </c>
      <c r="W288" s="591">
        <f t="shared" si="74"/>
        <v>44986</v>
      </c>
      <c r="X288" s="537">
        <f t="shared" si="75"/>
        <v>3.5051572358727023E-2</v>
      </c>
      <c r="Y288" s="599">
        <f t="shared" si="76"/>
        <v>-2.0227410671066037E-2</v>
      </c>
      <c r="Z288" s="603">
        <f t="shared" si="77"/>
        <v>-5.4786354249067859E-3</v>
      </c>
      <c r="AA288" s="607">
        <f t="shared" si="78"/>
        <v>2.9976754543439288E-2</v>
      </c>
      <c r="AB288" s="612">
        <f t="shared" si="79"/>
        <v>-2.7559906907405396E-2</v>
      </c>
      <c r="AC288" s="617">
        <f t="shared" si="80"/>
        <v>2.1393656986645082E-2</v>
      </c>
      <c r="AD288" s="1213">
        <f t="shared" si="81"/>
        <v>1.2545772491362784E-2</v>
      </c>
      <c r="AE288" s="1214"/>
      <c r="AF288" s="1211">
        <f t="shared" si="82"/>
        <v>3.5051572358727023E-2</v>
      </c>
      <c r="AG288" s="1212"/>
      <c r="AH288" s="1149">
        <f t="shared" si="83"/>
        <v>258.34625119235284</v>
      </c>
      <c r="AI288" s="1149"/>
    </row>
    <row r="289" spans="3:35">
      <c r="C289" s="390">
        <f>'Step #4'!B289</f>
        <v>284</v>
      </c>
      <c r="D289" s="562">
        <f>'Step #4'!C289</f>
        <v>45170</v>
      </c>
      <c r="E289" s="581">
        <f>('IdxETF data'!C299/'IdxETF data'!C298)-1</f>
        <v>-4.871929116215501E-2</v>
      </c>
      <c r="F289" s="458">
        <f>('IdxETF data'!AA299/'IdxETF data'!AA298)-1</f>
        <v>-3.0144702208716456E-3</v>
      </c>
      <c r="G289" s="458">
        <f>('FX data'!G298/'FX data'!G299)-1</f>
        <v>-1.1445335096272991E-2</v>
      </c>
      <c r="H289" s="565">
        <f t="shared" si="68"/>
        <v>-1.4425303695329017E-2</v>
      </c>
      <c r="I289" s="575">
        <f>('IdxETF data'!AE299/'IdxETF data'!AE298)-1</f>
        <v>-3.5147500185519487E-2</v>
      </c>
      <c r="J289" s="425">
        <f>('FX data'!H299/'FX data'!H298)-1</f>
        <v>-1.6771488469601636E-2</v>
      </c>
      <c r="K289" s="575">
        <f t="shared" si="69"/>
        <v>-5.1329512761024376E-2</v>
      </c>
      <c r="L289" s="460">
        <f>('IdxETF data'!AG299/'IdxETF data'!AG298)-1</f>
        <v>-3.1139076576125024E-2</v>
      </c>
      <c r="M289" s="460">
        <f>('FX data'!I298/'FX data'!I299)-1</f>
        <v>-6.6023426845278621E-3</v>
      </c>
      <c r="N289" s="460">
        <f t="shared" si="70"/>
        <v>-3.7535828406217608E-2</v>
      </c>
      <c r="O289" s="576">
        <f>('IdxETF data'!AO299/'IdxETF data'!AO298)-1</f>
        <v>-2.3351812349449164E-2</v>
      </c>
      <c r="P289" s="576">
        <f>('FX data'!L298/'FX data'!L299)-1</f>
        <v>-1.9562243502051935E-2</v>
      </c>
      <c r="Q289" s="576">
        <f t="shared" si="71"/>
        <v>-4.2457242012106988E-2</v>
      </c>
      <c r="R289" s="577">
        <f>('IdxETF data'!AY299/'IdxETF data'!AY298)-1</f>
        <v>-4.9145259515628315E-3</v>
      </c>
      <c r="S289" s="577">
        <f>('FX data'!P299/'FX data'!P298)-1</f>
        <v>1.3471037269869868E-2</v>
      </c>
      <c r="T289" s="577">
        <f t="shared" si="72"/>
        <v>8.4903075560498475E-3</v>
      </c>
      <c r="V289">
        <f t="shared" si="73"/>
        <v>279</v>
      </c>
      <c r="W289" s="591">
        <f t="shared" si="74"/>
        <v>45017</v>
      </c>
      <c r="X289" s="537">
        <f t="shared" si="75"/>
        <v>1.464236088297044E-2</v>
      </c>
      <c r="Y289" s="599">
        <f t="shared" si="76"/>
        <v>1.3630735087300838E-2</v>
      </c>
      <c r="Z289" s="603">
        <f t="shared" si="77"/>
        <v>3.9493552834008128E-2</v>
      </c>
      <c r="AA289" s="607">
        <f t="shared" si="78"/>
        <v>-2.4855733670366975E-2</v>
      </c>
      <c r="AB289" s="612">
        <f t="shared" si="79"/>
        <v>5.6042958053087677E-2</v>
      </c>
      <c r="AC289" s="617">
        <f t="shared" si="80"/>
        <v>-6.7610554288187741E-3</v>
      </c>
      <c r="AD289" s="1213">
        <f t="shared" si="81"/>
        <v>1.6268204436774712E-2</v>
      </c>
      <c r="AE289" s="1214"/>
      <c r="AF289" s="1211">
        <f t="shared" si="82"/>
        <v>1.464236088297044E-2</v>
      </c>
      <c r="AG289" s="1212"/>
      <c r="AH289" s="1149">
        <f t="shared" si="83"/>
        <v>262.54908082222443</v>
      </c>
      <c r="AI289" s="1149"/>
    </row>
    <row r="290" spans="3:35">
      <c r="C290" s="390">
        <f>'Step #4'!B290</f>
        <v>285</v>
      </c>
      <c r="D290" s="562">
        <f>'Step #4'!C290</f>
        <v>45200</v>
      </c>
      <c r="E290" s="581">
        <f>('IdxETF data'!C300/'IdxETF data'!C299)-1</f>
        <v>-2.1979687736850106E-2</v>
      </c>
      <c r="F290" s="458">
        <f>('IdxETF data'!AA300/'IdxETF data'!AA299)-1</f>
        <v>-2.9482345658052189E-2</v>
      </c>
      <c r="G290" s="458">
        <f>('FX data'!G299/'FX data'!G300)-1</f>
        <v>-4.851973684210531E-3</v>
      </c>
      <c r="H290" s="565">
        <f t="shared" si="68"/>
        <v>-3.4191271776981003E-2</v>
      </c>
      <c r="I290" s="575">
        <f>('IdxETF data'!AE300/'IdxETF data'!AE299)-1</f>
        <v>-3.7450832548807877E-2</v>
      </c>
      <c r="J290" s="425">
        <f>('FX data'!H300/'FX data'!H299)-1</f>
        <v>-2.6606099935106986E-2</v>
      </c>
      <c r="K290" s="575">
        <f t="shared" si="69"/>
        <v>-6.3060511890468351E-2</v>
      </c>
      <c r="L290" s="460">
        <f>('IdxETF data'!AG300/'IdxETF data'!AG299)-1</f>
        <v>-3.9146153317536903E-2</v>
      </c>
      <c r="M290" s="460">
        <f>('FX data'!I299/'FX data'!I300)-1</f>
        <v>1.6980746642152322E-3</v>
      </c>
      <c r="N290" s="460">
        <f t="shared" si="70"/>
        <v>-3.7514551744471714E-2</v>
      </c>
      <c r="O290" s="576">
        <f>('IdxETF data'!AO300/'IdxETF data'!AO299)-1</f>
        <v>-3.1351041255766821E-2</v>
      </c>
      <c r="P290" s="576">
        <f>('FX data'!L299/'FX data'!L300)-1</f>
        <v>-2.4032042723631686E-2</v>
      </c>
      <c r="Q290" s="576">
        <f t="shared" si="71"/>
        <v>-5.4629654416509577E-2</v>
      </c>
      <c r="R290" s="577">
        <f>('IdxETF data'!AY300/'IdxETF data'!AY299)-1</f>
        <v>-4.651876077144379E-2</v>
      </c>
      <c r="S290" s="577">
        <f>('FX data'!P300/'FX data'!P299)-1</f>
        <v>1.3735046521931693E-2</v>
      </c>
      <c r="T290" s="577">
        <f t="shared" si="72"/>
        <v>-3.3422651592850516E-2</v>
      </c>
      <c r="V290">
        <f t="shared" si="73"/>
        <v>280</v>
      </c>
      <c r="W290" s="591">
        <f t="shared" si="74"/>
        <v>45047</v>
      </c>
      <c r="X290" s="537">
        <f t="shared" si="75"/>
        <v>2.4823239348792381E-3</v>
      </c>
      <c r="Y290" s="599">
        <f t="shared" si="76"/>
        <v>-4.113029544013036E-2</v>
      </c>
      <c r="Z290" s="603">
        <f t="shared" si="77"/>
        <v>-9.0902441568398995E-3</v>
      </c>
      <c r="AA290" s="607">
        <f t="shared" si="78"/>
        <v>-8.3454970671826167E-2</v>
      </c>
      <c r="AB290" s="612">
        <f t="shared" si="79"/>
        <v>3.1432120977959777E-2</v>
      </c>
      <c r="AC290" s="617">
        <f t="shared" si="80"/>
        <v>-2.7973364739246165E-2</v>
      </c>
      <c r="AD290" s="1213">
        <f t="shared" si="81"/>
        <v>-1.4539772808905102E-2</v>
      </c>
      <c r="AE290" s="1214"/>
      <c r="AF290" s="1211">
        <f t="shared" si="82"/>
        <v>2.4823239348792381E-3</v>
      </c>
      <c r="AG290" s="1212"/>
      <c r="AH290" s="1149">
        <f t="shared" si="83"/>
        <v>258.73167683588241</v>
      </c>
      <c r="AI290" s="1149"/>
    </row>
    <row r="291" spans="3:35">
      <c r="C291" s="390">
        <f>'Step #4'!B291</f>
        <v>286</v>
      </c>
      <c r="D291" s="562">
        <f>'Step #4'!C291</f>
        <v>45231</v>
      </c>
      <c r="E291" s="581">
        <f>('IdxETF data'!C301/'IdxETF data'!C300)-1</f>
        <v>8.9179264628737709E-2</v>
      </c>
      <c r="F291" s="458">
        <f>('IdxETF data'!AA301/'IdxETF data'!AA300)-1</f>
        <v>3.6114365794708281E-3</v>
      </c>
      <c r="G291" s="458">
        <f>('FX data'!G300/'FX data'!G301)-1</f>
        <v>-2.9381619405534076E-3</v>
      </c>
      <c r="H291" s="565">
        <f t="shared" si="68"/>
        <v>6.6266365340883482E-4</v>
      </c>
      <c r="I291" s="575">
        <f>('IdxETF data'!AE301/'IdxETF data'!AE300)-1</f>
        <v>9.4872221623545805E-2</v>
      </c>
      <c r="J291" s="425">
        <f>('FX data'!H301/'FX data'!H300)-1</f>
        <v>3.6190476190476328E-3</v>
      </c>
      <c r="K291" s="575">
        <f t="shared" si="69"/>
        <v>9.8834616330373937E-2</v>
      </c>
      <c r="L291" s="460">
        <f>('IdxETF data'!AG301/'IdxETF data'!AG300)-1</f>
        <v>-4.0671841891115612E-3</v>
      </c>
      <c r="M291" s="460">
        <f>('FX data'!I300/'FX data'!I301)-1</f>
        <v>1.188787053725493E-3</v>
      </c>
      <c r="N291" s="460">
        <f t="shared" si="70"/>
        <v>-2.8832321512951564E-3</v>
      </c>
      <c r="O291" s="576">
        <f>('IdxETF data'!AO301/'IdxETF data'!AO300)-1</f>
        <v>8.51632853881088E-2</v>
      </c>
      <c r="P291" s="576">
        <f>('FX data'!L300/'FX data'!L301)-1</f>
        <v>-7.6841547429782331E-3</v>
      </c>
      <c r="Q291" s="576">
        <f t="shared" si="71"/>
        <v>7.682472278178798E-2</v>
      </c>
      <c r="R291" s="577">
        <f>('IdxETF data'!AY301/'IdxETF data'!AY300)-1</f>
        <v>1.7113575521763291E-3</v>
      </c>
      <c r="S291" s="577">
        <f>('FX data'!P301/'FX data'!P300)-1</f>
        <v>-1.6754079254078791E-3</v>
      </c>
      <c r="T291" s="577">
        <f t="shared" si="72"/>
        <v>3.3082404762296846E-5</v>
      </c>
      <c r="V291">
        <f t="shared" si="73"/>
        <v>281</v>
      </c>
      <c r="W291" s="591">
        <f t="shared" si="74"/>
        <v>45078</v>
      </c>
      <c r="X291" s="537">
        <f t="shared" si="75"/>
        <v>6.4727512841431301E-2</v>
      </c>
      <c r="Y291" s="599">
        <f t="shared" si="76"/>
        <v>-2.5713444675185548E-2</v>
      </c>
      <c r="Z291" s="603">
        <f t="shared" si="77"/>
        <v>1.0404970420561099E-2</v>
      </c>
      <c r="AA291" s="607">
        <f t="shared" si="78"/>
        <v>3.984826721087309E-2</v>
      </c>
      <c r="AB291" s="612">
        <f t="shared" si="79"/>
        <v>6.3735218896962431E-2</v>
      </c>
      <c r="AC291" s="617">
        <f t="shared" si="80"/>
        <v>2.3420834049443284E-2</v>
      </c>
      <c r="AD291" s="1213">
        <f t="shared" si="81"/>
        <v>3.629516601410674E-2</v>
      </c>
      <c r="AE291" s="1214"/>
      <c r="AF291" s="1211">
        <f t="shared" si="82"/>
        <v>6.4727512841431301E-2</v>
      </c>
      <c r="AG291" s="1212"/>
      <c r="AH291" s="1149">
        <f t="shared" si="83"/>
        <v>268.12238599974893</v>
      </c>
      <c r="AI291" s="1149"/>
    </row>
    <row r="292" spans="3:35">
      <c r="C292" s="390">
        <f>'Step #4'!B292</f>
        <v>287</v>
      </c>
      <c r="D292" s="562">
        <f>'Step #4'!C292</f>
        <v>45261</v>
      </c>
      <c r="E292" s="581">
        <f>('IdxETF data'!C302/'IdxETF data'!C301)-1</f>
        <v>4.4229169403213753E-2</v>
      </c>
      <c r="F292" s="458">
        <f>('IdxETF data'!AA302/'IdxETF data'!AA301)-1</f>
        <v>-1.8067308011636363E-2</v>
      </c>
      <c r="G292" s="458">
        <f>('FX data'!G301/'FX data'!G302)-1</f>
        <v>2.5060936318045401E-2</v>
      </c>
      <c r="H292" s="565">
        <f t="shared" si="68"/>
        <v>6.5408446508909979E-3</v>
      </c>
      <c r="I292" s="575">
        <f>('IdxETF data'!AE302/'IdxETF data'!AE301)-1</f>
        <v>3.3067944995427201E-2</v>
      </c>
      <c r="J292" s="425">
        <f>('FX data'!H302/'FX data'!H301)-1</f>
        <v>3.2264186752704482E-2</v>
      </c>
      <c r="K292" s="575">
        <f t="shared" si="69"/>
        <v>6.6399042100992345E-2</v>
      </c>
      <c r="L292" s="460">
        <f>('IdxETF data'!AG302/'IdxETF data'!AG301)-1</f>
        <v>2.6461289246282327E-4</v>
      </c>
      <c r="M292" s="460">
        <f>('FX data'!I301/'FX data'!I302)-1</f>
        <v>1.0748973089178548E-3</v>
      </c>
      <c r="N292" s="460">
        <f t="shared" si="70"/>
        <v>1.3397946330666599E-3</v>
      </c>
      <c r="O292" s="576">
        <f>('IdxETF data'!AO302/'IdxETF data'!AO301)-1</f>
        <v>-6.7843713094817293E-4</v>
      </c>
      <c r="P292" s="576">
        <f>('FX data'!L301/'FX data'!L302)-1</f>
        <v>2.6938775510204183E-2</v>
      </c>
      <c r="Q292" s="576">
        <f t="shared" si="71"/>
        <v>2.6242062113687625E-2</v>
      </c>
      <c r="R292" s="577">
        <f>('IdxETF data'!AY302/'IdxETF data'!AY301)-1</f>
        <v>5.4435592222674245E-2</v>
      </c>
      <c r="S292" s="577">
        <f>('FX data'!P302/'FX data'!P301)-1</f>
        <v>-2.6413717621306065E-2</v>
      </c>
      <c r="T292" s="577">
        <f t="shared" si="72"/>
        <v>2.6584028239849955E-2</v>
      </c>
      <c r="V292">
        <f t="shared" si="73"/>
        <v>282</v>
      </c>
      <c r="W292" s="591">
        <f t="shared" si="74"/>
        <v>45108</v>
      </c>
      <c r="X292" s="537">
        <f t="shared" si="75"/>
        <v>3.1138913980379268E-2</v>
      </c>
      <c r="Y292" s="599">
        <f t="shared" si="76"/>
        <v>6.9770599033172065E-3</v>
      </c>
      <c r="Z292" s="603">
        <f t="shared" si="77"/>
        <v>3.4331506911120302E-2</v>
      </c>
      <c r="AA292" s="607">
        <f t="shared" si="78"/>
        <v>6.1156933762068766E-2</v>
      </c>
      <c r="AB292" s="612">
        <f t="shared" si="79"/>
        <v>-4.0348192965286689E-2</v>
      </c>
      <c r="AC292" s="617">
        <f t="shared" si="80"/>
        <v>5.4221555517580233E-2</v>
      </c>
      <c r="AD292" s="1213">
        <f t="shared" si="81"/>
        <v>2.6154880245753565E-2</v>
      </c>
      <c r="AE292" s="1214"/>
      <c r="AF292" s="1211">
        <f t="shared" si="82"/>
        <v>3.1138913980379268E-2</v>
      </c>
      <c r="AG292" s="1212"/>
      <c r="AH292" s="1149">
        <f t="shared" si="83"/>
        <v>275.13509489677807</v>
      </c>
      <c r="AI292" s="1149"/>
    </row>
    <row r="293" spans="3:35">
      <c r="C293" s="390">
        <f>'Step #4'!B293</f>
        <v>288</v>
      </c>
      <c r="D293" s="562">
        <f>'Step #4'!C293</f>
        <v>45292</v>
      </c>
      <c r="E293" s="581">
        <f>('IdxETF data'!C303/'IdxETF data'!C302)-1</f>
        <v>1.5895744712075555E-2</v>
      </c>
      <c r="F293" s="458">
        <f>('IdxETF data'!AA303/'IdxETF data'!AA302)-1</f>
        <v>-6.2652447634487962E-2</v>
      </c>
      <c r="G293" s="458">
        <f>('FX data'!G302/'FX data'!G303)-1</f>
        <v>-5.6002016072576044E-4</v>
      </c>
      <c r="H293" s="565">
        <f t="shared" si="68"/>
        <v>-6.3177381161419577E-2</v>
      </c>
      <c r="I293" s="575">
        <f>('IdxETF data'!AE303/'IdxETF data'!AE302)-1</f>
        <v>9.080850312236155E-3</v>
      </c>
      <c r="J293" s="425">
        <f>('FX data'!H303/'FX data'!H302)-1</f>
        <v>7.2623644052214331E-3</v>
      </c>
      <c r="K293" s="575">
        <f t="shared" si="69"/>
        <v>1.6409163161534401E-2</v>
      </c>
      <c r="L293" s="460">
        <f>('IdxETF data'!AG303/'IdxETF data'!AG302)-1</f>
        <v>-9.1645715544809381E-2</v>
      </c>
      <c r="M293" s="460">
        <f>('FX data'!I302/'FX data'!I303)-1</f>
        <v>-3.8387715930898736E-5</v>
      </c>
      <c r="N293" s="460">
        <f t="shared" si="70"/>
        <v>-9.1680585191045716E-2</v>
      </c>
      <c r="O293" s="576">
        <f>('IdxETF data'!AO303/'IdxETF data'!AO302)-1</f>
        <v>8.4345104177181884E-2</v>
      </c>
      <c r="P293" s="576">
        <f>('FX data'!L302/'FX data'!L303)-1</f>
        <v>3.6013813517513649E-2</v>
      </c>
      <c r="Q293" s="576">
        <f t="shared" si="71"/>
        <v>0.12339650654764789</v>
      </c>
      <c r="R293" s="577">
        <f>('IdxETF data'!AY303/'IdxETF data'!AY302)-1</f>
        <v>-2.6929857530823886E-2</v>
      </c>
      <c r="S293" s="577">
        <f>('FX data'!P303/'FX data'!P302)-1</f>
        <v>-5.9956531514652189E-3</v>
      </c>
      <c r="T293" s="577">
        <f t="shared" si="72"/>
        <v>-3.2764048597115902E-2</v>
      </c>
      <c r="V293">
        <f t="shared" si="73"/>
        <v>283</v>
      </c>
      <c r="W293" s="591">
        <f t="shared" si="74"/>
        <v>45139</v>
      </c>
      <c r="X293" s="537">
        <f t="shared" si="75"/>
        <v>-1.771643248143373E-2</v>
      </c>
      <c r="Y293" s="599">
        <f t="shared" si="76"/>
        <v>-4.3753028276694916E-2</v>
      </c>
      <c r="Z293" s="603">
        <f t="shared" si="77"/>
        <v>-2.5768161203001183E-2</v>
      </c>
      <c r="AA293" s="607">
        <f t="shared" si="78"/>
        <v>-7.9835384585972724E-2</v>
      </c>
      <c r="AB293" s="612">
        <f t="shared" si="79"/>
        <v>-8.7091584141870682E-3</v>
      </c>
      <c r="AC293" s="617">
        <f t="shared" si="80"/>
        <v>-5.1280718683537119E-2</v>
      </c>
      <c r="AD293" s="1213">
        <f t="shared" si="81"/>
        <v>-3.1497277582897595E-2</v>
      </c>
      <c r="AE293" s="1214"/>
      <c r="AF293" s="1211">
        <f t="shared" si="82"/>
        <v>-1.771643248143373E-2</v>
      </c>
      <c r="AG293" s="1212"/>
      <c r="AH293" s="1149">
        <f t="shared" si="83"/>
        <v>266.4690884400174</v>
      </c>
      <c r="AI293" s="1149"/>
    </row>
    <row r="294" spans="3:35">
      <c r="C294" s="390">
        <f>'Step #4'!B294</f>
        <v>289</v>
      </c>
      <c r="D294" s="562">
        <f>'Step #4'!C294</f>
        <v>45323</v>
      </c>
      <c r="E294" s="581">
        <f>('IdxETF data'!C304/'IdxETF data'!C303)-1</f>
        <v>5.1720615397315317E-2</v>
      </c>
      <c r="F294" s="458">
        <f>('IdxETF data'!AA304/'IdxETF data'!AA303)-1</f>
        <v>8.1269102844263807E-2</v>
      </c>
      <c r="G294" s="458">
        <f>('FX data'!G303/'FX data'!G304)-1</f>
        <v>-5.1950584269976341E-3</v>
      </c>
      <c r="H294" s="565">
        <f t="shared" si="68"/>
        <v>7.5651846679680501E-2</v>
      </c>
      <c r="I294" s="575">
        <f>('IdxETF data'!AE304/'IdxETF data'!AE303)-1</f>
        <v>4.5814049520372269E-2</v>
      </c>
      <c r="J294" s="425">
        <f>('FX data'!H304/'FX data'!H303)-1</f>
        <v>-8.3964588847310617E-3</v>
      </c>
      <c r="K294" s="575">
        <f t="shared" si="69"/>
        <v>3.7032914852500376E-2</v>
      </c>
      <c r="L294" s="460">
        <f>('IdxETF data'!AG304/'IdxETF data'!AG303)-1</f>
        <v>6.6281206300906614E-2</v>
      </c>
      <c r="M294" s="460">
        <f>('FX data'!I303/'FX data'!I304)-1</f>
        <v>-5.3713934929400242E-4</v>
      </c>
      <c r="N294" s="460">
        <f t="shared" si="70"/>
        <v>6.570846470758962E-2</v>
      </c>
      <c r="O294" s="576">
        <f>('IdxETF data'!AO304/'IdxETF data'!AO303)-1</f>
        <v>7.9353581340560808E-2</v>
      </c>
      <c r="P294" s="576">
        <f>('FX data'!L303/'FX data'!L304)-1</f>
        <v>-2.9347379942536778E-2</v>
      </c>
      <c r="Q294" s="576">
        <f t="shared" si="71"/>
        <v>4.7677381696621612E-2</v>
      </c>
      <c r="R294" s="577">
        <f>('IdxETF data'!AY304/'IdxETF data'!AY303)-1</f>
        <v>-3.5394470568141934E-3</v>
      </c>
      <c r="S294" s="577">
        <f>('FX data'!P304/'FX data'!P303)-1</f>
        <v>7.7659654678428058E-3</v>
      </c>
      <c r="T294" s="577">
        <f t="shared" si="72"/>
        <v>4.1990311874100517E-3</v>
      </c>
      <c r="V294">
        <f t="shared" si="73"/>
        <v>284</v>
      </c>
      <c r="W294" s="591">
        <f t="shared" si="74"/>
        <v>45170</v>
      </c>
      <c r="X294" s="537">
        <f t="shared" si="75"/>
        <v>-4.871929116215501E-2</v>
      </c>
      <c r="Y294" s="599">
        <f t="shared" si="76"/>
        <v>-1.4425303695329017E-2</v>
      </c>
      <c r="Z294" s="603">
        <f t="shared" si="77"/>
        <v>-5.1329512761024376E-2</v>
      </c>
      <c r="AA294" s="607">
        <f t="shared" si="78"/>
        <v>-3.7535828406217608E-2</v>
      </c>
      <c r="AB294" s="612">
        <f t="shared" si="79"/>
        <v>-4.2457242012106988E-2</v>
      </c>
      <c r="AC294" s="617">
        <f t="shared" si="80"/>
        <v>8.4903075560498475E-3</v>
      </c>
      <c r="AD294" s="1213">
        <f t="shared" si="81"/>
        <v>-3.6501215219542492E-2</v>
      </c>
      <c r="AE294" s="1214"/>
      <c r="AF294" s="1211">
        <f t="shared" si="82"/>
        <v>-4.871929116215501E-2</v>
      </c>
      <c r="AG294" s="1212"/>
      <c r="AH294" s="1149">
        <f t="shared" si="83"/>
        <v>256.74264289351299</v>
      </c>
      <c r="AI294" s="1149"/>
    </row>
    <row r="295" spans="3:35">
      <c r="C295" s="390">
        <f>'Step #4'!B295</f>
        <v>290</v>
      </c>
      <c r="D295" s="562">
        <f>'Step #4'!C295</f>
        <v>45352</v>
      </c>
      <c r="E295" s="581">
        <f>('IdxETF data'!C305/'IdxETF data'!C304)-1</f>
        <v>3.1018764704381807E-2</v>
      </c>
      <c r="F295" s="458">
        <f>('IdxETF data'!AA305/'IdxETF data'!AA304)-1</f>
        <v>8.6217646957402749E-3</v>
      </c>
      <c r="G295" s="458">
        <f>('FX data'!G304/'FX data'!G305)-1</f>
        <v>-2.2373540856031049E-3</v>
      </c>
      <c r="H295" s="565">
        <f t="shared" si="68"/>
        <v>6.365120669669988E-3</v>
      </c>
      <c r="I295" s="575">
        <f>('IdxETF data'!AE305/'IdxETF data'!AE304)-1</f>
        <v>4.6062453576761087E-2</v>
      </c>
      <c r="J295" s="425">
        <f>('FX data'!H305/'FX data'!H304)-1</f>
        <v>-3.0372756557754954E-3</v>
      </c>
      <c r="K295" s="575">
        <f t="shared" si="69"/>
        <v>4.2885273552091707E-2</v>
      </c>
      <c r="L295" s="460">
        <f>('IdxETF data'!AG305/'IdxETF data'!AG304)-1</f>
        <v>1.8157392688469276E-3</v>
      </c>
      <c r="M295" s="460">
        <f>('FX data'!I304/'FX data'!I305)-1</f>
        <v>-1.2389990931036543E-3</v>
      </c>
      <c r="N295" s="460">
        <f t="shared" si="70"/>
        <v>5.7449047643576279E-4</v>
      </c>
      <c r="O295" s="576">
        <f>('IdxETF data'!AO305/'IdxETF data'!AO304)-1</f>
        <v>3.0721649381912242E-2</v>
      </c>
      <c r="P295" s="576">
        <f>('FX data'!L304/'FX data'!L305)-1</f>
        <v>-2.6764314247669674E-2</v>
      </c>
      <c r="Q295" s="576">
        <f t="shared" si="71"/>
        <v>3.1350912559784394E-3</v>
      </c>
      <c r="R295" s="577">
        <f>('IdxETF data'!AY305/'IdxETF data'!AY304)-1</f>
        <v>2.6150169307027182E-2</v>
      </c>
      <c r="S295" s="577">
        <f>('FX data'!P305/'FX data'!P304)-1</f>
        <v>5.5364357324554359E-3</v>
      </c>
      <c r="T295" s="577">
        <f t="shared" si="72"/>
        <v>3.1831383771243837E-2</v>
      </c>
      <c r="V295">
        <f t="shared" si="73"/>
        <v>285</v>
      </c>
      <c r="W295" s="591">
        <f t="shared" si="74"/>
        <v>45200</v>
      </c>
      <c r="X295" s="537">
        <f t="shared" si="75"/>
        <v>-2.1979687736850106E-2</v>
      </c>
      <c r="Y295" s="599">
        <f t="shared" si="76"/>
        <v>-3.4191271776981003E-2</v>
      </c>
      <c r="Z295" s="603">
        <f t="shared" si="77"/>
        <v>-6.3060511890468351E-2</v>
      </c>
      <c r="AA295" s="607">
        <f t="shared" si="78"/>
        <v>-3.7514551744471714E-2</v>
      </c>
      <c r="AB295" s="612">
        <f t="shared" si="79"/>
        <v>-5.4629654416509577E-2</v>
      </c>
      <c r="AC295" s="617">
        <f t="shared" si="80"/>
        <v>-3.3422651592850516E-2</v>
      </c>
      <c r="AD295" s="1213">
        <f t="shared" si="81"/>
        <v>-3.5936328420240631E-2</v>
      </c>
      <c r="AE295" s="1214"/>
      <c r="AF295" s="1211">
        <f t="shared" si="82"/>
        <v>-2.1979687736850106E-2</v>
      </c>
      <c r="AG295" s="1212"/>
      <c r="AH295" s="1149">
        <f t="shared" si="83"/>
        <v>247.51625495901115</v>
      </c>
      <c r="AI295" s="1149"/>
    </row>
    <row r="296" spans="3:35">
      <c r="C296" s="390">
        <f>'Step #4'!B296</f>
        <v>291</v>
      </c>
      <c r="D296" s="562">
        <f>'Step #4'!C296</f>
        <v>45383</v>
      </c>
      <c r="E296" s="581">
        <f>('IdxETF data'!C306/'IdxETF data'!C305)-1</f>
        <v>-4.1615042774082567E-2</v>
      </c>
      <c r="F296" s="458">
        <f>('IdxETF data'!AA306/'IdxETF data'!AA305)-1</f>
        <v>2.0932082706229815E-2</v>
      </c>
      <c r="G296" s="458">
        <f>('FX data'!G305/'FX data'!G306)-1</f>
        <v>-4.8127454776788481E-3</v>
      </c>
      <c r="H296" s="565">
        <f t="shared" si="68"/>
        <v>1.6018596442168187E-2</v>
      </c>
      <c r="I296" s="575">
        <f>('IdxETF data'!AE306/'IdxETF data'!AE305)-1</f>
        <v>-3.0299884164318946E-2</v>
      </c>
      <c r="J296" s="425">
        <f>('FX data'!H306/'FX data'!H305)-1</f>
        <v>-9.1395864106351699E-3</v>
      </c>
      <c r="K296" s="575">
        <f t="shared" si="69"/>
        <v>-3.9162542165402048E-2</v>
      </c>
      <c r="L296" s="460">
        <f>('IdxETF data'!AG306/'IdxETF data'!AG305)-1</f>
        <v>7.385154241657732E-2</v>
      </c>
      <c r="M296" s="460">
        <f>('FX data'!I305/'FX data'!I306)-1</f>
        <v>3.8334249095961503E-4</v>
      </c>
      <c r="N296" s="460">
        <f t="shared" si="70"/>
        <v>7.4263195341768062E-2</v>
      </c>
      <c r="O296" s="576">
        <f>('IdxETF data'!AO306/'IdxETF data'!AO305)-1</f>
        <v>-4.8645242084229823E-2</v>
      </c>
      <c r="P296" s="576">
        <f>('FX data'!L305/'FX data'!L306)-1</f>
        <v>-1.0018455048774078E-2</v>
      </c>
      <c r="Q296" s="576">
        <f t="shared" si="71"/>
        <v>-5.8176346961846259E-2</v>
      </c>
      <c r="R296" s="577">
        <f>('IdxETF data'!AY306/'IdxETF data'!AY305)-1</f>
        <v>2.1302641985283532E-2</v>
      </c>
      <c r="S296" s="577">
        <f>('FX data'!P306/'FX data'!P305)-1</f>
        <v>5.4315476190474055E-3</v>
      </c>
      <c r="T296" s="577">
        <f t="shared" si="72"/>
        <v>2.6849895918685585E-2</v>
      </c>
      <c r="V296">
        <f t="shared" si="73"/>
        <v>286</v>
      </c>
      <c r="W296" s="591">
        <f t="shared" si="74"/>
        <v>45231</v>
      </c>
      <c r="X296" s="537">
        <f t="shared" si="75"/>
        <v>8.9179264628737709E-2</v>
      </c>
      <c r="Y296" s="599">
        <f t="shared" si="76"/>
        <v>6.6266365340883482E-4</v>
      </c>
      <c r="Z296" s="603">
        <f t="shared" si="77"/>
        <v>9.8834616330373937E-2</v>
      </c>
      <c r="AA296" s="607">
        <f t="shared" si="78"/>
        <v>-2.8832321512951564E-3</v>
      </c>
      <c r="AB296" s="612">
        <f t="shared" si="79"/>
        <v>7.682472278178798E-2</v>
      </c>
      <c r="AC296" s="617">
        <f t="shared" si="80"/>
        <v>3.3082404762296846E-5</v>
      </c>
      <c r="AD296" s="1213">
        <f t="shared" si="81"/>
        <v>5.7993755152588006E-2</v>
      </c>
      <c r="AE296" s="1214"/>
      <c r="AF296" s="1211">
        <f t="shared" si="82"/>
        <v>8.9179264628737709E-2</v>
      </c>
      <c r="AG296" s="1212"/>
      <c r="AH296" s="1149">
        <f t="shared" si="83"/>
        <v>261.87065204538959</v>
      </c>
      <c r="AI296" s="1149"/>
    </row>
    <row r="297" spans="3:35">
      <c r="C297" s="390">
        <f>'Step #4'!B297</f>
        <v>292</v>
      </c>
      <c r="D297" s="562">
        <f>'Step #4'!C297</f>
        <v>45413</v>
      </c>
      <c r="E297" s="581">
        <f>('IdxETF data'!C307/'IdxETF data'!C306)-1</f>
        <v>3.8092098600192026E-2</v>
      </c>
      <c r="F297" s="458">
        <f>('IdxETF data'!AA307/'IdxETF data'!AA306)-1</f>
        <v>-5.8012813231865801E-3</v>
      </c>
      <c r="G297" s="458">
        <f>('FX data'!G306/'FX data'!G307)-1</f>
        <v>-1.3396864857398993E-3</v>
      </c>
      <c r="H297" s="565">
        <f t="shared" si="68"/>
        <v>-7.1331959107377996E-3</v>
      </c>
      <c r="I297" s="575">
        <f>('IdxETF data'!AE307/'IdxETF data'!AE306)-1</f>
        <v>3.1550533675564152E-2</v>
      </c>
      <c r="J297" s="425">
        <f>('FX data'!H307/'FX data'!H306)-1</f>
        <v>-4.9380415540853928E-3</v>
      </c>
      <c r="K297" s="575">
        <f t="shared" si="69"/>
        <v>2.6456694275135195E-2</v>
      </c>
      <c r="L297" s="460">
        <f>('IdxETF data'!AG307/'IdxETF data'!AG306)-1</f>
        <v>1.7822414899324901E-2</v>
      </c>
      <c r="M297" s="460">
        <f>('FX data'!I306/'FX data'!I307)-1</f>
        <v>3.1955415803874843E-4</v>
      </c>
      <c r="N297" s="460">
        <f t="shared" si="70"/>
        <v>1.8147664284150933E-2</v>
      </c>
      <c r="O297" s="576">
        <f>('IdxETF data'!AO307/'IdxETF data'!AO306)-1</f>
        <v>2.1413062987578613E-3</v>
      </c>
      <c r="P297" s="576">
        <f>('FX data'!L306/'FX data'!L307)-1</f>
        <v>-3.7614969869965154E-2</v>
      </c>
      <c r="Q297" s="576">
        <f t="shared" si="71"/>
        <v>-3.5554208743117433E-2</v>
      </c>
      <c r="R297" s="577">
        <f>('IdxETF data'!AY307/'IdxETF data'!AY306)-1</f>
        <v>1.3332608835518567E-2</v>
      </c>
      <c r="S297" s="577">
        <f>('FX data'!P307/'FX data'!P306)-1</f>
        <v>8.8803374528232393E-3</v>
      </c>
      <c r="T297" s="577">
        <f t="shared" si="72"/>
        <v>2.2331344353927696E-2</v>
      </c>
      <c r="V297">
        <f t="shared" si="73"/>
        <v>287</v>
      </c>
      <c r="W297" s="591">
        <f t="shared" si="74"/>
        <v>45261</v>
      </c>
      <c r="X297" s="537">
        <f t="shared" si="75"/>
        <v>4.4229169403213753E-2</v>
      </c>
      <c r="Y297" s="599">
        <f t="shared" si="76"/>
        <v>6.5408446508909979E-3</v>
      </c>
      <c r="Z297" s="603">
        <f t="shared" si="77"/>
        <v>6.6399042100992345E-2</v>
      </c>
      <c r="AA297" s="607">
        <f t="shared" si="78"/>
        <v>1.3397946330666599E-3</v>
      </c>
      <c r="AB297" s="612">
        <f t="shared" si="79"/>
        <v>2.6242062113687625E-2</v>
      </c>
      <c r="AC297" s="617">
        <f t="shared" si="80"/>
        <v>2.6584028239849955E-2</v>
      </c>
      <c r="AD297" s="1213">
        <f t="shared" si="81"/>
        <v>3.4049239272728425E-2</v>
      </c>
      <c r="AE297" s="1214"/>
      <c r="AF297" s="1211">
        <f t="shared" si="82"/>
        <v>4.4229169403213753E-2</v>
      </c>
      <c r="AG297" s="1212"/>
      <c r="AH297" s="1149">
        <f t="shared" si="83"/>
        <v>270.7871485353885</v>
      </c>
      <c r="AI297" s="1149"/>
    </row>
    <row r="298" spans="3:35">
      <c r="C298" s="390">
        <f>'Step #4'!B298</f>
        <v>293</v>
      </c>
      <c r="D298" s="562">
        <f>'Step #4'!C298</f>
        <v>45444</v>
      </c>
      <c r="E298" s="581">
        <f>('IdxETF data'!C308/'IdxETF data'!C307)-1</f>
        <v>4.4566150997319864E-2</v>
      </c>
      <c r="F298" s="458">
        <f>('IdxETF data'!AA308/'IdxETF data'!AA307)-1</f>
        <v>-3.8683882847521556E-2</v>
      </c>
      <c r="G298" s="458">
        <f>('FX data'!G307/'FX data'!G308)-1</f>
        <v>-2.0712510356257763E-4</v>
      </c>
      <c r="H298" s="565">
        <f t="shared" si="68"/>
        <v>-3.8882995547843135E-2</v>
      </c>
      <c r="I298" s="575">
        <f>('IdxETF data'!AE308/'IdxETF data'!AE307)-1</f>
        <v>-1.4190241819470928E-2</v>
      </c>
      <c r="J298" s="425">
        <f>('FX data'!H308/'FX data'!H307)-1</f>
        <v>1.9662921348314599E-2</v>
      </c>
      <c r="K298" s="575">
        <f t="shared" si="69"/>
        <v>5.1936579200337896E-3</v>
      </c>
      <c r="L298" s="460">
        <f>('IdxETF data'!AG308/'IdxETF data'!AG307)-1</f>
        <v>-1.9967245558921265E-2</v>
      </c>
      <c r="M298" s="460">
        <f>('FX data'!I307/'FX data'!I308)-1</f>
        <v>4.6036983043040713E-4</v>
      </c>
      <c r="N298" s="460">
        <f t="shared" si="70"/>
        <v>-1.9516068045942969E-2</v>
      </c>
      <c r="O298" s="576">
        <f>('IdxETF data'!AO308/'IdxETF data'!AO307)-1</f>
        <v>2.8455169844210149E-2</v>
      </c>
      <c r="P298" s="576">
        <f>('FX data'!L307/'FX data'!L308)-1</f>
        <v>1.0317867213535115E-2</v>
      </c>
      <c r="Q298" s="576">
        <f t="shared" si="71"/>
        <v>3.9066633721736466E-2</v>
      </c>
      <c r="R298" s="577">
        <f>('IdxETF data'!AY308/'IdxETF data'!AY307)-1</f>
        <v>-1.1359018938619236E-3</v>
      </c>
      <c r="S298" s="577">
        <f>('FX data'!P308/'FX data'!P307)-1</f>
        <v>-1.2249688256436575E-2</v>
      </c>
      <c r="T298" s="577">
        <f t="shared" si="72"/>
        <v>-1.3371675706208785E-2</v>
      </c>
      <c r="V298">
        <f t="shared" si="73"/>
        <v>288</v>
      </c>
      <c r="W298" s="591">
        <f t="shared" si="74"/>
        <v>45292</v>
      </c>
      <c r="X298" s="537">
        <f t="shared" si="75"/>
        <v>1.5895744712075555E-2</v>
      </c>
      <c r="Y298" s="599">
        <f t="shared" si="76"/>
        <v>-6.3177381161419577E-2</v>
      </c>
      <c r="Z298" s="603">
        <f t="shared" si="77"/>
        <v>1.6409163161534401E-2</v>
      </c>
      <c r="AA298" s="607">
        <f t="shared" si="78"/>
        <v>-9.1680585191045716E-2</v>
      </c>
      <c r="AB298" s="612">
        <f t="shared" si="79"/>
        <v>0.12339650654764789</v>
      </c>
      <c r="AC298" s="617">
        <f t="shared" si="80"/>
        <v>-3.2764048597115902E-2</v>
      </c>
      <c r="AD298" s="1213">
        <f t="shared" si="81"/>
        <v>-7.6174753920392642E-4</v>
      </c>
      <c r="AE298" s="1214"/>
      <c r="AF298" s="1211">
        <f t="shared" si="82"/>
        <v>1.5895744712075555E-2</v>
      </c>
      <c r="AG298" s="1212"/>
      <c r="AH298" s="1149">
        <f t="shared" si="83"/>
        <v>270.58087709134361</v>
      </c>
      <c r="AI298" s="1149"/>
    </row>
    <row r="299" spans="3:35">
      <c r="C299" s="390">
        <f>'Step #4'!B299</f>
        <v>294</v>
      </c>
      <c r="D299" s="562">
        <f>'Step #4'!C299</f>
        <v>45474</v>
      </c>
      <c r="E299" s="581">
        <f>('IdxETF data'!C309/'IdxETF data'!C308)-1</f>
        <v>1.1321349038912354E-2</v>
      </c>
      <c r="F299" s="458">
        <f>('IdxETF data'!AA309/'IdxETF data'!AA308)-1</f>
        <v>-9.6562725946301997E-3</v>
      </c>
      <c r="G299" s="458">
        <f>('FX data'!G308/'FX data'!G309)-1</f>
        <v>-3.6184527331012406E-3</v>
      </c>
      <c r="H299" s="565">
        <f t="shared" si="68"/>
        <v>-1.3239784561769885E-2</v>
      </c>
      <c r="I299" s="575">
        <f>('IdxETF data'!AE309/'IdxETF data'!AE308)-1</f>
        <v>1.4981872325653844E-2</v>
      </c>
      <c r="J299" s="425">
        <f>('FX data'!H309/'FX data'!H308)-1</f>
        <v>-1.4876033057851235E-2</v>
      </c>
      <c r="K299" s="575">
        <f t="shared" si="69"/>
        <v>-1.1703156018227912E-4</v>
      </c>
      <c r="L299" s="460">
        <f>('IdxETF data'!AG309/'IdxETF data'!AG308)-1</f>
        <v>-2.1108302468008988E-2</v>
      </c>
      <c r="M299" s="460">
        <f>('FX data'!I308/'FX data'!I309)-1</f>
        <v>1.0369061791928313E-3</v>
      </c>
      <c r="N299" s="460">
        <f t="shared" si="70"/>
        <v>-2.0093283618077495E-2</v>
      </c>
      <c r="O299" s="576">
        <f>('IdxETF data'!AO309/'IdxETF data'!AO308)-1</f>
        <v>-1.2158170480836117E-2</v>
      </c>
      <c r="P299" s="576">
        <f>('FX data'!L308/'FX data'!L309)-1</f>
        <v>-3.4107087588981844E-2</v>
      </c>
      <c r="Q299" s="576">
        <f t="shared" si="71"/>
        <v>-4.5850578284306276E-2</v>
      </c>
      <c r="R299" s="577">
        <f>('IdxETF data'!AY309/'IdxETF data'!AY308)-1</f>
        <v>3.694787871746108E-2</v>
      </c>
      <c r="S299" s="577">
        <f>('FX data'!P309/'FX data'!P308)-1</f>
        <v>8.1687212238228391E-3</v>
      </c>
      <c r="T299" s="577">
        <f t="shared" si="72"/>
        <v>4.5418416862338384E-2</v>
      </c>
      <c r="V299">
        <f t="shared" si="73"/>
        <v>289</v>
      </c>
      <c r="W299" s="591">
        <f t="shared" si="74"/>
        <v>45323</v>
      </c>
      <c r="X299" s="537">
        <f t="shared" si="75"/>
        <v>5.1720615397315317E-2</v>
      </c>
      <c r="Y299" s="599">
        <f t="shared" si="76"/>
        <v>7.5651846679680501E-2</v>
      </c>
      <c r="Z299" s="603">
        <f t="shared" si="77"/>
        <v>3.7032914852500376E-2</v>
      </c>
      <c r="AA299" s="607">
        <f t="shared" si="78"/>
        <v>6.570846470758962E-2</v>
      </c>
      <c r="AB299" s="612">
        <f t="shared" si="79"/>
        <v>4.7677381696621612E-2</v>
      </c>
      <c r="AC299" s="617">
        <f t="shared" si="80"/>
        <v>4.1990311874100517E-3</v>
      </c>
      <c r="AD299" s="1213">
        <f t="shared" si="81"/>
        <v>4.9349448147915385E-2</v>
      </c>
      <c r="AE299" s="1214"/>
      <c r="AF299" s="1211">
        <f t="shared" si="82"/>
        <v>5.1720615397315317E-2</v>
      </c>
      <c r="AG299" s="1212"/>
      <c r="AH299" s="1149">
        <f t="shared" si="83"/>
        <v>283.9338940551803</v>
      </c>
      <c r="AI299" s="1149"/>
    </row>
    <row r="300" spans="3:35">
      <c r="C300" s="390">
        <f>'Step #4'!B300</f>
        <v>295</v>
      </c>
      <c r="D300" s="562">
        <f>'Step #4'!C300</f>
        <v>45505</v>
      </c>
      <c r="E300" s="581">
        <f>('IdxETF data'!C310/'IdxETF data'!C309)-1</f>
        <v>2.2834688445031892E-2</v>
      </c>
      <c r="F300" s="458">
        <f>('IdxETF data'!AA310/'IdxETF data'!AA309)-1</f>
        <v>-3.2848981401430888E-2</v>
      </c>
      <c r="G300" s="458">
        <f>('FX data'!G309/'FX data'!G310)-1</f>
        <v>3.3406496321144452E-3</v>
      </c>
      <c r="H300" s="565">
        <f t="shared" si="68"/>
        <v>-2.9618068706950496E-2</v>
      </c>
      <c r="I300" s="575">
        <f>('IdxETF data'!AE310/'IdxETF data'!AE309)-1</f>
        <v>2.1518021173151824E-2</v>
      </c>
      <c r="J300" s="425">
        <f>('FX data'!H310/'FX data'!H309)-1</f>
        <v>5.6860551826993788E-3</v>
      </c>
      <c r="K300" s="575">
        <f t="shared" si="69"/>
        <v>2.7326429011664155E-2</v>
      </c>
      <c r="L300" s="460">
        <f>('IdxETF data'!AG310/'IdxETF data'!AG309)-1</f>
        <v>3.7156851038843586E-2</v>
      </c>
      <c r="M300" s="460">
        <f>('FX data'!I309/'FX data'!I310)-1</f>
        <v>-4.6063490844872046E-4</v>
      </c>
      <c r="N300" s="460">
        <f t="shared" si="70"/>
        <v>3.6679100387718266E-2</v>
      </c>
      <c r="O300" s="576">
        <f>('IdxETF data'!AO310/'IdxETF data'!AO309)-1</f>
        <v>-1.1612510859220326E-2</v>
      </c>
      <c r="P300" s="576">
        <f>('FX data'!L309/'FX data'!L310)-1</f>
        <v>7.656937225109961E-2</v>
      </c>
      <c r="Q300" s="576">
        <f t="shared" si="71"/>
        <v>6.4067698725129629E-2</v>
      </c>
      <c r="R300" s="577">
        <f>('IdxETF data'!AY310/'IdxETF data'!AY309)-1</f>
        <v>-3.7645356175476374E-3</v>
      </c>
      <c r="S300" s="577">
        <f>('FX data'!P310/'FX data'!P309)-1</f>
        <v>-1.5615792575132459E-2</v>
      </c>
      <c r="T300" s="577">
        <f t="shared" si="72"/>
        <v>-1.9321541985334756E-2</v>
      </c>
      <c r="V300">
        <f t="shared" si="73"/>
        <v>290</v>
      </c>
      <c r="W300" s="591">
        <f t="shared" si="74"/>
        <v>45352</v>
      </c>
      <c r="X300" s="537">
        <f t="shared" si="75"/>
        <v>3.1018764704381807E-2</v>
      </c>
      <c r="Y300" s="599">
        <f t="shared" si="76"/>
        <v>6.365120669669988E-3</v>
      </c>
      <c r="Z300" s="603">
        <f t="shared" si="77"/>
        <v>4.2885273552091707E-2</v>
      </c>
      <c r="AA300" s="607">
        <f t="shared" si="78"/>
        <v>5.7449047643576279E-4</v>
      </c>
      <c r="AB300" s="612">
        <f t="shared" si="79"/>
        <v>3.1350912559784394E-3</v>
      </c>
      <c r="AC300" s="617">
        <f t="shared" si="80"/>
        <v>3.1831383771243837E-2</v>
      </c>
      <c r="AD300" s="1213">
        <f t="shared" si="81"/>
        <v>2.3349161565382782E-2</v>
      </c>
      <c r="AE300" s="1214"/>
      <c r="AF300" s="1211">
        <f t="shared" si="82"/>
        <v>3.1018764704381807E-2</v>
      </c>
      <c r="AG300" s="1212"/>
      <c r="AH300" s="1149">
        <f t="shared" si="83"/>
        <v>290.56351242136299</v>
      </c>
      <c r="AI300" s="1149"/>
    </row>
    <row r="301" spans="3:35">
      <c r="C301" s="390">
        <f>'Step #4'!B301</f>
        <v>296</v>
      </c>
      <c r="D301" s="562">
        <f>'Step #4'!C301</f>
        <v>45536</v>
      </c>
      <c r="E301" s="581">
        <f>('IdxETF data'!C311/'IdxETF data'!C310)-1</f>
        <v>2.0196869910062976E-2</v>
      </c>
      <c r="F301" s="458">
        <f>('IdxETF data'!AA311/'IdxETF data'!AA310)-1</f>
        <v>0.17390771409058003</v>
      </c>
      <c r="G301" s="458">
        <f>('FX data'!G310/'FX data'!G311)-1</f>
        <v>1.7301183839121492E-2</v>
      </c>
      <c r="H301" s="565">
        <f t="shared" si="68"/>
        <v>0.19421770726222398</v>
      </c>
      <c r="I301" s="575">
        <f>('IdxETF data'!AE311/'IdxETF data'!AE310)-1</f>
        <v>2.2108824056191523E-2</v>
      </c>
      <c r="J301" s="425">
        <f>('FX data'!H311/'FX data'!H310)-1</f>
        <v>2.3542496987672745E-2</v>
      </c>
      <c r="K301" s="575">
        <f t="shared" si="69"/>
        <v>4.6171817967608053E-2</v>
      </c>
      <c r="L301" s="460">
        <f>('IdxETF data'!AG311/'IdxETF data'!AG310)-1</f>
        <v>0.17480666428478586</v>
      </c>
      <c r="M301" s="460">
        <f>('FX data'!I310/'FX data'!I311)-1</f>
        <v>2.1414099966658995E-3</v>
      </c>
      <c r="N301" s="460">
        <f t="shared" si="70"/>
        <v>0.17732240701983493</v>
      </c>
      <c r="O301" s="576">
        <f>('IdxETF data'!AO311/'IdxETF data'!AO310)-1</f>
        <v>-1.884195636227215E-2</v>
      </c>
      <c r="P301" s="576">
        <f>('FX data'!L310/'FX data'!L311)-1</f>
        <v>2.9076944177753417E-2</v>
      </c>
      <c r="Q301" s="576">
        <f t="shared" si="71"/>
        <v>9.6871213021358926E-3</v>
      </c>
      <c r="R301" s="577">
        <f>('IdxETF data'!AY311/'IdxETF data'!AY310)-1</f>
        <v>4.1348534478395038E-2</v>
      </c>
      <c r="S301" s="577">
        <f>('FX data'!P311/'FX data'!P310)-1</f>
        <v>-2.0727327147560648E-2</v>
      </c>
      <c r="T301" s="577">
        <f t="shared" si="72"/>
        <v>1.9764162729628554E-2</v>
      </c>
      <c r="V301">
        <f t="shared" si="73"/>
        <v>291</v>
      </c>
      <c r="W301" s="591">
        <f t="shared" si="74"/>
        <v>45383</v>
      </c>
      <c r="X301" s="537">
        <f t="shared" si="75"/>
        <v>-4.1615042774082567E-2</v>
      </c>
      <c r="Y301" s="599">
        <f t="shared" si="76"/>
        <v>1.6018596442168187E-2</v>
      </c>
      <c r="Z301" s="603">
        <f t="shared" si="77"/>
        <v>-3.9162542165402048E-2</v>
      </c>
      <c r="AA301" s="607">
        <f t="shared" si="78"/>
        <v>7.4263195341768062E-2</v>
      </c>
      <c r="AB301" s="612">
        <f t="shared" si="79"/>
        <v>-5.8176346961846259E-2</v>
      </c>
      <c r="AC301" s="617">
        <f t="shared" si="80"/>
        <v>2.6849895918685585E-2</v>
      </c>
      <c r="AD301" s="1213">
        <f t="shared" si="81"/>
        <v>-1.5823934538257367E-2</v>
      </c>
      <c r="AE301" s="1214"/>
      <c r="AF301" s="1211">
        <f t="shared" si="82"/>
        <v>-4.1615042774082567E-2</v>
      </c>
      <c r="AG301" s="1212"/>
      <c r="AH301" s="1149">
        <f t="shared" si="83"/>
        <v>285.96565442160119</v>
      </c>
      <c r="AI301" s="1149"/>
    </row>
    <row r="302" spans="3:35">
      <c r="C302" s="390">
        <f>'Step #4'!B302</f>
        <v>297</v>
      </c>
      <c r="D302" s="562">
        <f>'Step #4'!C302</f>
        <v>45566</v>
      </c>
      <c r="E302" s="581">
        <f>('IdxETF data'!C312/'IdxETF data'!C311)-1</f>
        <v>-9.8967805528175079E-3</v>
      </c>
      <c r="F302" s="458">
        <f>('IdxETF data'!AA312/'IdxETF data'!AA311)-1</f>
        <v>-1.6985806913956014E-2</v>
      </c>
      <c r="G302" s="458">
        <f>('FX data'!G311/'FX data'!G312)-1</f>
        <v>1.4734592091200538E-2</v>
      </c>
      <c r="H302" s="565">
        <f t="shared" si="68"/>
        <v>-2.5014937589724617E-3</v>
      </c>
      <c r="I302" s="575">
        <f>('IdxETF data'!AE312/'IdxETF data'!AE311)-1</f>
        <v>-1.28016313122018E-2</v>
      </c>
      <c r="J302" s="425">
        <f>('FX data'!H312/'FX data'!H311)-1</f>
        <v>2.1733224667208617E-3</v>
      </c>
      <c r="K302" s="575">
        <f t="shared" si="69"/>
        <v>-1.0656130918422435E-2</v>
      </c>
      <c r="L302" s="460">
        <f>('IdxETF data'!AG312/'IdxETF data'!AG311)-1</f>
        <v>-3.8627897368177511E-2</v>
      </c>
      <c r="M302" s="460">
        <f>('FX data'!I311/'FX data'!I312)-1</f>
        <v>3.1902029895289896E-3</v>
      </c>
      <c r="N302" s="460">
        <f t="shared" si="70"/>
        <v>-3.5560925212311689E-2</v>
      </c>
      <c r="O302" s="576">
        <f>('IdxETF data'!AO312/'IdxETF data'!AO311)-1</f>
        <v>3.0635890855070125E-2</v>
      </c>
      <c r="P302" s="576">
        <f>('FX data'!L311/'FX data'!L312)-1</f>
        <v>1.5035500487261544E-2</v>
      </c>
      <c r="Q302" s="576">
        <f t="shared" si="71"/>
        <v>4.6132017294210792E-2</v>
      </c>
      <c r="R302" s="577">
        <f>('IdxETF data'!AY312/'IdxETF data'!AY311)-1</f>
        <v>-7.3662536957166402E-3</v>
      </c>
      <c r="S302" s="577">
        <f>('FX data'!P312/'FX data'!P311)-1</f>
        <v>-1.5740811492320539E-2</v>
      </c>
      <c r="T302" s="577">
        <f t="shared" si="72"/>
        <v>-2.2991114377208244E-2</v>
      </c>
      <c r="V302">
        <f t="shared" si="73"/>
        <v>292</v>
      </c>
      <c r="W302" s="591">
        <f t="shared" si="74"/>
        <v>45413</v>
      </c>
      <c r="X302" s="537">
        <f t="shared" si="75"/>
        <v>3.8092098600192026E-2</v>
      </c>
      <c r="Y302" s="599">
        <f t="shared" si="76"/>
        <v>-7.1331959107377996E-3</v>
      </c>
      <c r="Z302" s="603">
        <f t="shared" si="77"/>
        <v>2.6456694275135195E-2</v>
      </c>
      <c r="AA302" s="607">
        <f t="shared" si="78"/>
        <v>1.8147664284150933E-2</v>
      </c>
      <c r="AB302" s="612">
        <f t="shared" si="79"/>
        <v>-3.5554208743117433E-2</v>
      </c>
      <c r="AC302" s="617">
        <f t="shared" si="80"/>
        <v>2.2331344353927696E-2</v>
      </c>
      <c r="AD302" s="1213">
        <f t="shared" si="81"/>
        <v>1.8627844184232537E-2</v>
      </c>
      <c r="AE302" s="1214"/>
      <c r="AF302" s="1211">
        <f t="shared" si="82"/>
        <v>3.8092098600192026E-2</v>
      </c>
      <c r="AG302" s="1212"/>
      <c r="AH302" s="1149">
        <f t="shared" si="83"/>
        <v>291.29257807420885</v>
      </c>
      <c r="AI302" s="1149"/>
    </row>
    <row r="303" spans="3:35">
      <c r="C303" s="390">
        <f>'Step #4'!B303</f>
        <v>298</v>
      </c>
      <c r="D303" s="562">
        <f>'Step #4'!C303</f>
        <v>45597</v>
      </c>
      <c r="E303" s="581">
        <f>('IdxETF data'!C313/'IdxETF data'!C312)-1</f>
        <v>5.7301352215863854E-2</v>
      </c>
      <c r="F303" s="458">
        <f>('IdxETF data'!AA313/'IdxETF data'!AA312)-1</f>
        <v>1.4217860578935593E-2</v>
      </c>
      <c r="G303" s="458">
        <f>('FX data'!G312/'FX data'!G313)-1</f>
        <v>-1.4589827842839909E-2</v>
      </c>
      <c r="H303" s="565">
        <f t="shared" si="68"/>
        <v>-5.7940340204443164E-4</v>
      </c>
      <c r="I303" s="575">
        <f>('IdxETF data'!AE313/'IdxETF data'!AE312)-1</f>
        <v>2.877258718681297E-2</v>
      </c>
      <c r="J303" s="425">
        <f>('FX data'!H313/'FX data'!H312)-1</f>
        <v>-1.9788560585524584E-2</v>
      </c>
      <c r="K303" s="575">
        <f t="shared" si="69"/>
        <v>8.4146585165398857E-3</v>
      </c>
      <c r="L303" s="460">
        <f>('IdxETF data'!AG313/'IdxETF data'!AG312)-1</f>
        <v>-4.3988097824316896E-2</v>
      </c>
      <c r="M303" s="460">
        <f>('FX data'!I312/'FX data'!I313)-1</f>
        <v>-3.6005452254206372E-4</v>
      </c>
      <c r="N303" s="460">
        <f t="shared" si="70"/>
        <v>-4.4332314233299308E-2</v>
      </c>
      <c r="O303" s="576">
        <f>('IdxETF data'!AO313/'IdxETF data'!AO312)-1</f>
        <v>-2.234367503598278E-2</v>
      </c>
      <c r="P303" s="576">
        <f>('FX data'!L312/'FX data'!L313)-1</f>
        <v>-6.0677389826075623E-2</v>
      </c>
      <c r="Q303" s="576">
        <f t="shared" si="71"/>
        <v>-8.1665308981752949E-2</v>
      </c>
      <c r="R303" s="577">
        <f>('IdxETF data'!AY313/'IdxETF data'!AY312)-1</f>
        <v>5.0692960125398034E-2</v>
      </c>
      <c r="S303" s="577">
        <f>('FX data'!P313/'FX data'!P312)-1</f>
        <v>2.8025774396397862E-2</v>
      </c>
      <c r="T303" s="577">
        <f t="shared" si="72"/>
        <v>8.0139443985755898E-2</v>
      </c>
      <c r="V303">
        <f t="shared" si="73"/>
        <v>293</v>
      </c>
      <c r="W303" s="591">
        <f t="shared" si="74"/>
        <v>45444</v>
      </c>
      <c r="X303" s="537">
        <f t="shared" si="75"/>
        <v>4.4566150997319864E-2</v>
      </c>
      <c r="Y303" s="599">
        <f t="shared" si="76"/>
        <v>-3.8882995547843135E-2</v>
      </c>
      <c r="Z303" s="603">
        <f t="shared" si="77"/>
        <v>5.1936579200337896E-3</v>
      </c>
      <c r="AA303" s="607">
        <f t="shared" si="78"/>
        <v>-1.9516068045942969E-2</v>
      </c>
      <c r="AB303" s="612">
        <f t="shared" si="79"/>
        <v>3.9066633721736466E-2</v>
      </c>
      <c r="AC303" s="617">
        <f t="shared" si="80"/>
        <v>-1.3371675706208785E-2</v>
      </c>
      <c r="AD303" s="1213">
        <f t="shared" si="81"/>
        <v>1.3390948751715015E-2</v>
      </c>
      <c r="AE303" s="1214"/>
      <c r="AF303" s="1211">
        <f t="shared" si="82"/>
        <v>4.4566150997319864E-2</v>
      </c>
      <c r="AG303" s="1212"/>
      <c r="AH303" s="1149">
        <f t="shared" si="83"/>
        <v>295.1932620589555</v>
      </c>
      <c r="AI303" s="1149"/>
    </row>
    <row r="304" spans="3:35">
      <c r="C304" s="390">
        <f>'Step #4'!B304</f>
        <v>299</v>
      </c>
      <c r="D304" s="562">
        <f>'Step #4'!C304</f>
        <v>45627</v>
      </c>
      <c r="E304" s="581">
        <f>('IdxETF data'!C314/'IdxETF data'!C313)-1</f>
        <v>-2.4990136563014964E-2</v>
      </c>
      <c r="F304" s="458">
        <f>('IdxETF data'!AA314/'IdxETF data'!AA313)-1</f>
        <v>7.6077614078084999E-3</v>
      </c>
      <c r="G304" s="458">
        <f>('FX data'!G313/'FX data'!G314)-1</f>
        <v>-2.0628764749566764E-2</v>
      </c>
      <c r="H304" s="565">
        <f t="shared" si="68"/>
        <v>-1.3177942062110759E-2</v>
      </c>
      <c r="I304" s="575">
        <f>('IdxETF data'!AE314/'IdxETF data'!AE313)-1</f>
        <v>1.4403593989193553E-2</v>
      </c>
      <c r="J304" s="425">
        <f>('FX data'!H314/'FX data'!H313)-1</f>
        <v>-3.3554572271386474E-2</v>
      </c>
      <c r="K304" s="575">
        <f t="shared" si="69"/>
        <v>-1.9634284717671036E-2</v>
      </c>
      <c r="L304" s="460">
        <f>('IdxETF data'!AG314/'IdxETF data'!AG313)-1</f>
        <v>3.2761153280760791E-2</v>
      </c>
      <c r="M304" s="460">
        <f>('FX data'!I313/'FX data'!I314)-1</f>
        <v>-5.6548001542211512E-4</v>
      </c>
      <c r="N304" s="460">
        <f t="shared" si="70"/>
        <v>3.2177147487876256E-2</v>
      </c>
      <c r="O304" s="576">
        <f>('IdxETF data'!AO314/'IdxETF data'!AO313)-1</f>
        <v>4.4140139070892204E-2</v>
      </c>
      <c r="P304" s="576">
        <f>('FX data'!L313/'FX data'!L314)-1</f>
        <v>2.4654964491491294E-2</v>
      </c>
      <c r="Q304" s="576">
        <f t="shared" si="71"/>
        <v>6.9883377123825863E-2</v>
      </c>
      <c r="R304" s="577">
        <f>('IdxETF data'!AY314/'IdxETF data'!AY313)-1</f>
        <v>1.2919580587795076E-2</v>
      </c>
      <c r="S304" s="577">
        <f>('FX data'!P314/'FX data'!P313)-1</f>
        <v>1.6538287267784391E-2</v>
      </c>
      <c r="T304" s="577">
        <f t="shared" si="72"/>
        <v>2.9671535590719778E-2</v>
      </c>
      <c r="V304">
        <f t="shared" si="73"/>
        <v>294</v>
      </c>
      <c r="W304" s="591">
        <f t="shared" si="74"/>
        <v>45474</v>
      </c>
      <c r="X304" s="537">
        <f t="shared" si="75"/>
        <v>1.1321349038912354E-2</v>
      </c>
      <c r="Y304" s="599">
        <f t="shared" si="76"/>
        <v>-1.3239784561769885E-2</v>
      </c>
      <c r="Z304" s="603">
        <f t="shared" si="77"/>
        <v>-1.1703156018227912E-4</v>
      </c>
      <c r="AA304" s="607">
        <f t="shared" si="78"/>
        <v>-2.0093283618077495E-2</v>
      </c>
      <c r="AB304" s="612">
        <f t="shared" si="79"/>
        <v>-4.5850578284306276E-2</v>
      </c>
      <c r="AC304" s="617">
        <f t="shared" si="80"/>
        <v>4.5418416862338384E-2</v>
      </c>
      <c r="AD304" s="1213">
        <f t="shared" si="81"/>
        <v>4.7247269326757858E-4</v>
      </c>
      <c r="AE304" s="1214"/>
      <c r="AF304" s="1211">
        <f t="shared" si="82"/>
        <v>1.1321349038912354E-2</v>
      </c>
      <c r="AG304" s="1212"/>
      <c r="AH304" s="1149">
        <f t="shared" si="83"/>
        <v>295.33273281451494</v>
      </c>
      <c r="AI304" s="1149"/>
    </row>
    <row r="305" spans="3:35">
      <c r="C305" s="390">
        <f>'Step #4'!B305</f>
        <v>300</v>
      </c>
      <c r="D305" s="562">
        <f>'Step #4'!C305</f>
        <v>45658</v>
      </c>
      <c r="E305" s="581">
        <f>('IdxETF data'!C315/'IdxETF data'!C314)-1</f>
        <v>2.7016320305765618E-2</v>
      </c>
      <c r="F305" s="458">
        <f>('IdxETF data'!AA315/'IdxETF data'!AA314)-1</f>
        <v>-3.0181688514696048E-2</v>
      </c>
      <c r="G305" s="458">
        <f>('FX data'!G314/'FX data'!G315)-1</f>
        <v>-3.8359317204154086E-3</v>
      </c>
      <c r="H305" s="565">
        <f t="shared" si="68"/>
        <v>-3.3901845338762282E-2</v>
      </c>
      <c r="I305" s="575">
        <f>('IdxETF data'!AE315/'IdxETF data'!AE314)-1</f>
        <v>9.1561468690967152E-2</v>
      </c>
      <c r="J305" s="425">
        <f>('FX data'!H315/'FX data'!H314)-1</f>
        <v>-2.1270507439908437E-2</v>
      </c>
      <c r="K305" s="575">
        <f t="shared" si="69"/>
        <v>6.8343402350058646E-2</v>
      </c>
      <c r="L305" s="460">
        <f>('IdxETF data'!AG315/'IdxETF data'!AG314)-1</f>
        <v>8.2333287186773241E-3</v>
      </c>
      <c r="M305" s="460">
        <f>('FX data'!I314/'FX data'!I315)-1</f>
        <v>5.4006789424954071E-4</v>
      </c>
      <c r="N305" s="460">
        <f t="shared" si="70"/>
        <v>8.7778431694305326E-3</v>
      </c>
      <c r="O305" s="576">
        <f>('IdxETF data'!AO315/'IdxETF data'!AO314)-1</f>
        <v>-8.0725530251503086E-3</v>
      </c>
      <c r="P305" s="576">
        <f>('FX data'!L314/'FX data'!L315)-1</f>
        <v>-5.321915635902319E-2</v>
      </c>
      <c r="Q305" s="576">
        <f t="shared" si="71"/>
        <v>-6.0862094922511489E-2</v>
      </c>
      <c r="R305" s="577">
        <f>('IdxETF data'!AY315/'IdxETF data'!AY314)-1</f>
        <v>1.8011397252847061E-2</v>
      </c>
      <c r="S305" s="577">
        <f>('FX data'!P315/'FX data'!P314)-1</f>
        <v>1.7086397741623793E-2</v>
      </c>
      <c r="T305" s="577">
        <f t="shared" si="72"/>
        <v>3.5405544891815355E-2</v>
      </c>
      <c r="V305">
        <f t="shared" si="73"/>
        <v>295</v>
      </c>
      <c r="W305" s="591">
        <f t="shared" si="74"/>
        <v>45505</v>
      </c>
      <c r="X305" s="537">
        <f t="shared" si="75"/>
        <v>2.2834688445031892E-2</v>
      </c>
      <c r="Y305" s="599">
        <f t="shared" si="76"/>
        <v>-2.9618068706950496E-2</v>
      </c>
      <c r="Z305" s="603">
        <f t="shared" si="77"/>
        <v>2.7326429011664155E-2</v>
      </c>
      <c r="AA305" s="607">
        <f t="shared" si="78"/>
        <v>3.6679100387718266E-2</v>
      </c>
      <c r="AB305" s="612">
        <f t="shared" si="79"/>
        <v>6.4067698725129629E-2</v>
      </c>
      <c r="AC305" s="617">
        <f t="shared" si="80"/>
        <v>-1.9321541985334756E-2</v>
      </c>
      <c r="AD305" s="1213">
        <f t="shared" si="81"/>
        <v>1.693265513647112E-2</v>
      </c>
      <c r="AE305" s="1214"/>
      <c r="AF305" s="1211">
        <f t="shared" si="82"/>
        <v>2.2834688445031892E-2</v>
      </c>
      <c r="AG305" s="1212"/>
      <c r="AH305" s="1149">
        <f t="shared" si="83"/>
        <v>300.33350012977468</v>
      </c>
      <c r="AI305" s="1149"/>
    </row>
    <row r="306" spans="3:35">
      <c r="C306" s="390">
        <f>'Step #4'!B306</f>
        <v>301</v>
      </c>
      <c r="D306" s="562">
        <f>'Step #4'!C306</f>
        <v>45689</v>
      </c>
      <c r="E306" s="581">
        <f>('IdxETF data'!C316/'IdxETF data'!C315)-1</f>
        <v>-1.4242127760312417E-2</v>
      </c>
      <c r="F306" s="458">
        <f>('IdxETF data'!AA316/'IdxETF data'!AA315)-1</f>
        <v>2.1625507836769975E-2</v>
      </c>
      <c r="G306" s="458">
        <f>('FX data'!G315/'FX data'!G316)-1</f>
        <v>7.8981524950980653E-3</v>
      </c>
      <c r="H306" s="565">
        <f t="shared" si="68"/>
        <v>2.9694461890546808E-2</v>
      </c>
      <c r="I306" s="575">
        <f>('IdxETF data'!AE316/'IdxETF data'!AE315)-1</f>
        <v>3.7703708465303576E-2</v>
      </c>
      <c r="J306" s="425">
        <f>('FX data'!H316/'FX data'!H315)-1</f>
        <v>1.559302212259972E-3</v>
      </c>
      <c r="K306" s="575">
        <f t="shared" si="69"/>
        <v>3.932180215358394E-2</v>
      </c>
      <c r="L306" s="460">
        <f>('IdxETF data'!AG316/'IdxETF data'!AG315)-1</f>
        <v>0.13429894927329666</v>
      </c>
      <c r="M306" s="460">
        <f>('FX data'!I315/'FX data'!I316)-1</f>
        <v>-2.0531772918591651E-3</v>
      </c>
      <c r="N306" s="460">
        <f t="shared" si="70"/>
        <v>0.13197003242846894</v>
      </c>
      <c r="O306" s="576">
        <f>('IdxETF data'!AO316/'IdxETF data'!AO315)-1</f>
        <v>-6.1077490599964923E-2</v>
      </c>
      <c r="P306" s="576">
        <f>('FX data'!L315/'FX data'!L316)-1</f>
        <v>1.9200930954228035E-2</v>
      </c>
      <c r="Q306" s="576">
        <f t="shared" si="71"/>
        <v>-4.3049304325604276E-2</v>
      </c>
      <c r="R306" s="577">
        <f>('IdxETF data'!AY316/'IdxETF data'!AY315)-1</f>
        <v>1.0342775932665749E-2</v>
      </c>
      <c r="S306" s="577">
        <f>('FX data'!P316/'FX data'!P315)-1</f>
        <v>-4.0172376013439814E-3</v>
      </c>
      <c r="T306" s="577">
        <f t="shared" si="72"/>
        <v>6.2839889429426865E-3</v>
      </c>
      <c r="V306">
        <f t="shared" si="73"/>
        <v>296</v>
      </c>
      <c r="W306" s="591">
        <f t="shared" si="74"/>
        <v>45536</v>
      </c>
      <c r="X306" s="537">
        <f t="shared" si="75"/>
        <v>2.0196869910062976E-2</v>
      </c>
      <c r="Y306" s="599">
        <f t="shared" si="76"/>
        <v>0.19421770726222398</v>
      </c>
      <c r="Z306" s="603">
        <f t="shared" si="77"/>
        <v>4.6171817967608053E-2</v>
      </c>
      <c r="AA306" s="607">
        <f t="shared" si="78"/>
        <v>0.17732240701983493</v>
      </c>
      <c r="AB306" s="612">
        <f t="shared" si="79"/>
        <v>9.6871213021358926E-3</v>
      </c>
      <c r="AC306" s="617">
        <f t="shared" si="80"/>
        <v>1.9764162729628554E-2</v>
      </c>
      <c r="AD306" s="1213">
        <f t="shared" si="81"/>
        <v>6.4814545853659922E-2</v>
      </c>
      <c r="AE306" s="1214"/>
      <c r="AF306" s="1211">
        <f t="shared" si="82"/>
        <v>2.0196869910062976E-2</v>
      </c>
      <c r="AG306" s="1212"/>
      <c r="AH306" s="1149">
        <f t="shared" si="83"/>
        <v>319.79947954532616</v>
      </c>
      <c r="AI306" s="1149"/>
    </row>
    <row r="307" spans="3:35">
      <c r="C307" s="390">
        <f>'Step #4'!B307</f>
        <v>302</v>
      </c>
      <c r="D307" s="562">
        <f>'Step #4'!C307</f>
        <v>45717</v>
      </c>
      <c r="E307" s="581">
        <f>('IdxETF data'!C317/'IdxETF data'!C316)-1</f>
        <v>-5.7544714081786852E-2</v>
      </c>
      <c r="F307" s="458">
        <f>('IdxETF data'!AA317/'IdxETF data'!AA316)-1</f>
        <v>4.4714187524419469E-3</v>
      </c>
      <c r="G307" s="458">
        <f>('FX data'!G316/'FX data'!G317)-1</f>
        <v>-5.7795532858339049E-3</v>
      </c>
      <c r="H307" s="565">
        <f t="shared" si="68"/>
        <v>-1.3339773363350016E-3</v>
      </c>
      <c r="I307" s="575">
        <f>('IdxETF data'!AE317/'IdxETF data'!AE316)-1</f>
        <v>-1.7202432811008417E-2</v>
      </c>
      <c r="J307" s="425">
        <f>('FX data'!H317/'FX data'!H316)-1</f>
        <v>2.1309720735623205E-2</v>
      </c>
      <c r="K307" s="575">
        <f t="shared" si="69"/>
        <v>3.7407088854388704E-3</v>
      </c>
      <c r="L307" s="460">
        <f>('IdxETF data'!AG317/'IdxETF data'!AG316)-1</f>
        <v>7.7702487288400235E-3</v>
      </c>
      <c r="M307" s="460">
        <f>('FX data'!I316/'FX data'!I317)-1</f>
        <v>2.1604938271604368E-3</v>
      </c>
      <c r="N307" s="460">
        <f t="shared" si="70"/>
        <v>9.9475301304146058E-3</v>
      </c>
      <c r="O307" s="576">
        <f>('IdxETF data'!AO317/'IdxETF data'!AO316)-1</f>
        <v>-4.139202556821997E-2</v>
      </c>
      <c r="P307" s="576">
        <f>('FX data'!L316/'FX data'!L317)-1</f>
        <v>3.0101225359616457E-2</v>
      </c>
      <c r="Q307" s="576">
        <f t="shared" si="71"/>
        <v>-1.2536750898323512E-2</v>
      </c>
      <c r="R307" s="577">
        <f>('IdxETF data'!AY317/'IdxETF data'!AY316)-1</f>
        <v>1.9696070530355936E-2</v>
      </c>
      <c r="S307" s="577">
        <f>('FX data'!P317/'FX data'!P316)-1</f>
        <v>-1.4300381343502422E-2</v>
      </c>
      <c r="T307" s="577">
        <f t="shared" si="72"/>
        <v>5.1140278673009743E-3</v>
      </c>
      <c r="V307">
        <f t="shared" si="73"/>
        <v>297</v>
      </c>
      <c r="W307" s="591">
        <f t="shared" si="74"/>
        <v>45566</v>
      </c>
      <c r="X307" s="537">
        <f t="shared" si="75"/>
        <v>-9.8967805528175079E-3</v>
      </c>
      <c r="Y307" s="599">
        <f t="shared" si="76"/>
        <v>-2.5014937589724617E-3</v>
      </c>
      <c r="Z307" s="603">
        <f t="shared" si="77"/>
        <v>-1.0656130918422435E-2</v>
      </c>
      <c r="AA307" s="607">
        <f t="shared" si="78"/>
        <v>-3.5560925212311689E-2</v>
      </c>
      <c r="AB307" s="612">
        <f t="shared" si="79"/>
        <v>4.6132017294210792E-2</v>
      </c>
      <c r="AC307" s="617">
        <f t="shared" si="80"/>
        <v>-2.2991114377208244E-2</v>
      </c>
      <c r="AD307" s="1213">
        <f t="shared" si="81"/>
        <v>-7.1743581522671516E-3</v>
      </c>
      <c r="AE307" s="1214"/>
      <c r="AF307" s="1211">
        <f t="shared" si="82"/>
        <v>-9.8967805528175079E-3</v>
      </c>
      <c r="AG307" s="1212"/>
      <c r="AH307" s="1149">
        <f t="shared" si="83"/>
        <v>317.50512354215937</v>
      </c>
      <c r="AI307" s="1149"/>
    </row>
    <row r="308" spans="3:35">
      <c r="C308" s="390">
        <f>'Step #4'!B308</f>
        <v>303</v>
      </c>
      <c r="D308" s="562">
        <f>'Step #4'!C308</f>
        <v>45748</v>
      </c>
      <c r="E308" s="581">
        <f>('IdxETF data'!C318/'IdxETF data'!C317)-1</f>
        <v>-7.6249365182604611E-3</v>
      </c>
      <c r="F308" s="458">
        <f>('IdxETF data'!AA318/'IdxETF data'!AA317)-1</f>
        <v>-1.7002219713908473E-2</v>
      </c>
      <c r="G308" s="458">
        <f>('FX data'!G317/'FX data'!G318)-1</f>
        <v>2.0083359698475078E-3</v>
      </c>
      <c r="H308" s="565">
        <f t="shared" si="68"/>
        <v>-1.5028029913479624E-2</v>
      </c>
      <c r="I308" s="575">
        <f>('IdxETF data'!AE318/'IdxETF data'!AE317)-1</f>
        <v>1.5046828431760417E-2</v>
      </c>
      <c r="J308" s="425">
        <f>('FX data'!H318/'FX data'!H317)-1</f>
        <v>2.8963414634146423E-2</v>
      </c>
      <c r="K308" s="575">
        <f t="shared" si="69"/>
        <v>4.4446050596704811E-2</v>
      </c>
      <c r="L308" s="460">
        <f>('IdxETF data'!AG318/'IdxETF data'!AG317)-1</f>
        <v>-4.3260730455555896E-2</v>
      </c>
      <c r="M308" s="460">
        <f>('FX data'!I317/'FX data'!I318)-1</f>
        <v>-5.5267791730406746E-4</v>
      </c>
      <c r="N308" s="460">
        <f t="shared" si="70"/>
        <v>-4.3789499122450781E-2</v>
      </c>
      <c r="O308" s="576">
        <f>('IdxETF data'!AO318/'IdxETF data'!AO317)-1</f>
        <v>1.2011500195076907E-2</v>
      </c>
      <c r="P308" s="576">
        <f>('FX data'!L317/'FX data'!L318)-1</f>
        <v>5.0870147255688281E-3</v>
      </c>
      <c r="Q308" s="576">
        <f t="shared" si="71"/>
        <v>1.7159617599014299E-2</v>
      </c>
      <c r="R308" s="577">
        <f>('IdxETF data'!AY318/'IdxETF data'!AY317)-1</f>
        <v>-3.5222753930251094E-2</v>
      </c>
      <c r="S308" s="577">
        <f>('FX data'!P318/'FX data'!P317)-1</f>
        <v>-6.6959303623248534E-4</v>
      </c>
      <c r="T308" s="577">
        <f t="shared" si="72"/>
        <v>-3.5868762055734971E-2</v>
      </c>
      <c r="V308">
        <f t="shared" si="73"/>
        <v>298</v>
      </c>
      <c r="W308" s="591">
        <f t="shared" si="74"/>
        <v>45597</v>
      </c>
      <c r="X308" s="537">
        <f t="shared" si="75"/>
        <v>5.7301352215863854E-2</v>
      </c>
      <c r="Y308" s="599">
        <f t="shared" si="76"/>
        <v>-5.7940340204443164E-4</v>
      </c>
      <c r="Z308" s="603">
        <f t="shared" si="77"/>
        <v>8.4146585165398857E-3</v>
      </c>
      <c r="AA308" s="607">
        <f t="shared" si="78"/>
        <v>-4.4332314233299308E-2</v>
      </c>
      <c r="AB308" s="612">
        <f t="shared" si="79"/>
        <v>-8.1665308981752949E-2</v>
      </c>
      <c r="AC308" s="617">
        <f t="shared" si="80"/>
        <v>8.0139443985755898E-2</v>
      </c>
      <c r="AD308" s="1213">
        <f t="shared" si="81"/>
        <v>1.9510011230590221E-2</v>
      </c>
      <c r="AE308" s="1214"/>
      <c r="AF308" s="1211">
        <f t="shared" si="82"/>
        <v>5.7301352215863854E-2</v>
      </c>
      <c r="AG308" s="1212"/>
      <c r="AH308" s="1149">
        <f t="shared" si="83"/>
        <v>323.69965206823679</v>
      </c>
      <c r="AI308" s="1149"/>
    </row>
    <row r="309" spans="3:35">
      <c r="C309" s="390">
        <f>'Step #4'!B309</f>
        <v>304</v>
      </c>
      <c r="D309" s="562">
        <f>'Step #4'!C309</f>
        <v>45778</v>
      </c>
      <c r="E309" s="581">
        <f>('IdxETF data'!C319/'IdxETF data'!C318)-1</f>
        <v>6.1523847830692979E-2</v>
      </c>
      <c r="F309" s="458">
        <f>('IdxETF data'!AA319/'IdxETF data'!AA318)-1</f>
        <v>2.0876916038530258E-2</v>
      </c>
      <c r="G309" s="458">
        <f>('FX data'!G318/'FX data'!G319)-1</f>
        <v>-1.2378620746567037E-4</v>
      </c>
      <c r="H309" s="565">
        <f t="shared" si="68"/>
        <v>2.0750545556804667E-2</v>
      </c>
      <c r="I309" s="575">
        <f>('IdxETF data'!AE319/'IdxETF data'!AE318)-1</f>
        <v>6.6697839830889061E-2</v>
      </c>
      <c r="J309" s="425">
        <f>('FX data'!H319/'FX data'!H318)-1</f>
        <v>4.4351851851851753E-2</v>
      </c>
      <c r="K309" s="575">
        <f t="shared" si="69"/>
        <v>0.11400786439375898</v>
      </c>
      <c r="L309" s="460">
        <f>('IdxETF data'!AG319/'IdxETF data'!AG318)-1</f>
        <v>5.2910966736720688E-2</v>
      </c>
      <c r="M309" s="460">
        <f>('FX data'!I318/'FX data'!I319)-1</f>
        <v>3.0554624448857481E-3</v>
      </c>
      <c r="N309" s="460">
        <f t="shared" si="70"/>
        <v>5.6128096653393023E-2</v>
      </c>
      <c r="O309" s="576">
        <f>('IdxETF data'!AO319/'IdxETF data'!AO318)-1</f>
        <v>5.325849568695884E-2</v>
      </c>
      <c r="P309" s="576">
        <f>('FX data'!L318/'FX data'!L319)-1</f>
        <v>2.6945284575199402E-2</v>
      </c>
      <c r="Q309" s="576">
        <f t="shared" si="71"/>
        <v>8.1638845584490305E-2</v>
      </c>
      <c r="R309" s="577">
        <f>('IdxETF data'!AY319/'IdxETF data'!AY318)-1</f>
        <v>1.6203505493257664E-2</v>
      </c>
      <c r="S309" s="577">
        <f>('FX data'!P319/'FX data'!P318)-1</f>
        <v>-2.3302561048242909E-2</v>
      </c>
      <c r="T309" s="577">
        <f t="shared" si="72"/>
        <v>-7.4766387309374016E-3</v>
      </c>
      <c r="V309">
        <f t="shared" si="73"/>
        <v>299</v>
      </c>
      <c r="W309" s="591">
        <f t="shared" si="74"/>
        <v>45627</v>
      </c>
      <c r="X309" s="537">
        <f t="shared" si="75"/>
        <v>-2.4990136563014964E-2</v>
      </c>
      <c r="Y309" s="599">
        <f t="shared" si="76"/>
        <v>-1.3177942062110759E-2</v>
      </c>
      <c r="Z309" s="603">
        <f t="shared" si="77"/>
        <v>-1.9634284717671036E-2</v>
      </c>
      <c r="AA309" s="607">
        <f t="shared" si="78"/>
        <v>3.2177147487876256E-2</v>
      </c>
      <c r="AB309" s="612">
        <f t="shared" si="79"/>
        <v>6.9883377123825863E-2</v>
      </c>
      <c r="AC309" s="617">
        <f t="shared" si="80"/>
        <v>2.9671535590719778E-2</v>
      </c>
      <c r="AD309" s="1213">
        <f t="shared" si="81"/>
        <v>-1.7446826219310639E-3</v>
      </c>
      <c r="AE309" s="1214"/>
      <c r="AF309" s="1211">
        <f t="shared" si="82"/>
        <v>-2.4990136563014964E-2</v>
      </c>
      <c r="AG309" s="1212"/>
      <c r="AH309" s="1149">
        <f t="shared" si="83"/>
        <v>323.1348989105482</v>
      </c>
      <c r="AI309" s="1149"/>
    </row>
    <row r="310" spans="3:35">
      <c r="C310" s="390">
        <f>'Step #4'!B310</f>
        <v>305</v>
      </c>
      <c r="D310" s="562">
        <f>'Step #4'!C310</f>
        <v>45809</v>
      </c>
      <c r="E310" s="581">
        <f>('IdxETF data'!C320/'IdxETF data'!C319)-1</f>
        <v>1.4999095013439545E-2</v>
      </c>
      <c r="F310" s="458">
        <f>('IdxETF data'!AA320/'IdxETF data'!AA319)-1</f>
        <v>1.1313217440394485E-2</v>
      </c>
      <c r="G310" s="458">
        <f>('FX data'!G319/'FX data'!G320)-1</f>
        <v>9.9317970301844305E-3</v>
      </c>
      <c r="H310" s="565">
        <f t="shared" si="68"/>
        <v>2.1357375049955163E-2</v>
      </c>
      <c r="I310" s="575">
        <f>('IdxETF data'!AE320/'IdxETF data'!AE319)-1</f>
        <v>1.2792195805578777E-2</v>
      </c>
      <c r="J310" s="425">
        <f>('FX data'!H320/'FX data'!H319)-1</f>
        <v>6.0289032715667989E-3</v>
      </c>
      <c r="K310" s="575">
        <f t="shared" si="69"/>
        <v>1.8898221988288277E-2</v>
      </c>
      <c r="L310" s="460">
        <f>('IdxETF data'!AG320/'IdxETF data'!AG319)-1</f>
        <v>2.1587570084400598E-2</v>
      </c>
      <c r="M310" s="460">
        <f>('FX data'!I319/'FX data'!I320)-1</f>
        <v>-1.0751316813121026E-2</v>
      </c>
      <c r="N310" s="460">
        <f t="shared" si="70"/>
        <v>1.0604158466076763E-2</v>
      </c>
      <c r="O310" s="576">
        <f>('IdxETF data'!AO320/'IdxETF data'!AO319)-1</f>
        <v>-5.8867796686683516E-3</v>
      </c>
      <c r="P310" s="576">
        <f>('FX data'!L319/'FX data'!L320)-1</f>
        <v>9.0165071438479405E-3</v>
      </c>
      <c r="Q310" s="576">
        <f t="shared" si="71"/>
        <v>3.0766492842426718E-3</v>
      </c>
      <c r="R310" s="577">
        <f>('IdxETF data'!AY320/'IdxETF data'!AY319)-1</f>
        <v>1.0188422180870127E-2</v>
      </c>
      <c r="S310" s="577">
        <f>('FX data'!P320/'FX data'!P319)-1</f>
        <v>-1.6769570851436821E-2</v>
      </c>
      <c r="T310" s="577">
        <f t="shared" si="72"/>
        <v>-6.7520041381931017E-3</v>
      </c>
      <c r="V310">
        <f t="shared" si="73"/>
        <v>300</v>
      </c>
      <c r="W310" s="591">
        <f t="shared" si="74"/>
        <v>45658</v>
      </c>
      <c r="X310" s="537">
        <f t="shared" si="75"/>
        <v>2.7016320305765618E-2</v>
      </c>
      <c r="Y310" s="599">
        <f t="shared" si="76"/>
        <v>-3.3901845338762282E-2</v>
      </c>
      <c r="Z310" s="603">
        <f t="shared" si="77"/>
        <v>6.8343402350058646E-2</v>
      </c>
      <c r="AA310" s="607">
        <f t="shared" si="78"/>
        <v>8.7778431694305326E-3</v>
      </c>
      <c r="AB310" s="612">
        <f t="shared" si="79"/>
        <v>-6.0862094922511489E-2</v>
      </c>
      <c r="AC310" s="617">
        <f t="shared" si="80"/>
        <v>3.5405544891815355E-2</v>
      </c>
      <c r="AD310" s="1213">
        <f t="shared" si="81"/>
        <v>1.4304890987874143E-2</v>
      </c>
      <c r="AE310" s="1214"/>
      <c r="AF310" s="1211">
        <f t="shared" si="82"/>
        <v>2.7016320305765618E-2</v>
      </c>
      <c r="AG310" s="1212"/>
      <c r="AH310" s="1149">
        <f t="shared" si="83"/>
        <v>327.75730841384137</v>
      </c>
      <c r="AI310" s="1149"/>
    </row>
    <row r="311" spans="3:35">
      <c r="V311">
        <f t="shared" si="73"/>
        <v>301</v>
      </c>
      <c r="W311" s="591">
        <f t="shared" si="74"/>
        <v>45689</v>
      </c>
      <c r="X311" s="537">
        <f t="shared" si="75"/>
        <v>-1.4242127760312417E-2</v>
      </c>
      <c r="Y311" s="599">
        <f t="shared" si="76"/>
        <v>2.9694461890546808E-2</v>
      </c>
      <c r="Z311" s="603">
        <f t="shared" si="77"/>
        <v>3.932180215358394E-2</v>
      </c>
      <c r="AA311" s="607">
        <f t="shared" si="78"/>
        <v>0.13197003242846894</v>
      </c>
      <c r="AB311" s="612">
        <f t="shared" si="79"/>
        <v>-4.3049304325604276E-2</v>
      </c>
      <c r="AC311" s="617">
        <f t="shared" si="80"/>
        <v>6.2839889429426865E-3</v>
      </c>
      <c r="AD311" s="1213">
        <f t="shared" si="81"/>
        <v>1.4176060207075382E-2</v>
      </c>
      <c r="AE311" s="1214"/>
      <c r="AF311" s="1211">
        <f t="shared" si="82"/>
        <v>-1.4242127760312417E-2</v>
      </c>
      <c r="AG311" s="1212"/>
      <c r="AH311" s="1149">
        <f t="shared" si="83"/>
        <v>332.40361575122495</v>
      </c>
      <c r="AI311" s="1149"/>
    </row>
    <row r="312" spans="3:35">
      <c r="K312" s="623"/>
      <c r="N312" s="623"/>
      <c r="Q312" s="623"/>
      <c r="V312">
        <f t="shared" si="73"/>
        <v>302</v>
      </c>
      <c r="W312" s="591">
        <f t="shared" si="74"/>
        <v>45717</v>
      </c>
      <c r="X312" s="537">
        <f t="shared" si="75"/>
        <v>-5.7544714081786852E-2</v>
      </c>
      <c r="Y312" s="599">
        <f t="shared" si="76"/>
        <v>-1.3339773363350016E-3</v>
      </c>
      <c r="Z312" s="603">
        <f t="shared" si="77"/>
        <v>3.7407088854388704E-3</v>
      </c>
      <c r="AA312" s="607">
        <f t="shared" si="78"/>
        <v>9.9475301304146058E-3</v>
      </c>
      <c r="AB312" s="612">
        <f t="shared" si="79"/>
        <v>-1.2536750898323512E-2</v>
      </c>
      <c r="AC312" s="617">
        <f t="shared" si="80"/>
        <v>5.1140278673009743E-3</v>
      </c>
      <c r="AD312" s="1213">
        <f t="shared" si="81"/>
        <v>-2.2404395190409956E-2</v>
      </c>
      <c r="AE312" s="1214"/>
      <c r="AF312" s="1211">
        <f t="shared" si="82"/>
        <v>-5.7544714081786852E-2</v>
      </c>
      <c r="AG312" s="1212"/>
      <c r="AH312" s="1149">
        <f t="shared" si="83"/>
        <v>324.95631378121334</v>
      </c>
      <c r="AI312" s="1149"/>
    </row>
    <row r="313" spans="3:35">
      <c r="K313" s="623"/>
      <c r="N313" s="623"/>
      <c r="Q313" s="623"/>
      <c r="V313">
        <f t="shared" si="73"/>
        <v>303</v>
      </c>
      <c r="W313" s="591">
        <f t="shared" si="74"/>
        <v>45748</v>
      </c>
      <c r="X313" s="537">
        <f t="shared" si="75"/>
        <v>-7.6249365182604611E-3</v>
      </c>
      <c r="Y313" s="599">
        <f t="shared" si="76"/>
        <v>-1.5028029913479624E-2</v>
      </c>
      <c r="Z313" s="603">
        <f t="shared" si="77"/>
        <v>4.4446050596704811E-2</v>
      </c>
      <c r="AA313" s="607">
        <f t="shared" si="78"/>
        <v>-4.3789499122450781E-2</v>
      </c>
      <c r="AB313" s="612">
        <f t="shared" si="79"/>
        <v>1.7159617599014299E-2</v>
      </c>
      <c r="AC313" s="617">
        <f t="shared" si="80"/>
        <v>-3.5868762055734971E-2</v>
      </c>
      <c r="AD313" s="1213">
        <f t="shared" si="81"/>
        <v>-4.8871358627375515E-3</v>
      </c>
      <c r="AE313" s="1214"/>
      <c r="AF313" s="1211">
        <f t="shared" si="82"/>
        <v>-7.6249365182604611E-3</v>
      </c>
      <c r="AG313" s="1212"/>
      <c r="AH313" s="1149">
        <f t="shared" si="83"/>
        <v>323.36820812631015</v>
      </c>
      <c r="AI313" s="1149"/>
    </row>
    <row r="314" spans="3:35">
      <c r="V314">
        <f t="shared" si="73"/>
        <v>304</v>
      </c>
      <c r="W314" s="591">
        <f t="shared" si="74"/>
        <v>45778</v>
      </c>
      <c r="X314" s="537">
        <f t="shared" si="75"/>
        <v>6.1523847830692979E-2</v>
      </c>
      <c r="Y314" s="599">
        <f t="shared" si="76"/>
        <v>2.0750545556804667E-2</v>
      </c>
      <c r="Z314" s="603">
        <f t="shared" si="77"/>
        <v>0.11400786439375898</v>
      </c>
      <c r="AA314" s="607">
        <f t="shared" si="78"/>
        <v>5.6128096653393023E-2</v>
      </c>
      <c r="AB314" s="612">
        <f t="shared" si="79"/>
        <v>8.1638845584490305E-2</v>
      </c>
      <c r="AC314" s="617">
        <f t="shared" si="80"/>
        <v>-7.4766387309374016E-3</v>
      </c>
      <c r="AD314" s="1213">
        <f t="shared" si="81"/>
        <v>5.7852330975556338E-2</v>
      </c>
      <c r="AE314" s="1214"/>
      <c r="AF314" s="1211">
        <f t="shared" si="82"/>
        <v>6.1523847830692979E-2</v>
      </c>
      <c r="AG314" s="1212"/>
      <c r="AH314" s="1149">
        <f t="shared" si="83"/>
        <v>342.07581272980605</v>
      </c>
      <c r="AI314" s="1149"/>
    </row>
    <row r="315" spans="3:35" ht="14" thickBot="1">
      <c r="V315">
        <f t="shared" si="73"/>
        <v>305</v>
      </c>
      <c r="W315" s="592">
        <f t="shared" si="74"/>
        <v>45809</v>
      </c>
      <c r="X315" s="596">
        <f t="shared" si="75"/>
        <v>1.4999095013439545E-2</v>
      </c>
      <c r="Y315" s="600">
        <f t="shared" si="76"/>
        <v>2.1357375049955163E-2</v>
      </c>
      <c r="Z315" s="604">
        <f t="shared" si="77"/>
        <v>1.8898221988288277E-2</v>
      </c>
      <c r="AA315" s="608">
        <f t="shared" si="78"/>
        <v>1.0604158466076763E-2</v>
      </c>
      <c r="AB315" s="613">
        <f t="shared" si="79"/>
        <v>3.0766492842426718E-3</v>
      </c>
      <c r="AC315" s="618">
        <f t="shared" si="80"/>
        <v>-6.7520041381931017E-3</v>
      </c>
      <c r="AD315" s="1213">
        <f t="shared" si="81"/>
        <v>1.273085792232497E-2</v>
      </c>
      <c r="AE315" s="1214"/>
      <c r="AF315" s="1211">
        <f t="shared" si="82"/>
        <v>1.4999095013439545E-2</v>
      </c>
      <c r="AG315" s="1212"/>
      <c r="AH315" s="1149">
        <f t="shared" si="83"/>
        <v>346.43073130033304</v>
      </c>
      <c r="AI315" s="1149"/>
    </row>
    <row r="317" spans="3:35" ht="13.25" customHeight="1">
      <c r="W317" s="490" t="s">
        <v>375</v>
      </c>
      <c r="X317" s="537">
        <f t="shared" ref="X317:AC317" si="84">STDEV(X11:X315)</f>
        <v>4.3997514082724343E-2</v>
      </c>
      <c r="Y317" s="619">
        <f t="shared" si="84"/>
        <v>7.1121226040015473E-2</v>
      </c>
      <c r="Z317" s="620">
        <f t="shared" si="84"/>
        <v>6.4227910440200014E-2</v>
      </c>
      <c r="AA317" s="607">
        <f t="shared" si="84"/>
        <v>6.1685822531181725E-2</v>
      </c>
      <c r="AB317" s="621">
        <f t="shared" si="84"/>
        <v>5.9091452812188527E-2</v>
      </c>
      <c r="AC317" s="622">
        <f t="shared" si="84"/>
        <v>5.2586990881811159E-2</v>
      </c>
      <c r="AD317" s="1181" t="s">
        <v>375</v>
      </c>
      <c r="AE317" s="1182"/>
      <c r="AF317" s="1185" t="s">
        <v>375</v>
      </c>
      <c r="AG317" s="1186"/>
      <c r="AH317" s="1197" t="s">
        <v>381</v>
      </c>
      <c r="AI317" s="1197"/>
    </row>
    <row r="318" spans="3:35">
      <c r="W318" s="636" t="s">
        <v>327</v>
      </c>
      <c r="X318" s="430">
        <f t="shared" ref="X318:AC318" si="85">AVERAGE(X11:X315)</f>
        <v>5.7722667263763487E-3</v>
      </c>
      <c r="Y318" s="434">
        <f t="shared" si="85"/>
        <v>5.5887937058457056E-3</v>
      </c>
      <c r="Z318" s="629">
        <f t="shared" si="85"/>
        <v>6.6259151278183319E-3</v>
      </c>
      <c r="AA318" s="442">
        <f t="shared" si="85"/>
        <v>3.2738386447555149E-3</v>
      </c>
      <c r="AB318" s="446">
        <f t="shared" si="85"/>
        <v>2.7732039223746889E-3</v>
      </c>
      <c r="AC318" s="630">
        <f t="shared" si="85"/>
        <v>2.4489612934793462E-3</v>
      </c>
      <c r="AD318" s="1183"/>
      <c r="AE318" s="1184"/>
      <c r="AF318" s="1187"/>
      <c r="AG318" s="1188"/>
      <c r="AH318" s="1197"/>
      <c r="AI318" s="1197"/>
    </row>
    <row r="319" spans="3:35">
      <c r="AD319" s="1173">
        <f>STDEV(AD11:AE315)</f>
        <v>4.2294992498262116E-2</v>
      </c>
      <c r="AE319" s="1174"/>
      <c r="AF319" s="1177">
        <f>STDEV(AF11:AG315)</f>
        <v>4.3997514082724343E-2</v>
      </c>
      <c r="AG319" s="1178"/>
      <c r="AH319" s="1197"/>
      <c r="AI319" s="1197"/>
    </row>
    <row r="320" spans="3:35">
      <c r="T320" s="623"/>
      <c r="W320" s="623"/>
      <c r="X320" s="631"/>
      <c r="Y320" s="631"/>
      <c r="Z320" s="632"/>
      <c r="AA320" s="631"/>
      <c r="AB320" s="632"/>
      <c r="AC320" s="632"/>
      <c r="AD320" s="1175"/>
      <c r="AE320" s="1176"/>
      <c r="AF320" s="1179"/>
      <c r="AG320" s="1180"/>
      <c r="AH320" s="1197"/>
      <c r="AI320" s="1197"/>
    </row>
    <row r="321" spans="20:35">
      <c r="T321" s="623"/>
      <c r="AH321" s="1198">
        <f>(AH315-100)/100</f>
        <v>2.4643073130033302</v>
      </c>
      <c r="AI321" s="1198"/>
    </row>
  </sheetData>
  <mergeCells count="949">
    <mergeCell ref="F3:H3"/>
    <mergeCell ref="I3:K3"/>
    <mergeCell ref="L3:N3"/>
    <mergeCell ref="O3:Q3"/>
    <mergeCell ref="R3:T3"/>
    <mergeCell ref="AD17:AE17"/>
    <mergeCell ref="AD18:AE18"/>
    <mergeCell ref="AD19:AE19"/>
    <mergeCell ref="AD20:AE20"/>
    <mergeCell ref="AD21:AE21"/>
    <mergeCell ref="AD22:AE22"/>
    <mergeCell ref="AD7:AE9"/>
    <mergeCell ref="AF7:AG9"/>
    <mergeCell ref="AD11:AE11"/>
    <mergeCell ref="AD12:AE12"/>
    <mergeCell ref="AD13:AE13"/>
    <mergeCell ref="AD14:AE14"/>
    <mergeCell ref="AD15:AE15"/>
    <mergeCell ref="AD16:AE16"/>
    <mergeCell ref="AF10:AG10"/>
    <mergeCell ref="AF11:AG11"/>
    <mergeCell ref="AF12:AG12"/>
    <mergeCell ref="AF13:AG13"/>
    <mergeCell ref="AF14:AG14"/>
    <mergeCell ref="AF15:AG15"/>
    <mergeCell ref="AF16:AG16"/>
    <mergeCell ref="AF17:AG17"/>
    <mergeCell ref="AF18:AG18"/>
    <mergeCell ref="AF19:AG19"/>
    <mergeCell ref="AF20:AG20"/>
    <mergeCell ref="AF21:AG21"/>
    <mergeCell ref="AD29:AE29"/>
    <mergeCell ref="AD30:AE30"/>
    <mergeCell ref="AD31:AE31"/>
    <mergeCell ref="AD32:AE32"/>
    <mergeCell ref="AD33:AE33"/>
    <mergeCell ref="AD34:AE34"/>
    <mergeCell ref="AD23:AE23"/>
    <mergeCell ref="AD24:AE24"/>
    <mergeCell ref="AD25:AE25"/>
    <mergeCell ref="AD26:AE26"/>
    <mergeCell ref="AD27:AE27"/>
    <mergeCell ref="AD28:AE28"/>
    <mergeCell ref="AD41:AE41"/>
    <mergeCell ref="AD42:AE42"/>
    <mergeCell ref="AD43:AE43"/>
    <mergeCell ref="AD44:AE44"/>
    <mergeCell ref="AD45:AE45"/>
    <mergeCell ref="AD46:AE46"/>
    <mergeCell ref="AD35:AE35"/>
    <mergeCell ref="AD36:AE36"/>
    <mergeCell ref="AD37:AE37"/>
    <mergeCell ref="AD38:AE38"/>
    <mergeCell ref="AD39:AE39"/>
    <mergeCell ref="AD40:AE40"/>
    <mergeCell ref="AD53:AE53"/>
    <mergeCell ref="AD54:AE54"/>
    <mergeCell ref="AD55:AE55"/>
    <mergeCell ref="AD56:AE56"/>
    <mergeCell ref="AD57:AE57"/>
    <mergeCell ref="AD58:AE58"/>
    <mergeCell ref="AD47:AE47"/>
    <mergeCell ref="AD48:AE48"/>
    <mergeCell ref="AD49:AE49"/>
    <mergeCell ref="AD50:AE50"/>
    <mergeCell ref="AD51:AE51"/>
    <mergeCell ref="AD52:AE52"/>
    <mergeCell ref="AD65:AE65"/>
    <mergeCell ref="AD66:AE66"/>
    <mergeCell ref="AD67:AE67"/>
    <mergeCell ref="AD68:AE68"/>
    <mergeCell ref="AD69:AE69"/>
    <mergeCell ref="AD70:AE70"/>
    <mergeCell ref="AD59:AE59"/>
    <mergeCell ref="AD60:AE60"/>
    <mergeCell ref="AD61:AE61"/>
    <mergeCell ref="AD62:AE62"/>
    <mergeCell ref="AD63:AE63"/>
    <mergeCell ref="AD64:AE64"/>
    <mergeCell ref="AD77:AE77"/>
    <mergeCell ref="AD78:AE78"/>
    <mergeCell ref="AD79:AE79"/>
    <mergeCell ref="AD80:AE80"/>
    <mergeCell ref="AD81:AE81"/>
    <mergeCell ref="AD82:AE82"/>
    <mergeCell ref="AD71:AE71"/>
    <mergeCell ref="AD72:AE72"/>
    <mergeCell ref="AD73:AE73"/>
    <mergeCell ref="AD74:AE74"/>
    <mergeCell ref="AD75:AE75"/>
    <mergeCell ref="AD76:AE76"/>
    <mergeCell ref="AD89:AE89"/>
    <mergeCell ref="AD90:AE90"/>
    <mergeCell ref="AD91:AE91"/>
    <mergeCell ref="AD92:AE92"/>
    <mergeCell ref="AD93:AE93"/>
    <mergeCell ref="AD94:AE94"/>
    <mergeCell ref="AD83:AE83"/>
    <mergeCell ref="AD84:AE84"/>
    <mergeCell ref="AD85:AE85"/>
    <mergeCell ref="AD86:AE86"/>
    <mergeCell ref="AD87:AE87"/>
    <mergeCell ref="AD88:AE88"/>
    <mergeCell ref="AD101:AE101"/>
    <mergeCell ref="AD102:AE102"/>
    <mergeCell ref="AD103:AE103"/>
    <mergeCell ref="AD104:AE104"/>
    <mergeCell ref="AD105:AE105"/>
    <mergeCell ref="AD106:AE106"/>
    <mergeCell ref="AD95:AE95"/>
    <mergeCell ref="AD96:AE96"/>
    <mergeCell ref="AD97:AE97"/>
    <mergeCell ref="AD98:AE98"/>
    <mergeCell ref="AD99:AE99"/>
    <mergeCell ref="AD100:AE100"/>
    <mergeCell ref="AD113:AE113"/>
    <mergeCell ref="AD114:AE114"/>
    <mergeCell ref="AD115:AE115"/>
    <mergeCell ref="AD116:AE116"/>
    <mergeCell ref="AD117:AE117"/>
    <mergeCell ref="AD118:AE118"/>
    <mergeCell ref="AD107:AE107"/>
    <mergeCell ref="AD108:AE108"/>
    <mergeCell ref="AD109:AE109"/>
    <mergeCell ref="AD110:AE110"/>
    <mergeCell ref="AD111:AE111"/>
    <mergeCell ref="AD112:AE112"/>
    <mergeCell ref="AD125:AE125"/>
    <mergeCell ref="AD126:AE126"/>
    <mergeCell ref="AD127:AE127"/>
    <mergeCell ref="AD128:AE128"/>
    <mergeCell ref="AD129:AE129"/>
    <mergeCell ref="AD130:AE130"/>
    <mergeCell ref="AD119:AE119"/>
    <mergeCell ref="AD120:AE120"/>
    <mergeCell ref="AD121:AE121"/>
    <mergeCell ref="AD122:AE122"/>
    <mergeCell ref="AD123:AE123"/>
    <mergeCell ref="AD124:AE124"/>
    <mergeCell ref="AD137:AE137"/>
    <mergeCell ref="AD138:AE138"/>
    <mergeCell ref="AD139:AE139"/>
    <mergeCell ref="AD140:AE140"/>
    <mergeCell ref="AD141:AE141"/>
    <mergeCell ref="AD142:AE142"/>
    <mergeCell ref="AD131:AE131"/>
    <mergeCell ref="AD132:AE132"/>
    <mergeCell ref="AD133:AE133"/>
    <mergeCell ref="AD134:AE134"/>
    <mergeCell ref="AD135:AE135"/>
    <mergeCell ref="AD136:AE136"/>
    <mergeCell ref="AD149:AE149"/>
    <mergeCell ref="AD150:AE150"/>
    <mergeCell ref="AD151:AE151"/>
    <mergeCell ref="AD152:AE152"/>
    <mergeCell ref="AD153:AE153"/>
    <mergeCell ref="AD154:AE154"/>
    <mergeCell ref="AD143:AE143"/>
    <mergeCell ref="AD144:AE144"/>
    <mergeCell ref="AD145:AE145"/>
    <mergeCell ref="AD146:AE146"/>
    <mergeCell ref="AD147:AE147"/>
    <mergeCell ref="AD148:AE148"/>
    <mergeCell ref="AD161:AE161"/>
    <mergeCell ref="AD162:AE162"/>
    <mergeCell ref="AD163:AE163"/>
    <mergeCell ref="AD164:AE164"/>
    <mergeCell ref="AD165:AE165"/>
    <mergeCell ref="AD166:AE166"/>
    <mergeCell ref="AD155:AE155"/>
    <mergeCell ref="AD156:AE156"/>
    <mergeCell ref="AD157:AE157"/>
    <mergeCell ref="AD158:AE158"/>
    <mergeCell ref="AD159:AE159"/>
    <mergeCell ref="AD160:AE160"/>
    <mergeCell ref="AD173:AE173"/>
    <mergeCell ref="AD174:AE174"/>
    <mergeCell ref="AD175:AE175"/>
    <mergeCell ref="AD176:AE176"/>
    <mergeCell ref="AD177:AE177"/>
    <mergeCell ref="AD178:AE178"/>
    <mergeCell ref="AD167:AE167"/>
    <mergeCell ref="AD168:AE168"/>
    <mergeCell ref="AD169:AE169"/>
    <mergeCell ref="AD170:AE170"/>
    <mergeCell ref="AD171:AE171"/>
    <mergeCell ref="AD172:AE172"/>
    <mergeCell ref="AD185:AE185"/>
    <mergeCell ref="AD186:AE186"/>
    <mergeCell ref="AD187:AE187"/>
    <mergeCell ref="AD188:AE188"/>
    <mergeCell ref="AD189:AE189"/>
    <mergeCell ref="AD190:AE190"/>
    <mergeCell ref="AD179:AE179"/>
    <mergeCell ref="AD180:AE180"/>
    <mergeCell ref="AD181:AE181"/>
    <mergeCell ref="AD182:AE182"/>
    <mergeCell ref="AD183:AE183"/>
    <mergeCell ref="AD184:AE184"/>
    <mergeCell ref="AD197:AE197"/>
    <mergeCell ref="AD198:AE198"/>
    <mergeCell ref="AD199:AE199"/>
    <mergeCell ref="AD200:AE200"/>
    <mergeCell ref="AD201:AE201"/>
    <mergeCell ref="AD202:AE202"/>
    <mergeCell ref="AD191:AE191"/>
    <mergeCell ref="AD192:AE192"/>
    <mergeCell ref="AD193:AE193"/>
    <mergeCell ref="AD194:AE194"/>
    <mergeCell ref="AD195:AE195"/>
    <mergeCell ref="AD196:AE196"/>
    <mergeCell ref="AD209:AE209"/>
    <mergeCell ref="AD210:AE210"/>
    <mergeCell ref="AD211:AE211"/>
    <mergeCell ref="AD212:AE212"/>
    <mergeCell ref="AD213:AE213"/>
    <mergeCell ref="AD214:AE214"/>
    <mergeCell ref="AD203:AE203"/>
    <mergeCell ref="AD204:AE204"/>
    <mergeCell ref="AD205:AE205"/>
    <mergeCell ref="AD206:AE206"/>
    <mergeCell ref="AD207:AE207"/>
    <mergeCell ref="AD208:AE208"/>
    <mergeCell ref="AD221:AE221"/>
    <mergeCell ref="AD222:AE222"/>
    <mergeCell ref="AD223:AE223"/>
    <mergeCell ref="AD224:AE224"/>
    <mergeCell ref="AD225:AE225"/>
    <mergeCell ref="AD226:AE226"/>
    <mergeCell ref="AD215:AE215"/>
    <mergeCell ref="AD216:AE216"/>
    <mergeCell ref="AD217:AE217"/>
    <mergeCell ref="AD218:AE218"/>
    <mergeCell ref="AD219:AE219"/>
    <mergeCell ref="AD220:AE220"/>
    <mergeCell ref="AD233:AE233"/>
    <mergeCell ref="AD234:AE234"/>
    <mergeCell ref="AD235:AE235"/>
    <mergeCell ref="AD236:AE236"/>
    <mergeCell ref="AD237:AE237"/>
    <mergeCell ref="AD238:AE238"/>
    <mergeCell ref="AD227:AE227"/>
    <mergeCell ref="AD228:AE228"/>
    <mergeCell ref="AD229:AE229"/>
    <mergeCell ref="AD230:AE230"/>
    <mergeCell ref="AD231:AE231"/>
    <mergeCell ref="AD232:AE232"/>
    <mergeCell ref="AD245:AE245"/>
    <mergeCell ref="AD246:AE246"/>
    <mergeCell ref="AD247:AE247"/>
    <mergeCell ref="AD248:AE248"/>
    <mergeCell ref="AD249:AE249"/>
    <mergeCell ref="AD250:AE250"/>
    <mergeCell ref="AD239:AE239"/>
    <mergeCell ref="AD240:AE240"/>
    <mergeCell ref="AD241:AE241"/>
    <mergeCell ref="AD242:AE242"/>
    <mergeCell ref="AD243:AE243"/>
    <mergeCell ref="AD244:AE244"/>
    <mergeCell ref="AD257:AE257"/>
    <mergeCell ref="AD258:AE258"/>
    <mergeCell ref="AD259:AE259"/>
    <mergeCell ref="AD260:AE260"/>
    <mergeCell ref="AD261:AE261"/>
    <mergeCell ref="AD262:AE262"/>
    <mergeCell ref="AD251:AE251"/>
    <mergeCell ref="AD252:AE252"/>
    <mergeCell ref="AD253:AE253"/>
    <mergeCell ref="AD254:AE254"/>
    <mergeCell ref="AD255:AE255"/>
    <mergeCell ref="AD256:AE256"/>
    <mergeCell ref="AD269:AE269"/>
    <mergeCell ref="AD270:AE270"/>
    <mergeCell ref="AD271:AE271"/>
    <mergeCell ref="AD272:AE272"/>
    <mergeCell ref="AD273:AE273"/>
    <mergeCell ref="AD274:AE274"/>
    <mergeCell ref="AD263:AE263"/>
    <mergeCell ref="AD264:AE264"/>
    <mergeCell ref="AD265:AE265"/>
    <mergeCell ref="AD266:AE266"/>
    <mergeCell ref="AD267:AE267"/>
    <mergeCell ref="AD268:AE268"/>
    <mergeCell ref="AD314:AE314"/>
    <mergeCell ref="AD315:AE315"/>
    <mergeCell ref="AD10:AE10"/>
    <mergeCell ref="AD305:AE305"/>
    <mergeCell ref="AD306:AE306"/>
    <mergeCell ref="AD307:AE307"/>
    <mergeCell ref="AD308:AE308"/>
    <mergeCell ref="AD309:AE309"/>
    <mergeCell ref="AD310:AE310"/>
    <mergeCell ref="AD299:AE299"/>
    <mergeCell ref="AD300:AE300"/>
    <mergeCell ref="AD301:AE301"/>
    <mergeCell ref="AD302:AE302"/>
    <mergeCell ref="AD303:AE303"/>
    <mergeCell ref="AD304:AE304"/>
    <mergeCell ref="AD293:AE293"/>
    <mergeCell ref="AD294:AE294"/>
    <mergeCell ref="AD295:AE295"/>
    <mergeCell ref="AD296:AE296"/>
    <mergeCell ref="AD297:AE297"/>
    <mergeCell ref="AD298:AE298"/>
    <mergeCell ref="AD287:AE287"/>
    <mergeCell ref="AD288:AE288"/>
    <mergeCell ref="AD289:AE289"/>
    <mergeCell ref="AD311:AE311"/>
    <mergeCell ref="AD312:AE312"/>
    <mergeCell ref="AD313:AE313"/>
    <mergeCell ref="AD290:AE290"/>
    <mergeCell ref="AD291:AE291"/>
    <mergeCell ref="AD292:AE292"/>
    <mergeCell ref="AD281:AE281"/>
    <mergeCell ref="AD282:AE282"/>
    <mergeCell ref="AD283:AE283"/>
    <mergeCell ref="AD284:AE284"/>
    <mergeCell ref="AD285:AE285"/>
    <mergeCell ref="AD286:AE286"/>
    <mergeCell ref="AD275:AE275"/>
    <mergeCell ref="AD276:AE276"/>
    <mergeCell ref="AD277:AE277"/>
    <mergeCell ref="AD278:AE278"/>
    <mergeCell ref="AD279:AE279"/>
    <mergeCell ref="AD280:AE280"/>
    <mergeCell ref="AF22:AG22"/>
    <mergeCell ref="AF23:AG23"/>
    <mergeCell ref="AF24:AG24"/>
    <mergeCell ref="AF25:AG25"/>
    <mergeCell ref="AF26:AG26"/>
    <mergeCell ref="AF27:AG27"/>
    <mergeCell ref="AF34:AG34"/>
    <mergeCell ref="AF35:AG35"/>
    <mergeCell ref="AF36:AG36"/>
    <mergeCell ref="AF37:AG37"/>
    <mergeCell ref="AF38:AG38"/>
    <mergeCell ref="AF39:AG39"/>
    <mergeCell ref="AF28:AG28"/>
    <mergeCell ref="AF29:AG29"/>
    <mergeCell ref="AF30:AG30"/>
    <mergeCell ref="AF31:AG31"/>
    <mergeCell ref="AF32:AG32"/>
    <mergeCell ref="AF33:AG33"/>
    <mergeCell ref="AF46:AG46"/>
    <mergeCell ref="AF47:AG47"/>
    <mergeCell ref="AF48:AG48"/>
    <mergeCell ref="AF49:AG49"/>
    <mergeCell ref="AF50:AG50"/>
    <mergeCell ref="AF51:AG51"/>
    <mergeCell ref="AF40:AG40"/>
    <mergeCell ref="AF41:AG41"/>
    <mergeCell ref="AF42:AG42"/>
    <mergeCell ref="AF43:AG43"/>
    <mergeCell ref="AF44:AG44"/>
    <mergeCell ref="AF45:AG45"/>
    <mergeCell ref="AF58:AG58"/>
    <mergeCell ref="AF59:AG59"/>
    <mergeCell ref="AF60:AG60"/>
    <mergeCell ref="AF61:AG61"/>
    <mergeCell ref="AF62:AG62"/>
    <mergeCell ref="AF63:AG63"/>
    <mergeCell ref="AF52:AG52"/>
    <mergeCell ref="AF53:AG53"/>
    <mergeCell ref="AF54:AG54"/>
    <mergeCell ref="AF55:AG55"/>
    <mergeCell ref="AF56:AG56"/>
    <mergeCell ref="AF57:AG57"/>
    <mergeCell ref="AF70:AG70"/>
    <mergeCell ref="AF71:AG71"/>
    <mergeCell ref="AF72:AG72"/>
    <mergeCell ref="AF73:AG73"/>
    <mergeCell ref="AF74:AG74"/>
    <mergeCell ref="AF75:AG75"/>
    <mergeCell ref="AF64:AG64"/>
    <mergeCell ref="AF65:AG65"/>
    <mergeCell ref="AF66:AG66"/>
    <mergeCell ref="AF67:AG67"/>
    <mergeCell ref="AF68:AG68"/>
    <mergeCell ref="AF69:AG69"/>
    <mergeCell ref="AF82:AG82"/>
    <mergeCell ref="AF83:AG83"/>
    <mergeCell ref="AF84:AG84"/>
    <mergeCell ref="AF85:AG85"/>
    <mergeCell ref="AF86:AG86"/>
    <mergeCell ref="AF87:AG87"/>
    <mergeCell ref="AF76:AG76"/>
    <mergeCell ref="AF77:AG77"/>
    <mergeCell ref="AF78:AG78"/>
    <mergeCell ref="AF79:AG79"/>
    <mergeCell ref="AF80:AG80"/>
    <mergeCell ref="AF81:AG81"/>
    <mergeCell ref="AF94:AG94"/>
    <mergeCell ref="AF95:AG95"/>
    <mergeCell ref="AF96:AG96"/>
    <mergeCell ref="AF97:AG97"/>
    <mergeCell ref="AF98:AG98"/>
    <mergeCell ref="AF99:AG99"/>
    <mergeCell ref="AF88:AG88"/>
    <mergeCell ref="AF89:AG89"/>
    <mergeCell ref="AF90:AG90"/>
    <mergeCell ref="AF91:AG91"/>
    <mergeCell ref="AF92:AG92"/>
    <mergeCell ref="AF93:AG93"/>
    <mergeCell ref="AF106:AG106"/>
    <mergeCell ref="AF107:AG107"/>
    <mergeCell ref="AF108:AG108"/>
    <mergeCell ref="AF109:AG109"/>
    <mergeCell ref="AF110:AG110"/>
    <mergeCell ref="AF111:AG111"/>
    <mergeCell ref="AF100:AG100"/>
    <mergeCell ref="AF101:AG101"/>
    <mergeCell ref="AF102:AG102"/>
    <mergeCell ref="AF103:AG103"/>
    <mergeCell ref="AF104:AG104"/>
    <mergeCell ref="AF105:AG105"/>
    <mergeCell ref="AF118:AG118"/>
    <mergeCell ref="AF119:AG119"/>
    <mergeCell ref="AF120:AG120"/>
    <mergeCell ref="AF121:AG121"/>
    <mergeCell ref="AF122:AG122"/>
    <mergeCell ref="AF123:AG123"/>
    <mergeCell ref="AF112:AG112"/>
    <mergeCell ref="AF113:AG113"/>
    <mergeCell ref="AF114:AG114"/>
    <mergeCell ref="AF115:AG115"/>
    <mergeCell ref="AF116:AG116"/>
    <mergeCell ref="AF117:AG117"/>
    <mergeCell ref="AF130:AG130"/>
    <mergeCell ref="AF131:AG131"/>
    <mergeCell ref="AF132:AG132"/>
    <mergeCell ref="AF133:AG133"/>
    <mergeCell ref="AF134:AG134"/>
    <mergeCell ref="AF135:AG135"/>
    <mergeCell ref="AF124:AG124"/>
    <mergeCell ref="AF125:AG125"/>
    <mergeCell ref="AF126:AG126"/>
    <mergeCell ref="AF127:AG127"/>
    <mergeCell ref="AF128:AG128"/>
    <mergeCell ref="AF129:AG129"/>
    <mergeCell ref="AF142:AG142"/>
    <mergeCell ref="AF143:AG143"/>
    <mergeCell ref="AF144:AG144"/>
    <mergeCell ref="AF145:AG145"/>
    <mergeCell ref="AF146:AG146"/>
    <mergeCell ref="AF147:AG147"/>
    <mergeCell ref="AF136:AG136"/>
    <mergeCell ref="AF137:AG137"/>
    <mergeCell ref="AF138:AG138"/>
    <mergeCell ref="AF139:AG139"/>
    <mergeCell ref="AF140:AG140"/>
    <mergeCell ref="AF141:AG141"/>
    <mergeCell ref="AF154:AG154"/>
    <mergeCell ref="AF155:AG155"/>
    <mergeCell ref="AF156:AG156"/>
    <mergeCell ref="AF157:AG157"/>
    <mergeCell ref="AF158:AG158"/>
    <mergeCell ref="AF159:AG159"/>
    <mergeCell ref="AF148:AG148"/>
    <mergeCell ref="AF149:AG149"/>
    <mergeCell ref="AF150:AG150"/>
    <mergeCell ref="AF151:AG151"/>
    <mergeCell ref="AF152:AG152"/>
    <mergeCell ref="AF153:AG153"/>
    <mergeCell ref="AF166:AG166"/>
    <mergeCell ref="AF167:AG167"/>
    <mergeCell ref="AF168:AG168"/>
    <mergeCell ref="AF169:AG169"/>
    <mergeCell ref="AF170:AG170"/>
    <mergeCell ref="AF171:AG171"/>
    <mergeCell ref="AF160:AG160"/>
    <mergeCell ref="AF161:AG161"/>
    <mergeCell ref="AF162:AG162"/>
    <mergeCell ref="AF163:AG163"/>
    <mergeCell ref="AF164:AG164"/>
    <mergeCell ref="AF165:AG165"/>
    <mergeCell ref="AF178:AG178"/>
    <mergeCell ref="AF179:AG179"/>
    <mergeCell ref="AF180:AG180"/>
    <mergeCell ref="AF181:AG181"/>
    <mergeCell ref="AF182:AG182"/>
    <mergeCell ref="AF183:AG183"/>
    <mergeCell ref="AF172:AG172"/>
    <mergeCell ref="AF173:AG173"/>
    <mergeCell ref="AF174:AG174"/>
    <mergeCell ref="AF175:AG175"/>
    <mergeCell ref="AF176:AG176"/>
    <mergeCell ref="AF177:AG177"/>
    <mergeCell ref="AF190:AG190"/>
    <mergeCell ref="AF191:AG191"/>
    <mergeCell ref="AF192:AG192"/>
    <mergeCell ref="AF193:AG193"/>
    <mergeCell ref="AF194:AG194"/>
    <mergeCell ref="AF195:AG195"/>
    <mergeCell ref="AF184:AG184"/>
    <mergeCell ref="AF185:AG185"/>
    <mergeCell ref="AF186:AG186"/>
    <mergeCell ref="AF187:AG187"/>
    <mergeCell ref="AF188:AG188"/>
    <mergeCell ref="AF189:AG189"/>
    <mergeCell ref="AF202:AG202"/>
    <mergeCell ref="AF203:AG203"/>
    <mergeCell ref="AF204:AG204"/>
    <mergeCell ref="AF205:AG205"/>
    <mergeCell ref="AF206:AG206"/>
    <mergeCell ref="AF207:AG207"/>
    <mergeCell ref="AF196:AG196"/>
    <mergeCell ref="AF197:AG197"/>
    <mergeCell ref="AF198:AG198"/>
    <mergeCell ref="AF199:AG199"/>
    <mergeCell ref="AF200:AG200"/>
    <mergeCell ref="AF201:AG201"/>
    <mergeCell ref="AF214:AG214"/>
    <mergeCell ref="AF215:AG215"/>
    <mergeCell ref="AF216:AG216"/>
    <mergeCell ref="AF217:AG217"/>
    <mergeCell ref="AF218:AG218"/>
    <mergeCell ref="AF219:AG219"/>
    <mergeCell ref="AF208:AG208"/>
    <mergeCell ref="AF209:AG209"/>
    <mergeCell ref="AF210:AG210"/>
    <mergeCell ref="AF211:AG211"/>
    <mergeCell ref="AF212:AG212"/>
    <mergeCell ref="AF213:AG213"/>
    <mergeCell ref="AF226:AG226"/>
    <mergeCell ref="AF227:AG227"/>
    <mergeCell ref="AF228:AG228"/>
    <mergeCell ref="AF229:AG229"/>
    <mergeCell ref="AF230:AG230"/>
    <mergeCell ref="AF231:AG231"/>
    <mergeCell ref="AF220:AG220"/>
    <mergeCell ref="AF221:AG221"/>
    <mergeCell ref="AF222:AG222"/>
    <mergeCell ref="AF223:AG223"/>
    <mergeCell ref="AF224:AG224"/>
    <mergeCell ref="AF225:AG225"/>
    <mergeCell ref="AF238:AG238"/>
    <mergeCell ref="AF239:AG239"/>
    <mergeCell ref="AF240:AG240"/>
    <mergeCell ref="AF241:AG241"/>
    <mergeCell ref="AF242:AG242"/>
    <mergeCell ref="AF243:AG243"/>
    <mergeCell ref="AF232:AG232"/>
    <mergeCell ref="AF233:AG233"/>
    <mergeCell ref="AF234:AG234"/>
    <mergeCell ref="AF235:AG235"/>
    <mergeCell ref="AF236:AG236"/>
    <mergeCell ref="AF237:AG237"/>
    <mergeCell ref="AF250:AG250"/>
    <mergeCell ref="AF251:AG251"/>
    <mergeCell ref="AF252:AG252"/>
    <mergeCell ref="AF253:AG253"/>
    <mergeCell ref="AF254:AG254"/>
    <mergeCell ref="AF255:AG255"/>
    <mergeCell ref="AF244:AG244"/>
    <mergeCell ref="AF245:AG245"/>
    <mergeCell ref="AF246:AG246"/>
    <mergeCell ref="AF247:AG247"/>
    <mergeCell ref="AF248:AG248"/>
    <mergeCell ref="AF249:AG249"/>
    <mergeCell ref="AF262:AG262"/>
    <mergeCell ref="AF263:AG263"/>
    <mergeCell ref="AF264:AG264"/>
    <mergeCell ref="AF265:AG265"/>
    <mergeCell ref="AF266:AG266"/>
    <mergeCell ref="AF267:AG267"/>
    <mergeCell ref="AF256:AG256"/>
    <mergeCell ref="AF257:AG257"/>
    <mergeCell ref="AF258:AG258"/>
    <mergeCell ref="AF259:AG259"/>
    <mergeCell ref="AF260:AG260"/>
    <mergeCell ref="AF261:AG261"/>
    <mergeCell ref="AF274:AG274"/>
    <mergeCell ref="AF275:AG275"/>
    <mergeCell ref="AF276:AG276"/>
    <mergeCell ref="AF277:AG277"/>
    <mergeCell ref="AF278:AG278"/>
    <mergeCell ref="AF279:AG279"/>
    <mergeCell ref="AF268:AG268"/>
    <mergeCell ref="AF269:AG269"/>
    <mergeCell ref="AF270:AG270"/>
    <mergeCell ref="AF271:AG271"/>
    <mergeCell ref="AF272:AG272"/>
    <mergeCell ref="AF273:AG273"/>
    <mergeCell ref="AF289:AG289"/>
    <mergeCell ref="AF290:AG290"/>
    <mergeCell ref="AF291:AG291"/>
    <mergeCell ref="AF280:AG280"/>
    <mergeCell ref="AF281:AG281"/>
    <mergeCell ref="AF282:AG282"/>
    <mergeCell ref="AF283:AG283"/>
    <mergeCell ref="AF284:AG284"/>
    <mergeCell ref="AF285:AG285"/>
    <mergeCell ref="AF311:AG311"/>
    <mergeCell ref="AF312:AG312"/>
    <mergeCell ref="AF313:AG313"/>
    <mergeCell ref="AF314:AG314"/>
    <mergeCell ref="AF315:AG315"/>
    <mergeCell ref="AF304:AG304"/>
    <mergeCell ref="AF305:AG305"/>
    <mergeCell ref="AF306:AG306"/>
    <mergeCell ref="AF307:AG307"/>
    <mergeCell ref="AF308:AG308"/>
    <mergeCell ref="AF309:AG309"/>
    <mergeCell ref="AH7:AI9"/>
    <mergeCell ref="AH10:AI10"/>
    <mergeCell ref="AH11:AI11"/>
    <mergeCell ref="AH12:AI12"/>
    <mergeCell ref="AH13:AI13"/>
    <mergeCell ref="AH14:AI14"/>
    <mergeCell ref="AH15:AI15"/>
    <mergeCell ref="AH16:AI16"/>
    <mergeCell ref="AF310:AG310"/>
    <mergeCell ref="AF298:AG298"/>
    <mergeCell ref="AF299:AG299"/>
    <mergeCell ref="AF300:AG300"/>
    <mergeCell ref="AF301:AG301"/>
    <mergeCell ref="AF302:AG302"/>
    <mergeCell ref="AF303:AG303"/>
    <mergeCell ref="AF292:AG292"/>
    <mergeCell ref="AF293:AG293"/>
    <mergeCell ref="AF294:AG294"/>
    <mergeCell ref="AF295:AG295"/>
    <mergeCell ref="AF296:AG296"/>
    <mergeCell ref="AF297:AG297"/>
    <mergeCell ref="AF286:AG286"/>
    <mergeCell ref="AF287:AG287"/>
    <mergeCell ref="AF288:AG288"/>
    <mergeCell ref="AH23:AI23"/>
    <mergeCell ref="AH24:AI24"/>
    <mergeCell ref="AH25:AI25"/>
    <mergeCell ref="AH26:AI26"/>
    <mergeCell ref="AH27:AI27"/>
    <mergeCell ref="AH28:AI28"/>
    <mergeCell ref="AH17:AI17"/>
    <mergeCell ref="AH18:AI18"/>
    <mergeCell ref="AH19:AI19"/>
    <mergeCell ref="AH20:AI20"/>
    <mergeCell ref="AH21:AI21"/>
    <mergeCell ref="AH22:AI22"/>
    <mergeCell ref="AH35:AI35"/>
    <mergeCell ref="AH36:AI36"/>
    <mergeCell ref="AH37:AI37"/>
    <mergeCell ref="AH38:AI38"/>
    <mergeCell ref="AH39:AI39"/>
    <mergeCell ref="AH40:AI40"/>
    <mergeCell ref="AH29:AI29"/>
    <mergeCell ref="AH30:AI30"/>
    <mergeCell ref="AH31:AI31"/>
    <mergeCell ref="AH32:AI32"/>
    <mergeCell ref="AH33:AI33"/>
    <mergeCell ref="AH34:AI34"/>
    <mergeCell ref="AH47:AI47"/>
    <mergeCell ref="AH48:AI48"/>
    <mergeCell ref="AH49:AI49"/>
    <mergeCell ref="AH50:AI50"/>
    <mergeCell ref="AH51:AI51"/>
    <mergeCell ref="AH52:AI52"/>
    <mergeCell ref="AH41:AI41"/>
    <mergeCell ref="AH42:AI42"/>
    <mergeCell ref="AH43:AI43"/>
    <mergeCell ref="AH44:AI44"/>
    <mergeCell ref="AH45:AI45"/>
    <mergeCell ref="AH46:AI46"/>
    <mergeCell ref="AH59:AI59"/>
    <mergeCell ref="AH60:AI60"/>
    <mergeCell ref="AH61:AI61"/>
    <mergeCell ref="AH62:AI62"/>
    <mergeCell ref="AH63:AI63"/>
    <mergeCell ref="AH64:AI64"/>
    <mergeCell ref="AH53:AI53"/>
    <mergeCell ref="AH54:AI54"/>
    <mergeCell ref="AH55:AI55"/>
    <mergeCell ref="AH56:AI56"/>
    <mergeCell ref="AH57:AI57"/>
    <mergeCell ref="AH58:AI58"/>
    <mergeCell ref="AH71:AI71"/>
    <mergeCell ref="AH72:AI72"/>
    <mergeCell ref="AH73:AI73"/>
    <mergeCell ref="AH74:AI74"/>
    <mergeCell ref="AH75:AI75"/>
    <mergeCell ref="AH76:AI76"/>
    <mergeCell ref="AH65:AI65"/>
    <mergeCell ref="AH66:AI66"/>
    <mergeCell ref="AH67:AI67"/>
    <mergeCell ref="AH68:AI68"/>
    <mergeCell ref="AH69:AI69"/>
    <mergeCell ref="AH70:AI70"/>
    <mergeCell ref="AH83:AI83"/>
    <mergeCell ref="AH84:AI84"/>
    <mergeCell ref="AH85:AI85"/>
    <mergeCell ref="AH86:AI86"/>
    <mergeCell ref="AH87:AI87"/>
    <mergeCell ref="AH88:AI88"/>
    <mergeCell ref="AH77:AI77"/>
    <mergeCell ref="AH78:AI78"/>
    <mergeCell ref="AH79:AI79"/>
    <mergeCell ref="AH80:AI80"/>
    <mergeCell ref="AH81:AI81"/>
    <mergeCell ref="AH82:AI82"/>
    <mergeCell ref="AH95:AI95"/>
    <mergeCell ref="AH96:AI96"/>
    <mergeCell ref="AH97:AI97"/>
    <mergeCell ref="AH98:AI98"/>
    <mergeCell ref="AH99:AI99"/>
    <mergeCell ref="AH100:AI100"/>
    <mergeCell ref="AH89:AI89"/>
    <mergeCell ref="AH90:AI90"/>
    <mergeCell ref="AH91:AI91"/>
    <mergeCell ref="AH92:AI92"/>
    <mergeCell ref="AH93:AI93"/>
    <mergeCell ref="AH94:AI94"/>
    <mergeCell ref="AH107:AI107"/>
    <mergeCell ref="AH108:AI108"/>
    <mergeCell ref="AH109:AI109"/>
    <mergeCell ref="AH110:AI110"/>
    <mergeCell ref="AH111:AI111"/>
    <mergeCell ref="AH112:AI112"/>
    <mergeCell ref="AH101:AI101"/>
    <mergeCell ref="AH102:AI102"/>
    <mergeCell ref="AH103:AI103"/>
    <mergeCell ref="AH104:AI104"/>
    <mergeCell ref="AH105:AI105"/>
    <mergeCell ref="AH106:AI106"/>
    <mergeCell ref="AH119:AI119"/>
    <mergeCell ref="AH120:AI120"/>
    <mergeCell ref="AH121:AI121"/>
    <mergeCell ref="AH122:AI122"/>
    <mergeCell ref="AH123:AI123"/>
    <mergeCell ref="AH124:AI124"/>
    <mergeCell ref="AH113:AI113"/>
    <mergeCell ref="AH114:AI114"/>
    <mergeCell ref="AH115:AI115"/>
    <mergeCell ref="AH116:AI116"/>
    <mergeCell ref="AH117:AI117"/>
    <mergeCell ref="AH118:AI118"/>
    <mergeCell ref="AH131:AI131"/>
    <mergeCell ref="AH132:AI132"/>
    <mergeCell ref="AH133:AI133"/>
    <mergeCell ref="AH134:AI134"/>
    <mergeCell ref="AH135:AI135"/>
    <mergeCell ref="AH136:AI136"/>
    <mergeCell ref="AH125:AI125"/>
    <mergeCell ref="AH126:AI126"/>
    <mergeCell ref="AH127:AI127"/>
    <mergeCell ref="AH128:AI128"/>
    <mergeCell ref="AH129:AI129"/>
    <mergeCell ref="AH130:AI130"/>
    <mergeCell ref="AH143:AI143"/>
    <mergeCell ref="AH144:AI144"/>
    <mergeCell ref="AH145:AI145"/>
    <mergeCell ref="AH146:AI146"/>
    <mergeCell ref="AH147:AI147"/>
    <mergeCell ref="AH148:AI148"/>
    <mergeCell ref="AH137:AI137"/>
    <mergeCell ref="AH138:AI138"/>
    <mergeCell ref="AH139:AI139"/>
    <mergeCell ref="AH140:AI140"/>
    <mergeCell ref="AH141:AI141"/>
    <mergeCell ref="AH142:AI142"/>
    <mergeCell ref="AH155:AI155"/>
    <mergeCell ref="AH156:AI156"/>
    <mergeCell ref="AH157:AI157"/>
    <mergeCell ref="AH158:AI158"/>
    <mergeCell ref="AH159:AI159"/>
    <mergeCell ref="AH160:AI160"/>
    <mergeCell ref="AH149:AI149"/>
    <mergeCell ref="AH150:AI150"/>
    <mergeCell ref="AH151:AI151"/>
    <mergeCell ref="AH152:AI152"/>
    <mergeCell ref="AH153:AI153"/>
    <mergeCell ref="AH154:AI154"/>
    <mergeCell ref="AH167:AI167"/>
    <mergeCell ref="AH168:AI168"/>
    <mergeCell ref="AH169:AI169"/>
    <mergeCell ref="AH170:AI170"/>
    <mergeCell ref="AH171:AI171"/>
    <mergeCell ref="AH172:AI172"/>
    <mergeCell ref="AH161:AI161"/>
    <mergeCell ref="AH162:AI162"/>
    <mergeCell ref="AH163:AI163"/>
    <mergeCell ref="AH164:AI164"/>
    <mergeCell ref="AH165:AI165"/>
    <mergeCell ref="AH166:AI166"/>
    <mergeCell ref="AH179:AI179"/>
    <mergeCell ref="AH180:AI180"/>
    <mergeCell ref="AH181:AI181"/>
    <mergeCell ref="AH182:AI182"/>
    <mergeCell ref="AH183:AI183"/>
    <mergeCell ref="AH184:AI184"/>
    <mergeCell ref="AH173:AI173"/>
    <mergeCell ref="AH174:AI174"/>
    <mergeCell ref="AH175:AI175"/>
    <mergeCell ref="AH176:AI176"/>
    <mergeCell ref="AH177:AI177"/>
    <mergeCell ref="AH178:AI178"/>
    <mergeCell ref="AH191:AI191"/>
    <mergeCell ref="AH192:AI192"/>
    <mergeCell ref="AH193:AI193"/>
    <mergeCell ref="AH194:AI194"/>
    <mergeCell ref="AH195:AI195"/>
    <mergeCell ref="AH196:AI196"/>
    <mergeCell ref="AH185:AI185"/>
    <mergeCell ref="AH186:AI186"/>
    <mergeCell ref="AH187:AI187"/>
    <mergeCell ref="AH188:AI188"/>
    <mergeCell ref="AH189:AI189"/>
    <mergeCell ref="AH190:AI190"/>
    <mergeCell ref="AH203:AI203"/>
    <mergeCell ref="AH204:AI204"/>
    <mergeCell ref="AH205:AI205"/>
    <mergeCell ref="AH206:AI206"/>
    <mergeCell ref="AH207:AI207"/>
    <mergeCell ref="AH208:AI208"/>
    <mergeCell ref="AH197:AI197"/>
    <mergeCell ref="AH198:AI198"/>
    <mergeCell ref="AH199:AI199"/>
    <mergeCell ref="AH200:AI200"/>
    <mergeCell ref="AH201:AI201"/>
    <mergeCell ref="AH202:AI202"/>
    <mergeCell ref="AH215:AI215"/>
    <mergeCell ref="AH216:AI216"/>
    <mergeCell ref="AH217:AI217"/>
    <mergeCell ref="AH218:AI218"/>
    <mergeCell ref="AH219:AI219"/>
    <mergeCell ref="AH220:AI220"/>
    <mergeCell ref="AH209:AI209"/>
    <mergeCell ref="AH210:AI210"/>
    <mergeCell ref="AH211:AI211"/>
    <mergeCell ref="AH212:AI212"/>
    <mergeCell ref="AH213:AI213"/>
    <mergeCell ref="AH214:AI214"/>
    <mergeCell ref="AH227:AI227"/>
    <mergeCell ref="AH228:AI228"/>
    <mergeCell ref="AH229:AI229"/>
    <mergeCell ref="AH230:AI230"/>
    <mergeCell ref="AH231:AI231"/>
    <mergeCell ref="AH232:AI232"/>
    <mergeCell ref="AH221:AI221"/>
    <mergeCell ref="AH222:AI222"/>
    <mergeCell ref="AH223:AI223"/>
    <mergeCell ref="AH224:AI224"/>
    <mergeCell ref="AH225:AI225"/>
    <mergeCell ref="AH226:AI226"/>
    <mergeCell ref="AH239:AI239"/>
    <mergeCell ref="AH240:AI240"/>
    <mergeCell ref="AH241:AI241"/>
    <mergeCell ref="AH242:AI242"/>
    <mergeCell ref="AH243:AI243"/>
    <mergeCell ref="AH244:AI244"/>
    <mergeCell ref="AH233:AI233"/>
    <mergeCell ref="AH234:AI234"/>
    <mergeCell ref="AH235:AI235"/>
    <mergeCell ref="AH236:AI236"/>
    <mergeCell ref="AH237:AI237"/>
    <mergeCell ref="AH238:AI238"/>
    <mergeCell ref="AH251:AI251"/>
    <mergeCell ref="AH252:AI252"/>
    <mergeCell ref="AH253:AI253"/>
    <mergeCell ref="AH254:AI254"/>
    <mergeCell ref="AH255:AI255"/>
    <mergeCell ref="AH256:AI256"/>
    <mergeCell ref="AH245:AI245"/>
    <mergeCell ref="AH246:AI246"/>
    <mergeCell ref="AH247:AI247"/>
    <mergeCell ref="AH248:AI248"/>
    <mergeCell ref="AH249:AI249"/>
    <mergeCell ref="AH250:AI250"/>
    <mergeCell ref="AH263:AI263"/>
    <mergeCell ref="AH264:AI264"/>
    <mergeCell ref="AH265:AI265"/>
    <mergeCell ref="AH266:AI266"/>
    <mergeCell ref="AH267:AI267"/>
    <mergeCell ref="AH268:AI268"/>
    <mergeCell ref="AH257:AI257"/>
    <mergeCell ref="AH258:AI258"/>
    <mergeCell ref="AH259:AI259"/>
    <mergeCell ref="AH260:AI260"/>
    <mergeCell ref="AH261:AI261"/>
    <mergeCell ref="AH262:AI262"/>
    <mergeCell ref="AH275:AI275"/>
    <mergeCell ref="AH276:AI276"/>
    <mergeCell ref="AH277:AI277"/>
    <mergeCell ref="AH278:AI278"/>
    <mergeCell ref="AH279:AI279"/>
    <mergeCell ref="AH280:AI280"/>
    <mergeCell ref="AH269:AI269"/>
    <mergeCell ref="AH270:AI270"/>
    <mergeCell ref="AH271:AI271"/>
    <mergeCell ref="AH272:AI272"/>
    <mergeCell ref="AH273:AI273"/>
    <mergeCell ref="AH274:AI274"/>
    <mergeCell ref="AH321:AI321"/>
    <mergeCell ref="AH311:AI311"/>
    <mergeCell ref="AH312:AI312"/>
    <mergeCell ref="AH313:AI313"/>
    <mergeCell ref="AH314:AI314"/>
    <mergeCell ref="AH315:AI315"/>
    <mergeCell ref="AK8:AP9"/>
    <mergeCell ref="AH305:AI305"/>
    <mergeCell ref="AH306:AI306"/>
    <mergeCell ref="AH307:AI307"/>
    <mergeCell ref="AH308:AI308"/>
    <mergeCell ref="AH309:AI309"/>
    <mergeCell ref="AH310:AI310"/>
    <mergeCell ref="AH299:AI299"/>
    <mergeCell ref="AH300:AI300"/>
    <mergeCell ref="AH301:AI301"/>
    <mergeCell ref="AH302:AI302"/>
    <mergeCell ref="AH303:AI303"/>
    <mergeCell ref="AH304:AI304"/>
    <mergeCell ref="AH293:AI293"/>
    <mergeCell ref="AH294:AI294"/>
    <mergeCell ref="AH295:AI295"/>
    <mergeCell ref="AH296:AI296"/>
    <mergeCell ref="AH297:AI297"/>
    <mergeCell ref="AO39:AO41"/>
    <mergeCell ref="AP40:AP41"/>
    <mergeCell ref="AD319:AE320"/>
    <mergeCell ref="AF319:AG320"/>
    <mergeCell ref="AD317:AE318"/>
    <mergeCell ref="AF317:AG318"/>
    <mergeCell ref="AK5:AK6"/>
    <mergeCell ref="AL5:AL6"/>
    <mergeCell ref="AK21:AL22"/>
    <mergeCell ref="AL48:AN48"/>
    <mergeCell ref="AH317:AI320"/>
    <mergeCell ref="AH298:AI298"/>
    <mergeCell ref="AH287:AI287"/>
    <mergeCell ref="AH288:AI288"/>
    <mergeCell ref="AH289:AI289"/>
    <mergeCell ref="AH290:AI290"/>
    <mergeCell ref="AH291:AI291"/>
    <mergeCell ref="AH292:AI292"/>
    <mergeCell ref="AH281:AI281"/>
    <mergeCell ref="AH282:AI282"/>
    <mergeCell ref="AH283:AI283"/>
    <mergeCell ref="AH284:AI284"/>
    <mergeCell ref="AH285:AI285"/>
    <mergeCell ref="AH286:AI286"/>
    <mergeCell ref="AK34:AL34"/>
    <mergeCell ref="AK44:AN46"/>
    <mergeCell ref="AK47:AN47"/>
    <mergeCell ref="AL52:AN52"/>
    <mergeCell ref="AL51:AN51"/>
    <mergeCell ref="AL50:AN50"/>
    <mergeCell ref="AL49:AN49"/>
    <mergeCell ref="AL36:AL41"/>
    <mergeCell ref="AM37:AM41"/>
    <mergeCell ref="AN38:AN4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2DFCA-05CE-4DC0-BDAE-89E43C504D32}">
  <dimension ref="B3:K19"/>
  <sheetViews>
    <sheetView workbookViewId="0">
      <selection activeCell="F48" sqref="F48"/>
    </sheetView>
    <sheetView workbookViewId="1">
      <selection activeCell="B6" sqref="B6"/>
    </sheetView>
  </sheetViews>
  <sheetFormatPr baseColWidth="10" defaultColWidth="8.83203125" defaultRowHeight="13"/>
  <cols>
    <col min="1" max="1" width="7" customWidth="1"/>
    <col min="2" max="2" width="15.83203125" customWidth="1"/>
    <col min="3" max="10" width="13.5" customWidth="1"/>
    <col min="11" max="11" width="14" customWidth="1"/>
  </cols>
  <sheetData>
    <row r="3" spans="2:11" ht="14" thickBot="1">
      <c r="C3" s="1233" t="s">
        <v>395</v>
      </c>
      <c r="D3" s="998"/>
      <c r="E3" s="998"/>
      <c r="F3" s="998"/>
      <c r="G3" s="998"/>
      <c r="H3" s="998"/>
      <c r="I3" s="998"/>
      <c r="J3" s="998"/>
    </row>
    <row r="4" spans="2:11" ht="13.25" customHeight="1" thickBot="1">
      <c r="B4" s="771" t="s">
        <v>411</v>
      </c>
      <c r="C4" s="1234" t="s">
        <v>388</v>
      </c>
      <c r="D4" s="1235"/>
      <c r="E4" s="1235"/>
      <c r="F4" s="1235"/>
      <c r="G4" s="1235"/>
      <c r="H4" s="1236"/>
      <c r="I4" s="994" t="s">
        <v>392</v>
      </c>
      <c r="J4" s="996" t="s">
        <v>393</v>
      </c>
    </row>
    <row r="5" spans="2:11" ht="13.25" customHeight="1">
      <c r="B5" s="585" t="s">
        <v>349</v>
      </c>
      <c r="C5" s="721">
        <v>0.4</v>
      </c>
      <c r="D5" s="722">
        <v>0.15</v>
      </c>
      <c r="E5" s="722">
        <v>0.15</v>
      </c>
      <c r="F5" s="722">
        <v>0.1</v>
      </c>
      <c r="G5" s="722">
        <v>0.1</v>
      </c>
      <c r="H5" s="723">
        <v>0.1</v>
      </c>
      <c r="I5" s="995"/>
      <c r="J5" s="997"/>
    </row>
    <row r="6" spans="2:11">
      <c r="B6" s="586" t="s">
        <v>387</v>
      </c>
      <c r="C6" s="528">
        <f>'Step #11'!AN11</f>
        <v>3.302999010369605</v>
      </c>
      <c r="D6" s="538">
        <f>'Step #11'!AN12</f>
        <v>1.2054492775447527</v>
      </c>
      <c r="E6" s="742">
        <f>'Step #11'!AN13</f>
        <v>2.555570921287678</v>
      </c>
      <c r="F6" s="542">
        <f>'Step #11'!AN14</f>
        <v>0.5318064954772953</v>
      </c>
      <c r="G6" s="424">
        <f>'Step #11'!AN15</f>
        <v>0.93153481801300408</v>
      </c>
      <c r="H6" s="525">
        <f>'Step #11'!AN16</f>
        <v>0.7640341068578882</v>
      </c>
      <c r="I6" s="995"/>
      <c r="J6" s="997"/>
    </row>
    <row r="7" spans="2:11" ht="14" thickBot="1">
      <c r="B7" s="645" t="s">
        <v>453</v>
      </c>
      <c r="C7" s="743">
        <f>'Step #11'!AO11</f>
        <v>0</v>
      </c>
      <c r="D7" s="744">
        <f>'Step #11'!AO12</f>
        <v>0.15011598672056237</v>
      </c>
      <c r="E7" s="745">
        <f>'Step #11'!AO13</f>
        <v>-0.10504979289680094</v>
      </c>
      <c r="F7" s="746">
        <f>'Step #11'!AO14</f>
        <v>-8.2133428560496879E-3</v>
      </c>
      <c r="G7" s="747">
        <f>'Step #11'!AO15</f>
        <v>-0.29463171036204749</v>
      </c>
      <c r="H7" s="748">
        <f>'Step #11'!AO16</f>
        <v>0.28405302736646254</v>
      </c>
      <c r="I7" s="995"/>
      <c r="J7" s="997"/>
    </row>
    <row r="8" spans="2:11" ht="14" thickBot="1">
      <c r="B8" s="724" t="s">
        <v>452</v>
      </c>
      <c r="C8" s="749">
        <f>'Step #11'!AP11</f>
        <v>3.302999010369605</v>
      </c>
      <c r="D8" s="750">
        <f>'Step #11'!AP12</f>
        <v>1.5365224720055348</v>
      </c>
      <c r="E8" s="751">
        <f>'Step #11'!AP13</f>
        <v>2.1820589323765196</v>
      </c>
      <c r="F8" s="752">
        <f>'Step #11'!AP14</f>
        <v>0.51922524354081623</v>
      </c>
      <c r="G8" s="753">
        <f>'Step #11'!AP15</f>
        <v>0.3624434109579866</v>
      </c>
      <c r="H8" s="754">
        <f>'Step #11'!AP16</f>
        <v>1.2651133352885653</v>
      </c>
      <c r="I8" s="764">
        <f>SUMPRODUCT(C5:H5, C8:H8)</f>
        <v>2.0936650137838866</v>
      </c>
      <c r="J8" s="763">
        <f>'Step #11'!$AP$11</f>
        <v>3.302999010369605</v>
      </c>
    </row>
    <row r="9" spans="2:11" ht="14" thickTop="1">
      <c r="B9" s="646" t="s">
        <v>351</v>
      </c>
      <c r="C9" s="755">
        <f>'Step #11'!X318</f>
        <v>5.7722667263763487E-3</v>
      </c>
      <c r="D9" s="756">
        <f>'Step #11'!Y318</f>
        <v>5.5887937058457056E-3</v>
      </c>
      <c r="E9" s="757">
        <f>'Step #11'!Z318</f>
        <v>6.6259151278183319E-3</v>
      </c>
      <c r="F9" s="758">
        <f>'Step #11'!AA318</f>
        <v>3.2738386447555149E-3</v>
      </c>
      <c r="G9" s="759">
        <f>'Step #11'!AB318</f>
        <v>2.7732039223746889E-3</v>
      </c>
      <c r="H9" s="760">
        <f>'Step #11'!AC318</f>
        <v>2.4489612934793462E-3</v>
      </c>
      <c r="I9" s="726">
        <f>SUMPRODUCT(C5:H5,C9:H9)</f>
        <v>4.9907134016611001E-3</v>
      </c>
      <c r="J9" s="728">
        <f>'Step #11'!$X$318</f>
        <v>5.7722667263763487E-3</v>
      </c>
    </row>
    <row r="10" spans="2:11">
      <c r="B10" s="586" t="str">
        <f>'Step #10'!$B$9</f>
        <v>Mth σ</v>
      </c>
      <c r="C10" s="529">
        <f>'Step #11'!X317</f>
        <v>4.3997514082724343E-2</v>
      </c>
      <c r="D10" s="539">
        <f>'Step #11'!Y317</f>
        <v>7.1121226040015473E-2</v>
      </c>
      <c r="E10" s="761">
        <f>'Step #11'!Z317</f>
        <v>6.4227910440200014E-2</v>
      </c>
      <c r="F10" s="543">
        <f>'Step #11'!AA317</f>
        <v>6.1685822531181725E-2</v>
      </c>
      <c r="G10" s="469">
        <f>'Step #11'!AB317</f>
        <v>5.9091452812188527E-2</v>
      </c>
      <c r="H10" s="526">
        <f>'Step #11'!AC317</f>
        <v>5.2586990881811159E-2</v>
      </c>
      <c r="I10" s="727">
        <f>'Step #11'!$AD$319</f>
        <v>4.2294992498262116E-2</v>
      </c>
      <c r="J10" s="729">
        <f>'Step #11'!$X$317</f>
        <v>4.3997514082724343E-2</v>
      </c>
    </row>
    <row r="11" spans="2:11">
      <c r="B11" s="586" t="s">
        <v>353</v>
      </c>
      <c r="C11" s="530">
        <f>'Step #11'!AO24</f>
        <v>4.5963204252269185E-2</v>
      </c>
      <c r="D11" s="540">
        <f>'Step #11'!AO25</f>
        <v>2.5854358933732825E-2</v>
      </c>
      <c r="E11" s="762">
        <f>'Step #11'!AO26</f>
        <v>4.4776719468337355E-2</v>
      </c>
      <c r="F11" s="544">
        <f>'Step #11'!AO27</f>
        <v>-7.7191376511805279E-3</v>
      </c>
      <c r="G11" s="523">
        <f>'Step #11'!AO28</f>
        <v>-1.6530243057822257E-2</v>
      </c>
      <c r="H11" s="527">
        <f>'Step #11'!AO29</f>
        <v>-2.4740695078840462E-2</v>
      </c>
      <c r="I11" s="731">
        <f>(I9-H12)/I10</f>
        <v>2.933475875925692E-2</v>
      </c>
      <c r="J11" s="733">
        <f>'Step #11'!AO24</f>
        <v>4.5963204252269185E-2</v>
      </c>
    </row>
    <row r="12" spans="2:11" ht="14" thickBot="1">
      <c r="B12" s="586" t="s">
        <v>354</v>
      </c>
      <c r="C12" s="743">
        <f>'Step #11'!$AL$5</f>
        <v>3.7499999999999999E-3</v>
      </c>
      <c r="D12" s="744">
        <f>'Step #11'!$AL$5</f>
        <v>3.7499999999999999E-3</v>
      </c>
      <c r="E12" s="745">
        <f>'Step #11'!$AL$5</f>
        <v>3.7499999999999999E-3</v>
      </c>
      <c r="F12" s="746">
        <f>'Step #11'!$AL$5</f>
        <v>3.7499999999999999E-3</v>
      </c>
      <c r="G12" s="747">
        <f>'Step #11'!$AL$5</f>
        <v>3.7499999999999999E-3</v>
      </c>
      <c r="H12" s="748">
        <f>'Step #11'!$AL$5</f>
        <v>3.7499999999999999E-3</v>
      </c>
      <c r="I12" s="732">
        <f>H12</f>
        <v>3.7499999999999999E-3</v>
      </c>
      <c r="J12" s="730">
        <f>$I$12</f>
        <v>3.7499999999999999E-3</v>
      </c>
    </row>
    <row r="13" spans="2:11" ht="14" thickBot="1">
      <c r="B13" s="586" t="str">
        <f>'Step #11'!$AK$35</f>
        <v>Correl</v>
      </c>
      <c r="C13" s="736" t="str">
        <f>'Step #11'!AL35</f>
        <v>^SP500</v>
      </c>
      <c r="D13" s="737" t="str">
        <f>'Step #11'!AM35</f>
        <v>^SSEC</v>
      </c>
      <c r="E13" s="738" t="str">
        <f>'Step #11'!AN35</f>
        <v>^GDAXI</v>
      </c>
      <c r="F13" s="739" t="str">
        <f>'Step #11'!AO35</f>
        <v>^HSI</v>
      </c>
      <c r="G13" s="740" t="str">
        <f>'Step #11'!AP35</f>
        <v>^N225</v>
      </c>
      <c r="H13" s="741" t="str">
        <f>'Step #11'!AQ35</f>
        <v>^STI</v>
      </c>
      <c r="I13" s="1017">
        <f>CORREL('Step #11'!X11:X315,'Step #11'!AD11:AD315)</f>
        <v>0.89002339571859024</v>
      </c>
      <c r="J13" s="1018"/>
    </row>
    <row r="14" spans="2:11">
      <c r="B14" s="719" t="str">
        <f>'Step #11'!AK11</f>
        <v>U.S. (^SP500)</v>
      </c>
      <c r="C14" s="998"/>
      <c r="D14" s="734">
        <f>'Step #11'!$AM$36</f>
        <v>0.27967493370115315</v>
      </c>
      <c r="E14" s="473">
        <f>'Step #11'!AN36</f>
        <v>0.72697300442795909</v>
      </c>
      <c r="F14" s="473">
        <f>'Step #11'!AO36</f>
        <v>0.56717064858925348</v>
      </c>
      <c r="G14" s="473">
        <f>'Step #11'!AP36</f>
        <v>0.53324312250526962</v>
      </c>
      <c r="H14" s="735">
        <f>'Step #11'!AQ36</f>
        <v>0.64796636901000637</v>
      </c>
      <c r="I14" s="725"/>
      <c r="J14" s="858">
        <f>CORREL('Step #11'!AD11:AE315,'Step #11'!AF11:AG315)</f>
        <v>0.89002339571859024</v>
      </c>
      <c r="K14" s="820" t="str">
        <f t="shared" ref="K14:K19" si="0">B14</f>
        <v>U.S. (^SP500)</v>
      </c>
    </row>
    <row r="15" spans="2:11">
      <c r="B15" s="640" t="str">
        <f>'Step #11'!AK12</f>
        <v>CN (^SSEC)</v>
      </c>
      <c r="C15" s="998"/>
      <c r="D15" s="1012"/>
      <c r="E15" s="498">
        <f>'Step #11'!AN37</f>
        <v>0.30154816338072737</v>
      </c>
      <c r="F15" s="359">
        <f>'Step #11'!AO37</f>
        <v>0.50969375714027543</v>
      </c>
      <c r="G15" s="359">
        <f>'Step #11'!AP37</f>
        <v>0.28546232930018156</v>
      </c>
      <c r="H15" s="550">
        <f>'Step #11'!AQ37</f>
        <v>0.27476185303839035</v>
      </c>
      <c r="I15" s="725"/>
      <c r="J15" s="859">
        <f>CORREL('Step #11'!Y11:Y315,'Step #11'!X$11:X$315)</f>
        <v>0.27967493370115315</v>
      </c>
      <c r="K15" s="821" t="str">
        <f t="shared" si="0"/>
        <v>CN (^SSEC)</v>
      </c>
    </row>
    <row r="16" spans="2:11">
      <c r="B16" s="641" t="str">
        <f>'Step #11'!AK13</f>
        <v>GM (^GDAXI)</v>
      </c>
      <c r="C16" s="998"/>
      <c r="D16" s="1012"/>
      <c r="E16" s="1012"/>
      <c r="F16" s="498">
        <f>'Step #11'!AO38</f>
        <v>0.53394091137345967</v>
      </c>
      <c r="G16" s="359">
        <f>'Step #11'!AP38</f>
        <v>0.49715868627628312</v>
      </c>
      <c r="H16" s="550">
        <f>'Step #11'!AQ38</f>
        <v>0.51495932363033226</v>
      </c>
      <c r="I16" s="725"/>
      <c r="J16" s="859">
        <f>CORREL('Step #11'!Z11:Z315,'Step #11'!X11:X315)</f>
        <v>0.72697300442795909</v>
      </c>
      <c r="K16" s="822" t="str">
        <f t="shared" si="0"/>
        <v>GM (^GDAXI)</v>
      </c>
    </row>
    <row r="17" spans="2:11">
      <c r="B17" s="642" t="str">
        <f>'Step #11'!AK14</f>
        <v>HK (^HSI)</v>
      </c>
      <c r="C17" s="998"/>
      <c r="D17" s="1012"/>
      <c r="E17" s="1012"/>
      <c r="F17" s="1012"/>
      <c r="G17" s="498">
        <f>'Step #11'!AP39</f>
        <v>0.45362135780525453</v>
      </c>
      <c r="H17" s="550">
        <f>'Step #11'!AQ39</f>
        <v>0.64459503258792139</v>
      </c>
      <c r="I17" s="725"/>
      <c r="J17" s="859">
        <f>CORREL('Step #11'!AA11:AA315,'Step #11'!X11:X315)</f>
        <v>0.56717064858925348</v>
      </c>
      <c r="K17" s="823" t="str">
        <f t="shared" si="0"/>
        <v>HK (^HSI)</v>
      </c>
    </row>
    <row r="18" spans="2:11">
      <c r="B18" s="643" t="str">
        <f>'Step #11'!AK15</f>
        <v>JP (^N225)</v>
      </c>
      <c r="C18" s="998"/>
      <c r="D18" s="1012"/>
      <c r="E18" s="1012"/>
      <c r="F18" s="1012"/>
      <c r="G18" s="1012"/>
      <c r="H18" s="551">
        <f>'Step #11'!AQ40</f>
        <v>0.37547815315085065</v>
      </c>
      <c r="I18" s="725"/>
      <c r="J18" s="859">
        <f>CORREL('Step #11'!AB11:AB315,'Step #11'!X11:X315)</f>
        <v>0.53324312250526962</v>
      </c>
      <c r="K18" s="824" t="str">
        <f t="shared" si="0"/>
        <v>JP (^N225)</v>
      </c>
    </row>
    <row r="19" spans="2:11" ht="14" thickBot="1">
      <c r="B19" s="644" t="str">
        <f>'Step #11'!AK16</f>
        <v>SG (^STI)</v>
      </c>
      <c r="C19" s="998"/>
      <c r="D19" s="1012"/>
      <c r="E19" s="1012"/>
      <c r="F19" s="1012"/>
      <c r="G19" s="1012"/>
      <c r="H19" s="499"/>
      <c r="I19" s="725"/>
      <c r="J19" s="860">
        <f>CORREL('Step #11'!AC11:AC315,'Step #11'!X11:X315)</f>
        <v>0.64796636901000637</v>
      </c>
      <c r="K19" s="825" t="str">
        <f t="shared" si="0"/>
        <v>SG (^STI)</v>
      </c>
    </row>
  </sheetData>
  <mergeCells count="10">
    <mergeCell ref="C3:J3"/>
    <mergeCell ref="C14:C19"/>
    <mergeCell ref="D15:D19"/>
    <mergeCell ref="E16:E19"/>
    <mergeCell ref="F17:F19"/>
    <mergeCell ref="G18:G19"/>
    <mergeCell ref="I4:I7"/>
    <mergeCell ref="C4:H4"/>
    <mergeCell ref="I13:J13"/>
    <mergeCell ref="J4:J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2618-862A-4BEA-B6B4-BC0CC1E4F3AC}">
  <dimension ref="B3:L17"/>
  <sheetViews>
    <sheetView zoomScale="85" zoomScaleNormal="85" workbookViewId="0">
      <selection activeCell="N16" sqref="N16"/>
    </sheetView>
    <sheetView workbookViewId="1">
      <selection activeCell="B3" sqref="B3:L17"/>
    </sheetView>
  </sheetViews>
  <sheetFormatPr baseColWidth="10" defaultColWidth="8.83203125" defaultRowHeight="13"/>
  <cols>
    <col min="3" max="12" width="14.6640625" customWidth="1"/>
  </cols>
  <sheetData>
    <row r="3" spans="2:12" ht="14" thickBot="1">
      <c r="B3" s="1075" t="s">
        <v>399</v>
      </c>
      <c r="C3" s="1075"/>
    </row>
    <row r="4" spans="2:12" ht="15.5" customHeight="1" thickBot="1">
      <c r="B4" s="1014" t="s">
        <v>397</v>
      </c>
      <c r="C4" s="1015"/>
      <c r="D4" s="1015"/>
      <c r="E4" s="1015"/>
      <c r="F4" s="1015"/>
      <c r="G4" s="1015"/>
      <c r="H4" s="1015"/>
      <c r="I4" s="1016"/>
      <c r="J4" s="1028" t="s">
        <v>340</v>
      </c>
      <c r="K4" s="1029"/>
      <c r="L4" s="652"/>
    </row>
    <row r="5" spans="2:12" ht="18" customHeight="1" thickBot="1">
      <c r="B5" s="895" t="s">
        <v>349</v>
      </c>
      <c r="C5" s="896" t="s">
        <v>382</v>
      </c>
      <c r="D5" s="897" t="s">
        <v>398</v>
      </c>
      <c r="E5" s="897" t="s">
        <v>350</v>
      </c>
      <c r="F5" s="897" t="s">
        <v>351</v>
      </c>
      <c r="G5" s="897" t="str">
        <f>'Step #12'!$B$10</f>
        <v>Mth σ</v>
      </c>
      <c r="H5" s="897" t="s">
        <v>353</v>
      </c>
      <c r="I5" s="897" t="s">
        <v>354</v>
      </c>
      <c r="J5" s="795" t="s">
        <v>100</v>
      </c>
      <c r="K5" s="795" t="s">
        <v>382</v>
      </c>
      <c r="L5" s="796" t="s">
        <v>382</v>
      </c>
    </row>
    <row r="6" spans="2:12" ht="22.75" customHeight="1">
      <c r="B6" s="1030">
        <v>0.4</v>
      </c>
      <c r="C6" s="1031" t="s">
        <v>59</v>
      </c>
      <c r="D6" s="431" t="s">
        <v>100</v>
      </c>
      <c r="E6" s="791">
        <f>'Step #11'!$AP$11</f>
        <v>3.302999010369605</v>
      </c>
      <c r="F6" s="791">
        <f>'Step #11'!$X$318</f>
        <v>5.7722667263763487E-3</v>
      </c>
      <c r="G6" s="791">
        <f>'Step #11'!$X$317</f>
        <v>4.3997514082724343E-2</v>
      </c>
      <c r="H6" s="792">
        <f>'Step #11'!$AO$24</f>
        <v>4.5963204252269185E-2</v>
      </c>
      <c r="I6" s="793">
        <f>'Step #9'!$AS$18</f>
        <v>3.7499999999999999E-3</v>
      </c>
      <c r="J6" s="794">
        <v>1</v>
      </c>
      <c r="K6" s="1033">
        <v>1</v>
      </c>
      <c r="L6" s="1035" t="s">
        <v>59</v>
      </c>
    </row>
    <row r="7" spans="2:12" ht="22.75" customHeight="1">
      <c r="B7" s="1030"/>
      <c r="C7" s="1032"/>
      <c r="D7" s="429" t="s">
        <v>27</v>
      </c>
      <c r="E7" s="430">
        <f>'Step #9'!AO6</f>
        <v>5.7560667874746487</v>
      </c>
      <c r="F7" s="430">
        <f>'Step #9'!$AB$314</f>
        <v>7.2815096186284942E-3</v>
      </c>
      <c r="G7" s="430">
        <f>'Step #9'!$AB$313</f>
        <v>4.4562403767142329E-2</v>
      </c>
      <c r="H7" s="476">
        <f>'Step #9'!$AP$17</f>
        <v>7.9248633827792292E-2</v>
      </c>
      <c r="I7" s="773">
        <f>'Step #9'!$AS$18</f>
        <v>3.7499999999999999E-3</v>
      </c>
      <c r="J7" s="455">
        <v>1</v>
      </c>
      <c r="K7" s="1034"/>
      <c r="L7" s="1036"/>
    </row>
    <row r="8" spans="2:12" ht="22.75" customHeight="1">
      <c r="B8" s="1037">
        <v>0.15</v>
      </c>
      <c r="C8" s="1038" t="s">
        <v>74</v>
      </c>
      <c r="D8" s="433" t="s">
        <v>34</v>
      </c>
      <c r="E8" s="434">
        <f>'Step #11'!$AP$12</f>
        <v>1.5365224720055348</v>
      </c>
      <c r="F8" s="434">
        <f>'Step #11'!$Y$318</f>
        <v>5.5887937058457056E-3</v>
      </c>
      <c r="G8" s="434">
        <f>'Step #11'!$Y$317</f>
        <v>7.1121226040015473E-2</v>
      </c>
      <c r="H8" s="478">
        <f>'Step #11'!$AO$25</f>
        <v>2.5854358933732825E-2</v>
      </c>
      <c r="I8" s="774">
        <f>'Step #9'!$AS$18</f>
        <v>3.7499999999999999E-3</v>
      </c>
      <c r="J8" s="775">
        <f>'Step #11'!$AL$48</f>
        <v>0.27967493370115315</v>
      </c>
      <c r="K8" s="1039">
        <f>CORREL('Step #11'!Y11:Y315,'Step #9'!AC7:AC311)</f>
        <v>0.64474112948460305</v>
      </c>
      <c r="L8" s="1040" t="s">
        <v>74</v>
      </c>
    </row>
    <row r="9" spans="2:12" ht="22.75" customHeight="1">
      <c r="B9" s="1037"/>
      <c r="C9" s="1038"/>
      <c r="D9" s="433" t="s">
        <v>35</v>
      </c>
      <c r="E9" s="434">
        <f>'Step #9'!AO7</f>
        <v>1.8485187769381617</v>
      </c>
      <c r="F9" s="434">
        <f>'Step #9'!$AC$314</f>
        <v>6.145675930563985E-3</v>
      </c>
      <c r="G9" s="434">
        <f>'Step #9'!$AC$313</f>
        <v>7.3934257779279366E-2</v>
      </c>
      <c r="H9" s="478">
        <f>'Step #9'!$AP$18</f>
        <v>3.2402785968528261E-2</v>
      </c>
      <c r="I9" s="774">
        <f>'Step #9'!$AS$18</f>
        <v>3.7499999999999999E-3</v>
      </c>
      <c r="J9" s="775">
        <f>'Step #9'!$AM$36</f>
        <v>0.42033643211685079</v>
      </c>
      <c r="K9" s="1039"/>
      <c r="L9" s="1040"/>
    </row>
    <row r="10" spans="2:12" ht="22.75" customHeight="1">
      <c r="B10" s="1019">
        <v>0.15</v>
      </c>
      <c r="C10" s="1020" t="s">
        <v>368</v>
      </c>
      <c r="D10" s="785" t="s">
        <v>40</v>
      </c>
      <c r="E10" s="629">
        <f>'Step #11'!$AP$13</f>
        <v>2.1820589323765196</v>
      </c>
      <c r="F10" s="629">
        <f>'Step #11'!$Z$318</f>
        <v>6.6259151278183319E-3</v>
      </c>
      <c r="G10" s="629">
        <f>'Step #11'!$Z$317</f>
        <v>6.4227910440200014E-2</v>
      </c>
      <c r="H10" s="776">
        <f>'Step #11'!$AO$26</f>
        <v>4.4776719468337355E-2</v>
      </c>
      <c r="I10" s="777">
        <f>'Step #9'!$AS$18</f>
        <v>3.7499999999999999E-3</v>
      </c>
      <c r="J10" s="778">
        <f>'Step #11'!$AL$49</f>
        <v>0.72697300442795909</v>
      </c>
      <c r="K10" s="1021">
        <f>CORREL('Step #11'!Z11:Z315,'Step #9'!AD7:AD311)</f>
        <v>0.81431997377725684</v>
      </c>
      <c r="L10" s="1022" t="s">
        <v>368</v>
      </c>
    </row>
    <row r="11" spans="2:12" ht="22.75" customHeight="1" thickBot="1">
      <c r="B11" s="1019"/>
      <c r="C11" s="1020"/>
      <c r="D11" s="785" t="s">
        <v>41</v>
      </c>
      <c r="E11" s="629">
        <f>'Step #9'!AO8</f>
        <v>2.1540665835917774</v>
      </c>
      <c r="F11" s="629">
        <f>'Step #9'!$AD$314</f>
        <v>6.1796473773495343E-3</v>
      </c>
      <c r="G11" s="629">
        <f>'Step #9'!$AD$313</f>
        <v>6.8835637468864438E-2</v>
      </c>
      <c r="H11" s="776">
        <f>'Step #9'!$AP$19</f>
        <v>3.5296359076336097E-2</v>
      </c>
      <c r="I11" s="777">
        <f>'Step #9'!$AS$18</f>
        <v>3.7499999999999999E-3</v>
      </c>
      <c r="J11" s="778">
        <f>'Step #9'!$AM$37</f>
        <v>0.79003419272974529</v>
      </c>
      <c r="K11" s="1021"/>
      <c r="L11" s="1022"/>
    </row>
    <row r="12" spans="2:12" ht="22.75" customHeight="1">
      <c r="B12" s="1023">
        <v>0.1</v>
      </c>
      <c r="C12" s="1025" t="s">
        <v>75</v>
      </c>
      <c r="D12" s="441" t="s">
        <v>48</v>
      </c>
      <c r="E12" s="442">
        <f>'Step #11'!$AP$14</f>
        <v>0.51922524354081623</v>
      </c>
      <c r="F12" s="442">
        <f>'Step #11'!$AA$318</f>
        <v>3.2738386447555149E-3</v>
      </c>
      <c r="G12" s="442">
        <f>'Step #11'!$AA$317</f>
        <v>6.1685822531181725E-2</v>
      </c>
      <c r="H12" s="482">
        <f>'Step #11'!$AO$27</f>
        <v>-7.7191376511805279E-3</v>
      </c>
      <c r="I12" s="779">
        <f>'Step #9'!$AS$18</f>
        <v>3.7499999999999999E-3</v>
      </c>
      <c r="J12" s="382">
        <f>'Step #11'!$AL$50</f>
        <v>0.56717064858925348</v>
      </c>
      <c r="K12" s="1026">
        <f>CORREL('Step #11'!AA11:AA315,'Step #9'!AE7:AE311)</f>
        <v>0.9047717291017946</v>
      </c>
      <c r="L12" s="1027" t="s">
        <v>75</v>
      </c>
    </row>
    <row r="13" spans="2:12" ht="22.75" customHeight="1" thickBot="1">
      <c r="B13" s="1024"/>
      <c r="C13" s="1025"/>
      <c r="D13" s="441" t="s">
        <v>49</v>
      </c>
      <c r="E13" s="442">
        <f>'Step #9'!AO9</f>
        <v>2.101600505267406</v>
      </c>
      <c r="F13" s="442">
        <f>'Step #9'!$AE$314</f>
        <v>5.5559383899720996E-3</v>
      </c>
      <c r="G13" s="442">
        <f>'Step #9'!$AE$313</f>
        <v>6.0712254389306254E-2</v>
      </c>
      <c r="H13" s="482">
        <f>'Step #9'!$AP$20</f>
        <v>2.9745862810361963E-2</v>
      </c>
      <c r="I13" s="779">
        <f>'Step #9'!$AS$18</f>
        <v>3.7499999999999999E-3</v>
      </c>
      <c r="J13" s="382">
        <f>'Step #9'!$AM$38</f>
        <v>0.61434041652755578</v>
      </c>
      <c r="K13" s="1026"/>
      <c r="L13" s="1027"/>
    </row>
    <row r="14" spans="2:12" ht="22.75" customHeight="1">
      <c r="B14" s="1050">
        <v>0.1</v>
      </c>
      <c r="C14" s="1051" t="s">
        <v>76</v>
      </c>
      <c r="D14" s="445" t="s">
        <v>51</v>
      </c>
      <c r="E14" s="446">
        <f>'Step #11'!$AP$15</f>
        <v>0.3624434109579866</v>
      </c>
      <c r="F14" s="446">
        <f>'Step #11'!$AB$318</f>
        <v>2.7732039223746889E-3</v>
      </c>
      <c r="G14" s="446">
        <f>'Step #11'!$AB$317</f>
        <v>5.9091452812188527E-2</v>
      </c>
      <c r="H14" s="780">
        <f>'Step #11'!$AO$28</f>
        <v>-1.6530243057822257E-2</v>
      </c>
      <c r="I14" s="781">
        <f>'Step #9'!$AS$18</f>
        <v>3.7499999999999999E-3</v>
      </c>
      <c r="J14" s="782">
        <f>'Step #11'!$AL$51</f>
        <v>0.53324312250526962</v>
      </c>
      <c r="K14" s="1052">
        <f>CORREL('Step #11'!AB11:AB315,'Step #9'!AF7:AF311)</f>
        <v>0.6916267928257348</v>
      </c>
      <c r="L14" s="1053" t="s">
        <v>76</v>
      </c>
    </row>
    <row r="15" spans="2:12" ht="22.75" customHeight="1">
      <c r="B15" s="1050"/>
      <c r="C15" s="1051"/>
      <c r="D15" s="445" t="s">
        <v>52</v>
      </c>
      <c r="E15" s="446">
        <f>'Step #9'!AO10</f>
        <v>0.76460081679360681</v>
      </c>
      <c r="F15" s="446">
        <f>'Step #9'!$AF$314</f>
        <v>2.9645670286341593E-3</v>
      </c>
      <c r="G15" s="446">
        <f>'Step #9'!$AF$313</f>
        <v>4.6861489273978076E-2</v>
      </c>
      <c r="H15" s="780">
        <f>'Step #9'!$AP$21</f>
        <v>-1.676073431584231E-2</v>
      </c>
      <c r="I15" s="781">
        <f>'Step #9'!$AS$18</f>
        <v>3.7499999999999999E-3</v>
      </c>
      <c r="J15" s="782">
        <f>'Step #9'!$AM$39</f>
        <v>0.66155396185511472</v>
      </c>
      <c r="K15" s="1052"/>
      <c r="L15" s="1053"/>
    </row>
    <row r="16" spans="2:12" ht="22.75" customHeight="1">
      <c r="B16" s="1054">
        <v>0.1</v>
      </c>
      <c r="C16" s="1056" t="s">
        <v>78</v>
      </c>
      <c r="D16" s="786" t="s">
        <v>53</v>
      </c>
      <c r="E16" s="630">
        <f>'Step #11'!$AP$16</f>
        <v>1.2651133352885653</v>
      </c>
      <c r="F16" s="630">
        <f>'Step #11'!$AC$318</f>
        <v>2.4489612934793462E-3</v>
      </c>
      <c r="G16" s="630">
        <f>'Step #11'!$AC$317</f>
        <v>5.2586990881811159E-2</v>
      </c>
      <c r="H16" s="486">
        <f>'Step #11'!$AO$29</f>
        <v>-2.4740695078840462E-2</v>
      </c>
      <c r="I16" s="783">
        <f>'Step #9'!$AS$18</f>
        <v>3.7499999999999999E-3</v>
      </c>
      <c r="J16" s="784">
        <f>'Step #11'!$AL$52</f>
        <v>0.64796636901000637</v>
      </c>
      <c r="K16" s="1058">
        <f>CORREL('Step #11'!AC11:AC315,'Step #9'!AG7:AG311)</f>
        <v>0.87222850133792296</v>
      </c>
      <c r="L16" s="1060" t="s">
        <v>78</v>
      </c>
    </row>
    <row r="17" spans="2:12" ht="22.75" customHeight="1" thickBot="1">
      <c r="B17" s="1055"/>
      <c r="C17" s="1057"/>
      <c r="D17" s="787" t="s">
        <v>54</v>
      </c>
      <c r="E17" s="788">
        <f>'Step #9'!AO11</f>
        <v>3.1454717140478401</v>
      </c>
      <c r="F17" s="788">
        <f>'Step #9'!$AG$314</f>
        <v>6.6379892873912249E-3</v>
      </c>
      <c r="G17" s="788">
        <f>'Step #9'!$AG$313</f>
        <v>6.2393631371102168E-2</v>
      </c>
      <c r="H17" s="680">
        <f>'Step #9'!$AP$22</f>
        <v>4.6286603679375003E-2</v>
      </c>
      <c r="I17" s="789">
        <f>'Step #9'!$AS$18</f>
        <v>3.7499999999999999E-3</v>
      </c>
      <c r="J17" s="790">
        <f>'Step #9'!$AM$40</f>
        <v>0.69256178461882234</v>
      </c>
      <c r="K17" s="1059"/>
      <c r="L17" s="1061"/>
    </row>
  </sheetData>
  <mergeCells count="27">
    <mergeCell ref="L16:L17"/>
    <mergeCell ref="K8:K9"/>
    <mergeCell ref="K10:K11"/>
    <mergeCell ref="K16:K17"/>
    <mergeCell ref="K14:K15"/>
    <mergeCell ref="K12:K13"/>
    <mergeCell ref="L6:L7"/>
    <mergeCell ref="L8:L9"/>
    <mergeCell ref="L10:L11"/>
    <mergeCell ref="L12:L13"/>
    <mergeCell ref="L14:L15"/>
    <mergeCell ref="B3:C3"/>
    <mergeCell ref="B4:I4"/>
    <mergeCell ref="J4:K4"/>
    <mergeCell ref="C8:C9"/>
    <mergeCell ref="C10:C11"/>
    <mergeCell ref="B10:B11"/>
    <mergeCell ref="B8:B9"/>
    <mergeCell ref="C6:C7"/>
    <mergeCell ref="B6:B7"/>
    <mergeCell ref="K6:K7"/>
    <mergeCell ref="C12:C13"/>
    <mergeCell ref="C14:C15"/>
    <mergeCell ref="C16:C17"/>
    <mergeCell ref="B16:B17"/>
    <mergeCell ref="B14:B15"/>
    <mergeCell ref="B12:B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8AA55-28FD-4106-9E6E-C5A0B4843259}">
  <dimension ref="C2:N16"/>
  <sheetViews>
    <sheetView workbookViewId="0">
      <selection activeCell="O48" sqref="O48"/>
    </sheetView>
    <sheetView workbookViewId="1">
      <selection activeCell="N5" sqref="N5:N7"/>
    </sheetView>
  </sheetViews>
  <sheetFormatPr baseColWidth="10" defaultColWidth="8.83203125" defaultRowHeight="13"/>
  <cols>
    <col min="3" max="9" width="12" customWidth="1"/>
    <col min="10" max="10" width="12.5" customWidth="1"/>
    <col min="11" max="13" width="11.5" customWidth="1"/>
    <col min="14" max="14" width="10.33203125" customWidth="1"/>
  </cols>
  <sheetData>
    <row r="2" spans="3:14" ht="14" thickBot="1">
      <c r="C2" s="1237" t="s">
        <v>413</v>
      </c>
      <c r="D2" s="1237"/>
    </row>
    <row r="3" spans="3:14" ht="14" thickBot="1">
      <c r="C3" s="1080" t="s">
        <v>400</v>
      </c>
      <c r="D3" s="1081"/>
      <c r="E3" s="1081"/>
      <c r="F3" s="1081"/>
      <c r="G3" s="1081"/>
      <c r="H3" s="1081"/>
      <c r="I3" s="1081"/>
      <c r="J3" s="1082"/>
      <c r="K3" s="1041" t="s">
        <v>340</v>
      </c>
      <c r="L3" s="1041"/>
      <c r="M3" s="1041"/>
    </row>
    <row r="4" spans="3:14" ht="14" thickBot="1">
      <c r="C4" s="1042"/>
      <c r="D4" s="1043"/>
      <c r="E4" s="1043"/>
      <c r="F4" s="808" t="s">
        <v>401</v>
      </c>
      <c r="G4" s="808" t="s">
        <v>351</v>
      </c>
      <c r="H4" s="808" t="str">
        <f>' Step #13'!$G$5</f>
        <v>Mth σ</v>
      </c>
      <c r="I4" s="808" t="s">
        <v>353</v>
      </c>
      <c r="J4" s="813" t="s">
        <v>354</v>
      </c>
      <c r="K4" s="772" t="s">
        <v>402</v>
      </c>
      <c r="L4" s="772" t="s">
        <v>100</v>
      </c>
      <c r="M4" s="772" t="s">
        <v>27</v>
      </c>
    </row>
    <row r="5" spans="3:14">
      <c r="C5" s="1044" t="s">
        <v>408</v>
      </c>
      <c r="D5" s="1046" t="s">
        <v>404</v>
      </c>
      <c r="E5" s="1047"/>
      <c r="F5" s="809">
        <f>'Step #12'!$I$8</f>
        <v>2.0936650137838866</v>
      </c>
      <c r="G5" s="809">
        <f>'Step #12'!$I$9</f>
        <v>4.9907134016611001E-3</v>
      </c>
      <c r="H5" s="809">
        <f>'Step #12'!$I$10</f>
        <v>4.2294992498262116E-2</v>
      </c>
      <c r="I5" s="810">
        <f>'Step #12'!$I$11</f>
        <v>2.933475875925692E-2</v>
      </c>
      <c r="J5" s="812">
        <f>'Step #12'!$I$12</f>
        <v>3.7499999999999999E-3</v>
      </c>
      <c r="K5" s="817">
        <f>'Step #10'!$I$12</f>
        <v>0.89357621201702608</v>
      </c>
      <c r="L5" s="473">
        <f>'Step #12'!$I$13</f>
        <v>0.89002339571859024</v>
      </c>
      <c r="M5" s="818">
        <f>'Step #10'!$K$13</f>
        <v>1</v>
      </c>
      <c r="N5" s="811" t="s">
        <v>412</v>
      </c>
    </row>
    <row r="6" spans="3:14" ht="14" thickBot="1">
      <c r="C6" s="1045"/>
      <c r="D6" s="1048" t="s">
        <v>405</v>
      </c>
      <c r="E6" s="1049"/>
      <c r="F6" s="803">
        <f>'Step #10'!$I$7</f>
        <v>3.5039818226802355</v>
      </c>
      <c r="G6" s="803">
        <f>'Step #10'!$I$8</f>
        <v>6.2772518142381745E-3</v>
      </c>
      <c r="H6" s="803">
        <f>'Step #10'!$I$9</f>
        <v>4.6772743475478981E-2</v>
      </c>
      <c r="I6" s="804">
        <f>'Step #10'!$I$10</f>
        <v>5.4032575950202888E-2</v>
      </c>
      <c r="J6" s="814">
        <f>'Step #10'!$I$11</f>
        <v>3.7499999999999999E-3</v>
      </c>
      <c r="K6" s="798"/>
      <c r="L6" s="550">
        <f>'Step #10'!$I$12</f>
        <v>0.89357621201702608</v>
      </c>
      <c r="M6" s="647">
        <f>'Step #10'!$I$12</f>
        <v>0.89357621201702608</v>
      </c>
      <c r="N6" s="811" t="s">
        <v>402</v>
      </c>
    </row>
    <row r="7" spans="3:14">
      <c r="C7" s="1070" t="s">
        <v>406</v>
      </c>
      <c r="D7" s="981" t="s">
        <v>409</v>
      </c>
      <c r="E7" s="1072"/>
      <c r="F7" s="424">
        <f>'Step #11'!$AP$11</f>
        <v>3.302999010369605</v>
      </c>
      <c r="G7" s="472">
        <f>'Step #11'!$AL$24</f>
        <v>5.7722667263763487E-3</v>
      </c>
      <c r="H7" s="424">
        <f>'Step #11'!$X$317</f>
        <v>4.3997514082724343E-2</v>
      </c>
      <c r="I7" s="524">
        <f>'Step #11'!$AO$24</f>
        <v>4.5963204252269185E-2</v>
      </c>
      <c r="J7" s="815">
        <f>'Step #10'!$I$11</f>
        <v>3.7499999999999999E-3</v>
      </c>
      <c r="K7" s="798"/>
      <c r="L7" s="799"/>
      <c r="M7" s="647">
        <v>1</v>
      </c>
      <c r="N7" s="811" t="s">
        <v>100</v>
      </c>
    </row>
    <row r="8" spans="3:14" ht="14" thickBot="1">
      <c r="C8" s="1071"/>
      <c r="D8" s="1073" t="s">
        <v>410</v>
      </c>
      <c r="E8" s="1074"/>
      <c r="F8" s="805">
        <f>'Step #9'!AO6</f>
        <v>5.7560667874746487</v>
      </c>
      <c r="G8" s="807">
        <f>'Step #9'!AM17</f>
        <v>7.2815096186284942E-3</v>
      </c>
      <c r="H8" s="807">
        <f>'Step #9'!AN17</f>
        <v>4.4562403767142329E-2</v>
      </c>
      <c r="I8" s="806">
        <f>'Step #9'!AP17</f>
        <v>7.9248633827792292E-2</v>
      </c>
      <c r="J8" s="816">
        <f>'Step #10'!$I$11</f>
        <v>3.7499999999999999E-3</v>
      </c>
      <c r="K8" s="800"/>
      <c r="L8" s="801"/>
      <c r="M8" s="802"/>
    </row>
    <row r="11" spans="3:14">
      <c r="K11" s="862"/>
    </row>
    <row r="16" spans="3:14">
      <c r="H16" s="36" t="s">
        <v>403</v>
      </c>
    </row>
  </sheetData>
  <mergeCells count="10">
    <mergeCell ref="C7:C8"/>
    <mergeCell ref="D7:E7"/>
    <mergeCell ref="D8:E8"/>
    <mergeCell ref="C2:D2"/>
    <mergeCell ref="C3:J3"/>
    <mergeCell ref="K3:M3"/>
    <mergeCell ref="C4:E4"/>
    <mergeCell ref="D6:E6"/>
    <mergeCell ref="D5:E5"/>
    <mergeCell ref="C5:C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87A1-1E0A-4EF7-94C7-71C2BDEBFDCC}">
  <dimension ref="B3:O13"/>
  <sheetViews>
    <sheetView workbookViewId="0">
      <selection activeCell="E4" sqref="E4:E5"/>
    </sheetView>
    <sheetView workbookViewId="1">
      <selection activeCell="D13" sqref="D13:O13"/>
    </sheetView>
  </sheetViews>
  <sheetFormatPr baseColWidth="10" defaultColWidth="8.83203125" defaultRowHeight="13"/>
  <cols>
    <col min="3" max="3" width="12.1640625" customWidth="1"/>
    <col min="7" max="7" width="2.5" customWidth="1"/>
    <col min="8" max="12" width="12.1640625" customWidth="1"/>
    <col min="13" max="15" width="12.83203125" customWidth="1"/>
  </cols>
  <sheetData>
    <row r="3" spans="2:15" ht="14" thickBot="1">
      <c r="D3" s="1075" t="s">
        <v>407</v>
      </c>
      <c r="E3" s="1075"/>
      <c r="F3" s="1075"/>
      <c r="H3" s="819" t="s">
        <v>289</v>
      </c>
      <c r="I3" s="819" t="s">
        <v>290</v>
      </c>
      <c r="J3" s="819" t="s">
        <v>291</v>
      </c>
      <c r="K3" s="819" t="s">
        <v>292</v>
      </c>
      <c r="L3" s="819" t="s">
        <v>303</v>
      </c>
    </row>
    <row r="4" spans="2:15">
      <c r="D4" s="826" t="s">
        <v>110</v>
      </c>
      <c r="E4" s="1076" t="s">
        <v>418</v>
      </c>
      <c r="F4" s="1078" t="s">
        <v>419</v>
      </c>
      <c r="G4" s="1238"/>
      <c r="H4" s="1097" t="s">
        <v>343</v>
      </c>
      <c r="I4" s="1099" t="s">
        <v>334</v>
      </c>
      <c r="J4" s="1101" t="s">
        <v>337</v>
      </c>
      <c r="K4" s="1103" t="s">
        <v>335</v>
      </c>
      <c r="L4" s="1083" t="s">
        <v>336</v>
      </c>
      <c r="M4" s="1085" t="s">
        <v>421</v>
      </c>
      <c r="N4" s="1087" t="s">
        <v>422</v>
      </c>
      <c r="O4" s="1089" t="s">
        <v>423</v>
      </c>
    </row>
    <row r="5" spans="2:15" ht="14" thickBot="1">
      <c r="C5" s="515" t="s">
        <v>414</v>
      </c>
      <c r="D5" s="827" t="s">
        <v>415</v>
      </c>
      <c r="E5" s="1077"/>
      <c r="F5" s="1079"/>
      <c r="G5" s="1238"/>
      <c r="H5" s="1098"/>
      <c r="I5" s="1100"/>
      <c r="J5" s="1102"/>
      <c r="K5" s="1104"/>
      <c r="L5" s="1084"/>
      <c r="M5" s="1086"/>
      <c r="N5" s="1088"/>
      <c r="O5" s="1090"/>
    </row>
    <row r="6" spans="2:15">
      <c r="C6" s="1062" t="s">
        <v>417</v>
      </c>
      <c r="D6" s="833">
        <f>'Step #9'!R316</f>
        <v>1.583174417456181</v>
      </c>
      <c r="E6" s="759">
        <f>'Step #9'!AO6</f>
        <v>5.7560667874746487</v>
      </c>
      <c r="F6" s="836">
        <f>'Step #9'!$T$316</f>
        <v>5.8597773013008503</v>
      </c>
      <c r="H6" s="840">
        <f>'Step #9'!AO7</f>
        <v>1.8485187769381617</v>
      </c>
      <c r="I6" s="759">
        <f>'Step #9'!AO8</f>
        <v>2.1540665835917774</v>
      </c>
      <c r="J6" s="758">
        <f>'Step #9'!AO9</f>
        <v>2.101600505267406</v>
      </c>
      <c r="K6" s="759">
        <f>'Step #9'!AO10</f>
        <v>0.76460081679360681</v>
      </c>
      <c r="L6" s="844">
        <f>'Step #9'!AO11</f>
        <v>3.1454717140478401</v>
      </c>
      <c r="M6" s="847">
        <f>'Step #10'!$I$7</f>
        <v>3.5039818226802355</v>
      </c>
      <c r="N6" s="850">
        <f>'Step #9'!$V$316</f>
        <v>6.8858917684091185</v>
      </c>
      <c r="O6" s="853">
        <f>'Step #9'!$X$316</f>
        <v>2.1622429066096811</v>
      </c>
    </row>
    <row r="7" spans="2:15">
      <c r="C7" s="1063"/>
      <c r="D7" s="829">
        <f>'Step #9'!$R$312</f>
        <v>3.1913150532235702E-3</v>
      </c>
      <c r="E7" s="488">
        <f>'Step #9'!AM17</f>
        <v>7.2815096186284942E-3</v>
      </c>
      <c r="F7" s="838">
        <f>'Step #9'!$T$312</f>
        <v>7.3933260385024759E-3</v>
      </c>
      <c r="H7" s="841">
        <f>'Step #9'!AM18</f>
        <v>6.145675930563985E-3</v>
      </c>
      <c r="I7" s="472">
        <f>'Step #9'!AM19</f>
        <v>6.1796473773495343E-3</v>
      </c>
      <c r="J7" s="843">
        <f>'Step #9'!AM20</f>
        <v>5.5559383899720996E-3</v>
      </c>
      <c r="K7" s="472">
        <f>'Step #9'!AM21</f>
        <v>2.9645670286341593E-3</v>
      </c>
      <c r="L7" s="845">
        <f>'Step #9'!AM22</f>
        <v>6.6379892873912249E-3</v>
      </c>
      <c r="M7" s="848">
        <f>'Step #10'!$I$8</f>
        <v>6.2772518142381745E-3</v>
      </c>
      <c r="N7" s="851">
        <f>'Step #9'!$V$312</f>
        <v>8.1781049225641209E-3</v>
      </c>
      <c r="O7" s="854">
        <f>'Step #9'!$X$312</f>
        <v>4.9987780620112327E-3</v>
      </c>
    </row>
    <row r="8" spans="2:15" ht="14" thickBot="1">
      <c r="C8" s="1063"/>
      <c r="D8" s="830">
        <f>'Step #9'!$R$313</f>
        <v>1.2266491688604922E-2</v>
      </c>
      <c r="E8" s="834">
        <f>'Step #9'!AN17</f>
        <v>4.4562403767142329E-2</v>
      </c>
      <c r="F8" s="839">
        <f>'Step #9'!$T$313</f>
        <v>4.58602354606161E-2</v>
      </c>
      <c r="H8" s="842">
        <f>'Step #9'!AN18</f>
        <v>7.3934257779279366E-2</v>
      </c>
      <c r="I8" s="747">
        <f>'Step #9'!AN19</f>
        <v>6.8835637468864438E-2</v>
      </c>
      <c r="J8" s="746">
        <f>'Step #9'!AN20</f>
        <v>6.0712254389306254E-2</v>
      </c>
      <c r="K8" s="747">
        <f>'Step #9'!AN21</f>
        <v>4.6861489273978076E-2</v>
      </c>
      <c r="L8" s="846">
        <f>'Step #9'!AN22</f>
        <v>6.2393631371102168E-2</v>
      </c>
      <c r="M8" s="849">
        <f>'Step #10'!$I$9</f>
        <v>4.6772743475478981E-2</v>
      </c>
      <c r="N8" s="852">
        <f>'Step #9'!$V$313</f>
        <v>5.2519095129387856E-2</v>
      </c>
      <c r="O8" s="855">
        <f>'Step #9'!$X$313</f>
        <v>4.9018203086632788E-2</v>
      </c>
    </row>
    <row r="9" spans="2:15" ht="14" thickBot="1">
      <c r="B9" s="1064" t="s">
        <v>416</v>
      </c>
      <c r="C9" s="1065"/>
      <c r="D9" s="828" t="s">
        <v>278</v>
      </c>
      <c r="E9" s="835">
        <f>CORREL('Step #9'!R6:R310,'Step #9'!E6:E310)</f>
        <v>0.12137761311478207</v>
      </c>
      <c r="F9" s="837">
        <f>CORREL('Step #9'!T6:T310,'Step #9'!R6:R310)</f>
        <v>0.12161542222265623</v>
      </c>
      <c r="H9" s="856">
        <f>CORREL('Step #9'!R6:R310,'Step #9'!G6:G310)</f>
        <v>0.1617102973138074</v>
      </c>
      <c r="I9" s="856">
        <f>CORREL('Step #9'!R6:R310,'Step #9'!I6:I310)</f>
        <v>0.13910809241843372</v>
      </c>
      <c r="J9" s="856">
        <f>CORREL('Step #9'!R6:R310,'Step #9'!K6:K310)</f>
        <v>0.19011907815441287</v>
      </c>
      <c r="K9" s="856">
        <f>CORREL('Step #9'!R6:R310,'Step #9'!M6:M310)</f>
        <v>0.17746394745398017</v>
      </c>
      <c r="L9" s="856">
        <f>CORREL('Step #9'!R6:R310,'Step #9'!O6:O310)</f>
        <v>0.17375634574428758</v>
      </c>
      <c r="M9" s="857">
        <f>CORREL('Step #9'!R6:R310,'Step #9'!AH7:AH311)</f>
        <v>0.18094485411333408</v>
      </c>
      <c r="N9" s="857">
        <f>CORREL('Step #9'!R6:R310,'Step #9'!V6:V310)</f>
        <v>0.21230407482057095</v>
      </c>
      <c r="O9" s="857">
        <f>CORREL('Step #9'!R6:R310,'Step #9'!X6:X310)</f>
        <v>0.20619995889558346</v>
      </c>
    </row>
    <row r="10" spans="2:15">
      <c r="E10" s="1066" t="s">
        <v>420</v>
      </c>
      <c r="F10" s="1067"/>
      <c r="H10" s="1091" t="s">
        <v>426</v>
      </c>
      <c r="I10" s="1092"/>
      <c r="J10" s="1092"/>
      <c r="K10" s="1092"/>
      <c r="L10" s="1092"/>
      <c r="M10" s="1092"/>
      <c r="N10" s="1092"/>
      <c r="O10" s="1093"/>
    </row>
    <row r="11" spans="2:15" ht="14" thickBot="1">
      <c r="E11" s="1068"/>
      <c r="F11" s="1069"/>
      <c r="H11" s="1094"/>
      <c r="I11" s="1095"/>
      <c r="J11" s="1095"/>
      <c r="K11" s="1095"/>
      <c r="L11" s="1095"/>
      <c r="M11" s="1095"/>
      <c r="N11" s="1095"/>
      <c r="O11" s="1096"/>
    </row>
    <row r="13" spans="2:15">
      <c r="D13" s="515" t="s">
        <v>424</v>
      </c>
      <c r="E13" s="958" t="s">
        <v>454</v>
      </c>
      <c r="F13" s="958"/>
      <c r="G13" s="958"/>
      <c r="H13" s="958"/>
      <c r="I13" s="958"/>
      <c r="J13" s="958"/>
      <c r="K13" s="958"/>
      <c r="L13" s="958"/>
      <c r="M13" s="958"/>
      <c r="N13" s="958"/>
      <c r="O13" s="958"/>
    </row>
  </sheetData>
  <mergeCells count="17">
    <mergeCell ref="E13:O13"/>
    <mergeCell ref="D3:F3"/>
    <mergeCell ref="M4:M5"/>
    <mergeCell ref="N4:N5"/>
    <mergeCell ref="O4:O5"/>
    <mergeCell ref="H10:O11"/>
    <mergeCell ref="L4:L5"/>
    <mergeCell ref="K4:K5"/>
    <mergeCell ref="J4:J5"/>
    <mergeCell ref="I4:I5"/>
    <mergeCell ref="H4:H5"/>
    <mergeCell ref="E10:F11"/>
    <mergeCell ref="B9:C9"/>
    <mergeCell ref="C6:C8"/>
    <mergeCell ref="E4:E5"/>
    <mergeCell ref="F4:F5"/>
    <mergeCell ref="G4:G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0FA3-3EC1-4FC8-8ED8-9E61AC51AB89}">
  <dimension ref="B1:AC311"/>
  <sheetViews>
    <sheetView topLeftCell="A2" zoomScale="70" zoomScaleNormal="70" workbookViewId="0">
      <selection activeCell="AE8" sqref="AE8"/>
    </sheetView>
    <sheetView zoomScale="70" zoomScaleNormal="70" workbookViewId="1"/>
  </sheetViews>
  <sheetFormatPr baseColWidth="10" defaultColWidth="8.83203125" defaultRowHeight="13"/>
  <cols>
    <col min="3" max="3" width="12" customWidth="1"/>
    <col min="4" max="9" width="15.83203125" customWidth="1"/>
    <col min="10" max="10" width="11.83203125" customWidth="1"/>
  </cols>
  <sheetData>
    <row r="1" spans="2:29" ht="14" thickBot="1"/>
    <row r="2" spans="2:29" ht="14" thickBot="1">
      <c r="C2" s="1243" t="s">
        <v>434</v>
      </c>
      <c r="D2" s="1243"/>
      <c r="E2" s="1122" t="s">
        <v>433</v>
      </c>
      <c r="F2" s="1123"/>
      <c r="G2" s="1123"/>
      <c r="H2" s="1123"/>
      <c r="I2" s="1124"/>
    </row>
    <row r="3" spans="2:29" ht="16.75" customHeight="1" thickBot="1">
      <c r="C3" s="1244" t="s">
        <v>0</v>
      </c>
      <c r="D3" s="1246" t="s">
        <v>430</v>
      </c>
      <c r="E3" s="1246" t="s">
        <v>429</v>
      </c>
      <c r="F3" s="1247" t="s">
        <v>428</v>
      </c>
      <c r="G3" s="1249" t="s">
        <v>431</v>
      </c>
      <c r="H3" s="1245" t="s">
        <v>432</v>
      </c>
      <c r="I3" s="1241" t="s">
        <v>427</v>
      </c>
      <c r="K3" s="1239" t="s">
        <v>434</v>
      </c>
      <c r="L3" s="1239"/>
      <c r="M3" s="947" t="s">
        <v>435</v>
      </c>
      <c r="N3" s="947"/>
      <c r="O3" s="947"/>
      <c r="P3" s="947"/>
      <c r="Q3" s="947"/>
      <c r="R3" s="947"/>
      <c r="S3" s="947"/>
      <c r="T3" s="947"/>
      <c r="U3" s="947"/>
      <c r="V3" s="947"/>
      <c r="W3" s="947"/>
      <c r="X3" s="947"/>
      <c r="Y3" s="947"/>
      <c r="Z3" s="947"/>
      <c r="AA3" s="1240" t="s">
        <v>436</v>
      </c>
      <c r="AB3" s="1240"/>
      <c r="AC3" s="1240"/>
    </row>
    <row r="4" spans="2:29" ht="16.75" customHeight="1" thickBot="1">
      <c r="C4" s="1244"/>
      <c r="D4" s="1244"/>
      <c r="E4" s="1244"/>
      <c r="F4" s="1248"/>
      <c r="G4" s="1250"/>
      <c r="H4" s="1245"/>
      <c r="I4" s="1242"/>
      <c r="K4" s="898"/>
      <c r="L4" s="898"/>
      <c r="M4" s="898"/>
      <c r="N4" s="898"/>
      <c r="O4" s="898"/>
      <c r="P4" s="898"/>
      <c r="Q4" s="898"/>
      <c r="R4" s="898"/>
      <c r="S4" s="898"/>
      <c r="T4" s="898"/>
      <c r="U4" s="898"/>
      <c r="V4" s="898"/>
      <c r="W4" s="898"/>
      <c r="X4" s="898"/>
      <c r="Y4" s="898"/>
      <c r="Z4" s="898"/>
      <c r="AA4" s="898"/>
      <c r="AB4" s="898"/>
      <c r="AC4" s="898"/>
    </row>
    <row r="5" spans="2:29" ht="16.75" customHeight="1" thickBot="1">
      <c r="B5" s="36"/>
      <c r="C5" s="1244"/>
      <c r="D5" s="1244"/>
      <c r="E5" s="1244"/>
      <c r="F5" s="1248"/>
      <c r="G5" s="1250"/>
      <c r="H5" s="1245"/>
      <c r="I5" s="1242"/>
    </row>
    <row r="6" spans="2:29" ht="14" thickBot="1">
      <c r="B6" s="419">
        <f>'Step #7'!B4</f>
        <v>0</v>
      </c>
      <c r="C6" s="863">
        <f>'Step #9'!AA6</f>
        <v>36526</v>
      </c>
      <c r="D6" s="864">
        <v>100</v>
      </c>
      <c r="E6" s="864">
        <v>100</v>
      </c>
      <c r="F6" s="884">
        <v>100</v>
      </c>
      <c r="G6" s="881">
        <v>100</v>
      </c>
      <c r="H6" s="879">
        <v>100</v>
      </c>
      <c r="I6" s="865">
        <v>100</v>
      </c>
    </row>
    <row r="7" spans="2:29" ht="14" thickBot="1">
      <c r="B7">
        <f>'Step #7'!B5</f>
        <v>1</v>
      </c>
      <c r="C7" s="863">
        <f>'Step #9'!AA7</f>
        <v>36557</v>
      </c>
      <c r="D7" s="866">
        <f>'Step #4'!I6</f>
        <v>98.477369274215505</v>
      </c>
      <c r="E7" s="864">
        <f>'Step #4'!E6</f>
        <v>101.19574926710567</v>
      </c>
      <c r="F7" s="883">
        <f>'Step #4'!S6</f>
        <v>102.54479023490941</v>
      </c>
      <c r="G7" s="882">
        <f>'Step #4'!W6</f>
        <v>102.831619763685</v>
      </c>
      <c r="H7" s="880">
        <f>'Step #4'!Y6</f>
        <v>96.743168072295873</v>
      </c>
      <c r="I7" s="867">
        <f>AVERAGE('Step #7'!I5,'Step #7'!K5,'Step #7'!M5,'Step #7'!O5,'Step #7'!Q5)</f>
        <v>102.54013421424933</v>
      </c>
    </row>
    <row r="8" spans="2:29" ht="14" thickBot="1">
      <c r="B8">
        <f>'Step #7'!B6</f>
        <v>2</v>
      </c>
      <c r="C8" s="863">
        <f>'Step #9'!AA8</f>
        <v>36586</v>
      </c>
      <c r="D8" s="866">
        <f>'Step #4'!I7</f>
        <v>107.7474224749982</v>
      </c>
      <c r="E8" s="864">
        <f>'Step #4'!E7</f>
        <v>102.60271103069745</v>
      </c>
      <c r="F8" s="883">
        <f>'Step #4'!S7</f>
        <v>107.9799388045942</v>
      </c>
      <c r="G8" s="882">
        <f>'Step #4'!W7</f>
        <v>106.1103427216554</v>
      </c>
      <c r="H8" s="880">
        <f>'Step #4'!Y7</f>
        <v>103.40488850959539</v>
      </c>
      <c r="I8" s="867">
        <f>AVERAGE('Step #7'!I6,'Step #7'!K6,'Step #7'!M6,'Step #7'!O6,'Step #7'!Q6)</f>
        <v>105.71063672076266</v>
      </c>
    </row>
    <row r="9" spans="2:29" ht="14" thickBot="1">
      <c r="B9">
        <f>'Step #7'!B7</f>
        <v>3</v>
      </c>
      <c r="C9" s="863">
        <f>'Step #9'!AA9</f>
        <v>36617</v>
      </c>
      <c r="D9" s="866">
        <f>'Step #4'!I8</f>
        <v>104.22751898366316</v>
      </c>
      <c r="E9" s="864">
        <f>'Step #4'!E8</f>
        <v>102.11101246327388</v>
      </c>
      <c r="F9" s="883">
        <f>'Step #4'!S8</f>
        <v>102.73208480159973</v>
      </c>
      <c r="G9" s="882">
        <f>'Step #4'!W8</f>
        <v>100.657320643029</v>
      </c>
      <c r="H9" s="880">
        <f>'Step #4'!Y8</f>
        <v>101.99853677488504</v>
      </c>
      <c r="I9" s="867">
        <f>AVERAGE('Step #7'!I7,'Step #7'!K7,'Step #7'!M7,'Step #7'!O7,'Step #7'!Q7)</f>
        <v>101.24838606384876</v>
      </c>
    </row>
    <row r="10" spans="2:29" ht="14" thickBot="1">
      <c r="B10">
        <f>'Step #7'!B8</f>
        <v>4</v>
      </c>
      <c r="C10" s="863">
        <f>'Step #9'!AA10</f>
        <v>36647</v>
      </c>
      <c r="D10" s="866">
        <f>'Step #4'!I9</f>
        <v>102.58878887159885</v>
      </c>
      <c r="E10" s="864">
        <f>'Step #4'!E9</f>
        <v>101.92788384832208</v>
      </c>
      <c r="F10" s="883">
        <f>'Step #4'!S9</f>
        <v>99.232002959037303</v>
      </c>
      <c r="G10" s="882">
        <f>'Step #4'!W9</f>
        <v>97.967197850080424</v>
      </c>
      <c r="H10" s="880">
        <f>'Step #4'!Y9</f>
        <v>101.40637237840554</v>
      </c>
      <c r="I10" s="867">
        <f>AVERAGE('Step #7'!I8,'Step #7'!K8,'Step #7'!M8,'Step #7'!O8,'Step #7'!Q8)</f>
        <v>97.355318726319268</v>
      </c>
    </row>
    <row r="11" spans="2:29" ht="14" thickBot="1">
      <c r="B11">
        <f>'Step #7'!B9</f>
        <v>5</v>
      </c>
      <c r="C11" s="863">
        <f>'Step #9'!AA11</f>
        <v>36678</v>
      </c>
      <c r="D11" s="866">
        <f>'Step #4'!I10</f>
        <v>104.36220843474746</v>
      </c>
      <c r="E11" s="864">
        <f>'Step #4'!E10</f>
        <v>104.14043243208042</v>
      </c>
      <c r="F11" s="883">
        <f>'Step #4'!S10</f>
        <v>103.36272389624665</v>
      </c>
      <c r="G11" s="882">
        <f>'Step #4'!W10</f>
        <v>102.15188963931598</v>
      </c>
      <c r="H11" s="880">
        <f>'Step #4'!Y10</f>
        <v>104.29310413877188</v>
      </c>
      <c r="I11" s="867">
        <f>AVERAGE('Step #7'!I9,'Step #7'!K9,'Step #7'!M9,'Step #7'!O9,'Step #7'!Q9)</f>
        <v>101.71787600998275</v>
      </c>
    </row>
    <row r="12" spans="2:29" ht="14" thickBot="1">
      <c r="B12">
        <f>'Step #7'!B10</f>
        <v>6</v>
      </c>
      <c r="C12" s="863">
        <f>'Step #9'!AA12</f>
        <v>36708</v>
      </c>
      <c r="D12" s="866">
        <f>'Step #4'!I11</f>
        <v>102.96538145637993</v>
      </c>
      <c r="E12" s="864">
        <f>'Step #4'!E11</f>
        <v>105.04543890629698</v>
      </c>
      <c r="F12" s="883">
        <f>'Step #4'!S11</f>
        <v>101.5924312991751</v>
      </c>
      <c r="G12" s="882">
        <f>'Step #4'!W11</f>
        <v>97.593537493800085</v>
      </c>
      <c r="H12" s="880">
        <f>'Step #4'!Y11</f>
        <v>101.55440831660161</v>
      </c>
      <c r="I12" s="867">
        <f>AVERAGE('Step #7'!I10,'Step #7'!K10,'Step #7'!M10,'Step #7'!O10,'Step #7'!Q10)</f>
        <v>101.87038635938457</v>
      </c>
    </row>
    <row r="13" spans="2:29" ht="14" thickBot="1">
      <c r="B13">
        <f>'Step #7'!B11</f>
        <v>7</v>
      </c>
      <c r="C13" s="863">
        <f>'Step #9'!AA13</f>
        <v>36739</v>
      </c>
      <c r="D13" s="866">
        <f>'Step #4'!I12</f>
        <v>109.6931626697877</v>
      </c>
      <c r="E13" s="864">
        <f>'Step #4'!E12</f>
        <v>106.52430626029063</v>
      </c>
      <c r="F13" s="883">
        <f>'Step #4'!S12</f>
        <v>108.98902153789602</v>
      </c>
      <c r="G13" s="882">
        <f>'Step #4'!W12</f>
        <v>98.564967505527761</v>
      </c>
      <c r="H13" s="880">
        <f>'Step #4'!Y12</f>
        <v>105.40338399709006</v>
      </c>
      <c r="I13" s="867">
        <f>AVERAGE('Step #7'!I11,'Step #7'!K11,'Step #7'!M11,'Step #7'!O11,'Step #7'!Q11)</f>
        <v>100.63151750818264</v>
      </c>
    </row>
    <row r="14" spans="2:29" ht="14" thickBot="1">
      <c r="B14">
        <f>'Step #7'!B12</f>
        <v>8</v>
      </c>
      <c r="C14" s="863">
        <f>'Step #9'!AA14</f>
        <v>36770</v>
      </c>
      <c r="D14" s="866">
        <f>'Step #4'!I13</f>
        <v>103.41534988168597</v>
      </c>
      <c r="E14" s="864">
        <f>'Step #4'!E13</f>
        <v>107.35282146683063</v>
      </c>
      <c r="F14" s="883">
        <f>'Step #4'!S13</f>
        <v>103.61543997314935</v>
      </c>
      <c r="G14" s="882">
        <f>'Step #4'!W13</f>
        <v>93.632983975265262</v>
      </c>
      <c r="H14" s="880">
        <f>'Step #4'!Y13</f>
        <v>101.03625156737255</v>
      </c>
      <c r="I14" s="867">
        <f>AVERAGE('Step #7'!I12,'Step #7'!K12,'Step #7'!M12,'Step #7'!O12,'Step #7'!Q12)</f>
        <v>96.273314941120503</v>
      </c>
    </row>
    <row r="15" spans="2:29" ht="14" thickBot="1">
      <c r="B15">
        <f>'Step #7'!B13</f>
        <v>9</v>
      </c>
      <c r="C15" s="863">
        <f>'Step #9'!AA15</f>
        <v>36800</v>
      </c>
      <c r="D15" s="866">
        <f>'Step #4'!I14</f>
        <v>103.1902066735739</v>
      </c>
      <c r="E15" s="864">
        <f>'Step #4'!E14</f>
        <v>107.9519442728961</v>
      </c>
      <c r="F15" s="883">
        <f>'Step #4'!S14</f>
        <v>101.77580449185035</v>
      </c>
      <c r="G15" s="882">
        <f>'Step #4'!W14</f>
        <v>90.793339096737114</v>
      </c>
      <c r="H15" s="880">
        <f>'Step #4'!Y14</f>
        <v>101.48038002565598</v>
      </c>
      <c r="I15" s="867">
        <f>AVERAGE('Step #7'!I13,'Step #7'!K13,'Step #7'!M13,'Step #7'!O13,'Step #7'!Q13)</f>
        <v>95.276694423198506</v>
      </c>
    </row>
    <row r="16" spans="2:29" ht="14" thickBot="1">
      <c r="B16">
        <f>'Step #7'!B14</f>
        <v>10</v>
      </c>
      <c r="C16" s="863">
        <f>'Step #9'!AA16</f>
        <v>36831</v>
      </c>
      <c r="D16" s="866">
        <f>'Step #4'!I15</f>
        <v>95.486677093912135</v>
      </c>
      <c r="E16" s="864">
        <f>'Step #4'!E15</f>
        <v>109.67963210386532</v>
      </c>
      <c r="F16" s="883">
        <f>'Step #4'!S15</f>
        <v>91.696430818866475</v>
      </c>
      <c r="G16" s="882">
        <f>'Step #4'!W15</f>
        <v>86.758125935780541</v>
      </c>
      <c r="H16" s="880">
        <f>'Step #4'!Y15</f>
        <v>99.703928123607838</v>
      </c>
      <c r="I16" s="867">
        <f>AVERAGE('Step #7'!I14,'Step #7'!K14,'Step #7'!M14,'Step #7'!O14,'Step #7'!Q14)</f>
        <v>92.014867414458124</v>
      </c>
    </row>
    <row r="17" spans="2:9" ht="14" thickBot="1">
      <c r="B17">
        <f>'Step #7'!B15</f>
        <v>11</v>
      </c>
      <c r="C17" s="863">
        <f>'Step #9'!AA17</f>
        <v>36861</v>
      </c>
      <c r="D17" s="866">
        <f>'Step #4'!I16</f>
        <v>94.697212769008772</v>
      </c>
      <c r="E17" s="864">
        <f>'Step #4'!E16</f>
        <v>111.63226232895967</v>
      </c>
      <c r="F17" s="883">
        <f>'Step #4'!S16</f>
        <v>92.742429873438013</v>
      </c>
      <c r="G17" s="882">
        <f>'Step #4'!W16</f>
        <v>88.402101131512225</v>
      </c>
      <c r="H17" s="880">
        <f>'Step #4'!Y16</f>
        <v>93.412287209950918</v>
      </c>
      <c r="I17" s="867">
        <f>AVERAGE('Step #7'!I15,'Step #7'!K15,'Step #7'!M15,'Step #7'!O15,'Step #7'!Q15)</f>
        <v>93.701883378273237</v>
      </c>
    </row>
    <row r="18" spans="2:9" ht="14" thickBot="1">
      <c r="B18">
        <f>'Step #7'!B16</f>
        <v>12</v>
      </c>
      <c r="C18" s="863">
        <f>'Step #9'!AA18</f>
        <v>36892</v>
      </c>
      <c r="D18" s="866">
        <f>'Step #4'!I17</f>
        <v>99.210767966334629</v>
      </c>
      <c r="E18" s="864">
        <f>'Step #4'!E17</f>
        <v>113.61606973268485</v>
      </c>
      <c r="F18" s="883">
        <f>'Step #4'!S17</f>
        <v>96.880721307375595</v>
      </c>
      <c r="G18" s="882">
        <f>'Step #4'!W17</f>
        <v>90.991533358982792</v>
      </c>
      <c r="H18" s="880">
        <f>'Step #4'!Y17</f>
        <v>107.03537132020972</v>
      </c>
      <c r="I18" s="867">
        <f>AVERAGE('Step #7'!I16,'Step #7'!K16,'Step #7'!M16,'Step #7'!O16,'Step #7'!Q16)</f>
        <v>96.973097338619439</v>
      </c>
    </row>
    <row r="19" spans="2:9" ht="14" thickBot="1">
      <c r="B19">
        <f>'Step #7'!B17</f>
        <v>13</v>
      </c>
      <c r="C19" s="863">
        <f>'Step #9'!AA19</f>
        <v>36923</v>
      </c>
      <c r="D19" s="866">
        <f>'Step #4'!I18</f>
        <v>89.747247737861102</v>
      </c>
      <c r="E19" s="864">
        <f>'Step #4'!E18</f>
        <v>114.69530480915442</v>
      </c>
      <c r="F19" s="883">
        <f>'Step #4'!S18</f>
        <v>87.76028358841927</v>
      </c>
      <c r="G19" s="882">
        <f>'Step #4'!W18</f>
        <v>84.06824940086868</v>
      </c>
      <c r="H19" s="880">
        <f>'Step #4'!Y18</f>
        <v>106.45633631387004</v>
      </c>
      <c r="I19" s="867">
        <f>AVERAGE('Step #7'!I17,'Step #7'!K17,'Step #7'!M17,'Step #7'!O17,'Step #7'!Q17)</f>
        <v>92.478791043682278</v>
      </c>
    </row>
    <row r="20" spans="2:9" ht="14" thickBot="1">
      <c r="B20">
        <f>'Step #7'!B18</f>
        <v>14</v>
      </c>
      <c r="C20" s="863">
        <f>'Step #9'!AA20</f>
        <v>36951</v>
      </c>
      <c r="D20" s="866">
        <f>'Step #4'!I19</f>
        <v>84.490624443727341</v>
      </c>
      <c r="E20" s="864">
        <f>'Step #4'!E19</f>
        <v>115.28883797309808</v>
      </c>
      <c r="F20" s="883">
        <f>'Step #4'!S19</f>
        <v>81.637504651556796</v>
      </c>
      <c r="G20" s="882">
        <f>'Step #4'!W19</f>
        <v>78.057974356716059</v>
      </c>
      <c r="H20" s="880">
        <f>'Step #4'!Y19</f>
        <v>99.921760395235921</v>
      </c>
      <c r="I20" s="867">
        <f>AVERAGE('Step #7'!I18,'Step #7'!K18,'Step #7'!M18,'Step #7'!O18,'Step #7'!Q18)</f>
        <v>87.57758573815579</v>
      </c>
    </row>
    <row r="21" spans="2:9" ht="14" thickBot="1">
      <c r="B21">
        <f>'Step #7'!B19</f>
        <v>15</v>
      </c>
      <c r="C21" s="863">
        <f>'Step #9'!AA21</f>
        <v>36982</v>
      </c>
      <c r="D21" s="866">
        <f>'Step #4'!I20</f>
        <v>91.956424238584844</v>
      </c>
      <c r="E21" s="864">
        <f>'Step #4'!E20</f>
        <v>114.77461803207696</v>
      </c>
      <c r="F21" s="883">
        <f>'Step #4'!S20</f>
        <v>88.540894939703264</v>
      </c>
      <c r="G21" s="882">
        <f>'Step #4'!W20</f>
        <v>84.220407896017676</v>
      </c>
      <c r="H21" s="880">
        <f>'Step #4'!Y20</f>
        <v>106.20824038509575</v>
      </c>
      <c r="I21" s="867">
        <f>AVERAGE('Step #7'!I19,'Step #7'!K19,'Step #7'!M19,'Step #7'!O19,'Step #7'!Q19)</f>
        <v>90.296078715061952</v>
      </c>
    </row>
    <row r="22" spans="2:9" ht="14" thickBot="1">
      <c r="B22">
        <f>'Step #7'!B20</f>
        <v>16</v>
      </c>
      <c r="C22" s="863">
        <f>'Step #9'!AA22</f>
        <v>37012</v>
      </c>
      <c r="D22" s="866">
        <f>'Step #4'!I21</f>
        <v>91.440959832808062</v>
      </c>
      <c r="E22" s="864">
        <f>'Step #4'!E21</f>
        <v>115.61526221933755</v>
      </c>
      <c r="F22" s="883">
        <f>'Step #4'!S21</f>
        <v>89.436233944875028</v>
      </c>
      <c r="G22" s="882">
        <f>'Step #4'!W21</f>
        <v>81.253302754845194</v>
      </c>
      <c r="H22" s="880">
        <f>'Step #4'!Y21</f>
        <v>107.77980361239894</v>
      </c>
      <c r="I22" s="867">
        <f>AVERAGE('Step #7'!I20,'Step #7'!K20,'Step #7'!M20,'Step #7'!O20,'Step #7'!Q20)</f>
        <v>89.601311384974892</v>
      </c>
    </row>
    <row r="23" spans="2:9" ht="14" thickBot="1">
      <c r="B23">
        <f>'Step #7'!B21</f>
        <v>17</v>
      </c>
      <c r="C23" s="863">
        <f>'Step #9'!AA23</f>
        <v>37043</v>
      </c>
      <c r="D23" s="866">
        <f>'Step #4'!I22</f>
        <v>89.008807423775394</v>
      </c>
      <c r="E23" s="864">
        <f>'Step #4'!E22</f>
        <v>116.24360854270974</v>
      </c>
      <c r="F23" s="883">
        <f>'Step #4'!S22</f>
        <v>87.773447177683011</v>
      </c>
      <c r="G23" s="882">
        <f>'Step #4'!W22</f>
        <v>78.134010146989979</v>
      </c>
      <c r="H23" s="880">
        <f>'Step #4'!Y22</f>
        <v>106.29089774063014</v>
      </c>
      <c r="I23" s="867">
        <f>AVERAGE('Step #7'!I21,'Step #7'!K21,'Step #7'!M21,'Step #7'!O21,'Step #7'!Q21)</f>
        <v>87.996420080551388</v>
      </c>
    </row>
    <row r="24" spans="2:9" ht="14" thickBot="1">
      <c r="B24">
        <f>'Step #7'!B22</f>
        <v>18</v>
      </c>
      <c r="C24" s="863">
        <f>'Step #9'!AA24</f>
        <v>37073</v>
      </c>
      <c r="D24" s="866">
        <f>'Step #4'!I23</f>
        <v>88.351891185582687</v>
      </c>
      <c r="E24" s="864">
        <f>'Step #4'!E23</f>
        <v>118.83796224440954</v>
      </c>
      <c r="F24" s="883">
        <f>'Step #4'!S23</f>
        <v>86.465251014028624</v>
      </c>
      <c r="G24" s="882">
        <f>'Step #4'!W23</f>
        <v>76.23205792916113</v>
      </c>
      <c r="H24" s="880">
        <f>'Step #4'!Y23</f>
        <v>104.6365945830118</v>
      </c>
      <c r="I24" s="867">
        <f>AVERAGE('Step #7'!I22,'Step #7'!K22,'Step #7'!M22,'Step #7'!O22,'Step #7'!Q22)</f>
        <v>81.923073878456222</v>
      </c>
    </row>
    <row r="25" spans="2:9" ht="14" thickBot="1">
      <c r="B25">
        <f>'Step #7'!B23</f>
        <v>19</v>
      </c>
      <c r="C25" s="863">
        <f>'Step #9'!AA25</f>
        <v>37104</v>
      </c>
      <c r="D25" s="866">
        <f>'Step #4'!I24</f>
        <v>83.109695883634643</v>
      </c>
      <c r="E25" s="864">
        <f>'Step #4'!E24</f>
        <v>120.17315408852474</v>
      </c>
      <c r="F25" s="883">
        <f>'Step #4'!S24</f>
        <v>81.273581082336491</v>
      </c>
      <c r="G25" s="882">
        <f>'Step #4'!W24</f>
        <v>74.482206263413815</v>
      </c>
      <c r="H25" s="880">
        <f>'Step #4'!Y24</f>
        <v>103.72668243019231</v>
      </c>
      <c r="I25" s="867">
        <f>AVERAGE('Step #7'!I23,'Step #7'!K23,'Step #7'!M23,'Step #7'!O23,'Step #7'!Q23)</f>
        <v>78.152379357950437</v>
      </c>
    </row>
    <row r="26" spans="2:9" ht="14" thickBot="1">
      <c r="B26">
        <f>'Step #7'!B24</f>
        <v>20</v>
      </c>
      <c r="C26" s="863">
        <f>'Step #9'!AA26</f>
        <v>37135</v>
      </c>
      <c r="D26" s="866">
        <f>'Step #4'!I25</f>
        <v>76.040155622500038</v>
      </c>
      <c r="E26" s="864">
        <f>'Step #4'!E25</f>
        <v>121.26639040448386</v>
      </c>
      <c r="F26" s="883">
        <f>'Step #4'!S25</f>
        <v>73.710201098662964</v>
      </c>
      <c r="G26" s="882">
        <f>'Step #4'!W25</f>
        <v>66.493812839256663</v>
      </c>
      <c r="H26" s="880">
        <f>'Step #4'!Y25</f>
        <v>91.567339527267649</v>
      </c>
      <c r="I26" s="867">
        <f>AVERAGE('Step #7'!I24,'Step #7'!K24,'Step #7'!M24,'Step #7'!O24,'Step #7'!Q24)</f>
        <v>69.586147139930347</v>
      </c>
    </row>
    <row r="27" spans="2:9" ht="14" thickBot="1">
      <c r="B27">
        <f>'Step #7'!B25</f>
        <v>21</v>
      </c>
      <c r="C27" s="863">
        <f>'Step #9'!AA27</f>
        <v>37165</v>
      </c>
      <c r="D27" s="866">
        <f>'Step #4'!I26</f>
        <v>77.319334982210222</v>
      </c>
      <c r="E27" s="864">
        <f>'Step #4'!E26</f>
        <v>123.53619211871315</v>
      </c>
      <c r="F27" s="883">
        <f>'Step #4'!S26</f>
        <v>75.821839512251771</v>
      </c>
      <c r="G27" s="882">
        <f>'Step #4'!W26</f>
        <v>68.471902247727485</v>
      </c>
      <c r="H27" s="880">
        <f>'Step #4'!Y26</f>
        <v>93.552540475060979</v>
      </c>
      <c r="I27" s="867">
        <f>AVERAGE('Step #7'!I25,'Step #7'!K25,'Step #7'!M25,'Step #7'!O25,'Step #7'!Q25)</f>
        <v>69.775651448492482</v>
      </c>
    </row>
    <row r="28" spans="2:9" ht="14" thickBot="1">
      <c r="B28">
        <f>'Step #7'!B26</f>
        <v>22</v>
      </c>
      <c r="C28" s="863">
        <f>'Step #9'!AA28</f>
        <v>37196</v>
      </c>
      <c r="D28" s="866">
        <f>'Step #4'!I27</f>
        <v>83.348500297321507</v>
      </c>
      <c r="E28" s="864">
        <f>'Step #4'!E27</f>
        <v>121.90016356486753</v>
      </c>
      <c r="F28" s="883">
        <f>'Step #4'!S27</f>
        <v>81.609763676794913</v>
      </c>
      <c r="G28" s="882">
        <f>'Step #4'!W27</f>
        <v>70.906467141645308</v>
      </c>
      <c r="H28" s="880">
        <f>'Step #4'!Y27</f>
        <v>98.929108312101306</v>
      </c>
      <c r="I28" s="867">
        <f>AVERAGE('Step #7'!I26,'Step #7'!K26,'Step #7'!M26,'Step #7'!O26,'Step #7'!Q26)</f>
        <v>73.716564371030557</v>
      </c>
    </row>
    <row r="29" spans="2:9" ht="14" thickBot="1">
      <c r="B29">
        <f>'Step #7'!B27</f>
        <v>23</v>
      </c>
      <c r="C29" s="863">
        <f>'Step #9'!AA29</f>
        <v>37226</v>
      </c>
      <c r="D29" s="866">
        <f>'Step #4'!I28</f>
        <v>83.531179313973624</v>
      </c>
      <c r="E29" s="864">
        <f>'Step #4'!E28</f>
        <v>121.06497334880342</v>
      </c>
      <c r="F29" s="883">
        <f>'Step #4'!S28</f>
        <v>82.767361883451699</v>
      </c>
      <c r="G29" s="882">
        <f>'Step #4'!W28</f>
        <v>70.602135665580434</v>
      </c>
      <c r="H29" s="880">
        <f>'Step #4'!Y28</f>
        <v>95.785878639018975</v>
      </c>
      <c r="I29" s="867">
        <f>AVERAGE('Step #7'!I27,'Step #7'!K27,'Step #7'!M27,'Step #7'!O27,'Step #7'!Q27)</f>
        <v>73.807892481185419</v>
      </c>
    </row>
    <row r="30" spans="2:9" ht="14" thickBot="1">
      <c r="B30">
        <f>'Step #7'!B28</f>
        <v>24</v>
      </c>
      <c r="C30" s="863">
        <f>'Step #9'!AA30</f>
        <v>37257</v>
      </c>
      <c r="D30" s="866">
        <f>'Step #4'!I29</f>
        <v>82.997218436463911</v>
      </c>
      <c r="E30" s="864">
        <f>'Step #4'!E29</f>
        <v>122.03936193421154</v>
      </c>
      <c r="F30" s="883">
        <f>'Step #4'!S29</f>
        <v>82.034031508264107</v>
      </c>
      <c r="G30" s="882">
        <f>'Step #4'!W29</f>
        <v>68.541535329047093</v>
      </c>
      <c r="H30" s="880">
        <f>'Step #4'!Y29</f>
        <v>101.29307977921154</v>
      </c>
      <c r="I30" s="867">
        <f>AVERAGE('Step #7'!I28,'Step #7'!K28,'Step #7'!M28,'Step #7'!O28,'Step #7'!Q28)</f>
        <v>72.170380895507634</v>
      </c>
    </row>
    <row r="31" spans="2:9" ht="14" thickBot="1">
      <c r="B31">
        <f>'Step #7'!B29</f>
        <v>25</v>
      </c>
      <c r="C31" s="863">
        <f>'Step #9'!AA31</f>
        <v>37288</v>
      </c>
      <c r="D31" s="866">
        <f>'Step #4'!I30</f>
        <v>81.508586803480654</v>
      </c>
      <c r="E31" s="864">
        <f>'Step #4'!E30</f>
        <v>123.12350829817646</v>
      </c>
      <c r="F31" s="883">
        <f>'Step #4'!S30</f>
        <v>80.355860154345464</v>
      </c>
      <c r="G31" s="882">
        <f>'Step #4'!W30</f>
        <v>69.161164006693582</v>
      </c>
      <c r="H31" s="880">
        <f>'Step #4'!Y30</f>
        <v>102.76862918019344</v>
      </c>
      <c r="I31" s="867">
        <f>AVERAGE('Step #7'!I29,'Step #7'!K29,'Step #7'!M29,'Step #7'!O29,'Step #7'!Q29)</f>
        <v>71.679728772548316</v>
      </c>
    </row>
    <row r="32" spans="2:9" ht="14" thickBot="1">
      <c r="B32">
        <f>'Step #7'!B30</f>
        <v>26</v>
      </c>
      <c r="C32" s="863">
        <f>'Step #9'!AA32</f>
        <v>37316</v>
      </c>
      <c r="D32" s="866">
        <f>'Step #4'!I31</f>
        <v>83.979848712550634</v>
      </c>
      <c r="E32" s="864">
        <f>'Step #4'!E31</f>
        <v>121.14830243111444</v>
      </c>
      <c r="F32" s="883">
        <f>'Step #4'!S31</f>
        <v>83.647564671505634</v>
      </c>
      <c r="G32" s="882">
        <f>'Step #4'!W31</f>
        <v>73.110969086214652</v>
      </c>
      <c r="H32" s="880">
        <f>'Step #4'!Y31</f>
        <v>108.931267642618</v>
      </c>
      <c r="I32" s="867">
        <f>AVERAGE('Step #7'!I30,'Step #7'!K30,'Step #7'!M30,'Step #7'!O30,'Step #7'!Q30)</f>
        <v>75.890070883813038</v>
      </c>
    </row>
    <row r="33" spans="2:9" ht="14" thickBot="1">
      <c r="B33">
        <f>'Step #7'!B31</f>
        <v>27</v>
      </c>
      <c r="C33" s="863">
        <f>'Step #9'!AA33</f>
        <v>37347</v>
      </c>
      <c r="D33" s="866">
        <f>'Step #4'!I32</f>
        <v>79.322535684839337</v>
      </c>
      <c r="E33" s="864">
        <f>'Step #4'!E32</f>
        <v>123.3514354526579</v>
      </c>
      <c r="F33" s="883">
        <f>'Step #4'!S32</f>
        <v>79.763025779953409</v>
      </c>
      <c r="G33" s="882">
        <f>'Step #4'!W32</f>
        <v>73.420776182154455</v>
      </c>
      <c r="H33" s="880">
        <f>'Step #4'!Y32</f>
        <v>110.49364442556234</v>
      </c>
      <c r="I33" s="867">
        <f>AVERAGE('Step #7'!I31,'Step #7'!K31,'Step #7'!M31,'Step #7'!O31,'Step #7'!Q31)</f>
        <v>77.423485099975323</v>
      </c>
    </row>
    <row r="34" spans="2:9" ht="14" thickBot="1">
      <c r="B34">
        <f>'Step #7'!B32</f>
        <v>28</v>
      </c>
      <c r="C34" s="863">
        <f>'Step #9'!AA34</f>
        <v>37377</v>
      </c>
      <c r="D34" s="866">
        <f>'Step #4'!I33</f>
        <v>78.8518335751004</v>
      </c>
      <c r="E34" s="864">
        <f>'Step #4'!E33</f>
        <v>124.3313594118177</v>
      </c>
      <c r="F34" s="883">
        <f>'Step #4'!S33</f>
        <v>78.792249282462578</v>
      </c>
      <c r="G34" s="882">
        <f>'Step #4'!W33</f>
        <v>74.272684131479778</v>
      </c>
      <c r="H34" s="880">
        <f>'Step #4'!Y33</f>
        <v>113.49199664581239</v>
      </c>
      <c r="I34" s="867">
        <f>AVERAGE('Step #7'!I32,'Step #7'!K32,'Step #7'!M32,'Step #7'!O32,'Step #7'!Q32)</f>
        <v>75.454626940680541</v>
      </c>
    </row>
    <row r="35" spans="2:9" ht="14" thickBot="1">
      <c r="B35">
        <f>'Step #7'!B33</f>
        <v>29</v>
      </c>
      <c r="C35" s="863">
        <f>'Step #9'!AA35</f>
        <v>37408</v>
      </c>
      <c r="D35" s="866">
        <f>'Step #4'!I34</f>
        <v>72.77725194007725</v>
      </c>
      <c r="E35" s="864">
        <f>'Step #4'!E34</f>
        <v>124.72537491303493</v>
      </c>
      <c r="F35" s="883">
        <f>'Step #4'!S34</f>
        <v>73.03251506851251</v>
      </c>
      <c r="G35" s="882">
        <f>'Step #4'!W34</f>
        <v>71.097331605857349</v>
      </c>
      <c r="H35" s="880">
        <f>'Step #4'!Y34</f>
        <v>107.68092031244645</v>
      </c>
      <c r="I35" s="867">
        <f>AVERAGE('Step #7'!I33,'Step #7'!K33,'Step #7'!M33,'Step #7'!O33,'Step #7'!Q33)</f>
        <v>75.727312743464168</v>
      </c>
    </row>
    <row r="36" spans="2:9" ht="14" thickBot="1">
      <c r="B36">
        <f>'Step #7'!B34</f>
        <v>30</v>
      </c>
      <c r="C36" s="863">
        <f>'Step #9'!AA36</f>
        <v>37438</v>
      </c>
      <c r="D36" s="866">
        <f>'Step #4'!I35</f>
        <v>67.275621154100008</v>
      </c>
      <c r="E36" s="864">
        <f>'Step #4'!E35</f>
        <v>125.33100992351416</v>
      </c>
      <c r="F36" s="883">
        <f>'Step #4'!S35</f>
        <v>67.351537902229211</v>
      </c>
      <c r="G36" s="882">
        <f>'Step #4'!W35</f>
        <v>64.126997876966001</v>
      </c>
      <c r="H36" s="880">
        <f>'Step #4'!Y35</f>
        <v>96.842918407446263</v>
      </c>
      <c r="I36" s="867">
        <f>AVERAGE('Step #7'!I34,'Step #7'!K34,'Step #7'!M34,'Step #7'!O34,'Step #7'!Q34)</f>
        <v>69.945758049448102</v>
      </c>
    </row>
    <row r="37" spans="2:9" ht="14" thickBot="1">
      <c r="B37">
        <f>'Step #7'!B35</f>
        <v>31</v>
      </c>
      <c r="C37" s="863">
        <f>'Step #9'!AA37</f>
        <v>37469</v>
      </c>
      <c r="D37" s="866">
        <f>'Step #4'!I36</f>
        <v>67.73315144854223</v>
      </c>
      <c r="E37" s="864">
        <f>'Step #4'!E36</f>
        <v>127.43529310889383</v>
      </c>
      <c r="F37" s="883">
        <f>'Step #4'!S36</f>
        <v>67.708411595631929</v>
      </c>
      <c r="G37" s="882">
        <f>'Step #4'!W36</f>
        <v>64.049571453073071</v>
      </c>
      <c r="H37" s="880">
        <f>'Step #4'!Y36</f>
        <v>97.192519385461978</v>
      </c>
      <c r="I37" s="867">
        <f>AVERAGE('Step #7'!I35,'Step #7'!K35,'Step #7'!M35,'Step #7'!O35,'Step #7'!Q35)</f>
        <v>69.285422459391668</v>
      </c>
    </row>
    <row r="38" spans="2:9" ht="14" thickBot="1">
      <c r="B38">
        <f>'Step #7'!B36</f>
        <v>32</v>
      </c>
      <c r="C38" s="863">
        <f>'Step #9'!AA38</f>
        <v>37500</v>
      </c>
      <c r="D38" s="866">
        <f>'Step #4'!I37</f>
        <v>60.360644776427463</v>
      </c>
      <c r="E38" s="864">
        <f>'Step #4'!E37</f>
        <v>129.40935934018344</v>
      </c>
      <c r="F38" s="883">
        <f>'Step #4'!S37</f>
        <v>60.668255627159773</v>
      </c>
      <c r="G38" s="882">
        <f>'Step #4'!W37</f>
        <v>57.079237724181731</v>
      </c>
      <c r="H38" s="880">
        <f>'Step #4'!Y37</f>
        <v>87.403341058204077</v>
      </c>
      <c r="I38" s="867">
        <f>AVERAGE('Step #7'!I36,'Step #7'!K36,'Step #7'!M36,'Step #7'!O36,'Step #7'!Q36)</f>
        <v>62.3409452547249</v>
      </c>
    </row>
    <row r="39" spans="2:9" ht="14" thickBot="1">
      <c r="B39">
        <f>'Step #7'!B37</f>
        <v>33</v>
      </c>
      <c r="C39" s="863">
        <f>'Step #9'!AA39</f>
        <v>37530</v>
      </c>
      <c r="D39" s="866">
        <f>'Step #4'!I38</f>
        <v>65.620170583408921</v>
      </c>
      <c r="E39" s="864">
        <f>'Step #4'!E38</f>
        <v>128.61999876268115</v>
      </c>
      <c r="F39" s="883">
        <f>'Step #4'!S38</f>
        <v>65.541830958784544</v>
      </c>
      <c r="G39" s="882">
        <f>'Step #4'!W38</f>
        <v>60.332045645230828</v>
      </c>
      <c r="H39" s="880">
        <f>'Step #4'!Y38</f>
        <v>91.598717943954028</v>
      </c>
      <c r="I39" s="867">
        <f>AVERAGE('Step #7'!I37,'Step #7'!K37,'Step #7'!M37,'Step #7'!O37,'Step #7'!Q37)</f>
        <v>63.398060128832107</v>
      </c>
    </row>
    <row r="40" spans="2:9" ht="14" thickBot="1">
      <c r="B40">
        <f>'Step #7'!B38</f>
        <v>34</v>
      </c>
      <c r="C40" s="863">
        <f>'Step #9'!AA40</f>
        <v>37561</v>
      </c>
      <c r="D40" s="866">
        <f>'Step #4'!I39</f>
        <v>69.667686410166468</v>
      </c>
      <c r="E40" s="864">
        <f>'Step #4'!E39</f>
        <v>128.45722078652233</v>
      </c>
      <c r="F40" s="883">
        <f>'Step #4'!S39</f>
        <v>69.709396572184161</v>
      </c>
      <c r="G40" s="882">
        <f>'Step #4'!W39</f>
        <v>62.655490221527934</v>
      </c>
      <c r="H40" s="880">
        <f>'Step #4'!Y39</f>
        <v>98.590943941219962</v>
      </c>
      <c r="I40" s="867">
        <f>AVERAGE('Step #7'!I38,'Step #7'!K38,'Step #7'!M38,'Step #7'!O38,'Step #7'!Q38)</f>
        <v>63.644094992132054</v>
      </c>
    </row>
    <row r="41" spans="2:9" ht="14" thickBot="1">
      <c r="B41">
        <f>'Step #7'!B39</f>
        <v>35</v>
      </c>
      <c r="C41" s="863">
        <f>'Step #9'!AA41</f>
        <v>37591</v>
      </c>
      <c r="D41" s="866">
        <f>'Step #4'!I40</f>
        <v>65.405187297891118</v>
      </c>
      <c r="E41" s="864">
        <f>'Step #4'!E40</f>
        <v>131.41986678200504</v>
      </c>
      <c r="F41" s="883">
        <f>'Step #4'!S40</f>
        <v>65.346445274455348</v>
      </c>
      <c r="G41" s="882">
        <f>'Step #4'!W40</f>
        <v>60.10939940851717</v>
      </c>
      <c r="H41" s="880">
        <f>'Step #4'!Y40</f>
        <v>95.020018191224182</v>
      </c>
      <c r="I41" s="867">
        <f>AVERAGE('Step #7'!I39,'Step #7'!K39,'Step #7'!M39,'Step #7'!O39,'Step #7'!Q39)</f>
        <v>59.537929457887287</v>
      </c>
    </row>
    <row r="42" spans="2:9" ht="14" thickBot="1">
      <c r="B42">
        <f>'Step #7'!B40</f>
        <v>36</v>
      </c>
      <c r="C42" s="863">
        <f>'Step #9'!AA42</f>
        <v>37622</v>
      </c>
      <c r="D42" s="866">
        <f>'Step #4'!I41</f>
        <v>64.110053138537666</v>
      </c>
      <c r="E42" s="864">
        <f>'Step #4'!E41</f>
        <v>131.43205003109577</v>
      </c>
      <c r="F42" s="883">
        <f>'Step #4'!S41</f>
        <v>63.980207043771664</v>
      </c>
      <c r="G42" s="882">
        <f>'Step #4'!W41</f>
        <v>59.028992972664774</v>
      </c>
      <c r="H42" s="880">
        <f>'Step #4'!Y41</f>
        <v>95.009510550373307</v>
      </c>
      <c r="I42" s="867">
        <f>AVERAGE('Step #7'!I40,'Step #7'!K40,'Step #7'!M40,'Step #7'!O40,'Step #7'!Q40)</f>
        <v>61.392806410574067</v>
      </c>
    </row>
    <row r="43" spans="2:9" ht="14" thickBot="1">
      <c r="B43">
        <f>'Step #7'!B41</f>
        <v>37</v>
      </c>
      <c r="C43" s="863">
        <f>'Step #9'!AA43</f>
        <v>37653</v>
      </c>
      <c r="D43" s="866">
        <f>'Step #4'!I42</f>
        <v>63.245961306729782</v>
      </c>
      <c r="E43" s="864">
        <f>'Step #4'!E42</f>
        <v>133.2967926307895</v>
      </c>
      <c r="F43" s="883">
        <f>'Step #4'!S42</f>
        <v>62.900797500484686</v>
      </c>
      <c r="G43" s="882">
        <f>'Step #4'!W42</f>
        <v>57.949441197057418</v>
      </c>
      <c r="H43" s="880">
        <f>'Step #4'!Y42</f>
        <v>93.170673401465791</v>
      </c>
      <c r="I43" s="867">
        <f>AVERAGE('Step #7'!I41,'Step #7'!K41,'Step #7'!M41,'Step #7'!O41,'Step #7'!Q41)</f>
        <v>60.664940392762404</v>
      </c>
    </row>
    <row r="44" spans="2:9" ht="14" thickBot="1">
      <c r="B44">
        <f>'Step #7'!B42</f>
        <v>38</v>
      </c>
      <c r="C44" s="863">
        <f>'Step #9'!AA44</f>
        <v>37681</v>
      </c>
      <c r="D44" s="866">
        <f>'Step #4'!I43</f>
        <v>63.126751924166435</v>
      </c>
      <c r="E44" s="864">
        <f>'Step #4'!E43</f>
        <v>133.0799090896264</v>
      </c>
      <c r="F44" s="883">
        <f>'Step #4'!S43</f>
        <v>63.358743295632578</v>
      </c>
      <c r="G44" s="882">
        <f>'Step #4'!W43</f>
        <v>57.165761209665831</v>
      </c>
      <c r="H44" s="880">
        <f>'Step #4'!Y43</f>
        <v>92.45051809481815</v>
      </c>
      <c r="I44" s="867">
        <f>AVERAGE('Step #7'!I42,'Step #7'!K42,'Step #7'!M42,'Step #7'!O42,'Step #7'!Q42)</f>
        <v>58.649255624178636</v>
      </c>
    </row>
    <row r="45" spans="2:9" ht="14" thickBot="1">
      <c r="B45">
        <f>'Step #7'!B43</f>
        <v>39</v>
      </c>
      <c r="C45" s="863">
        <f>'Step #9'!AA45</f>
        <v>37712</v>
      </c>
      <c r="D45" s="866">
        <f>'Step #4'!I44</f>
        <v>68.744069384806423</v>
      </c>
      <c r="E45" s="864">
        <f>'Step #4'!E44</f>
        <v>134.3308492891386</v>
      </c>
      <c r="F45" s="883">
        <f>'Step #4'!S44</f>
        <v>68.802054628035705</v>
      </c>
      <c r="G45" s="882">
        <f>'Step #4'!W44</f>
        <v>62.713505717821896</v>
      </c>
      <c r="H45" s="880">
        <f>'Step #4'!Y44</f>
        <v>99.321854613060779</v>
      </c>
      <c r="I45" s="867">
        <f>AVERAGE('Step #7'!I43,'Step #7'!K43,'Step #7'!M43,'Step #7'!O43,'Step #7'!Q43)</f>
        <v>61.246958166651936</v>
      </c>
    </row>
    <row r="46" spans="2:9" ht="14" thickBot="1">
      <c r="B46">
        <f>'Step #7'!B44</f>
        <v>40</v>
      </c>
      <c r="C46" s="863">
        <f>'Step #9'!AA46</f>
        <v>37742</v>
      </c>
      <c r="D46" s="866">
        <f>'Step #4'!I45</f>
        <v>72.513738955481926</v>
      </c>
      <c r="E46" s="864">
        <f>'Step #4'!E45</f>
        <v>136.78890797929552</v>
      </c>
      <c r="F46" s="883">
        <f>'Step #4'!S45</f>
        <v>73.003689864881679</v>
      </c>
      <c r="G46" s="882">
        <f>'Step #4'!W45</f>
        <v>66.572774754437276</v>
      </c>
      <c r="H46" s="880">
        <f>'Step #4'!Y45</f>
        <v>106.90705011091856</v>
      </c>
      <c r="I46" s="867">
        <f>AVERAGE('Step #7'!I44,'Step #7'!K44,'Step #7'!M44,'Step #7'!O44,'Step #7'!Q44)</f>
        <v>65.575727237587699</v>
      </c>
    </row>
    <row r="47" spans="2:9" ht="14" thickBot="1">
      <c r="B47">
        <f>'Step #7'!B45</f>
        <v>41</v>
      </c>
      <c r="C47" s="863">
        <f>'Step #9'!AA47</f>
        <v>37773</v>
      </c>
      <c r="D47" s="866">
        <f>'Step #4'!I46</f>
        <v>73.022329344817592</v>
      </c>
      <c r="E47" s="864">
        <f>'Step #4'!E46</f>
        <v>136.52904388900166</v>
      </c>
      <c r="F47" s="883">
        <f>'Step #4'!S46</f>
        <v>73.824350815576537</v>
      </c>
      <c r="G47" s="882">
        <f>'Step #4'!W46</f>
        <v>68.341631746311336</v>
      </c>
      <c r="H47" s="880">
        <f>'Step #4'!Y46</f>
        <v>109.94117785493015</v>
      </c>
      <c r="I47" s="867">
        <f>AVERAGE('Step #7'!I45,'Step #7'!K45,'Step #7'!M45,'Step #7'!O45,'Step #7'!Q45)</f>
        <v>66.210495914952759</v>
      </c>
    </row>
    <row r="48" spans="2:9" ht="14" thickBot="1">
      <c r="B48">
        <f>'Step #7'!B46</f>
        <v>42</v>
      </c>
      <c r="C48" s="863">
        <f>'Step #9'!AA48</f>
        <v>37803</v>
      </c>
      <c r="D48" s="866">
        <f>'Step #4'!I47</f>
        <v>74.607289673420851</v>
      </c>
      <c r="E48" s="864">
        <f>'Step #4'!E47</f>
        <v>132.04604237057265</v>
      </c>
      <c r="F48" s="883">
        <f>'Step #4'!S47</f>
        <v>75.795369043565415</v>
      </c>
      <c r="G48" s="882">
        <f>'Step #4'!W47</f>
        <v>70.5124832544535</v>
      </c>
      <c r="H48" s="880">
        <f>'Step #4'!Y47</f>
        <v>112.79677892295234</v>
      </c>
      <c r="I48" s="867">
        <f>AVERAGE('Step #7'!I46,'Step #7'!K46,'Step #7'!M46,'Step #7'!O46,'Step #7'!Q46)</f>
        <v>69.005972283268449</v>
      </c>
    </row>
    <row r="49" spans="2:9" ht="14" thickBot="1">
      <c r="B49">
        <f>'Step #7'!B47</f>
        <v>43</v>
      </c>
      <c r="C49" s="863">
        <f>'Step #9'!AA49</f>
        <v>37834</v>
      </c>
      <c r="D49" s="866">
        <f>'Step #4'!I48</f>
        <v>76.146084937539257</v>
      </c>
      <c r="E49" s="864">
        <f>'Step #4'!E48</f>
        <v>133.07575755931262</v>
      </c>
      <c r="F49" s="883">
        <f>'Step #4'!S48</f>
        <v>77.606293953360677</v>
      </c>
      <c r="G49" s="882">
        <f>'Step #4'!W48</f>
        <v>72.281296789026968</v>
      </c>
      <c r="H49" s="880">
        <f>'Step #4'!Y48</f>
        <v>117.16942321928518</v>
      </c>
      <c r="I49" s="867">
        <f>AVERAGE('Step #7'!I47,'Step #7'!K47,'Step #7'!M47,'Step #7'!O47,'Step #7'!Q47)</f>
        <v>71.039313258667704</v>
      </c>
    </row>
    <row r="50" spans="2:9" ht="14" thickBot="1">
      <c r="B50">
        <f>'Step #7'!B48</f>
        <v>44</v>
      </c>
      <c r="C50" s="863">
        <f>'Step #9'!AA50</f>
        <v>37865</v>
      </c>
      <c r="D50" s="866">
        <f>'Step #4'!I49</f>
        <v>75.02763758299929</v>
      </c>
      <c r="E50" s="864">
        <f>'Step #4'!E49</f>
        <v>136.51110819267876</v>
      </c>
      <c r="F50" s="883">
        <f>'Step #4'!S49</f>
        <v>76.453940166519402</v>
      </c>
      <c r="G50" s="882">
        <f>'Step #4'!W49</f>
        <v>74.291341799201774</v>
      </c>
      <c r="H50" s="880">
        <f>'Step #4'!Y49</f>
        <v>120.47125840250001</v>
      </c>
      <c r="I50" s="867">
        <f>AVERAGE('Step #7'!I48,'Step #7'!K48,'Step #7'!M48,'Step #7'!O48,'Step #7'!Q48)</f>
        <v>72.019448016380309</v>
      </c>
    </row>
    <row r="51" spans="2:9" ht="14" thickBot="1">
      <c r="B51">
        <f>'Step #7'!B49</f>
        <v>45</v>
      </c>
      <c r="C51" s="863">
        <f>'Step #9'!AA51</f>
        <v>37895</v>
      </c>
      <c r="D51" s="866">
        <f>'Step #4'!I50</f>
        <v>79.347019857901373</v>
      </c>
      <c r="E51" s="864">
        <f>'Step #4'!E50</f>
        <v>135.13174189529025</v>
      </c>
      <c r="F51" s="883">
        <f>'Step #4'!S50</f>
        <v>81.406769285028432</v>
      </c>
      <c r="G51" s="882">
        <f>'Step #4'!W50</f>
        <v>79.115478795155028</v>
      </c>
      <c r="H51" s="880">
        <f>'Step #4'!Y50</f>
        <v>129.03810289395705</v>
      </c>
      <c r="I51" s="867">
        <f>AVERAGE('Step #7'!I49,'Step #7'!K49,'Step #7'!M49,'Step #7'!O49,'Step #7'!Q49)</f>
        <v>75.722874534869305</v>
      </c>
    </row>
    <row r="52" spans="2:9" ht="14" thickBot="1">
      <c r="B52">
        <f>'Step #7'!B50</f>
        <v>46</v>
      </c>
      <c r="C52" s="863">
        <f>'Step #9'!AA52</f>
        <v>37926</v>
      </c>
      <c r="D52" s="866">
        <f>'Step #4'!I51</f>
        <v>80.213594725175682</v>
      </c>
      <c r="E52" s="864">
        <f>'Step #4'!E51</f>
        <v>135.52912203545461</v>
      </c>
      <c r="F52" s="883">
        <f>'Step #4'!S51</f>
        <v>82.530016064259726</v>
      </c>
      <c r="G52" s="882">
        <f>'Step #4'!W51</f>
        <v>80.80391080939512</v>
      </c>
      <c r="H52" s="880">
        <f>'Step #4'!Y51</f>
        <v>131.98294665627876</v>
      </c>
      <c r="I52" s="867">
        <f>AVERAGE('Step #7'!I50,'Step #7'!K50,'Step #7'!M50,'Step #7'!O50,'Step #7'!Q50)</f>
        <v>76.614608298045965</v>
      </c>
    </row>
    <row r="53" spans="2:9" ht="14" thickBot="1">
      <c r="B53">
        <f>'Step #7'!B51</f>
        <v>47</v>
      </c>
      <c r="C53" s="863">
        <f>'Step #9'!AA53</f>
        <v>37956</v>
      </c>
      <c r="D53" s="866">
        <f>'Step #4'!I52</f>
        <v>83.853219541899577</v>
      </c>
      <c r="E53" s="864">
        <f>'Step #4'!E52</f>
        <v>136.5478207450613</v>
      </c>
      <c r="F53" s="883">
        <f>'Step #4'!S52</f>
        <v>85.866942955566813</v>
      </c>
      <c r="G53" s="882">
        <f>'Step #4'!W52</f>
        <v>85.547622827714392</v>
      </c>
      <c r="H53" s="880">
        <f>'Step #4'!Y52</f>
        <v>137.87261353722698</v>
      </c>
      <c r="I53" s="867">
        <f>AVERAGE('Step #7'!I51,'Step #7'!K51,'Step #7'!M51,'Step #7'!O51,'Step #7'!Q51)</f>
        <v>80.32419510049985</v>
      </c>
    </row>
    <row r="54" spans="2:9" ht="14" thickBot="1">
      <c r="B54">
        <f>'Step #7'!B52</f>
        <v>48</v>
      </c>
      <c r="C54" s="863">
        <f>'Step #9'!AA54</f>
        <v>37987</v>
      </c>
      <c r="D54" s="866">
        <f>'Step #4'!I53</f>
        <v>85.915007252109902</v>
      </c>
      <c r="E54" s="864">
        <f>'Step #4'!E53</f>
        <v>137.7583581430232</v>
      </c>
      <c r="F54" s="883">
        <f>'Step #4'!S53</f>
        <v>88.152067540867179</v>
      </c>
      <c r="G54" s="882">
        <f>'Step #4'!W53</f>
        <v>88.502328152450531</v>
      </c>
      <c r="H54" s="880">
        <f>'Step #4'!Y53</f>
        <v>144.27589555446281</v>
      </c>
      <c r="I54" s="867">
        <f>AVERAGE('Step #7'!I52,'Step #7'!K52,'Step #7'!M52,'Step #7'!O52,'Step #7'!Q52)</f>
        <v>85.421897275712439</v>
      </c>
    </row>
    <row r="55" spans="2:9" ht="14" thickBot="1">
      <c r="B55">
        <f>'Step #7'!B53</f>
        <v>49</v>
      </c>
      <c r="C55" s="863">
        <f>'Step #9'!AA55</f>
        <v>38018</v>
      </c>
      <c r="D55" s="866">
        <f>'Step #4'!I54</f>
        <v>87.080909676844769</v>
      </c>
      <c r="E55" s="864">
        <f>'Step #4'!E54</f>
        <v>139.21478552597446</v>
      </c>
      <c r="F55" s="883">
        <f>'Step #4'!S54</f>
        <v>89.412791674879983</v>
      </c>
      <c r="G55" s="882">
        <f>'Step #4'!W54</f>
        <v>90.712827204501934</v>
      </c>
      <c r="H55" s="880">
        <f>'Step #4'!Y54</f>
        <v>146.8070396652088</v>
      </c>
      <c r="I55" s="867">
        <f>AVERAGE('Step #7'!I53,'Step #7'!K53,'Step #7'!M53,'Step #7'!O53,'Step #7'!Q53)</f>
        <v>87.477160148090007</v>
      </c>
    </row>
    <row r="56" spans="2:9" ht="14" thickBot="1">
      <c r="B56">
        <f>'Step #7'!B54</f>
        <v>50</v>
      </c>
      <c r="C56" s="863">
        <f>'Step #9'!AA56</f>
        <v>38047</v>
      </c>
      <c r="D56" s="866">
        <f>'Step #4'!I55</f>
        <v>85.62731117096007</v>
      </c>
      <c r="E56" s="864">
        <f>'Step #4'!E55</f>
        <v>140.11327979577729</v>
      </c>
      <c r="F56" s="883">
        <f>'Step #4'!S55</f>
        <v>88.185263094344307</v>
      </c>
      <c r="G56" s="882">
        <f>'Step #4'!W55</f>
        <v>91.122180490337414</v>
      </c>
      <c r="H56" s="880">
        <f>'Step #4'!Y55</f>
        <v>145.63187667291345</v>
      </c>
      <c r="I56" s="867">
        <f>AVERAGE('Step #7'!I54,'Step #7'!K54,'Step #7'!M54,'Step #7'!O54,'Step #7'!Q54)</f>
        <v>87.932457217828215</v>
      </c>
    </row>
    <row r="57" spans="2:9" ht="14" thickBot="1">
      <c r="B57">
        <f>'Step #7'!B55</f>
        <v>51</v>
      </c>
      <c r="C57" s="863">
        <f>'Step #9'!AA57</f>
        <v>38078</v>
      </c>
      <c r="D57" s="866">
        <f>'Step #4'!I56</f>
        <v>84.301604778379613</v>
      </c>
      <c r="E57" s="864">
        <f>'Step #4'!E56</f>
        <v>136.65372546934</v>
      </c>
      <c r="F57" s="883">
        <f>'Step #4'!S56</f>
        <v>86.588991618910839</v>
      </c>
      <c r="G57" s="882">
        <f>'Step #4'!W56</f>
        <v>88.256693003722248</v>
      </c>
      <c r="H57" s="880">
        <f>'Step #4'!Y56</f>
        <v>140.29837158403615</v>
      </c>
      <c r="I57" s="867">
        <f>AVERAGE('Step #7'!I55,'Step #7'!K55,'Step #7'!M55,'Step #7'!O55,'Step #7'!Q55)</f>
        <v>82.752287273499491</v>
      </c>
    </row>
    <row r="58" spans="2:9" ht="14" thickBot="1">
      <c r="B58">
        <f>'Step #7'!B56</f>
        <v>52</v>
      </c>
      <c r="C58" s="863">
        <f>'Step #9'!AA58</f>
        <v>38108</v>
      </c>
      <c r="D58" s="866">
        <f>'Step #4'!I57</f>
        <v>85.745130188977498</v>
      </c>
      <c r="E58" s="864">
        <f>'Step #4'!E57</f>
        <v>136.07367799536982</v>
      </c>
      <c r="F58" s="883">
        <f>'Step #4'!S57</f>
        <v>87.753763886189589</v>
      </c>
      <c r="G58" s="882">
        <f>'Step #4'!W57</f>
        <v>88.666046289557727</v>
      </c>
      <c r="H58" s="880">
        <f>'Step #4'!Y57</f>
        <v>140.47916906649621</v>
      </c>
      <c r="I58" s="867">
        <f>AVERAGE('Step #7'!I56,'Step #7'!K56,'Step #7'!M56,'Step #7'!O56,'Step #7'!Q56)</f>
        <v>82.529620125432444</v>
      </c>
    </row>
    <row r="59" spans="2:9" ht="14" thickBot="1">
      <c r="B59">
        <f>'Step #7'!B57</f>
        <v>53</v>
      </c>
      <c r="C59" s="863">
        <f>'Step #9'!AA59</f>
        <v>38139</v>
      </c>
      <c r="D59" s="866">
        <f>'Step #4'!I58</f>
        <v>87.013926355874389</v>
      </c>
      <c r="E59" s="864">
        <f>'Step #4'!E58</f>
        <v>136.84534708421472</v>
      </c>
      <c r="F59" s="883">
        <f>'Step #4'!S58</f>
        <v>89.284484890267677</v>
      </c>
      <c r="G59" s="882">
        <f>'Step #4'!W58</f>
        <v>90.794700758822415</v>
      </c>
      <c r="H59" s="880">
        <f>'Step #4'!Y58</f>
        <v>144.9086867430731</v>
      </c>
      <c r="I59" s="867">
        <f>AVERAGE('Step #7'!I57,'Step #7'!K57,'Step #7'!M57,'Step #7'!O57,'Step #7'!Q57)</f>
        <v>82.537494751673762</v>
      </c>
    </row>
    <row r="60" spans="2:9" ht="14" thickBot="1">
      <c r="B60">
        <f>'Step #7'!B58</f>
        <v>54</v>
      </c>
      <c r="C60" s="863">
        <f>'Step #9'!AA60</f>
        <v>38169</v>
      </c>
      <c r="D60" s="866">
        <f>'Step #4'!I59</f>
        <v>84.517836347394848</v>
      </c>
      <c r="E60" s="864">
        <f>'Step #4'!E59</f>
        <v>138.15438157393467</v>
      </c>
      <c r="F60" s="883">
        <f>'Step #4'!S59</f>
        <v>86.181770540011399</v>
      </c>
      <c r="G60" s="882">
        <f>'Step #4'!W59</f>
        <v>87.765480649333199</v>
      </c>
      <c r="H60" s="880">
        <f>'Step #4'!Y59</f>
        <v>140.29837158403615</v>
      </c>
      <c r="I60" s="867">
        <f>AVERAGE('Step #7'!I58,'Step #7'!K58,'Step #7'!M58,'Step #7'!O58,'Step #7'!Q58)</f>
        <v>80.458475236122737</v>
      </c>
    </row>
    <row r="61" spans="2:9" ht="14" thickBot="1">
      <c r="B61">
        <f>'Step #7'!B59</f>
        <v>55</v>
      </c>
      <c r="C61" s="863">
        <f>'Step #9'!AA61</f>
        <v>38200</v>
      </c>
      <c r="D61" s="866">
        <f>'Step #4'!I60</f>
        <v>84.723708403771511</v>
      </c>
      <c r="E61" s="864">
        <f>'Step #4'!E60</f>
        <v>140.8476936485385</v>
      </c>
      <c r="F61" s="883">
        <f>'Step #4'!S60</f>
        <v>86.448887277882946</v>
      </c>
      <c r="G61" s="882">
        <f>'Step #4'!W60</f>
        <v>88.420440112363181</v>
      </c>
      <c r="H61" s="880">
        <f>'Step #4'!Y60</f>
        <v>140.56954716403106</v>
      </c>
      <c r="I61" s="867">
        <f>AVERAGE('Step #7'!I59,'Step #7'!K59,'Step #7'!M59,'Step #7'!O59,'Step #7'!Q59)</f>
        <v>81.99258902382384</v>
      </c>
    </row>
    <row r="62" spans="2:9" ht="14" thickBot="1">
      <c r="B62">
        <f>'Step #7'!B60</f>
        <v>56</v>
      </c>
      <c r="C62" s="863">
        <f>'Step #9'!AA62</f>
        <v>38231</v>
      </c>
      <c r="D62" s="866">
        <f>'Step #4'!I61</f>
        <v>85.21937731108639</v>
      </c>
      <c r="E62" s="864">
        <f>'Step #4'!E61</f>
        <v>141.08229581254403</v>
      </c>
      <c r="F62" s="883">
        <f>'Step #4'!S61</f>
        <v>87.650943644505901</v>
      </c>
      <c r="G62" s="882">
        <f>'Step #4'!W61</f>
        <v>91.040277964483224</v>
      </c>
      <c r="H62" s="880">
        <f>'Step #4'!Y61</f>
        <v>145.3607010929185</v>
      </c>
      <c r="I62" s="867">
        <f>AVERAGE('Step #7'!I60,'Step #7'!K60,'Step #7'!M60,'Step #7'!O60,'Step #7'!Q60)</f>
        <v>84.012756881523472</v>
      </c>
    </row>
    <row r="63" spans="2:9" ht="14" thickBot="1">
      <c r="B63">
        <f>'Step #7'!B61</f>
        <v>57</v>
      </c>
      <c r="C63" s="863">
        <f>'Step #9'!AA63</f>
        <v>38261</v>
      </c>
      <c r="D63" s="866">
        <f>'Step #4'!I62</f>
        <v>86.676709391189704</v>
      </c>
      <c r="E63" s="864">
        <f>'Step #4'!E62</f>
        <v>142.27839782405542</v>
      </c>
      <c r="F63" s="883">
        <f>'Step #4'!S62</f>
        <v>89.427961326368234</v>
      </c>
      <c r="G63" s="882">
        <f>'Step #4'!W62</f>
        <v>93.987653491185696</v>
      </c>
      <c r="H63" s="880">
        <f>'Step #4'!Y62</f>
        <v>150.06141499318554</v>
      </c>
      <c r="I63" s="867">
        <f>AVERAGE('Step #7'!I61,'Step #7'!K61,'Step #7'!M61,'Step #7'!O61,'Step #7'!Q61)</f>
        <v>84.294263223523075</v>
      </c>
    </row>
    <row r="64" spans="2:9" ht="14" thickBot="1">
      <c r="B64">
        <f>'Step #7'!B62</f>
        <v>58</v>
      </c>
      <c r="C64" s="863">
        <f>'Step #9'!AA64</f>
        <v>38292</v>
      </c>
      <c r="D64" s="866">
        <f>'Step #4'!I63</f>
        <v>90.267795487817125</v>
      </c>
      <c r="E64" s="864">
        <f>'Step #4'!E63</f>
        <v>141.13319954371153</v>
      </c>
      <c r="F64" s="883">
        <f>'Step #4'!S63</f>
        <v>93.616227591389389</v>
      </c>
      <c r="G64" s="882">
        <f>'Step #4'!W63</f>
        <v>100.78292672751461</v>
      </c>
      <c r="H64" s="880">
        <f>'Step #4'!Y63</f>
        <v>161.54199319831531</v>
      </c>
      <c r="I64" s="867">
        <f>AVERAGE('Step #7'!I62,'Step #7'!K62,'Step #7'!M62,'Step #7'!O62,'Step #7'!Q62)</f>
        <v>89.670376505041006</v>
      </c>
    </row>
    <row r="65" spans="2:9" ht="14" thickBot="1">
      <c r="B65">
        <f>'Step #7'!B63</f>
        <v>59</v>
      </c>
      <c r="C65" s="863">
        <f>'Step #9'!AA65</f>
        <v>38322</v>
      </c>
      <c r="D65" s="866">
        <f>'Step #4'!I64</f>
        <v>92.823875272324841</v>
      </c>
      <c r="E65" s="864">
        <f>'Step #4'!E64</f>
        <v>142.33847290977232</v>
      </c>
      <c r="F65" s="883">
        <f>'Step #4'!S64</f>
        <v>96.397245982251405</v>
      </c>
      <c r="G65" s="882">
        <f>'Step #4'!W64</f>
        <v>103.15721634550756</v>
      </c>
      <c r="H65" s="880">
        <f>'Step #4'!Y64</f>
        <v>163.25954863799092</v>
      </c>
      <c r="I65" s="867">
        <f>AVERAGE('Step #7'!I63,'Step #7'!K63,'Step #7'!M63,'Step #7'!O63,'Step #7'!Q63)</f>
        <v>91.378872293430675</v>
      </c>
    </row>
    <row r="66" spans="2:9" ht="14" thickBot="1">
      <c r="B66">
        <f>'Step #7'!B64</f>
        <v>60</v>
      </c>
      <c r="C66" s="863">
        <f>'Step #9'!AA66</f>
        <v>38353</v>
      </c>
      <c r="D66" s="866">
        <f>'Step #4'!I65</f>
        <v>91.171303534306674</v>
      </c>
      <c r="E66" s="864">
        <f>'Step #4'!E65</f>
        <v>143.36897498987895</v>
      </c>
      <c r="F66" s="883">
        <f>'Step #4'!S65</f>
        <v>94.422941633285234</v>
      </c>
      <c r="G66" s="882">
        <f>'Step #4'!W65</f>
        <v>103.50145610928524</v>
      </c>
      <c r="H66" s="880">
        <f>'Step #4'!Y65</f>
        <v>165.11440529436464</v>
      </c>
      <c r="I66" s="867">
        <f>AVERAGE('Step #7'!I64,'Step #7'!K64,'Step #7'!M64,'Step #7'!O64,'Step #7'!Q64)</f>
        <v>90.525177991318401</v>
      </c>
    </row>
    <row r="67" spans="2:9" ht="14" thickBot="1">
      <c r="B67">
        <f>'Step #7'!B65</f>
        <v>61</v>
      </c>
      <c r="C67" s="863">
        <f>'Step #9'!AA67</f>
        <v>38384</v>
      </c>
      <c r="D67" s="866">
        <f>'Step #4'!I66</f>
        <v>93.077142634645881</v>
      </c>
      <c r="E67" s="864">
        <f>'Step #4'!E66</f>
        <v>142.4890133684703</v>
      </c>
      <c r="F67" s="883">
        <f>'Step #4'!S66</f>
        <v>96.378842749510795</v>
      </c>
      <c r="G67" s="882">
        <f>'Step #4'!W66</f>
        <v>108.34653952412519</v>
      </c>
      <c r="H67" s="880">
        <f>'Step #4'!Y66</f>
        <v>171.33637373676066</v>
      </c>
      <c r="I67" s="867">
        <f>AVERAGE('Step #7'!I65,'Step #7'!K65,'Step #7'!M65,'Step #7'!O65,'Step #7'!Q65)</f>
        <v>93.489817627995038</v>
      </c>
    </row>
    <row r="68" spans="2:9" ht="14" thickBot="1">
      <c r="B68">
        <f>'Step #7'!B66</f>
        <v>62</v>
      </c>
      <c r="C68" s="863">
        <f>'Step #9'!AA68</f>
        <v>38412</v>
      </c>
      <c r="D68" s="866">
        <f>'Step #4'!I67</f>
        <v>91.016997877512111</v>
      </c>
      <c r="E68" s="864">
        <f>'Step #4'!E67</f>
        <v>141.72998880986208</v>
      </c>
      <c r="F68" s="883">
        <f>'Step #4'!S67</f>
        <v>94.355518837186992</v>
      </c>
      <c r="G68" s="882">
        <f>'Step #4'!W67</f>
        <v>105.17215754488269</v>
      </c>
      <c r="H68" s="880">
        <f>'Step #4'!Y67</f>
        <v>167.25030521703337</v>
      </c>
      <c r="I68" s="867">
        <f>AVERAGE('Step #7'!I66,'Step #7'!K66,'Step #7'!M66,'Step #7'!O66,'Step #7'!Q66)</f>
        <v>90.643121582236859</v>
      </c>
    </row>
    <row r="69" spans="2:9" ht="14" thickBot="1">
      <c r="B69">
        <f>'Step #7'!B67</f>
        <v>63</v>
      </c>
      <c r="C69" s="863">
        <f>'Step #9'!AA69</f>
        <v>38443</v>
      </c>
      <c r="D69" s="866">
        <f>'Step #4'!I68</f>
        <v>89.662567432962391</v>
      </c>
      <c r="E69" s="864">
        <f>'Step #4'!E68</f>
        <v>143.7021556481977</v>
      </c>
      <c r="F69" s="883">
        <f>'Step #4'!S68</f>
        <v>92.494814926191964</v>
      </c>
      <c r="G69" s="882">
        <f>'Step #4'!W68</f>
        <v>103.0002485757594</v>
      </c>
      <c r="H69" s="880">
        <f>'Step #4'!Y68</f>
        <v>162.04984874364533</v>
      </c>
      <c r="I69" s="867">
        <f>AVERAGE('Step #7'!I67,'Step #7'!K67,'Step #7'!M67,'Step #7'!O67,'Step #7'!Q67)</f>
        <v>90.862348501447187</v>
      </c>
    </row>
    <row r="70" spans="2:9" ht="14" thickBot="1">
      <c r="B70">
        <f>'Step #7'!B68</f>
        <v>64</v>
      </c>
      <c r="C70" s="863">
        <f>'Step #9'!AA70</f>
        <v>38473</v>
      </c>
      <c r="D70" s="866">
        <f>'Step #4'!I69</f>
        <v>92.551956953321351</v>
      </c>
      <c r="E70" s="864">
        <f>'Step #4'!E69</f>
        <v>145.21306847474403</v>
      </c>
      <c r="F70" s="883">
        <f>'Step #4'!S69</f>
        <v>95.980730148378385</v>
      </c>
      <c r="G70" s="882">
        <f>'Step #4'!W69</f>
        <v>103.08375902173559</v>
      </c>
      <c r="H70" s="880">
        <f>'Step #4'!Y69</f>
        <v>164.46433533288166</v>
      </c>
      <c r="I70" s="867">
        <f>AVERAGE('Step #7'!I68,'Step #7'!K68,'Step #7'!M68,'Step #7'!O68,'Step #7'!Q68)</f>
        <v>91.024993301899272</v>
      </c>
    </row>
    <row r="71" spans="2:9" ht="14" thickBot="1">
      <c r="B71">
        <f>'Step #7'!B69</f>
        <v>65</v>
      </c>
      <c r="C71" s="863">
        <f>'Step #9'!AA71</f>
        <v>38504</v>
      </c>
      <c r="D71" s="866">
        <f>'Step #4'!I70</f>
        <v>92.319560845972219</v>
      </c>
      <c r="E71" s="864">
        <f>'Step #4'!E70</f>
        <v>146.03694373563923</v>
      </c>
      <c r="F71" s="883">
        <f>'Step #4'!S70</f>
        <v>96.454533387777232</v>
      </c>
      <c r="G71" s="882">
        <f>'Step #4'!W70</f>
        <v>104.42036073036076</v>
      </c>
      <c r="H71" s="880">
        <f>'Step #4'!Y70</f>
        <v>167.06457389142324</v>
      </c>
      <c r="I71" s="867">
        <f>AVERAGE('Step #7'!I69,'Step #7'!K69,'Step #7'!M69,'Step #7'!O69,'Step #7'!Q69)</f>
        <v>93.184470655707131</v>
      </c>
    </row>
    <row r="72" spans="2:9" ht="14" thickBot="1">
      <c r="B72">
        <f>'Step #7'!B70</f>
        <v>66</v>
      </c>
      <c r="C72" s="863">
        <f>'Step #9'!AA72</f>
        <v>38534</v>
      </c>
      <c r="D72" s="866">
        <f>'Step #4'!I71</f>
        <v>96.23871884932214</v>
      </c>
      <c r="E72" s="864">
        <f>'Step #4'!E71</f>
        <v>144.57237609717075</v>
      </c>
      <c r="F72" s="883">
        <f>'Step #4'!S71</f>
        <v>100.72981976629471</v>
      </c>
      <c r="G72" s="882">
        <f>'Step #4'!W71</f>
        <v>108.26302907814897</v>
      </c>
      <c r="H72" s="880">
        <f>'Step #4'!Y71</f>
        <v>174.86526892335283</v>
      </c>
      <c r="I72" s="867">
        <f>AVERAGE('Step #7'!I70,'Step #7'!K70,'Step #7'!M70,'Step #7'!O70,'Step #7'!Q70)</f>
        <v>98.874199166379725</v>
      </c>
    </row>
    <row r="73" spans="2:9" ht="14" thickBot="1">
      <c r="B73">
        <f>'Step #7'!B71</f>
        <v>67</v>
      </c>
      <c r="C73" s="863">
        <f>'Step #9'!AA73</f>
        <v>38565</v>
      </c>
      <c r="D73" s="866">
        <f>'Step #4'!I72</f>
        <v>95.336492915151084</v>
      </c>
      <c r="E73" s="864">
        <f>'Step #4'!E72</f>
        <v>146.54134110166962</v>
      </c>
      <c r="F73" s="883">
        <f>'Step #4'!S72</f>
        <v>99.813130527447726</v>
      </c>
      <c r="G73" s="882">
        <f>'Step #4'!W72</f>
        <v>111.35391509718211</v>
      </c>
      <c r="H73" s="880">
        <f>'Step #4'!Y72</f>
        <v>176.16538820262363</v>
      </c>
      <c r="I73" s="867">
        <f>AVERAGE('Step #7'!I71,'Step #7'!K71,'Step #7'!M71,'Step #7'!O71,'Step #7'!Q71)</f>
        <v>99.462323065402188</v>
      </c>
    </row>
    <row r="74" spans="2:9" ht="14" thickBot="1">
      <c r="B74">
        <f>'Step #7'!B72</f>
        <v>68</v>
      </c>
      <c r="C74" s="863">
        <f>'Step #9'!AA74</f>
        <v>38596</v>
      </c>
      <c r="D74" s="866">
        <f>'Step #4'!I73</f>
        <v>95.694278930672766</v>
      </c>
      <c r="E74" s="864">
        <f>'Step #4'!E73</f>
        <v>144.93722234945139</v>
      </c>
      <c r="F74" s="883">
        <f>'Step #4'!S73</f>
        <v>100.18659244491175</v>
      </c>
      <c r="G74" s="882">
        <f>'Step #4'!W73</f>
        <v>116.61662317073736</v>
      </c>
      <c r="H74" s="880">
        <f>'Step #4'!Y73</f>
        <v>183.13026130376497</v>
      </c>
      <c r="I74" s="867">
        <f>AVERAGE('Step #7'!I72,'Step #7'!K72,'Step #7'!M72,'Step #7'!O72,'Step #7'!Q72)</f>
        <v>103.24530014801026</v>
      </c>
    </row>
    <row r="75" spans="2:9" ht="14" thickBot="1">
      <c r="B75">
        <f>'Step #7'!B73</f>
        <v>69</v>
      </c>
      <c r="C75" s="863">
        <f>'Step #9'!AA75</f>
        <v>38626</v>
      </c>
      <c r="D75" s="866">
        <f>'Step #4'!I74</f>
        <v>93.82874574300935</v>
      </c>
      <c r="E75" s="864">
        <f>'Step #4'!E74</f>
        <v>143.74198863186183</v>
      </c>
      <c r="F75" s="883">
        <f>'Step #4'!S74</f>
        <v>98.758897065078415</v>
      </c>
      <c r="G75" s="882">
        <f>'Step #4'!W74</f>
        <v>112.69044437697298</v>
      </c>
      <c r="H75" s="880">
        <f>'Step #4'!Y74</f>
        <v>175.70104956675075</v>
      </c>
      <c r="I75" s="867">
        <f>AVERAGE('Step #7'!I73,'Step #7'!K73,'Step #7'!M73,'Step #7'!O73,'Step #7'!Q73)</f>
        <v>97.853594057840354</v>
      </c>
    </row>
    <row r="76" spans="2:9" ht="14" thickBot="1">
      <c r="B76">
        <f>'Step #7'!B74</f>
        <v>70</v>
      </c>
      <c r="C76" s="863">
        <f>'Step #9'!AA76</f>
        <v>38657</v>
      </c>
      <c r="D76" s="866">
        <f>'Step #4'!I75</f>
        <v>97.952750789457568</v>
      </c>
      <c r="E76" s="864">
        <f>'Step #4'!E75</f>
        <v>144.43529419426122</v>
      </c>
      <c r="F76" s="883">
        <f>'Step #4'!S75</f>
        <v>102.68059587117048</v>
      </c>
      <c r="G76" s="882">
        <f>'Step #4'!W75</f>
        <v>115.69779097849617</v>
      </c>
      <c r="H76" s="880">
        <f>'Step #4'!Y75</f>
        <v>181.36584467601165</v>
      </c>
      <c r="I76" s="867">
        <f>AVERAGE('Step #7'!I74,'Step #7'!K74,'Step #7'!M74,'Step #7'!O74,'Step #7'!Q74)</f>
        <v>100.96893302849172</v>
      </c>
    </row>
    <row r="77" spans="2:9" ht="14" thickBot="1">
      <c r="B77">
        <f>'Step #7'!B75</f>
        <v>71</v>
      </c>
      <c r="C77" s="863">
        <f>'Step #9'!AA77</f>
        <v>38687</v>
      </c>
      <c r="D77" s="866">
        <f>'Step #4'!I76</f>
        <v>97.249765335106403</v>
      </c>
      <c r="E77" s="864">
        <f>'Step #4'!E76</f>
        <v>145.85557884271617</v>
      </c>
      <c r="F77" s="883">
        <f>'Step #4'!S76</f>
        <v>102.30551955124963</v>
      </c>
      <c r="G77" s="882">
        <f>'Step #4'!W76</f>
        <v>119.20630165624463</v>
      </c>
      <c r="H77" s="880">
        <f>'Step #4'!Y76</f>
        <v>181.18005141931596</v>
      </c>
      <c r="I77" s="867">
        <f>AVERAGE('Step #7'!I75,'Step #7'!K75,'Step #7'!M75,'Step #7'!O75,'Step #7'!Q75)</f>
        <v>103.18229001287</v>
      </c>
    </row>
    <row r="78" spans="2:9" ht="14" thickBot="1">
      <c r="B78">
        <f>'Step #7'!B76</f>
        <v>72</v>
      </c>
      <c r="C78" s="863">
        <f>'Step #9'!AA78</f>
        <v>38718</v>
      </c>
      <c r="D78" s="866">
        <f>'Step #4'!I77</f>
        <v>100.11301081491624</v>
      </c>
      <c r="E78" s="864">
        <f>'Step #4'!E77</f>
        <v>145.69546001669295</v>
      </c>
      <c r="F78" s="883">
        <f>'Step #4'!S77</f>
        <v>106.41842952170843</v>
      </c>
      <c r="G78" s="882">
        <f>'Step #4'!W77</f>
        <v>129.99631482090956</v>
      </c>
      <c r="H78" s="880">
        <f>'Step #4'!Y77</f>
        <v>197.66858364020189</v>
      </c>
      <c r="I78" s="867">
        <f>AVERAGE('Step #7'!I76,'Step #7'!K76,'Step #7'!M76,'Step #7'!O76,'Step #7'!Q76)</f>
        <v>113.88913829121506</v>
      </c>
    </row>
    <row r="79" spans="2:9" ht="14" thickBot="1">
      <c r="B79">
        <f>'Step #7'!B77</f>
        <v>73</v>
      </c>
      <c r="C79" s="863">
        <f>'Step #9'!AA79</f>
        <v>38749</v>
      </c>
      <c r="D79" s="866">
        <f>'Step #4'!I78</f>
        <v>100.6862525918233</v>
      </c>
      <c r="E79" s="864">
        <f>'Step #4'!E78</f>
        <v>146.26530503708156</v>
      </c>
      <c r="F79" s="883">
        <f>'Step #4'!S78</f>
        <v>106.41842952170843</v>
      </c>
      <c r="G79" s="882">
        <f>'Step #4'!W78</f>
        <v>129.05860767444338</v>
      </c>
      <c r="H79" s="880">
        <f>'Step #4'!Y78</f>
        <v>196.99588818879238</v>
      </c>
      <c r="I79" s="867">
        <f>AVERAGE('Step #7'!I77,'Step #7'!K77,'Step #7'!M77,'Step #7'!O77,'Step #7'!Q77)</f>
        <v>114.02449758968685</v>
      </c>
    </row>
    <row r="80" spans="2:9" ht="14" thickBot="1">
      <c r="B80">
        <f>'Step #7'!B78</f>
        <v>74</v>
      </c>
      <c r="C80" s="863">
        <f>'Step #9'!AA80</f>
        <v>38777</v>
      </c>
      <c r="D80" s="866">
        <f>'Step #4'!I79</f>
        <v>101.94257494476486</v>
      </c>
      <c r="E80" s="864">
        <f>'Step #4'!E79</f>
        <v>144.77037424553399</v>
      </c>
      <c r="F80" s="883">
        <f>'Step #4'!S79</f>
        <v>107.92646769363361</v>
      </c>
      <c r="G80" s="882">
        <f>'Step #4'!W79</f>
        <v>133.15028635463938</v>
      </c>
      <c r="H80" s="880">
        <f>'Step #4'!Y79</f>
        <v>203.53036088895053</v>
      </c>
      <c r="I80" s="867">
        <f>AVERAGE('Step #7'!I78,'Step #7'!K78,'Step #7'!M78,'Step #7'!O78,'Step #7'!Q78)</f>
        <v>117.53690109834375</v>
      </c>
    </row>
    <row r="81" spans="2:9" ht="14" thickBot="1">
      <c r="B81">
        <f>'Step #7'!B79</f>
        <v>75</v>
      </c>
      <c r="C81" s="863">
        <f>'Step #9'!AA81</f>
        <v>38808</v>
      </c>
      <c r="D81" s="866">
        <f>'Step #4'!I80</f>
        <v>103.64079529393288</v>
      </c>
      <c r="E81" s="864">
        <f>'Step #4'!E80</f>
        <v>144.4757512641817</v>
      </c>
      <c r="F81" s="883">
        <f>'Step #4'!S80</f>
        <v>109.54146241649588</v>
      </c>
      <c r="G81" s="882">
        <f>'Step #4'!W80</f>
        <v>139.96980876470016</v>
      </c>
      <c r="H81" s="880">
        <f>'Step #4'!Y80</f>
        <v>211.02581824382432</v>
      </c>
      <c r="I81" s="867">
        <f>AVERAGE('Step #7'!I79,'Step #7'!K79,'Step #7'!M79,'Step #7'!O79,'Step #7'!Q79)</f>
        <v>123.75087948256305</v>
      </c>
    </row>
    <row r="82" spans="2:9" ht="14" thickBot="1">
      <c r="B82">
        <f>'Step #7'!B80</f>
        <v>76</v>
      </c>
      <c r="C82" s="863">
        <f>'Step #9'!AA82</f>
        <v>38838</v>
      </c>
      <c r="D82" s="866">
        <f>'Step #4'!I81</f>
        <v>100.51903447402691</v>
      </c>
      <c r="E82" s="864">
        <f>'Step #4'!E81</f>
        <v>144.32854831024576</v>
      </c>
      <c r="F82" s="883">
        <f>'Step #4'!S81</f>
        <v>105.99788723437049</v>
      </c>
      <c r="G82" s="882">
        <f>'Step #4'!W81</f>
        <v>133.7469985491056</v>
      </c>
      <c r="H82" s="880">
        <f>'Step #4'!Y81</f>
        <v>202.95382376972867</v>
      </c>
      <c r="I82" s="867">
        <f>AVERAGE('Step #7'!I80,'Step #7'!K80,'Step #7'!M80,'Step #7'!O80,'Step #7'!Q80)</f>
        <v>116.01455968487733</v>
      </c>
    </row>
    <row r="83" spans="2:9" ht="14" thickBot="1">
      <c r="B83">
        <f>'Step #7'!B81</f>
        <v>77</v>
      </c>
      <c r="C83" s="863">
        <f>'Step #9'!AA83</f>
        <v>38869</v>
      </c>
      <c r="D83" s="866">
        <f>'Step #4'!I82</f>
        <v>100.33774920480283</v>
      </c>
      <c r="E83" s="864">
        <f>'Step #4'!E82</f>
        <v>144.49075646851838</v>
      </c>
      <c r="F83" s="883">
        <f>'Step #4'!S82</f>
        <v>105.75703558262424</v>
      </c>
      <c r="G83" s="882">
        <f>'Step #4'!W82</f>
        <v>133.23554957840625</v>
      </c>
      <c r="H83" s="880">
        <f>'Step #4'!Y82</f>
        <v>204.3952491425641</v>
      </c>
      <c r="I83" s="867">
        <f>AVERAGE('Step #7'!I81,'Step #7'!K81,'Step #7'!M81,'Step #7'!O81,'Step #7'!Q81)</f>
        <v>117.32136887911165</v>
      </c>
    </row>
    <row r="84" spans="2:9" ht="14" thickBot="1">
      <c r="B84">
        <f>'Step #7'!B82</f>
        <v>78</v>
      </c>
      <c r="C84" s="863">
        <f>'Step #9'!AA84</f>
        <v>38899</v>
      </c>
      <c r="D84" s="866">
        <f>'Step #4'!I83</f>
        <v>101.23253392596617</v>
      </c>
      <c r="E84" s="864">
        <f>'Step #4'!E83</f>
        <v>146.43093210267142</v>
      </c>
      <c r="F84" s="883">
        <f>'Step #4'!S83</f>
        <v>106.0419346292145</v>
      </c>
      <c r="G84" s="882">
        <f>'Step #4'!W83</f>
        <v>134.76992546203803</v>
      </c>
      <c r="H84" s="880">
        <f>'Step #4'!Y83</f>
        <v>205.6444610695003</v>
      </c>
      <c r="I84" s="867">
        <f>AVERAGE('Step #7'!I82,'Step #7'!K82,'Step #7'!M82,'Step #7'!O82,'Step #7'!Q82)</f>
        <v>118.22698829240453</v>
      </c>
    </row>
    <row r="85" spans="2:9" ht="14" thickBot="1">
      <c r="B85">
        <f>'Step #7'!B83</f>
        <v>79</v>
      </c>
      <c r="C85" s="863">
        <f>'Step #9'!AA85</f>
        <v>38930</v>
      </c>
      <c r="D85" s="866">
        <f>'Step #4'!I84</f>
        <v>103.44168449126043</v>
      </c>
      <c r="E85" s="864">
        <f>'Step #4'!E84</f>
        <v>148.84169590827344</v>
      </c>
      <c r="F85" s="883">
        <f>'Step #4'!S84</f>
        <v>108.49436002770085</v>
      </c>
      <c r="G85" s="882">
        <f>'Step #4'!W84</f>
        <v>138.17967218130153</v>
      </c>
      <c r="H85" s="880">
        <f>'Step #4'!Y84</f>
        <v>209.29614495507312</v>
      </c>
      <c r="I85" s="867">
        <f>AVERAGE('Step #7'!I83,'Step #7'!K83,'Step #7'!M83,'Step #7'!O83,'Step #7'!Q83)</f>
        <v>120.99421928059442</v>
      </c>
    </row>
    <row r="86" spans="2:9" ht="14" thickBot="1">
      <c r="B86">
        <f>'Step #7'!B84</f>
        <v>80</v>
      </c>
      <c r="C86" s="863">
        <f>'Step #9'!AA86</f>
        <v>38961</v>
      </c>
      <c r="D86" s="866">
        <f>'Step #4'!I85</f>
        <v>105.76960917495364</v>
      </c>
      <c r="E86" s="864">
        <f>'Step #4'!E85</f>
        <v>150.06099764800885</v>
      </c>
      <c r="F86" s="883">
        <f>'Step #4'!S85</f>
        <v>110.53233297060225</v>
      </c>
      <c r="G86" s="882">
        <f>'Step #4'!W85</f>
        <v>138.52063816176775</v>
      </c>
      <c r="H86" s="880">
        <f>'Step #4'!Y85</f>
        <v>211.02581824382432</v>
      </c>
      <c r="I86" s="867">
        <f>AVERAGE('Step #7'!I84,'Step #7'!K84,'Step #7'!M84,'Step #7'!O84,'Step #7'!Q84)</f>
        <v>122.3923726785421</v>
      </c>
    </row>
    <row r="87" spans="2:9" ht="14" thickBot="1">
      <c r="B87">
        <f>'Step #7'!B85</f>
        <v>81</v>
      </c>
      <c r="C87" s="863">
        <f>'Step #9'!AA87</f>
        <v>38991</v>
      </c>
      <c r="D87" s="866">
        <f>'Step #4'!I86</f>
        <v>109.58293934972751</v>
      </c>
      <c r="E87" s="864">
        <f>'Step #4'!E86</f>
        <v>151.13225527407155</v>
      </c>
      <c r="F87" s="883">
        <f>'Step #4'!S86</f>
        <v>114.86989325217505</v>
      </c>
      <c r="G87" s="882">
        <f>'Step #4'!W86</f>
        <v>144.06142950182868</v>
      </c>
      <c r="H87" s="880">
        <f>'Step #4'!Y86</f>
        <v>220.44314168965343</v>
      </c>
      <c r="I87" s="867">
        <f>AVERAGE('Step #7'!I85,'Step #7'!K85,'Step #7'!M85,'Step #7'!O85,'Step #7'!Q85)</f>
        <v>128.56340357182899</v>
      </c>
    </row>
    <row r="88" spans="2:9" ht="14" thickBot="1">
      <c r="B88">
        <f>'Step #7'!B86</f>
        <v>82</v>
      </c>
      <c r="C88" s="863">
        <f>'Step #9'!AA88</f>
        <v>39022</v>
      </c>
      <c r="D88" s="866">
        <f>'Step #4'!I87</f>
        <v>111.76205668767716</v>
      </c>
      <c r="E88" s="864">
        <f>'Step #4'!E87</f>
        <v>152.83294459090874</v>
      </c>
      <c r="F88" s="883">
        <f>'Step #4'!S87</f>
        <v>117.43563728465341</v>
      </c>
      <c r="G88" s="882">
        <f>'Step #4'!W87</f>
        <v>149.43186822355827</v>
      </c>
      <c r="H88" s="880">
        <f>'Step #4'!Y87</f>
        <v>227.16988976679642</v>
      </c>
      <c r="I88" s="867">
        <f>AVERAGE('Step #7'!I86,'Step #7'!K86,'Step #7'!M86,'Step #7'!O86,'Step #7'!Q86)</f>
        <v>136.91578007138759</v>
      </c>
    </row>
    <row r="89" spans="2:9" ht="14" thickBot="1">
      <c r="B89">
        <f>'Step #7'!B87</f>
        <v>83</v>
      </c>
      <c r="C89" s="863">
        <f>'Step #9'!AA89</f>
        <v>39052</v>
      </c>
      <c r="D89" s="866">
        <f>'Step #4'!I88</f>
        <v>112.62893263145897</v>
      </c>
      <c r="E89" s="864">
        <f>'Step #4'!E88</f>
        <v>152.088816699897</v>
      </c>
      <c r="F89" s="883">
        <f>'Step #4'!S88</f>
        <v>118.1984567745414</v>
      </c>
      <c r="G89" s="882">
        <f>'Step #4'!W88</f>
        <v>150.62520569788947</v>
      </c>
      <c r="H89" s="880">
        <f>'Step #4'!Y88</f>
        <v>220.25096953114453</v>
      </c>
      <c r="I89" s="867">
        <f>AVERAGE('Step #7'!I87,'Step #7'!K87,'Step #7'!M87,'Step #7'!O87,'Step #7'!Q87)</f>
        <v>145.19257783133912</v>
      </c>
    </row>
    <row r="90" spans="2:9" ht="14" thickBot="1">
      <c r="B90">
        <f>'Step #7'!B88</f>
        <v>84</v>
      </c>
      <c r="C90" s="863">
        <f>'Step #9'!AA90</f>
        <v>39083</v>
      </c>
      <c r="D90" s="866">
        <f>'Step #4'!I89</f>
        <v>114.9598522934441</v>
      </c>
      <c r="E90" s="864">
        <f>'Step #4'!E89</f>
        <v>151.96655006202874</v>
      </c>
      <c r="F90" s="883">
        <f>'Step #4'!S89</f>
        <v>120.99516066146367</v>
      </c>
      <c r="G90" s="882">
        <f>'Step #4'!W89</f>
        <v>155.5286522674281</v>
      </c>
      <c r="H90" s="880">
        <f>'Step #4'!Y89</f>
        <v>235.47744944668699</v>
      </c>
      <c r="I90" s="867">
        <f>AVERAGE('Step #7'!I88,'Step #7'!K88,'Step #7'!M88,'Step #7'!O88,'Step #7'!Q88)</f>
        <v>148.2430262883386</v>
      </c>
    </row>
    <row r="91" spans="2:9" ht="14" thickBot="1">
      <c r="B91">
        <f>'Step #7'!B89</f>
        <v>85</v>
      </c>
      <c r="C91" s="863">
        <f>'Step #9'!AA91</f>
        <v>39114</v>
      </c>
      <c r="D91" s="866">
        <f>'Step #4'!I90</f>
        <v>112.70464829877453</v>
      </c>
      <c r="E91" s="864">
        <f>'Step #4'!E90</f>
        <v>154.30217930920705</v>
      </c>
      <c r="F91" s="883">
        <f>'Step #4'!S90</f>
        <v>119.04416006867228</v>
      </c>
      <c r="G91" s="882">
        <f>'Step #4'!W90</f>
        <v>155.6157551835868</v>
      </c>
      <c r="H91" s="880">
        <f>'Step #4'!Y90</f>
        <v>235.47744944668699</v>
      </c>
      <c r="I91" s="867">
        <f>AVERAGE('Step #7'!I89,'Step #7'!K89,'Step #7'!M89,'Step #7'!O89,'Step #7'!Q89)</f>
        <v>145.97359717168416</v>
      </c>
    </row>
    <row r="92" spans="2:9" ht="14" thickBot="1">
      <c r="B92">
        <f>'Step #7'!B90</f>
        <v>86</v>
      </c>
      <c r="C92" s="863">
        <f>'Step #9'!AA92</f>
        <v>39142</v>
      </c>
      <c r="D92" s="866">
        <f>'Step #4'!I91</f>
        <v>113.56034043431112</v>
      </c>
      <c r="E92" s="864">
        <f>'Step #4'!E91</f>
        <v>154.30093113669443</v>
      </c>
      <c r="F92" s="883">
        <f>'Step #4'!S91</f>
        <v>119.88029635652771</v>
      </c>
      <c r="G92" s="882">
        <f>'Step #4'!W91</f>
        <v>159.97478317704156</v>
      </c>
      <c r="H92" s="880">
        <f>'Step #4'!Y91</f>
        <v>240.63389356193335</v>
      </c>
      <c r="I92" s="867">
        <f>AVERAGE('Step #7'!I90,'Step #7'!K90,'Step #7'!M90,'Step #7'!O90,'Step #7'!Q90)</f>
        <v>150.73625236396086</v>
      </c>
    </row>
    <row r="93" spans="2:9" ht="14" thickBot="1">
      <c r="B93">
        <f>'Step #7'!B91</f>
        <v>87</v>
      </c>
      <c r="C93" s="863">
        <f>'Step #9'!AA93</f>
        <v>39173</v>
      </c>
      <c r="D93" s="866">
        <f>'Step #4'!I92</f>
        <v>119.06091350581627</v>
      </c>
      <c r="E93" s="864">
        <f>'Step #4'!E92</f>
        <v>155.10592100478974</v>
      </c>
      <c r="F93" s="883">
        <f>'Step #4'!S92</f>
        <v>125.19103563392211</v>
      </c>
      <c r="G93" s="882">
        <f>'Step #4'!W92</f>
        <v>166.25171221764344</v>
      </c>
      <c r="H93" s="880">
        <f>'Step #4'!Y92</f>
        <v>251.45230460019974</v>
      </c>
      <c r="I93" s="867">
        <f>AVERAGE('Step #7'!I91,'Step #7'!K91,'Step #7'!M91,'Step #7'!O91,'Step #7'!Q91)</f>
        <v>155.33756740487337</v>
      </c>
    </row>
    <row r="94" spans="2:9" ht="14" thickBot="1">
      <c r="B94">
        <f>'Step #7'!B92</f>
        <v>88</v>
      </c>
      <c r="C94" s="863">
        <f>'Step #9'!AA94</f>
        <v>39203</v>
      </c>
      <c r="D94" s="866">
        <f>'Step #4'!I93</f>
        <v>123.09953348026016</v>
      </c>
      <c r="E94" s="864">
        <f>'Step #4'!E93</f>
        <v>153.87986285297507</v>
      </c>
      <c r="F94" s="883">
        <f>'Step #4'!S93</f>
        <v>129.80827920030146</v>
      </c>
      <c r="G94" s="882">
        <f>'Step #4'!W93</f>
        <v>171.39533280180225</v>
      </c>
      <c r="H94" s="880">
        <f>'Step #4'!Y93</f>
        <v>262.57399216447908</v>
      </c>
      <c r="I94" s="867">
        <f>AVERAGE('Step #7'!I92,'Step #7'!K92,'Step #7'!M92,'Step #7'!O92,'Step #7'!Q92)</f>
        <v>163.68558475433511</v>
      </c>
    </row>
    <row r="95" spans="2:9" ht="14" thickBot="1">
      <c r="B95">
        <f>'Step #7'!B93</f>
        <v>89</v>
      </c>
      <c r="C95" s="863">
        <f>'Step #9'!AA95</f>
        <v>39234</v>
      </c>
      <c r="D95" s="866">
        <f>'Step #4'!I94</f>
        <v>120.77915262366525</v>
      </c>
      <c r="E95" s="864">
        <f>'Step #4'!E94</f>
        <v>153.2861940181061</v>
      </c>
      <c r="F95" s="883">
        <f>'Step #4'!S94</f>
        <v>127.18486565520691</v>
      </c>
      <c r="G95" s="882">
        <f>'Step #4'!W94</f>
        <v>172.44153834208657</v>
      </c>
      <c r="H95" s="880">
        <f>'Step #4'!Y94</f>
        <v>262.06844871301007</v>
      </c>
      <c r="I95" s="867">
        <f>AVERAGE('Step #7'!I93,'Step #7'!K93,'Step #7'!M93,'Step #7'!O93,'Step #7'!Q93)</f>
        <v>169.50197320088566</v>
      </c>
    </row>
    <row r="96" spans="2:9" ht="14" thickBot="1">
      <c r="B96">
        <f>'Step #7'!B94</f>
        <v>90</v>
      </c>
      <c r="C96" s="863">
        <f>'Step #9'!AA96</f>
        <v>39264</v>
      </c>
      <c r="D96" s="866">
        <f>'Step #4'!I95</f>
        <v>117.50178824786306</v>
      </c>
      <c r="E96" s="864">
        <f>'Step #4'!E95</f>
        <v>154.57357542815029</v>
      </c>
      <c r="F96" s="883">
        <f>'Step #4'!S95</f>
        <v>123.28159873988724</v>
      </c>
      <c r="G96" s="882">
        <f>'Step #4'!W95</f>
        <v>170.61071123956447</v>
      </c>
      <c r="H96" s="880">
        <f>'Step #4'!Y95</f>
        <v>256.70986153447888</v>
      </c>
      <c r="I96" s="867">
        <f>AVERAGE('Step #7'!I94,'Step #7'!K94,'Step #7'!M94,'Step #7'!O94,'Step #7'!Q94)</f>
        <v>173.35055716257773</v>
      </c>
    </row>
    <row r="97" spans="2:9" ht="14" thickBot="1">
      <c r="B97">
        <f>'Step #7'!B95</f>
        <v>91</v>
      </c>
      <c r="C97" s="863">
        <f>'Step #9'!AA97</f>
        <v>39295</v>
      </c>
      <c r="D97" s="866">
        <f>'Step #4'!I96</f>
        <v>119.00963014070378</v>
      </c>
      <c r="E97" s="864">
        <f>'Step #4'!E96</f>
        <v>156.6524881505014</v>
      </c>
      <c r="F97" s="883">
        <f>'Step #4'!S96</f>
        <v>125.07186598510862</v>
      </c>
      <c r="G97" s="882">
        <f>'Step #4'!W96</f>
        <v>169.39022743812836</v>
      </c>
      <c r="H97" s="880">
        <f>'Step #4'!Y96</f>
        <v>255.19318989268166</v>
      </c>
      <c r="I97" s="867">
        <f>AVERAGE('Step #7'!I95,'Step #7'!K95,'Step #7'!M95,'Step #7'!O95,'Step #7'!Q95)</f>
        <v>176.97401948356315</v>
      </c>
    </row>
    <row r="98" spans="2:9" ht="14" thickBot="1">
      <c r="B98">
        <f>'Step #7'!B96</f>
        <v>92</v>
      </c>
      <c r="C98" s="863">
        <f>'Step #9'!AA98</f>
        <v>39326</v>
      </c>
      <c r="D98" s="866">
        <f>'Step #4'!I97</f>
        <v>123.03332371166486</v>
      </c>
      <c r="E98" s="864">
        <f>'Step #4'!E97</f>
        <v>157.79022452995451</v>
      </c>
      <c r="F98" s="883">
        <f>'Step #4'!S97</f>
        <v>129.03844326896626</v>
      </c>
      <c r="G98" s="882">
        <f>'Step #4'!W97</f>
        <v>180.20053516217104</v>
      </c>
      <c r="H98" s="880">
        <f>'Step #4'!Y97</f>
        <v>268.03379538051905</v>
      </c>
      <c r="I98" s="867">
        <f>AVERAGE('Step #7'!I96,'Step #7'!K96,'Step #7'!M96,'Step #7'!O96,'Step #7'!Q96)</f>
        <v>199.17390100964204</v>
      </c>
    </row>
    <row r="99" spans="2:9" ht="14" thickBot="1">
      <c r="B99">
        <f>'Step #7'!B97</f>
        <v>93</v>
      </c>
      <c r="C99" s="863">
        <f>'Step #9'!AA99</f>
        <v>39356</v>
      </c>
      <c r="D99" s="866">
        <f>'Step #4'!I98</f>
        <v>125.2941184828297</v>
      </c>
      <c r="E99" s="864">
        <f>'Step #4'!E98</f>
        <v>159.25023362533335</v>
      </c>
      <c r="F99" s="883">
        <f>'Step #4'!S98</f>
        <v>131.96468623586733</v>
      </c>
      <c r="G99" s="882">
        <f>'Step #4'!W98</f>
        <v>190.83644873892706</v>
      </c>
      <c r="H99" s="880">
        <f>'Step #4'!Y98</f>
        <v>280.87431829357564</v>
      </c>
      <c r="I99" s="867">
        <f>AVERAGE('Step #7'!I97,'Step #7'!K97,'Step #7'!M97,'Step #7'!O97,'Step #7'!Q97)</f>
        <v>222.18901150012181</v>
      </c>
    </row>
    <row r="100" spans="2:9" ht="14" thickBot="1">
      <c r="B100">
        <f>'Step #7'!B98</f>
        <v>94</v>
      </c>
      <c r="C100" s="863">
        <f>'Step #9'!AA100</f>
        <v>39387</v>
      </c>
      <c r="D100" s="866">
        <f>'Step #4'!I99</f>
        <v>120.44115421321391</v>
      </c>
      <c r="E100" s="864">
        <f>'Step #4'!E99</f>
        <v>162.16558473626114</v>
      </c>
      <c r="F100" s="883">
        <f>'Step #4'!S99</f>
        <v>126.04321086689639</v>
      </c>
      <c r="G100" s="882">
        <f>'Step #4'!W99</f>
        <v>182.11843620931819</v>
      </c>
      <c r="H100" s="880">
        <f>'Step #4'!Y99</f>
        <v>263.48396624838409</v>
      </c>
      <c r="I100" s="867">
        <f>AVERAGE('Step #7'!I98,'Step #7'!K98,'Step #7'!M98,'Step #7'!O98,'Step #7'!Q98)</f>
        <v>203.96227637965595</v>
      </c>
    </row>
    <row r="101" spans="2:9" ht="14" thickBot="1">
      <c r="B101">
        <f>'Step #7'!B99</f>
        <v>95</v>
      </c>
      <c r="C101" s="863">
        <f>'Step #9'!AA101</f>
        <v>39417</v>
      </c>
      <c r="D101" s="866">
        <f>'Step #4'!I100</f>
        <v>118.45620077666914</v>
      </c>
      <c r="E101" s="864">
        <f>'Step #4'!E100</f>
        <v>162.6780138210685</v>
      </c>
      <c r="F101" s="883">
        <f>'Step #4'!S100</f>
        <v>124.63334078282948</v>
      </c>
      <c r="G101" s="882">
        <f>'Step #4'!W100</f>
        <v>173.40051059431045</v>
      </c>
      <c r="H101" s="880">
        <f>'Step #4'!Y100</f>
        <v>239.72387819063795</v>
      </c>
      <c r="I101" s="867">
        <f>AVERAGE('Step #7'!I99,'Step #7'!K99,'Step #7'!M99,'Step #7'!O99,'Step #7'!Q99)</f>
        <v>193.68445256342426</v>
      </c>
    </row>
    <row r="102" spans="2:9" ht="14" thickBot="1">
      <c r="B102">
        <f>'Step #7'!B100</f>
        <v>96</v>
      </c>
      <c r="C102" s="863">
        <f>'Step #9'!AA102</f>
        <v>39448</v>
      </c>
      <c r="D102" s="866">
        <f>'Step #4'!I101</f>
        <v>111.88493536969905</v>
      </c>
      <c r="E102" s="864">
        <f>'Step #4'!E101</f>
        <v>165.60622653571346</v>
      </c>
      <c r="F102" s="883">
        <f>'Step #4'!S101</f>
        <v>117.66464839293637</v>
      </c>
      <c r="G102" s="882">
        <f>'Step #4'!W101</f>
        <v>162.72964286210942</v>
      </c>
      <c r="H102" s="880">
        <f>'Step #4'!Y101</f>
        <v>235.44819733060507</v>
      </c>
      <c r="I102" s="867">
        <f>AVERAGE('Step #7'!I100,'Step #7'!K100,'Step #7'!M100,'Step #7'!O100,'Step #7'!Q100)</f>
        <v>174.57548263416427</v>
      </c>
    </row>
    <row r="103" spans="2:9" ht="14" thickBot="1">
      <c r="B103">
        <f>'Step #7'!B101</f>
        <v>97</v>
      </c>
      <c r="C103" s="863">
        <f>'Step #9'!AA103</f>
        <v>39479</v>
      </c>
      <c r="D103" s="866">
        <f>'Step #4'!I102</f>
        <v>108.99348905701913</v>
      </c>
      <c r="E103" s="864">
        <f>'Step #4'!E102</f>
        <v>165.8012941920905</v>
      </c>
      <c r="F103" s="883">
        <f>'Step #4'!S102</f>
        <v>114.05077983519625</v>
      </c>
      <c r="G103" s="882">
        <f>'Step #4'!W102</f>
        <v>163.26636949598802</v>
      </c>
      <c r="H103" s="880">
        <f>'Step #4'!Y102</f>
        <v>233.92287598052391</v>
      </c>
      <c r="I103" s="867">
        <f>AVERAGE('Step #7'!I101,'Step #7'!K101,'Step #7'!M101,'Step #7'!O101,'Step #7'!Q101)</f>
        <v>171.55556210690162</v>
      </c>
    </row>
    <row r="104" spans="2:9" ht="14" thickBot="1">
      <c r="B104">
        <f>'Step #7'!B102</f>
        <v>98</v>
      </c>
      <c r="C104" s="863">
        <f>'Step #9'!AA104</f>
        <v>39508</v>
      </c>
      <c r="D104" s="866">
        <f>'Step #4'!I103</f>
        <v>107.48668796423996</v>
      </c>
      <c r="E104" s="864">
        <f>'Step #4'!E103</f>
        <v>166.29204306303706</v>
      </c>
      <c r="F104" s="883">
        <f>'Step #4'!S103</f>
        <v>112.8815321386214</v>
      </c>
      <c r="G104" s="882">
        <f>'Step #4'!W103</f>
        <v>162.10348110360684</v>
      </c>
      <c r="H104" s="880">
        <f>'Step #4'!Y103</f>
        <v>229.67368098141782</v>
      </c>
      <c r="I104" s="867">
        <f>AVERAGE('Step #7'!I102,'Step #7'!K102,'Step #7'!M102,'Step #7'!O102,'Step #7'!Q102)</f>
        <v>169.33689330536873</v>
      </c>
    </row>
    <row r="105" spans="2:9" ht="14" thickBot="1">
      <c r="B105">
        <f>'Step #7'!B103</f>
        <v>99</v>
      </c>
      <c r="C105" s="863">
        <f>'Step #9'!AA105</f>
        <v>39539</v>
      </c>
      <c r="D105" s="866">
        <f>'Step #4'!I104</f>
        <v>113.16725517163178</v>
      </c>
      <c r="E105" s="864">
        <f>'Step #4'!E104</f>
        <v>165.65854124450397</v>
      </c>
      <c r="F105" s="883">
        <f>'Step #4'!S104</f>
        <v>119.08953050931676</v>
      </c>
      <c r="G105" s="882">
        <f>'Step #4'!W104</f>
        <v>171.58625520908177</v>
      </c>
      <c r="H105" s="880">
        <f>'Step #4'!Y104</f>
        <v>244.05554475202172</v>
      </c>
      <c r="I105" s="867">
        <f>AVERAGE('Step #7'!I103,'Step #7'!K103,'Step #7'!M103,'Step #7'!O103,'Step #7'!Q103)</f>
        <v>185.35648541826077</v>
      </c>
    </row>
    <row r="106" spans="2:9" ht="14" thickBot="1">
      <c r="B106">
        <f>'Step #7'!B104</f>
        <v>100</v>
      </c>
      <c r="C106" s="863">
        <f>'Step #9'!AA106</f>
        <v>39569</v>
      </c>
      <c r="D106" s="866">
        <f>'Step #4'!I105</f>
        <v>114.87795835577406</v>
      </c>
      <c r="E106" s="864">
        <f>'Step #4'!E105</f>
        <v>164.5004813604429</v>
      </c>
      <c r="F106" s="883">
        <f>'Step #4'!S105</f>
        <v>121.58092605468363</v>
      </c>
      <c r="G106" s="882">
        <f>'Step #4'!W105</f>
        <v>174.18065605458702</v>
      </c>
      <c r="H106" s="880">
        <f>'Step #4'!Y105</f>
        <v>250.91965597694838</v>
      </c>
      <c r="I106" s="867">
        <f>AVERAGE('Step #7'!I104,'Step #7'!K104,'Step #7'!M104,'Step #7'!O104,'Step #7'!Q104)</f>
        <v>184.72252525251781</v>
      </c>
    </row>
    <row r="107" spans="2:9" ht="14" thickBot="1">
      <c r="B107">
        <f>'Step #7'!B105</f>
        <v>101</v>
      </c>
      <c r="C107" s="863">
        <f>'Step #9'!AA107</f>
        <v>39600</v>
      </c>
      <c r="D107" s="866">
        <f>'Step #4'!I106</f>
        <v>104.75298769945726</v>
      </c>
      <c r="E107" s="864">
        <f>'Step #4'!E106</f>
        <v>164.50183806969579</v>
      </c>
      <c r="F107" s="883">
        <f>'Step #4'!S106</f>
        <v>111.11703324030778</v>
      </c>
      <c r="G107" s="882">
        <f>'Step #4'!W106</f>
        <v>158.52497520036709</v>
      </c>
      <c r="H107" s="880">
        <f>'Step #4'!Y106</f>
        <v>227.93046542862299</v>
      </c>
      <c r="I107" s="867">
        <f>AVERAGE('Step #7'!I105,'Step #7'!K105,'Step #7'!M105,'Step #7'!O105,'Step #7'!Q105)</f>
        <v>162.96491367929838</v>
      </c>
    </row>
    <row r="108" spans="2:9" ht="14" thickBot="1">
      <c r="B108">
        <f>'Step #7'!B106</f>
        <v>102</v>
      </c>
      <c r="C108" s="863">
        <f>'Step #9'!AA108</f>
        <v>39630</v>
      </c>
      <c r="D108" s="866">
        <f>'Step #4'!I107</f>
        <v>104.33092805153275</v>
      </c>
      <c r="E108" s="864">
        <f>'Step #4'!E107</f>
        <v>164.48534048518093</v>
      </c>
      <c r="F108" s="883">
        <f>'Step #4'!S107</f>
        <v>110.76225635956354</v>
      </c>
      <c r="G108" s="882">
        <f>'Step #4'!W107</f>
        <v>152.71001175085408</v>
      </c>
      <c r="H108" s="880">
        <f>'Step #4'!Y107</f>
        <v>218.99626638128825</v>
      </c>
      <c r="I108" s="867">
        <f>AVERAGE('Step #7'!I106,'Step #7'!K106,'Step #7'!M106,'Step #7'!O106,'Step #7'!Q106)</f>
        <v>165.03695225424229</v>
      </c>
    </row>
    <row r="109" spans="2:9" ht="14" thickBot="1">
      <c r="B109">
        <f>'Step #7'!B107</f>
        <v>103</v>
      </c>
      <c r="C109" s="863">
        <f>'Step #9'!AA109</f>
        <v>39661</v>
      </c>
      <c r="D109" s="866">
        <f>'Step #4'!I108</f>
        <v>105.94322883332356</v>
      </c>
      <c r="E109" s="864">
        <f>'Step #4'!E108</f>
        <v>165.64532689638105</v>
      </c>
      <c r="F109" s="883">
        <f>'Step #4'!S108</f>
        <v>112.51414572389447</v>
      </c>
      <c r="G109" s="882">
        <f>'Step #4'!W108</f>
        <v>144.92695407200699</v>
      </c>
      <c r="H109" s="880">
        <f>'Step #4'!Y108</f>
        <v>211.47843126083018</v>
      </c>
      <c r="I109" s="867">
        <f>AVERAGE('Step #7'!I107,'Step #7'!K107,'Step #7'!M107,'Step #7'!O107,'Step #7'!Q107)</f>
        <v>154.66630955283955</v>
      </c>
    </row>
    <row r="110" spans="2:9" ht="14" thickBot="1">
      <c r="B110">
        <f>'Step #7'!B108</f>
        <v>104</v>
      </c>
      <c r="C110" s="863">
        <f>'Step #9'!AA110</f>
        <v>39692</v>
      </c>
      <c r="D110" s="866">
        <f>'Step #4'!I109</f>
        <v>95.413912427421124</v>
      </c>
      <c r="E110" s="864">
        <f>'Step #4'!E109</f>
        <v>163.81878922924804</v>
      </c>
      <c r="F110" s="883">
        <f>'Step #4'!S109</f>
        <v>101.60954014414702</v>
      </c>
      <c r="G110" s="882">
        <f>'Step #4'!W109</f>
        <v>125.96114511725358</v>
      </c>
      <c r="H110" s="880">
        <f>'Step #4'!Y109</f>
        <v>181.40735914703552</v>
      </c>
      <c r="I110" s="867">
        <f>AVERAGE('Step #7'!I108,'Step #7'!K108,'Step #7'!M108,'Step #7'!O108,'Step #7'!Q108)</f>
        <v>132.14058430470033</v>
      </c>
    </row>
    <row r="111" spans="2:9" ht="14" thickBot="1">
      <c r="B111">
        <f>'Step #7'!B109</f>
        <v>105</v>
      </c>
      <c r="C111" s="863">
        <f>'Step #9'!AA111</f>
        <v>39722</v>
      </c>
      <c r="D111" s="866">
        <f>'Step #4'!I110</f>
        <v>80.113850446255157</v>
      </c>
      <c r="E111" s="864">
        <f>'Step #4'!E110</f>
        <v>159.62872837269779</v>
      </c>
      <c r="F111" s="883">
        <f>'Step #4'!S110</f>
        <v>84.088339529279395</v>
      </c>
      <c r="G111" s="882">
        <f>'Step #4'!W110</f>
        <v>98.138810730128995</v>
      </c>
      <c r="H111" s="880">
        <f>'Step #4'!Y110</f>
        <v>141.85730086988403</v>
      </c>
      <c r="I111" s="867">
        <f>AVERAGE('Step #7'!I109,'Step #7'!K109,'Step #7'!M109,'Step #7'!O109,'Step #7'!Q109)</f>
        <v>100.47435302570585</v>
      </c>
    </row>
    <row r="112" spans="2:9" ht="14" thickBot="1">
      <c r="B112">
        <f>'Step #7'!B110</f>
        <v>106</v>
      </c>
      <c r="C112" s="863">
        <f>'Step #9'!AA112</f>
        <v>39753</v>
      </c>
      <c r="D112" s="866">
        <f>'Step #4'!I111</f>
        <v>74.537397073838562</v>
      </c>
      <c r="E112" s="864">
        <f>'Step #4'!E111</f>
        <v>165.48501813106247</v>
      </c>
      <c r="F112" s="883">
        <f>'Step #4'!S111</f>
        <v>77.443148554782624</v>
      </c>
      <c r="G112" s="882">
        <f>'Step #4'!W111</f>
        <v>91.965976410218374</v>
      </c>
      <c r="H112" s="880">
        <f>'Step #4'!Y111</f>
        <v>130.41716366362832</v>
      </c>
      <c r="I112" s="867">
        <f>AVERAGE('Step #7'!I110,'Step #7'!K110,'Step #7'!M110,'Step #7'!O110,'Step #7'!Q110)</f>
        <v>98.590600743246981</v>
      </c>
    </row>
    <row r="113" spans="2:9" ht="14" thickBot="1">
      <c r="B113">
        <f>'Step #7'!B111</f>
        <v>107</v>
      </c>
      <c r="C113" s="863">
        <f>'Step #9'!AA113</f>
        <v>39783</v>
      </c>
      <c r="D113" s="866">
        <f>'Step #4'!I112</f>
        <v>74.661496976301052</v>
      </c>
      <c r="E113" s="864">
        <f>'Step #4'!E112</f>
        <v>171.01398821508073</v>
      </c>
      <c r="F113" s="883">
        <f>'Step #4'!S112</f>
        <v>78.305249019429624</v>
      </c>
      <c r="G113" s="882">
        <f>'Step #4'!W112</f>
        <v>96.528456999290768</v>
      </c>
      <c r="H113" s="880">
        <f>'Step #4'!Y112</f>
        <v>131.28880240556853</v>
      </c>
      <c r="I113" s="867">
        <f>AVERAGE('Step #7'!I111,'Step #7'!K111,'Step #7'!M111,'Step #7'!O111,'Step #7'!Q111)</f>
        <v>106.20855430870427</v>
      </c>
    </row>
    <row r="114" spans="2:9" ht="14" thickBot="1">
      <c r="B114">
        <f>'Step #7'!B112</f>
        <v>108</v>
      </c>
      <c r="C114" s="863">
        <f>'Step #9'!AA114</f>
        <v>39814</v>
      </c>
      <c r="D114" s="866">
        <f>'Step #4'!I113</f>
        <v>69.087080098912764</v>
      </c>
      <c r="E114" s="864">
        <f>'Step #4'!E113</f>
        <v>169.81468436973256</v>
      </c>
      <c r="F114" s="883">
        <f>'Step #4'!S113</f>
        <v>72.369845847014162</v>
      </c>
      <c r="G114" s="882">
        <f>'Step #4'!W113</f>
        <v>87.627373348043136</v>
      </c>
      <c r="H114" s="880">
        <f>'Step #4'!Y113</f>
        <v>123.54440273041769</v>
      </c>
      <c r="I114" s="867">
        <f>AVERAGE('Step #7'!I112,'Step #7'!K112,'Step #7'!M112,'Step #7'!O112,'Step #7'!Q112)</f>
        <v>95.869446436290431</v>
      </c>
    </row>
    <row r="115" spans="2:9" ht="14" thickBot="1">
      <c r="B115">
        <f>'Step #7'!B113</f>
        <v>109</v>
      </c>
      <c r="C115" s="863">
        <f>'Step #9'!AA115</f>
        <v>39845</v>
      </c>
      <c r="D115" s="866">
        <f>'Step #4'!I114</f>
        <v>61.663719687713083</v>
      </c>
      <c r="E115" s="864">
        <f>'Step #4'!E114</f>
        <v>169.12056478178147</v>
      </c>
      <c r="F115" s="883">
        <f>'Step #4'!S114</f>
        <v>64.807215748505513</v>
      </c>
      <c r="G115" s="882">
        <f>'Step #4'!W114</f>
        <v>79.233610223938371</v>
      </c>
      <c r="H115" s="880">
        <f>'Step #4'!Y114</f>
        <v>109.70286703767516</v>
      </c>
      <c r="I115" s="867">
        <f>AVERAGE('Step #7'!I113,'Step #7'!K113,'Step #7'!M113,'Step #7'!O113,'Step #7'!Q113)</f>
        <v>88.275376500362512</v>
      </c>
    </row>
    <row r="116" spans="2:9" ht="14" thickBot="1">
      <c r="B116">
        <f>'Step #7'!B114</f>
        <v>110</v>
      </c>
      <c r="C116" s="863">
        <f>'Step #9'!AA116</f>
        <v>39873</v>
      </c>
      <c r="D116" s="866">
        <f>'Step #4'!I115</f>
        <v>66.326198376401521</v>
      </c>
      <c r="E116" s="864">
        <f>'Step #4'!E115</f>
        <v>171.61726255145996</v>
      </c>
      <c r="F116" s="883">
        <f>'Step #4'!S115</f>
        <v>69.945476661639248</v>
      </c>
      <c r="G116" s="882">
        <f>'Step #4'!W115</f>
        <v>86.612746779524315</v>
      </c>
      <c r="H116" s="880">
        <f>'Step #4'!Y115</f>
        <v>119.88380076852347</v>
      </c>
      <c r="I116" s="867">
        <f>AVERAGE('Step #7'!I114,'Step #7'!K114,'Step #7'!M114,'Step #7'!O114,'Step #7'!Q114)</f>
        <v>97.998079229590445</v>
      </c>
    </row>
    <row r="117" spans="2:9" ht="14" thickBot="1">
      <c r="B117">
        <f>'Step #7'!B115</f>
        <v>111</v>
      </c>
      <c r="C117" s="863">
        <f>'Step #9'!AA117</f>
        <v>39904</v>
      </c>
      <c r="D117" s="866">
        <f>'Step #4'!I116</f>
        <v>73.437369512370395</v>
      </c>
      <c r="E117" s="864">
        <f>'Step #4'!E116</f>
        <v>172.26595951362515</v>
      </c>
      <c r="F117" s="883">
        <f>'Step #4'!S116</f>
        <v>77.872383778426808</v>
      </c>
      <c r="G117" s="882">
        <f>'Step #4'!W116</f>
        <v>97.681451612903231</v>
      </c>
      <c r="H117" s="880">
        <f>'Step #4'!Y116</f>
        <v>134.86930683013171</v>
      </c>
      <c r="I117" s="867">
        <f>AVERAGE('Step #7'!I115,'Step #7'!K115,'Step #7'!M115,'Step #7'!O115,'Step #7'!Q115)</f>
        <v>111.62983928368685</v>
      </c>
    </row>
    <row r="118" spans="2:9" ht="14" thickBot="1">
      <c r="B118">
        <f>'Step #7'!B116</f>
        <v>112</v>
      </c>
      <c r="C118" s="863">
        <f>'Step #9'!AA118</f>
        <v>39934</v>
      </c>
      <c r="D118" s="866">
        <f>'Step #4'!I117</f>
        <v>77.730047315920984</v>
      </c>
      <c r="E118" s="864">
        <f>'Step #4'!E117</f>
        <v>173.73864027342574</v>
      </c>
      <c r="F118" s="883">
        <f>'Step #4'!S117</f>
        <v>82.061099019279169</v>
      </c>
      <c r="G118" s="882">
        <f>'Step #4'!W117</f>
        <v>111.7018342457435</v>
      </c>
      <c r="H118" s="880">
        <f>'Step #4'!Y117</f>
        <v>148.93963659664738</v>
      </c>
      <c r="I118" s="867">
        <f>AVERAGE('Step #7'!I116,'Step #7'!K116,'Step #7'!M116,'Step #7'!O116,'Step #7'!Q116)</f>
        <v>131.8801037574016</v>
      </c>
    </row>
    <row r="119" spans="2:9" ht="14" thickBot="1">
      <c r="B119">
        <f>'Step #7'!B117</f>
        <v>113</v>
      </c>
      <c r="C119" s="863">
        <f>'Step #9'!AA119</f>
        <v>39965</v>
      </c>
      <c r="D119" s="866">
        <f>'Step #4'!I118</f>
        <v>77.242827720481671</v>
      </c>
      <c r="E119" s="864">
        <f>'Step #4'!E118</f>
        <v>174.70502427424194</v>
      </c>
      <c r="F119" s="883">
        <f>'Step #4'!S118</f>
        <v>81.951830720445244</v>
      </c>
      <c r="G119" s="882">
        <f>'Step #4'!W118</f>
        <v>110.22603880331341</v>
      </c>
      <c r="H119" s="880">
        <f>'Step #4'!Y118</f>
        <v>147.22377393997721</v>
      </c>
      <c r="I119" s="867">
        <f>AVERAGE('Step #7'!I117,'Step #7'!K117,'Step #7'!M117,'Step #7'!O117,'Step #7'!Q117)</f>
        <v>129.80524738313974</v>
      </c>
    </row>
    <row r="120" spans="2:9" ht="14" thickBot="1">
      <c r="B120">
        <f>'Step #7'!B118</f>
        <v>114</v>
      </c>
      <c r="C120" s="863">
        <f>'Step #9'!AA120</f>
        <v>39995</v>
      </c>
      <c r="D120" s="866">
        <f>'Step #4'!I119</f>
        <v>83.474450636296467</v>
      </c>
      <c r="E120" s="864">
        <f>'Step #4'!E119</f>
        <v>177.20391991291012</v>
      </c>
      <c r="F120" s="883">
        <f>'Step #4'!S119</f>
        <v>88.783852956785267</v>
      </c>
      <c r="G120" s="882">
        <f>'Step #4'!W119</f>
        <v>121.20252724483032</v>
      </c>
      <c r="H120" s="880">
        <f>'Step #4'!Y119</f>
        <v>161.40849042153187</v>
      </c>
      <c r="I120" s="867">
        <f>AVERAGE('Step #7'!I118,'Step #7'!K118,'Step #7'!M118,'Step #7'!O118,'Step #7'!Q118)</f>
        <v>146.28671708167025</v>
      </c>
    </row>
    <row r="121" spans="2:9" ht="14" thickBot="1">
      <c r="B121">
        <f>'Step #7'!B119</f>
        <v>115</v>
      </c>
      <c r="C121" s="863">
        <f>'Step #9'!AA121</f>
        <v>40026</v>
      </c>
      <c r="D121" s="866">
        <f>'Step #4'!I120</f>
        <v>86.557970229239203</v>
      </c>
      <c r="E121" s="864">
        <f>'Step #4'!E120</f>
        <v>179.02296854496731</v>
      </c>
      <c r="F121" s="883">
        <f>'Step #4'!S120</f>
        <v>92.041005440297468</v>
      </c>
      <c r="G121" s="882">
        <f>'Step #4'!W120</f>
        <v>125.35324991076769</v>
      </c>
      <c r="H121" s="880">
        <f>'Step #4'!Y120</f>
        <v>168.61522505550056</v>
      </c>
      <c r="I121" s="867">
        <f>AVERAGE('Step #7'!I119,'Step #7'!K119,'Step #7'!M119,'Step #7'!O119,'Step #7'!Q119)</f>
        <v>142.04501895468454</v>
      </c>
    </row>
    <row r="122" spans="2:9" ht="14" thickBot="1">
      <c r="B122">
        <f>'Step #7'!B120</f>
        <v>116</v>
      </c>
      <c r="C122" s="863">
        <f>'Step #9'!AA122</f>
        <v>40057</v>
      </c>
      <c r="D122" s="866">
        <f>'Step #4'!I121</f>
        <v>89.202179730767241</v>
      </c>
      <c r="E122" s="864">
        <f>'Step #4'!E121</f>
        <v>181.17544204300879</v>
      </c>
      <c r="F122" s="883">
        <f>'Step #4'!S121</f>
        <v>95.481101246008237</v>
      </c>
      <c r="G122" s="882">
        <f>'Step #4'!W121</f>
        <v>131.90227959615999</v>
      </c>
      <c r="H122" s="880">
        <f>'Step #4'!Y121</f>
        <v>177.19472413210809</v>
      </c>
      <c r="I122" s="867">
        <f>AVERAGE('Step #7'!I120,'Step #7'!K120,'Step #7'!M120,'Step #7'!O120,'Step #7'!Q120)</f>
        <v>148.6127033384204</v>
      </c>
    </row>
    <row r="123" spans="2:9" ht="14" thickBot="1">
      <c r="B123">
        <f>'Step #7'!B121</f>
        <v>117</v>
      </c>
      <c r="C123" s="863">
        <f>'Step #9'!AA123</f>
        <v>40087</v>
      </c>
      <c r="D123" s="866">
        <f>'Step #4'!I122</f>
        <v>87.903952489540742</v>
      </c>
      <c r="E123" s="864">
        <f>'Step #4'!E122</f>
        <v>181.92396567199981</v>
      </c>
      <c r="F123" s="883">
        <f>'Step #4'!S122</f>
        <v>93.426009905457633</v>
      </c>
      <c r="G123" s="882">
        <f>'Step #4'!W122</f>
        <v>129.13507803772325</v>
      </c>
      <c r="H123" s="880">
        <f>'Step #4'!Y122</f>
        <v>171.36067136599743</v>
      </c>
      <c r="I123" s="867">
        <f>AVERAGE('Step #7'!I121,'Step #7'!K121,'Step #7'!M121,'Step #7'!O121,'Step #7'!Q121)</f>
        <v>146.74524319854387</v>
      </c>
    </row>
    <row r="124" spans="2:9" ht="14" thickBot="1">
      <c r="B124">
        <f>'Step #7'!B122</f>
        <v>118</v>
      </c>
      <c r="C124" s="863">
        <f>'Step #9'!AA124</f>
        <v>40118</v>
      </c>
      <c r="D124" s="866">
        <f>'Step #4'!I123</f>
        <v>93.31944043792177</v>
      </c>
      <c r="E124" s="864">
        <f>'Step #4'!E123</f>
        <v>184.42375673877487</v>
      </c>
      <c r="F124" s="883">
        <f>'Step #4'!S123</f>
        <v>98.681697103804979</v>
      </c>
      <c r="G124" s="882">
        <f>'Step #4'!W123</f>
        <v>134.02376361082656</v>
      </c>
      <c r="H124" s="880">
        <f>'Step #4'!Y123</f>
        <v>178.33861192619301</v>
      </c>
      <c r="I124" s="867">
        <f>AVERAGE('Step #7'!I122,'Step #7'!K122,'Step #7'!M122,'Step #7'!O122,'Step #7'!Q122)</f>
        <v>154.09007644000769</v>
      </c>
    </row>
    <row r="125" spans="2:9" ht="14" thickBot="1">
      <c r="B125">
        <f>'Step #7'!B123</f>
        <v>119</v>
      </c>
      <c r="C125" s="863">
        <f>'Step #9'!AA125</f>
        <v>40148</v>
      </c>
      <c r="D125" s="866">
        <f>'Step #4'!I124</f>
        <v>94.592718923610221</v>
      </c>
      <c r="E125" s="864">
        <f>'Step #4'!E124</f>
        <v>181.30606600987466</v>
      </c>
      <c r="F125" s="883">
        <f>'Step #4'!S124</f>
        <v>100.8868323460721</v>
      </c>
      <c r="G125" s="882">
        <f>'Step #4'!W124</f>
        <v>132.91692065044572</v>
      </c>
      <c r="H125" s="880">
        <f>'Step #4'!Y124</f>
        <v>179.25378822128556</v>
      </c>
      <c r="I125" s="867">
        <f>AVERAGE('Step #7'!I123,'Step #7'!K123,'Step #7'!M123,'Step #7'!O123,'Step #7'!Q123)</f>
        <v>152.78523713734847</v>
      </c>
    </row>
    <row r="126" spans="2:9" ht="14" thickBot="1">
      <c r="B126">
        <f>'Step #7'!B124</f>
        <v>120</v>
      </c>
      <c r="C126" s="863">
        <f>'Step #9'!AA126</f>
        <v>40179</v>
      </c>
      <c r="D126" s="866">
        <f>'Step #4'!I125</f>
        <v>91.645739218264211</v>
      </c>
      <c r="E126" s="864">
        <f>'Step #4'!E125</f>
        <v>184.16937375386254</v>
      </c>
      <c r="F126" s="883">
        <f>'Step #4'!S125</f>
        <v>97.958898555296088</v>
      </c>
      <c r="G126" s="882">
        <f>'Step #4'!W125</f>
        <v>129.17781104997474</v>
      </c>
      <c r="H126" s="880">
        <f>'Step #4'!Y125</f>
        <v>176.39533832332731</v>
      </c>
      <c r="I126" s="867">
        <f>AVERAGE('Step #7'!I124,'Step #7'!K124,'Step #7'!M124,'Step #7'!O124,'Step #7'!Q124)</f>
        <v>143.71238797531083</v>
      </c>
    </row>
    <row r="127" spans="2:9" ht="14" thickBot="1">
      <c r="B127">
        <f>'Step #7'!B125</f>
        <v>121</v>
      </c>
      <c r="C127" s="863">
        <f>'Step #9'!AA127</f>
        <v>40210</v>
      </c>
      <c r="D127" s="866">
        <f>'Step #4'!I126</f>
        <v>94.50457116455199</v>
      </c>
      <c r="E127" s="864">
        <f>'Step #4'!E126</f>
        <v>184.57597951694638</v>
      </c>
      <c r="F127" s="883">
        <f>'Step #4'!S126</f>
        <v>101.2500490171752</v>
      </c>
      <c r="G127" s="882">
        <f>'Step #4'!W126</f>
        <v>129.4611381640855</v>
      </c>
      <c r="H127" s="880">
        <f>'Step #4'!Y126</f>
        <v>178.968740078124</v>
      </c>
      <c r="I127" s="867">
        <f>AVERAGE('Step #7'!I125,'Step #7'!K125,'Step #7'!M125,'Step #7'!O125,'Step #7'!Q125)</f>
        <v>147.27441837339728</v>
      </c>
    </row>
    <row r="128" spans="2:9" ht="14" thickBot="1">
      <c r="B128">
        <f>'Step #7'!B126</f>
        <v>122</v>
      </c>
      <c r="C128" s="863">
        <f>'Step #9'!AA128</f>
        <v>40238</v>
      </c>
      <c r="D128" s="866">
        <f>'Step #4'!I127</f>
        <v>99.84676107869646</v>
      </c>
      <c r="E128" s="864">
        <f>'Step #4'!E127</f>
        <v>184.41740733947142</v>
      </c>
      <c r="F128" s="883">
        <f>'Step #4'!S127</f>
        <v>107.20377900091319</v>
      </c>
      <c r="G128" s="882">
        <f>'Step #4'!W127</f>
        <v>138.14854226830883</v>
      </c>
      <c r="H128" s="880">
        <f>'Step #4'!Y127</f>
        <v>191.60185578562266</v>
      </c>
      <c r="I128" s="867">
        <f>AVERAGE('Step #7'!I126,'Step #7'!K126,'Step #7'!M126,'Step #7'!O126,'Step #7'!Q126)</f>
        <v>156.04081278346024</v>
      </c>
    </row>
    <row r="129" spans="2:9" ht="14" thickBot="1">
      <c r="B129">
        <f>'Step #7'!B127</f>
        <v>123</v>
      </c>
      <c r="C129" s="863">
        <f>'Step #9'!AA129</f>
        <v>40269</v>
      </c>
      <c r="D129" s="866">
        <f>'Step #4'!I128</f>
        <v>101.80894208052527</v>
      </c>
      <c r="E129" s="864">
        <f>'Step #4'!E128</f>
        <v>186.40419950355295</v>
      </c>
      <c r="F129" s="883">
        <f>'Step #4'!S128</f>
        <v>109.93569185432226</v>
      </c>
      <c r="G129" s="882">
        <f>'Step #4'!W128</f>
        <v>135.78782581386832</v>
      </c>
      <c r="H129" s="880">
        <f>'Step #4'!Y128</f>
        <v>192.77158948608346</v>
      </c>
      <c r="I129" s="867">
        <f>AVERAGE('Step #7'!I127,'Step #7'!K127,'Step #7'!M127,'Step #7'!O127,'Step #7'!Q127)</f>
        <v>154.59822380497491</v>
      </c>
    </row>
    <row r="130" spans="2:9" ht="14" thickBot="1">
      <c r="B130">
        <f>'Step #7'!B128</f>
        <v>124</v>
      </c>
      <c r="C130" s="863">
        <f>'Step #9'!AA130</f>
        <v>40299</v>
      </c>
      <c r="D130" s="866">
        <f>'Step #4'!I129</f>
        <v>93.719778599838179</v>
      </c>
      <c r="E130" s="864">
        <f>'Step #4'!E129</f>
        <v>187.77298346876907</v>
      </c>
      <c r="F130" s="883">
        <f>'Step #4'!S129</f>
        <v>101.1392952770274</v>
      </c>
      <c r="G130" s="882">
        <f>'Step #4'!W129</f>
        <v>121.15145043086464</v>
      </c>
      <c r="H130" s="880">
        <f>'Step #4'!Y129</f>
        <v>175.22560462286651</v>
      </c>
      <c r="I130" s="867">
        <f>AVERAGE('Step #7'!I128,'Step #7'!K128,'Step #7'!M128,'Step #7'!O128,'Step #7'!Q128)</f>
        <v>144.17038852554691</v>
      </c>
    </row>
    <row r="131" spans="2:9" ht="14" thickBot="1">
      <c r="B131">
        <f>'Step #7'!B129</f>
        <v>125</v>
      </c>
      <c r="C131" s="863">
        <f>'Step #9'!AA131</f>
        <v>40330</v>
      </c>
      <c r="D131" s="866">
        <f>'Step #4'!I130</f>
        <v>88.449786155618142</v>
      </c>
      <c r="E131" s="864">
        <f>'Step #4'!E130</f>
        <v>190.83890217257991</v>
      </c>
      <c r="F131" s="883">
        <f>'Step #4'!S130</f>
        <v>94.978195775338037</v>
      </c>
      <c r="G131" s="882">
        <f>'Step #4'!W130</f>
        <v>119.73501766104695</v>
      </c>
      <c r="H131" s="880">
        <f>'Step #4'!Y130</f>
        <v>168.5581452383046</v>
      </c>
      <c r="I131" s="867">
        <f>AVERAGE('Step #7'!I129,'Step #7'!K129,'Step #7'!M129,'Step #7'!O129,'Step #7'!Q129)</f>
        <v>143.74773218233287</v>
      </c>
    </row>
    <row r="132" spans="2:9" ht="14" thickBot="1">
      <c r="B132">
        <f>'Step #7'!B130</f>
        <v>126</v>
      </c>
      <c r="C132" s="863">
        <f>'Step #9'!AA132</f>
        <v>40360</v>
      </c>
      <c r="D132" s="866">
        <f>'Step #4'!I131</f>
        <v>94.940551372346192</v>
      </c>
      <c r="E132" s="864">
        <f>'Step #4'!E131</f>
        <v>192.62576966115915</v>
      </c>
      <c r="F132" s="883">
        <f>'Step #4'!S131</f>
        <v>102.08534466943175</v>
      </c>
      <c r="G132" s="882">
        <f>'Step #4'!W131</f>
        <v>132.10510930380246</v>
      </c>
      <c r="H132" s="880">
        <f>'Step #4'!Y131</f>
        <v>182.82884271031898</v>
      </c>
      <c r="I132" s="867">
        <f>AVERAGE('Step #7'!I130,'Step #7'!K130,'Step #7'!M130,'Step #7'!O130,'Step #7'!Q130)</f>
        <v>156.74103656264904</v>
      </c>
    </row>
    <row r="133" spans="2:9" ht="14" thickBot="1">
      <c r="B133">
        <f>'Step #7'!B131</f>
        <v>127</v>
      </c>
      <c r="C133" s="863">
        <f>'Step #9'!AA133</f>
        <v>40391</v>
      </c>
      <c r="D133" s="866">
        <f>'Step #4'!I132</f>
        <v>90.670068658298675</v>
      </c>
      <c r="E133" s="864">
        <f>'Step #4'!E132</f>
        <v>195.49428716867806</v>
      </c>
      <c r="F133" s="883">
        <f>'Step #4'!S132</f>
        <v>97.238321004250039</v>
      </c>
      <c r="G133" s="882">
        <f>'Step #4'!W132</f>
        <v>127.85583996588311</v>
      </c>
      <c r="H133" s="880">
        <f>'Step #4'!Y132</f>
        <v>176.7462398541399</v>
      </c>
      <c r="I133" s="867">
        <f>AVERAGE('Step #7'!I131,'Step #7'!K131,'Step #7'!M131,'Step #7'!O131,'Step #7'!Q131)</f>
        <v>152.29076722224124</v>
      </c>
    </row>
    <row r="134" spans="2:9" ht="14" thickBot="1">
      <c r="B134">
        <f>'Step #7'!B132</f>
        <v>128</v>
      </c>
      <c r="C134" s="863">
        <f>'Step #9'!AA134</f>
        <v>40422</v>
      </c>
      <c r="D134" s="866">
        <f>'Step #4'!I133</f>
        <v>98.263934221075289</v>
      </c>
      <c r="E134" s="864">
        <f>'Step #4'!E133</f>
        <v>195.49577954885618</v>
      </c>
      <c r="F134" s="883">
        <f>'Step #4'!S133</f>
        <v>105.92563555991752</v>
      </c>
      <c r="G134" s="882">
        <f>'Step #4'!W133</f>
        <v>141.17025875056203</v>
      </c>
      <c r="H134" s="880">
        <f>'Step #4'!Y133</f>
        <v>195.81281866123985</v>
      </c>
      <c r="I134" s="867">
        <f>AVERAGE('Step #7'!I132,'Step #7'!K132,'Step #7'!M132,'Step #7'!O132,'Step #7'!Q132)</f>
        <v>167.81941866888957</v>
      </c>
    </row>
    <row r="135" spans="2:9" ht="14" thickBot="1">
      <c r="B135">
        <f>'Step #7'!B133</f>
        <v>129</v>
      </c>
      <c r="C135" s="863">
        <f>'Step #9'!AA135</f>
        <v>40452</v>
      </c>
      <c r="D135" s="866">
        <f>'Step #4'!I134</f>
        <v>102.56398557999142</v>
      </c>
      <c r="E135" s="864">
        <f>'Step #4'!E134</f>
        <v>196.19860921021072</v>
      </c>
      <c r="F135" s="883">
        <f>'Step #4'!S134</f>
        <v>110.63790438333669</v>
      </c>
      <c r="G135" s="882">
        <f>'Step #4'!W134</f>
        <v>146.17496083048641</v>
      </c>
      <c r="H135" s="880">
        <f>'Step #4'!Y134</f>
        <v>203.53308585671545</v>
      </c>
      <c r="I135" s="867">
        <f>AVERAGE('Step #7'!I133,'Step #7'!K133,'Step #7'!M133,'Step #7'!O133,'Step #7'!Q133)</f>
        <v>174.9677975256914</v>
      </c>
    </row>
    <row r="136" spans="2:9" ht="14" thickBot="1">
      <c r="B136">
        <f>'Step #7'!B134</f>
        <v>130</v>
      </c>
      <c r="C136" s="863">
        <f>'Step #9'!AA136</f>
        <v>40483</v>
      </c>
      <c r="D136" s="866">
        <f>'Step #4'!I135</f>
        <v>102.56398557999142</v>
      </c>
      <c r="E136" s="864">
        <f>'Step #4'!E135</f>
        <v>195.0980466642861</v>
      </c>
      <c r="F136" s="883">
        <f>'Step #4'!S135</f>
        <v>111.27481958694318</v>
      </c>
      <c r="G136" s="882">
        <f>'Step #4'!W135</f>
        <v>139.56494606659282</v>
      </c>
      <c r="H136" s="880">
        <f>'Step #4'!Y135</f>
        <v>199.20511451677029</v>
      </c>
      <c r="I136" s="867">
        <f>AVERAGE('Step #7'!I134,'Step #7'!K134,'Step #7'!M134,'Step #7'!O134,'Step #7'!Q134)</f>
        <v>171.52872304693801</v>
      </c>
    </row>
    <row r="137" spans="2:9" ht="14" thickBot="1">
      <c r="B137">
        <f>'Step #7'!B135</f>
        <v>131</v>
      </c>
      <c r="C137" s="863">
        <f>'Step #9'!AA137</f>
        <v>40513</v>
      </c>
      <c r="D137" s="866">
        <f>'Step #4'!I136</f>
        <v>108.84816495221826</v>
      </c>
      <c r="E137" s="864">
        <f>'Step #4'!E136</f>
        <v>191.98317789063185</v>
      </c>
      <c r="F137" s="883">
        <f>'Step #4'!S136</f>
        <v>118.24355018754534</v>
      </c>
      <c r="G137" s="882">
        <f>'Step #4'!W136</f>
        <v>148.81896094173709</v>
      </c>
      <c r="H137" s="880">
        <f>'Step #4'!Y136</f>
        <v>208.91382372018379</v>
      </c>
      <c r="I137" s="867">
        <f>AVERAGE('Step #7'!I135,'Step #7'!K135,'Step #7'!M135,'Step #7'!O135,'Step #7'!Q135)</f>
        <v>175.47505753765506</v>
      </c>
    </row>
    <row r="138" spans="2:9" ht="14" thickBot="1">
      <c r="B138">
        <f>'Step #7'!B136</f>
        <v>132</v>
      </c>
      <c r="C138" s="863">
        <f>'Step #9'!AA138</f>
        <v>40544</v>
      </c>
      <c r="D138" s="866">
        <f>'Step #4'!I137</f>
        <v>111.97014904234328</v>
      </c>
      <c r="E138" s="864">
        <f>'Step #4'!E137</f>
        <v>193.00369459063739</v>
      </c>
      <c r="F138" s="883">
        <f>'Step #4'!S137</f>
        <v>121.45431964662355</v>
      </c>
      <c r="G138" s="882">
        <f>'Step #4'!W137</f>
        <v>152.263299672274</v>
      </c>
      <c r="H138" s="880">
        <f>'Step #4'!Y137</f>
        <v>215.90617357962088</v>
      </c>
      <c r="I138" s="867">
        <f>AVERAGE('Step #7'!I136,'Step #7'!K136,'Step #7'!M136,'Step #7'!O136,'Step #7'!Q136)</f>
        <v>178.1520837845593</v>
      </c>
    </row>
    <row r="139" spans="2:9" ht="14" thickBot="1">
      <c r="B139">
        <f>'Step #7'!B137</f>
        <v>133</v>
      </c>
      <c r="C139" s="863">
        <f>'Step #9'!AA139</f>
        <v>40575</v>
      </c>
      <c r="D139" s="866">
        <f>'Step #4'!I138</f>
        <v>115.85968540233824</v>
      </c>
      <c r="E139" s="864">
        <f>'Step #4'!E138</f>
        <v>193.35033380474457</v>
      </c>
      <c r="F139" s="883">
        <f>'Step #4'!S138</f>
        <v>125.82293568196729</v>
      </c>
      <c r="G139" s="882">
        <f>'Step #4'!W138</f>
        <v>156.38887504693389</v>
      </c>
      <c r="H139" s="880">
        <f>'Step #4'!Y138</f>
        <v>221.86055844498478</v>
      </c>
      <c r="I139" s="867">
        <f>AVERAGE('Step #7'!I137,'Step #7'!K137,'Step #7'!M137,'Step #7'!O137,'Step #7'!Q137)</f>
        <v>176.31425510916702</v>
      </c>
    </row>
    <row r="140" spans="2:9" ht="14" thickBot="1">
      <c r="B140">
        <f>'Step #7'!B138</f>
        <v>134</v>
      </c>
      <c r="C140" s="863">
        <f>'Step #9'!AA140</f>
        <v>40603</v>
      </c>
      <c r="D140" s="866">
        <f>'Step #4'!I139</f>
        <v>115.37239702162942</v>
      </c>
      <c r="E140" s="864">
        <f>'Step #4'!E139</f>
        <v>193.29573982440925</v>
      </c>
      <c r="F140" s="883">
        <f>'Step #4'!S139</f>
        <v>125.89825854215924</v>
      </c>
      <c r="G140" s="882">
        <f>'Step #4'!W139</f>
        <v>155.71735835237729</v>
      </c>
      <c r="H140" s="880">
        <f>'Step #4'!Y139</f>
        <v>222.93237909916695</v>
      </c>
      <c r="I140" s="867">
        <f>AVERAGE('Step #7'!I138,'Step #7'!K138,'Step #7'!M138,'Step #7'!O138,'Step #7'!Q138)</f>
        <v>179.87395510504695</v>
      </c>
    </row>
    <row r="141" spans="2:9" ht="14" thickBot="1">
      <c r="B141">
        <f>'Step #7'!B139</f>
        <v>135</v>
      </c>
      <c r="C141" s="863">
        <f>'Step #9'!AA141</f>
        <v>40634</v>
      </c>
      <c r="D141" s="866">
        <f>'Step #4'!I140</f>
        <v>119.22946560679016</v>
      </c>
      <c r="E141" s="864">
        <f>'Step #4'!E140</f>
        <v>195.86987855824134</v>
      </c>
      <c r="F141" s="883">
        <f>'Step #4'!S140</f>
        <v>130.17349238095179</v>
      </c>
      <c r="G141" s="882">
        <f>'Step #4'!W140</f>
        <v>163.87252641045015</v>
      </c>
      <c r="H141" s="880">
        <f>'Step #4'!Y140</f>
        <v>233.17392271908841</v>
      </c>
      <c r="I141" s="867">
        <f>AVERAGE('Step #7'!I139,'Step #7'!K139,'Step #7'!M139,'Step #7'!O139,'Step #7'!Q139)</f>
        <v>187.17645188578007</v>
      </c>
    </row>
    <row r="142" spans="2:9" ht="14" thickBot="1">
      <c r="B142">
        <f>'Step #7'!B140</f>
        <v>136</v>
      </c>
      <c r="C142" s="863">
        <f>'Step #9'!AA142</f>
        <v>40664</v>
      </c>
      <c r="D142" s="866">
        <f>'Step #4'!I141</f>
        <v>117.89236905015595</v>
      </c>
      <c r="E142" s="864">
        <f>'Step #4'!E141</f>
        <v>198.43386910686201</v>
      </c>
      <c r="F142" s="883">
        <f>'Step #4'!S141</f>
        <v>128.66116505693705</v>
      </c>
      <c r="G142" s="882">
        <f>'Step #4'!W141</f>
        <v>159.17128666057877</v>
      </c>
      <c r="H142" s="880">
        <f>'Step #4'!Y141</f>
        <v>228.41043134175348</v>
      </c>
      <c r="I142" s="867">
        <f>AVERAGE('Step #7'!I140,'Step #7'!K140,'Step #7'!M140,'Step #7'!O140,'Step #7'!Q140)</f>
        <v>184.52518044573421</v>
      </c>
    </row>
    <row r="143" spans="2:9" ht="14" thickBot="1">
      <c r="B143">
        <f>'Step #7'!B141</f>
        <v>137</v>
      </c>
      <c r="C143" s="863">
        <f>'Step #9'!AA143</f>
        <v>40695</v>
      </c>
      <c r="D143" s="866">
        <f>'Step #4'!I142</f>
        <v>115.33176409701665</v>
      </c>
      <c r="E143" s="864">
        <f>'Step #4'!E142</f>
        <v>197.67614698913656</v>
      </c>
      <c r="F143" s="883">
        <f>'Step #4'!S142</f>
        <v>125.86332917775951</v>
      </c>
      <c r="G143" s="882">
        <f>'Step #4'!W142</f>
        <v>156.77270441155338</v>
      </c>
      <c r="H143" s="880">
        <f>'Step #4'!Y142</f>
        <v>226.02868565308603</v>
      </c>
      <c r="I143" s="867">
        <f>AVERAGE('Step #7'!I141,'Step #7'!K141,'Step #7'!M141,'Step #7'!O141,'Step #7'!Q141)</f>
        <v>178.25538505912672</v>
      </c>
    </row>
    <row r="144" spans="2:9" ht="14" thickBot="1">
      <c r="B144">
        <f>'Step #7'!B142</f>
        <v>138</v>
      </c>
      <c r="C144" s="863">
        <f>'Step #9'!AA144</f>
        <v>40725</v>
      </c>
      <c r="D144" s="866">
        <f>'Step #4'!I143</f>
        <v>113.58495315689319</v>
      </c>
      <c r="E144" s="864">
        <f>'Step #4'!E143</f>
        <v>200.79047307908962</v>
      </c>
      <c r="F144" s="883">
        <f>'Step #4'!S143</f>
        <v>123.51374312631138</v>
      </c>
      <c r="G144" s="882">
        <f>'Step #4'!W143</f>
        <v>154.37409319099427</v>
      </c>
      <c r="H144" s="880">
        <f>'Step #4'!Y143</f>
        <v>220.6697062443462</v>
      </c>
      <c r="I144" s="867">
        <f>AVERAGE('Step #7'!I142,'Step #7'!K142,'Step #7'!M142,'Step #7'!O142,'Step #7'!Q142)</f>
        <v>182.4906349992321</v>
      </c>
    </row>
    <row r="145" spans="2:9" ht="14" thickBot="1">
      <c r="B145">
        <f>'Step #7'!B143</f>
        <v>139</v>
      </c>
      <c r="C145" s="863">
        <f>'Step #9'!AA145</f>
        <v>40756</v>
      </c>
      <c r="D145" s="866">
        <f>'Step #4'!I144</f>
        <v>107.34053843620501</v>
      </c>
      <c r="E145" s="864">
        <f>'Step #4'!E144</f>
        <v>203.73046203004947</v>
      </c>
      <c r="F145" s="883">
        <f>'Step #4'!S144</f>
        <v>116.07407986582692</v>
      </c>
      <c r="G145" s="882">
        <f>'Step #4'!W144</f>
        <v>141.32567654325567</v>
      </c>
      <c r="H145" s="880">
        <f>'Step #4'!Y144</f>
        <v>202.3301777380868</v>
      </c>
      <c r="I145" s="867">
        <f>AVERAGE('Step #7'!I143,'Step #7'!K143,'Step #7'!M143,'Step #7'!O143,'Step #7'!Q143)</f>
        <v>164.51762785862215</v>
      </c>
    </row>
    <row r="146" spans="2:9" ht="14" thickBot="1">
      <c r="B146">
        <f>'Step #7'!B144</f>
        <v>140</v>
      </c>
      <c r="C146" s="863">
        <f>'Step #9'!AA146</f>
        <v>40787</v>
      </c>
      <c r="D146" s="866">
        <f>'Step #4'!I145</f>
        <v>99.374768963247448</v>
      </c>
      <c r="E146" s="864">
        <f>'Step #4'!E145</f>
        <v>205.57501679606057</v>
      </c>
      <c r="F146" s="883">
        <f>'Step #4'!S145</f>
        <v>106.54675541167526</v>
      </c>
      <c r="G146" s="882">
        <f>'Step #4'!W145</f>
        <v>123.95983502449832</v>
      </c>
      <c r="H146" s="880">
        <f>'Step #4'!Y145</f>
        <v>181.48983070931322</v>
      </c>
      <c r="I146" s="867">
        <f>AVERAGE('Step #7'!I144,'Step #7'!K144,'Step #7'!M144,'Step #7'!O144,'Step #7'!Q144)</f>
        <v>138.15134359435962</v>
      </c>
    </row>
    <row r="147" spans="2:9" ht="14" thickBot="1">
      <c r="B147">
        <f>'Step #7'!B145</f>
        <v>141</v>
      </c>
      <c r="C147" s="863">
        <f>'Step #9'!AA147</f>
        <v>40817</v>
      </c>
      <c r="D147" s="866">
        <f>'Step #4'!I146</f>
        <v>110.79148864155613</v>
      </c>
      <c r="E147" s="864">
        <f>'Step #4'!E146</f>
        <v>205.91324441279991</v>
      </c>
      <c r="F147" s="883">
        <f>'Step #4'!S146</f>
        <v>119.37606784005706</v>
      </c>
      <c r="G147" s="882">
        <f>'Step #4'!W146</f>
        <v>136.62443679338429</v>
      </c>
      <c r="H147" s="880">
        <f>'Step #4'!Y146</f>
        <v>199.94845269311455</v>
      </c>
      <c r="I147" s="867">
        <f>AVERAGE('Step #7'!I145,'Step #7'!K145,'Step #7'!M145,'Step #7'!O145,'Step #7'!Q145)</f>
        <v>155.45954449127444</v>
      </c>
    </row>
    <row r="148" spans="2:9" ht="14" thickBot="1">
      <c r="B148">
        <f>'Step #7'!B146</f>
        <v>142</v>
      </c>
      <c r="C148" s="863">
        <f>'Step #9'!AA148</f>
        <v>40848</v>
      </c>
      <c r="D148" s="866">
        <f>'Step #4'!I147</f>
        <v>110.34122703313416</v>
      </c>
      <c r="E148" s="864">
        <f>'Step #4'!E147</f>
        <v>205.3176219166069</v>
      </c>
      <c r="F148" s="883">
        <f>'Step #4'!S147</f>
        <v>119.03279238273336</v>
      </c>
      <c r="G148" s="882">
        <f>'Step #4'!W147</f>
        <v>132.69072540085014</v>
      </c>
      <c r="H148" s="880">
        <f>'Step #4'!Y147</f>
        <v>196.3758341601133</v>
      </c>
      <c r="I148" s="867">
        <f>AVERAGE('Step #7'!I146,'Step #7'!K146,'Step #7'!M146,'Step #7'!O146,'Step #7'!Q146)</f>
        <v>152.91952365405297</v>
      </c>
    </row>
    <row r="149" spans="2:9" ht="14" thickBot="1">
      <c r="B149">
        <f>'Step #7'!B147</f>
        <v>143</v>
      </c>
      <c r="C149" s="863">
        <f>'Step #9'!AA149</f>
        <v>40878</v>
      </c>
      <c r="D149" s="866">
        <f>'Step #4'!I148</f>
        <v>110.79148864155613</v>
      </c>
      <c r="E149" s="864">
        <f>'Step #4'!E148</f>
        <v>206.5750471863478</v>
      </c>
      <c r="F149" s="883">
        <f>'Step #4'!S148</f>
        <v>119.33792399975947</v>
      </c>
      <c r="G149" s="882">
        <f>'Step #4'!W148</f>
        <v>125.30301327128018</v>
      </c>
      <c r="H149" s="880">
        <f>'Step #4'!Y148</f>
        <v>189.46868083071882</v>
      </c>
      <c r="I149" s="867">
        <f>AVERAGE('Step #7'!I147,'Step #7'!K147,'Step #7'!M147,'Step #7'!O147,'Step #7'!Q147)</f>
        <v>144.9207814788852</v>
      </c>
    </row>
    <row r="150" spans="2:9" ht="14" thickBot="1">
      <c r="B150">
        <f>'Step #7'!B148</f>
        <v>144</v>
      </c>
      <c r="C150" s="863">
        <f>'Step #9'!AA150</f>
        <v>40909</v>
      </c>
      <c r="D150" s="866">
        <f>'Step #4'!I149</f>
        <v>116.6646106260973</v>
      </c>
      <c r="E150" s="864">
        <f>'Step #4'!E149</f>
        <v>209.37222892135102</v>
      </c>
      <c r="F150" s="883">
        <f>'Step #4'!S149</f>
        <v>126.10126726294159</v>
      </c>
      <c r="G150" s="882">
        <f>'Step #4'!W149</f>
        <v>138.70877930180922</v>
      </c>
      <c r="H150" s="880">
        <f>'Step #4'!Y149</f>
        <v>207.39564508863785</v>
      </c>
      <c r="I150" s="867">
        <f>AVERAGE('Step #7'!I148,'Step #7'!K148,'Step #7'!M148,'Step #7'!O148,'Step #7'!Q148)</f>
        <v>162.72690766168881</v>
      </c>
    </row>
    <row r="151" spans="2:9" ht="14" thickBot="1">
      <c r="B151">
        <f>'Step #7'!B149</f>
        <v>145</v>
      </c>
      <c r="C151" s="863">
        <f>'Step #9'!AA151</f>
        <v>40940</v>
      </c>
      <c r="D151" s="866">
        <f>'Step #4'!I150</f>
        <v>121.72850661609425</v>
      </c>
      <c r="E151" s="864">
        <f>'Step #4'!E150</f>
        <v>209.29731143640774</v>
      </c>
      <c r="F151" s="883">
        <f>'Step #4'!S150</f>
        <v>131.47053101756694</v>
      </c>
      <c r="G151" s="882">
        <f>'Step #4'!W150</f>
        <v>145.83726863333163</v>
      </c>
      <c r="H151" s="880">
        <f>'Step #4'!Y150</f>
        <v>217.2600283974671</v>
      </c>
      <c r="I151" s="867">
        <f>AVERAGE('Step #7'!I149,'Step #7'!K149,'Step #7'!M149,'Step #7'!O149,'Step #7'!Q149)</f>
        <v>171.52308155431172</v>
      </c>
    </row>
    <row r="152" spans="2:9" ht="14" thickBot="1">
      <c r="B152">
        <f>'Step #7'!B150</f>
        <v>146</v>
      </c>
      <c r="C152" s="863">
        <f>'Step #9'!AA152</f>
        <v>40969</v>
      </c>
      <c r="D152" s="866">
        <f>'Step #4'!I151</f>
        <v>125.09559291876174</v>
      </c>
      <c r="E152" s="864">
        <f>'Step #4'!E151</f>
        <v>207.871898426977</v>
      </c>
      <c r="F152" s="883">
        <f>'Step #4'!S151</f>
        <v>134.9605347856205</v>
      </c>
      <c r="G152" s="882">
        <f>'Step #4'!W151</f>
        <v>144.74819970889402</v>
      </c>
      <c r="H152" s="880">
        <f>'Step #4'!Y151</f>
        <v>220.06100624802079</v>
      </c>
      <c r="I152" s="867">
        <f>AVERAGE('Step #7'!I150,'Step #7'!K150,'Step #7'!M150,'Step #7'!O150,'Step #7'!Q150)</f>
        <v>166.43877550175941</v>
      </c>
    </row>
    <row r="153" spans="2:9" ht="14" thickBot="1">
      <c r="B153">
        <f>'Step #7'!B151</f>
        <v>147</v>
      </c>
      <c r="C153" s="863">
        <f>'Step #9'!AA153</f>
        <v>41000</v>
      </c>
      <c r="D153" s="866">
        <f>'Step #4'!I152</f>
        <v>124.80501462205686</v>
      </c>
      <c r="E153" s="864">
        <f>'Step #4'!E152</f>
        <v>210.4620191958079</v>
      </c>
      <c r="F153" s="883">
        <f>'Step #4'!S152</f>
        <v>134.61799488444581</v>
      </c>
      <c r="G153" s="882">
        <f>'Step #4'!W152</f>
        <v>142.17400650816535</v>
      </c>
      <c r="H153" s="880">
        <f>'Step #4'!Y152</f>
        <v>217.86889354335406</v>
      </c>
      <c r="I153" s="867">
        <f>AVERAGE('Step #7'!I151,'Step #7'!K151,'Step #7'!M151,'Step #7'!O151,'Step #7'!Q151)</f>
        <v>166.98373410629506</v>
      </c>
    </row>
    <row r="154" spans="2:9" ht="14" thickBot="1">
      <c r="B154">
        <f>'Step #7'!B152</f>
        <v>148</v>
      </c>
      <c r="C154" s="863">
        <f>'Step #9'!AA154</f>
        <v>41030</v>
      </c>
      <c r="D154" s="866">
        <f>'Step #4'!I153</f>
        <v>117.30970594658127</v>
      </c>
      <c r="E154" s="864">
        <f>'Step #4'!E153</f>
        <v>212.46853791242603</v>
      </c>
      <c r="F154" s="883">
        <f>'Step #4'!S153</f>
        <v>126.22363705863707</v>
      </c>
      <c r="G154" s="882">
        <f>'Step #4'!W153</f>
        <v>126.43191805459625</v>
      </c>
      <c r="H154" s="880">
        <f>'Step #4'!Y153</f>
        <v>198.749054002668</v>
      </c>
      <c r="I154" s="867">
        <f>AVERAGE('Step #7'!I152,'Step #7'!K152,'Step #7'!M152,'Step #7'!O152,'Step #7'!Q152)</f>
        <v>148.9621407148845</v>
      </c>
    </row>
    <row r="155" spans="2:9" ht="14" thickBot="1">
      <c r="B155">
        <f>'Step #7'!B153</f>
        <v>149</v>
      </c>
      <c r="C155" s="863">
        <f>'Step #9'!AA155</f>
        <v>41061</v>
      </c>
      <c r="D155" s="866">
        <f>'Step #4'!I154</f>
        <v>121.44105071957398</v>
      </c>
      <c r="E155" s="864">
        <f>'Step #4'!E154</f>
        <v>212.5652441479703</v>
      </c>
      <c r="F155" s="883">
        <f>'Step #4'!S154</f>
        <v>130.53636037933492</v>
      </c>
      <c r="G155" s="882">
        <f>'Step #4'!W154</f>
        <v>133.95646273797217</v>
      </c>
      <c r="H155" s="880">
        <f>'Step #4'!Y154</f>
        <v>208.61343731149722</v>
      </c>
      <c r="I155" s="867">
        <f>AVERAGE('Step #7'!I153,'Step #7'!K153,'Step #7'!M153,'Step #7'!O153,'Step #7'!Q153)</f>
        <v>153.7889245802067</v>
      </c>
    </row>
    <row r="156" spans="2:9" ht="14" thickBot="1">
      <c r="B156">
        <f>'Step #7'!B154</f>
        <v>150</v>
      </c>
      <c r="C156" s="863">
        <f>'Step #9'!AA156</f>
        <v>41091</v>
      </c>
      <c r="D156" s="866">
        <f>'Step #4'!I155</f>
        <v>123.51428046469705</v>
      </c>
      <c r="E156" s="864">
        <f>'Step #4'!E155</f>
        <v>215.51988555886109</v>
      </c>
      <c r="F156" s="883">
        <f>'Step #4'!S155</f>
        <v>132.5169503899379</v>
      </c>
      <c r="G156" s="882">
        <f>'Step #4'!W155</f>
        <v>134.5504805798015</v>
      </c>
      <c r="H156" s="880">
        <f>'Step #4'!Y155</f>
        <v>208.49163950988566</v>
      </c>
      <c r="I156" s="867">
        <f>AVERAGE('Step #7'!I154,'Step #7'!K154,'Step #7'!M154,'Step #7'!O154,'Step #7'!Q154)</f>
        <v>161.28947069183954</v>
      </c>
    </row>
    <row r="157" spans="2:9" ht="14" thickBot="1">
      <c r="B157">
        <f>'Step #7'!B155</f>
        <v>151</v>
      </c>
      <c r="C157" s="863">
        <f>'Step #9'!AA157</f>
        <v>41122</v>
      </c>
      <c r="D157" s="866">
        <f>'Step #4'!I156</f>
        <v>126.60866587496702</v>
      </c>
      <c r="E157" s="864">
        <f>'Step #4'!E156</f>
        <v>215.59770640160548</v>
      </c>
      <c r="F157" s="883">
        <f>'Step #4'!S156</f>
        <v>135.8057126825021</v>
      </c>
      <c r="G157" s="882">
        <f>'Step #4'!W156</f>
        <v>138.21378616226841</v>
      </c>
      <c r="H157" s="880">
        <f>'Step #4'!Y156</f>
        <v>214.82436137696749</v>
      </c>
      <c r="I157" s="867">
        <f>AVERAGE('Step #7'!I155,'Step #7'!K155,'Step #7'!M155,'Step #7'!O155,'Step #7'!Q155)</f>
        <v>161.6965834060305</v>
      </c>
    </row>
    <row r="158" spans="2:9" ht="14" thickBot="1">
      <c r="B158">
        <f>'Step #7'!B156</f>
        <v>152</v>
      </c>
      <c r="C158" s="863">
        <f>'Step #9'!AA158</f>
        <v>41153</v>
      </c>
      <c r="D158" s="866">
        <f>'Step #4'!I157</f>
        <v>129.12906076375691</v>
      </c>
      <c r="E158" s="864">
        <f>'Step #4'!E157</f>
        <v>215.84924029708677</v>
      </c>
      <c r="F158" s="883">
        <f>'Step #4'!S157</f>
        <v>138.66887454511942</v>
      </c>
      <c r="G158" s="882">
        <f>'Step #4'!W157</f>
        <v>140.88694612221815</v>
      </c>
      <c r="H158" s="880">
        <f>'Step #4'!Y157</f>
        <v>221.76594838993631</v>
      </c>
      <c r="I158" s="867">
        <f>AVERAGE('Step #7'!I156,'Step #7'!K156,'Step #7'!M156,'Step #7'!O156,'Step #7'!Q156)</f>
        <v>168.78609006638499</v>
      </c>
    </row>
    <row r="159" spans="2:9" ht="14" thickBot="1">
      <c r="B159">
        <f>'Step #7'!B157</f>
        <v>153</v>
      </c>
      <c r="C159" s="863">
        <f>'Step #9'!AA159</f>
        <v>41183</v>
      </c>
      <c r="D159" s="866">
        <f>'Step #4'!I158</f>
        <v>127.4558917842175</v>
      </c>
      <c r="E159" s="864">
        <f>'Step #4'!E158</f>
        <v>216.08112904258658</v>
      </c>
      <c r="F159" s="883">
        <f>'Step #4'!S158</f>
        <v>136.85769648937679</v>
      </c>
      <c r="G159" s="882">
        <f>'Step #4'!W158</f>
        <v>144.02889446945008</v>
      </c>
      <c r="H159" s="880">
        <f>'Step #4'!Y158</f>
        <v>222.13130050738076</v>
      </c>
      <c r="I159" s="867">
        <f>AVERAGE('Step #7'!I157,'Step #7'!K157,'Step #7'!M157,'Step #7'!O157,'Step #7'!Q157)</f>
        <v>171.92658637579189</v>
      </c>
    </row>
    <row r="160" spans="2:9" ht="14" thickBot="1">
      <c r="B160">
        <f>'Step #7'!B158</f>
        <v>154</v>
      </c>
      <c r="C160" s="863">
        <f>'Step #9'!AA160</f>
        <v>41214</v>
      </c>
      <c r="D160" s="866">
        <f>'Step #4'!I159</f>
        <v>128.17719441754991</v>
      </c>
      <c r="E160" s="864">
        <f>'Step #4'!E159</f>
        <v>216.52691656889314</v>
      </c>
      <c r="F160" s="883">
        <f>'Step #4'!S159</f>
        <v>137.86834108541052</v>
      </c>
      <c r="G160" s="882">
        <f>'Step #4'!W159</f>
        <v>146.64577722512965</v>
      </c>
      <c r="H160" s="880">
        <f>'Step #4'!Y159</f>
        <v>225.05407615954601</v>
      </c>
      <c r="I160" s="867">
        <f>AVERAGE('Step #7'!I158,'Step #7'!K158,'Step #7'!M158,'Step #7'!O158,'Step #7'!Q158)</f>
        <v>175.43325837491415</v>
      </c>
    </row>
    <row r="161" spans="2:9" ht="14" thickBot="1">
      <c r="B161">
        <f>'Step #7'!B159</f>
        <v>155</v>
      </c>
      <c r="C161" s="863">
        <f>'Step #9'!AA161</f>
        <v>41244</v>
      </c>
      <c r="D161" s="866">
        <f>'Step #4'!I160</f>
        <v>128.41169806045161</v>
      </c>
      <c r="E161" s="864">
        <f>'Step #4'!E160</f>
        <v>215.01467416727897</v>
      </c>
      <c r="F161" s="883">
        <f>'Step #4'!S160</f>
        <v>138.52903290271615</v>
      </c>
      <c r="G161" s="882">
        <f>'Step #4'!W160</f>
        <v>150.77242454653754</v>
      </c>
      <c r="H161" s="880">
        <f>'Step #4'!Y160</f>
        <v>227.367945378434</v>
      </c>
      <c r="I161" s="867">
        <f>AVERAGE('Step #7'!I159,'Step #7'!K159,'Step #7'!M159,'Step #7'!O159,'Step #7'!Q159)</f>
        <v>182.46936018918842</v>
      </c>
    </row>
    <row r="162" spans="2:9" ht="14" thickBot="1">
      <c r="B162">
        <f>'Step #7'!B160</f>
        <v>156</v>
      </c>
      <c r="C162" s="863">
        <f>'Step #9'!AA162</f>
        <v>41275</v>
      </c>
      <c r="D162" s="866">
        <f>'Step #4'!I161</f>
        <v>135.94244242599646</v>
      </c>
      <c r="E162" s="864">
        <f>'Step #4'!E161</f>
        <v>214.55990522571841</v>
      </c>
      <c r="F162" s="883">
        <f>'Step #4'!S161</f>
        <v>147.18098344716861</v>
      </c>
      <c r="G162" s="882">
        <f>'Step #4'!W161</f>
        <v>157.8699433085028</v>
      </c>
      <c r="H162" s="880">
        <f>'Step #4'!Y161</f>
        <v>242.96378228828758</v>
      </c>
      <c r="I162" s="867">
        <f>AVERAGE('Step #7'!I160,'Step #7'!K160,'Step #7'!M160,'Step #7'!O160,'Step #7'!Q160)</f>
        <v>189.17459126844616</v>
      </c>
    </row>
    <row r="163" spans="2:9" ht="14" thickBot="1">
      <c r="B163">
        <f>'Step #7'!B161</f>
        <v>157</v>
      </c>
      <c r="C163" s="863">
        <f>'Step #9'!AA163</f>
        <v>41306</v>
      </c>
      <c r="D163" s="866">
        <f>'Step #4'!I162</f>
        <v>137.67691599507623</v>
      </c>
      <c r="E163" s="864">
        <f>'Step #4'!E162</f>
        <v>215.7529682085034</v>
      </c>
      <c r="F163" s="883">
        <f>'Step #4'!S162</f>
        <v>149.05994252440672</v>
      </c>
      <c r="G163" s="882">
        <f>'Step #4'!W162</f>
        <v>155.9322691895851</v>
      </c>
      <c r="H163" s="880">
        <f>'Step #4'!Y162</f>
        <v>243.83193224574092</v>
      </c>
      <c r="I163" s="867">
        <f>AVERAGE('Step #7'!I161,'Step #7'!K161,'Step #7'!M161,'Step #7'!O161,'Step #7'!Q161)</f>
        <v>184.69362328284606</v>
      </c>
    </row>
    <row r="164" spans="2:9" ht="14" thickBot="1">
      <c r="B164">
        <f>'Step #7'!B162</f>
        <v>158</v>
      </c>
      <c r="C164" s="863">
        <f>'Step #9'!AA164</f>
        <v>41334</v>
      </c>
      <c r="D164" s="866">
        <f>'Step #4'!I163</f>
        <v>142.27188250555824</v>
      </c>
      <c r="E164" s="864">
        <f>'Step #4'!E163</f>
        <v>215.55746640516546</v>
      </c>
      <c r="F164" s="883">
        <f>'Step #4'!S163</f>
        <v>154.18774803227987</v>
      </c>
      <c r="G164" s="882">
        <f>'Step #4'!W163</f>
        <v>156.95211063417526</v>
      </c>
      <c r="H164" s="880">
        <f>'Step #4'!Y163</f>
        <v>250.77731769862433</v>
      </c>
      <c r="I164" s="867">
        <f>AVERAGE('Step #7'!I162,'Step #7'!K162,'Step #7'!M162,'Step #7'!O162,'Step #7'!Q162)</f>
        <v>183.62425033807608</v>
      </c>
    </row>
    <row r="165" spans="2:9" ht="14" thickBot="1">
      <c r="B165">
        <f>'Step #7'!B163</f>
        <v>159</v>
      </c>
      <c r="C165" s="863">
        <f>'Step #9'!AA165</f>
        <v>41365</v>
      </c>
      <c r="D165" s="866">
        <f>'Step #4'!I164</f>
        <v>145.65017065850893</v>
      </c>
      <c r="E165" s="864">
        <f>'Step #4'!E164</f>
        <v>217.89616181525528</v>
      </c>
      <c r="F165" s="883">
        <f>'Step #4'!S164</f>
        <v>157.47556460979533</v>
      </c>
      <c r="G165" s="882">
        <f>'Step #4'!W164</f>
        <v>162.74696783927982</v>
      </c>
      <c r="H165" s="880">
        <f>'Step #4'!Y164</f>
        <v>256.85444997557852</v>
      </c>
      <c r="I165" s="867">
        <f>AVERAGE('Step #7'!I163,'Step #7'!K163,'Step #7'!M163,'Step #7'!O163,'Step #7'!Q163)</f>
        <v>190.28473151110703</v>
      </c>
    </row>
    <row r="166" spans="2:9" ht="14" thickBot="1">
      <c r="B166">
        <f>'Step #7'!B164</f>
        <v>160</v>
      </c>
      <c r="C166" s="863">
        <f>'Step #9'!AA166</f>
        <v>41395</v>
      </c>
      <c r="D166" s="866">
        <f>'Step #4'!I165</f>
        <v>149.08900789066274</v>
      </c>
      <c r="E166" s="864">
        <f>'Step #4'!E165</f>
        <v>214.15259397382309</v>
      </c>
      <c r="F166" s="883">
        <f>'Step #4'!S165</f>
        <v>161.13136942070511</v>
      </c>
      <c r="G166" s="882">
        <f>'Step #4'!W165</f>
        <v>157.94224177092556</v>
      </c>
      <c r="H166" s="880">
        <f>'Step #4'!Y165</f>
        <v>258.59085310896114</v>
      </c>
      <c r="I166" s="867">
        <f>AVERAGE('Step #7'!I164,'Step #7'!K164,'Step #7'!M164,'Step #7'!O164,'Step #7'!Q164)</f>
        <v>182.5493410144862</v>
      </c>
    </row>
    <row r="167" spans="2:9" ht="14" thickBot="1">
      <c r="B167">
        <f>'Step #7'!B165</f>
        <v>161</v>
      </c>
      <c r="C167" s="863">
        <f>'Step #9'!AA167</f>
        <v>41426</v>
      </c>
      <c r="D167" s="866">
        <f>'Step #4'!I166</f>
        <v>146.32523944208697</v>
      </c>
      <c r="E167" s="864">
        <f>'Step #4'!E166</f>
        <v>210.61888191962419</v>
      </c>
      <c r="F167" s="883">
        <f>'Step #4'!S166</f>
        <v>158.37967297269142</v>
      </c>
      <c r="G167" s="882">
        <f>'Step #4'!W166</f>
        <v>150.07064708500016</v>
      </c>
      <c r="H167" s="880">
        <f>'Step #4'!Y166</f>
        <v>252.38965222392463</v>
      </c>
      <c r="I167" s="867">
        <f>AVERAGE('Step #7'!I165,'Step #7'!K165,'Step #7'!M165,'Step #7'!O165,'Step #7'!Q165)</f>
        <v>171.69276868832034</v>
      </c>
    </row>
    <row r="168" spans="2:9" ht="14" thickBot="1">
      <c r="B168">
        <f>'Step #7'!B166</f>
        <v>162</v>
      </c>
      <c r="C168" s="863">
        <f>'Step #9'!AA168</f>
        <v>41456</v>
      </c>
      <c r="D168" s="866">
        <f>'Step #4'!I167</f>
        <v>154.70107737352762</v>
      </c>
      <c r="E168" s="864">
        <f>'Step #4'!E167</f>
        <v>211.01485108216559</v>
      </c>
      <c r="F168" s="883">
        <f>'Step #4'!S167</f>
        <v>167.80664655223103</v>
      </c>
      <c r="G168" s="882">
        <f>'Step #4'!W167</f>
        <v>158.96658828901076</v>
      </c>
      <c r="H168" s="880">
        <f>'Step #4'!Y167</f>
        <v>264.5439993526137</v>
      </c>
      <c r="I168" s="867">
        <f>AVERAGE('Step #7'!I166,'Step #7'!K166,'Step #7'!M166,'Step #7'!O166,'Step #7'!Q166)</f>
        <v>182.89742984654177</v>
      </c>
    </row>
    <row r="169" spans="2:9" ht="14" thickBot="1">
      <c r="B169">
        <f>'Step #7'!B167</f>
        <v>163</v>
      </c>
      <c r="C169" s="863">
        <f>'Step #9'!AA169</f>
        <v>41487</v>
      </c>
      <c r="D169" s="866">
        <f>'Step #4'!I168</f>
        <v>150.06124595291718</v>
      </c>
      <c r="E169" s="864">
        <f>'Step #4'!E168</f>
        <v>209.64791224153333</v>
      </c>
      <c r="F169" s="883">
        <f>'Step #4'!S168</f>
        <v>163.06853296048595</v>
      </c>
      <c r="G169" s="882">
        <f>'Step #4'!W168</f>
        <v>156.37757614877924</v>
      </c>
      <c r="H169" s="880">
        <f>'Step #4'!Y168</f>
        <v>257.47460722273348</v>
      </c>
      <c r="I169" s="867">
        <f>AVERAGE('Step #7'!I167,'Step #7'!K167,'Step #7'!M167,'Step #7'!O167,'Step #7'!Q167)</f>
        <v>178.27794316764874</v>
      </c>
    </row>
    <row r="170" spans="2:9" ht="14" thickBot="1">
      <c r="B170">
        <f>'Step #7'!B168</f>
        <v>164</v>
      </c>
      <c r="C170" s="863">
        <f>'Step #9'!AA170</f>
        <v>41518</v>
      </c>
      <c r="D170" s="866">
        <f>'Step #4'!I169</f>
        <v>154.05918113188937</v>
      </c>
      <c r="E170" s="864">
        <f>'Step #4'!E169</f>
        <v>211.67293647236059</v>
      </c>
      <c r="F170" s="883">
        <f>'Step #4'!S169</f>
        <v>168.28044501529121</v>
      </c>
      <c r="G170" s="882">
        <f>'Step #4'!W169</f>
        <v>166.94080014740715</v>
      </c>
      <c r="H170" s="880">
        <f>'Step #4'!Y169</f>
        <v>272.10952140895699</v>
      </c>
      <c r="I170" s="867">
        <f>AVERAGE('Step #7'!I168,'Step #7'!K168,'Step #7'!M168,'Step #7'!O168,'Step #7'!Q168)</f>
        <v>191.12430816500773</v>
      </c>
    </row>
    <row r="171" spans="2:9" ht="14" thickBot="1">
      <c r="B171">
        <f>'Step #7'!B169</f>
        <v>165</v>
      </c>
      <c r="C171" s="863">
        <f>'Step #9'!AA171</f>
        <v>41548</v>
      </c>
      <c r="D171" s="866">
        <f>'Step #4'!I170</f>
        <v>161.97893325954743</v>
      </c>
      <c r="E171" s="864">
        <f>'Step #4'!E170</f>
        <v>213.30465069078207</v>
      </c>
      <c r="F171" s="883">
        <f>'Step #4'!S170</f>
        <v>176.17806839993946</v>
      </c>
      <c r="G171" s="882">
        <f>'Step #4'!W170</f>
        <v>173.37446518548734</v>
      </c>
      <c r="H171" s="880">
        <f>'Step #4'!Y170</f>
        <v>282.03145933997149</v>
      </c>
      <c r="I171" s="867">
        <f>AVERAGE('Step #7'!I169,'Step #7'!K169,'Step #7'!M169,'Step #7'!O169,'Step #7'!Q169)</f>
        <v>195.96810670339673</v>
      </c>
    </row>
    <row r="172" spans="2:9" ht="14" thickBot="1">
      <c r="B172">
        <f>'Step #7'!B170</f>
        <v>166</v>
      </c>
      <c r="C172" s="863">
        <f>'Step #9'!AA172</f>
        <v>41579</v>
      </c>
      <c r="D172" s="866">
        <f>'Step #4'!I171</f>
        <v>166.7796083204376</v>
      </c>
      <c r="E172" s="864">
        <f>'Step #4'!E171</f>
        <v>212.56673652814845</v>
      </c>
      <c r="F172" s="883">
        <f>'Step #4'!S171</f>
        <v>181.25476708447371</v>
      </c>
      <c r="G172" s="882">
        <f>'Step #4'!W171</f>
        <v>173.58240836883311</v>
      </c>
      <c r="H172" s="880">
        <f>'Step #4'!Y171</f>
        <v>288.23268086870326</v>
      </c>
      <c r="I172" s="867">
        <f>AVERAGE('Step #7'!I170,'Step #7'!K170,'Step #7'!M170,'Step #7'!O170,'Step #7'!Q170)</f>
        <v>200.59464365494267</v>
      </c>
    </row>
    <row r="173" spans="2:9" ht="14" thickBot="1">
      <c r="B173">
        <f>'Step #7'!B171</f>
        <v>167</v>
      </c>
      <c r="C173" s="863">
        <f>'Step #9'!AA173</f>
        <v>41609</v>
      </c>
      <c r="D173" s="866">
        <f>'Step #4'!I172</f>
        <v>170.17966193686377</v>
      </c>
      <c r="E173" s="864">
        <f>'Step #4'!E172</f>
        <v>211.02798402773328</v>
      </c>
      <c r="F173" s="883">
        <f>'Step #4'!S172</f>
        <v>185.10206964006804</v>
      </c>
      <c r="G173" s="882">
        <f>'Step #4'!W172</f>
        <v>174.20652763420773</v>
      </c>
      <c r="H173" s="880">
        <f>'Step #4'!Y172</f>
        <v>291.0852473135327</v>
      </c>
      <c r="I173" s="867">
        <f>AVERAGE('Step #7'!I171,'Step #7'!K171,'Step #7'!M171,'Step #7'!O171,'Step #7'!Q171)</f>
        <v>198.05375686918757</v>
      </c>
    </row>
    <row r="174" spans="2:9" ht="14" thickBot="1">
      <c r="B174">
        <f>'Step #7'!B172</f>
        <v>168</v>
      </c>
      <c r="C174" s="863">
        <f>'Step #9'!AA174</f>
        <v>41640</v>
      </c>
      <c r="D174" s="866">
        <f>'Step #4'!I173</f>
        <v>165.07249211895595</v>
      </c>
      <c r="E174" s="864">
        <f>'Step #4'!E173</f>
        <v>214.45296940240755</v>
      </c>
      <c r="F174" s="883">
        <f>'Step #4'!S173</f>
        <v>180.24282810067126</v>
      </c>
      <c r="G174" s="882">
        <f>'Step #4'!W173</f>
        <v>167.35474542133881</v>
      </c>
      <c r="H174" s="880">
        <f>'Step #4'!Y173</f>
        <v>285.00528685033777</v>
      </c>
      <c r="I174" s="867">
        <f>AVERAGE('Step #7'!I172,'Step #7'!K172,'Step #7'!M172,'Step #7'!O172,'Step #7'!Q172)</f>
        <v>184.76855527129254</v>
      </c>
    </row>
    <row r="175" spans="2:9" ht="14" thickBot="1">
      <c r="B175">
        <f>'Step #7'!B173</f>
        <v>169</v>
      </c>
      <c r="C175" s="863">
        <f>'Step #9'!AA175</f>
        <v>41671</v>
      </c>
      <c r="D175" s="866">
        <f>'Step #4'!I174</f>
        <v>172.58598716863798</v>
      </c>
      <c r="E175" s="864">
        <f>'Step #4'!E174</f>
        <v>215.51806756846224</v>
      </c>
      <c r="F175" s="883">
        <f>'Step #4'!S174</f>
        <v>188.77272886411646</v>
      </c>
      <c r="G175" s="882">
        <f>'Step #4'!W174</f>
        <v>176.37829174566238</v>
      </c>
      <c r="H175" s="880">
        <f>'Step #4'!Y174</f>
        <v>299.74038488931052</v>
      </c>
      <c r="I175" s="867">
        <f>AVERAGE('Step #7'!I173,'Step #7'!K173,'Step #7'!M173,'Step #7'!O173,'Step #7'!Q173)</f>
        <v>192.48739089268861</v>
      </c>
    </row>
    <row r="176" spans="2:9" ht="14" thickBot="1">
      <c r="B176">
        <f>'Step #7'!B174</f>
        <v>170</v>
      </c>
      <c r="C176" s="863">
        <f>'Step #9'!AA176</f>
        <v>41699</v>
      </c>
      <c r="D176" s="866">
        <f>'Step #4'!I175</f>
        <v>173.25291786549431</v>
      </c>
      <c r="E176" s="864">
        <f>'Step #4'!E175</f>
        <v>215.1353670224139</v>
      </c>
      <c r="F176" s="883">
        <f>'Step #4'!S175</f>
        <v>188.97198815907444</v>
      </c>
      <c r="G176" s="882">
        <f>'Step #4'!W175</f>
        <v>175.85358829828164</v>
      </c>
      <c r="H176" s="880">
        <f>'Step #4'!Y175</f>
        <v>301.62957201078257</v>
      </c>
      <c r="I176" s="867">
        <f>AVERAGE('Step #7'!I174,'Step #7'!K174,'Step #7'!M174,'Step #7'!O174,'Step #7'!Q174)</f>
        <v>192.76530859254675</v>
      </c>
    </row>
    <row r="177" spans="2:9" ht="14" thickBot="1">
      <c r="B177">
        <f>'Step #7'!B175</f>
        <v>171</v>
      </c>
      <c r="C177" s="863">
        <f>'Step #9'!AA177</f>
        <v>41730</v>
      </c>
      <c r="D177" s="866">
        <f>'Step #4'!I176</f>
        <v>175.22726371137938</v>
      </c>
      <c r="E177" s="864">
        <f>'Step #4'!E176</f>
        <v>216.82965267157758</v>
      </c>
      <c r="F177" s="883">
        <f>'Step #4'!S176</f>
        <v>189.85780314501838</v>
      </c>
      <c r="G177" s="882">
        <f>'Step #4'!W176</f>
        <v>179.42545972029723</v>
      </c>
      <c r="H177" s="880">
        <f>'Step #4'!Y176</f>
        <v>302.25924600141946</v>
      </c>
      <c r="I177" s="867">
        <f>AVERAGE('Step #7'!I175,'Step #7'!K175,'Step #7'!M175,'Step #7'!O175,'Step #7'!Q175)</f>
        <v>195.05162197132216</v>
      </c>
    </row>
    <row r="178" spans="2:9" ht="14" thickBot="1">
      <c r="B178">
        <f>'Step #7'!B176</f>
        <v>172</v>
      </c>
      <c r="C178" s="863">
        <f>'Step #9'!AA178</f>
        <v>41760</v>
      </c>
      <c r="D178" s="866">
        <f>'Step #4'!I177</f>
        <v>179.29366391368472</v>
      </c>
      <c r="E178" s="864">
        <f>'Step #4'!E177</f>
        <v>219.11470379780909</v>
      </c>
      <c r="F178" s="883">
        <f>'Step #4'!S177</f>
        <v>193.97999831777355</v>
      </c>
      <c r="G178" s="882">
        <f>'Step #4'!W177</f>
        <v>182.80691573687358</v>
      </c>
      <c r="H178" s="880">
        <f>'Step #4'!Y177</f>
        <v>309.18603148493816</v>
      </c>
      <c r="I178" s="867">
        <f>AVERAGE('Step #7'!I176,'Step #7'!K176,'Step #7'!M176,'Step #7'!O176,'Step #7'!Q176)</f>
        <v>201.77503856182909</v>
      </c>
    </row>
    <row r="179" spans="2:9" ht="14" thickBot="1">
      <c r="B179">
        <f>'Step #7'!B177</f>
        <v>173</v>
      </c>
      <c r="C179" s="863">
        <f>'Step #9'!AA179</f>
        <v>41791</v>
      </c>
      <c r="D179" s="866">
        <f>'Step #4'!I178</f>
        <v>182.12248744042998</v>
      </c>
      <c r="E179" s="864">
        <f>'Step #4'!E178</f>
        <v>219.37741697753395</v>
      </c>
      <c r="F179" s="883">
        <f>'Step #4'!S178</f>
        <v>198.14207591808753</v>
      </c>
      <c r="G179" s="882">
        <f>'Step #4'!W178</f>
        <v>183.96925367011389</v>
      </c>
      <c r="H179" s="880">
        <f>'Step #4'!Y178</f>
        <v>314.72741858436268</v>
      </c>
      <c r="I179" s="867">
        <f>AVERAGE('Step #7'!I177,'Step #7'!K177,'Step #7'!M177,'Step #7'!O177,'Step #7'!Q177)</f>
        <v>199.61107754320346</v>
      </c>
    </row>
    <row r="180" spans="2:9" ht="14" thickBot="1">
      <c r="B180">
        <f>'Step #7'!B178</f>
        <v>174</v>
      </c>
      <c r="C180" s="863">
        <f>'Step #9'!AA180</f>
        <v>41821</v>
      </c>
      <c r="D180" s="866">
        <f>'Step #4'!I179</f>
        <v>180.53615929982823</v>
      </c>
      <c r="E180" s="864">
        <f>'Step #4'!E179</f>
        <v>218.80960702102468</v>
      </c>
      <c r="F180" s="883">
        <f>'Step #4'!S179</f>
        <v>194.96556713600086</v>
      </c>
      <c r="G180" s="882">
        <f>'Step #4'!W179</f>
        <v>182.9929998980202</v>
      </c>
      <c r="H180" s="880">
        <f>'Step #4'!Y179</f>
        <v>308.68220146016989</v>
      </c>
      <c r="I180" s="867">
        <f>AVERAGE('Step #7'!I178,'Step #7'!K178,'Step #7'!M178,'Step #7'!O178,'Step #7'!Q178)</f>
        <v>209.45549137097851</v>
      </c>
    </row>
    <row r="181" spans="2:9" ht="14" thickBot="1">
      <c r="B181">
        <f>'Step #7'!B179</f>
        <v>175</v>
      </c>
      <c r="C181" s="863">
        <f>'Step #9'!AA181</f>
        <v>41852</v>
      </c>
      <c r="D181" s="866">
        <f>'Step #4'!I180</f>
        <v>187.66069056486444</v>
      </c>
      <c r="E181" s="864">
        <f>'Step #4'!E180</f>
        <v>221.29051269499982</v>
      </c>
      <c r="F181" s="883">
        <f>'Step #4'!S180</f>
        <v>203.1209504111448</v>
      </c>
      <c r="G181" s="882">
        <f>'Step #4'!W180</f>
        <v>184.91585507743511</v>
      </c>
      <c r="H181" s="880">
        <f>'Step #4'!Y180</f>
        <v>316.99440597147782</v>
      </c>
      <c r="I181" s="867">
        <f>AVERAGE('Step #7'!I179,'Step #7'!K179,'Step #7'!M179,'Step #7'!O179,'Step #7'!Q179)</f>
        <v>208.09436620897395</v>
      </c>
    </row>
    <row r="182" spans="2:9" ht="14" thickBot="1">
      <c r="B182">
        <f>'Step #7'!B180</f>
        <v>176</v>
      </c>
      <c r="C182" s="863">
        <f>'Step #9'!AA182</f>
        <v>41883</v>
      </c>
      <c r="D182" s="866">
        <f>'Step #4'!I181</f>
        <v>184.21065261005481</v>
      </c>
      <c r="E182" s="864">
        <f>'Step #4'!E181</f>
        <v>219.7008835976022</v>
      </c>
      <c r="F182" s="883">
        <f>'Step #4'!S181</f>
        <v>197.9384797076537</v>
      </c>
      <c r="G182" s="882">
        <f>'Step #4'!W181</f>
        <v>174.76748895605135</v>
      </c>
      <c r="H182" s="880">
        <f>'Step #4'!Y181</f>
        <v>304.6520773544031</v>
      </c>
      <c r="I182" s="867">
        <f>AVERAGE('Step #7'!I180,'Step #7'!K180,'Step #7'!M180,'Step #7'!O180,'Step #7'!Q180)</f>
        <v>198.01121178326161</v>
      </c>
    </row>
    <row r="183" spans="2:9" ht="14" thickBot="1">
      <c r="B183">
        <f>'Step #7'!B181</f>
        <v>177</v>
      </c>
      <c r="C183" s="863">
        <f>'Step #9'!AA183</f>
        <v>41913</v>
      </c>
      <c r="D183" s="866">
        <f>'Step #4'!I182</f>
        <v>189.43031678954384</v>
      </c>
      <c r="E183" s="864">
        <f>'Step #4'!E182</f>
        <v>221.76289172266257</v>
      </c>
      <c r="F183" s="883">
        <f>'Step #4'!S182</f>
        <v>204.22202065011797</v>
      </c>
      <c r="G183" s="882">
        <f>'Step #4'!W182</f>
        <v>175.10519563897299</v>
      </c>
      <c r="H183" s="880">
        <f>'Step #4'!Y182</f>
        <v>308.55625427582532</v>
      </c>
      <c r="I183" s="867">
        <f>AVERAGE('Step #7'!I181,'Step #7'!K181,'Step #7'!M181,'Step #7'!O181,'Step #7'!Q181)</f>
        <v>202.56453746690306</v>
      </c>
    </row>
    <row r="184" spans="2:9" ht="14" thickBot="1">
      <c r="B184">
        <f>'Step #7'!B182</f>
        <v>178</v>
      </c>
      <c r="C184" s="863">
        <f>'Step #9'!AA184</f>
        <v>41944</v>
      </c>
      <c r="D184" s="866">
        <f>'Step #4'!I183</f>
        <v>194.63440956269505</v>
      </c>
      <c r="E184" s="864">
        <f>'Step #4'!E183</f>
        <v>223.21522184367021</v>
      </c>
      <c r="F184" s="883">
        <f>'Step #4'!S183</f>
        <v>209.1440280554489</v>
      </c>
      <c r="G184" s="882">
        <f>'Step #4'!W183</f>
        <v>174.67576508026275</v>
      </c>
      <c r="H184" s="880">
        <f>'Step #4'!Y183</f>
        <v>313.21615559070489</v>
      </c>
      <c r="I184" s="867">
        <f>AVERAGE('Step #7'!I182,'Step #7'!K182,'Step #7'!M182,'Step #7'!O182,'Step #7'!Q182)</f>
        <v>205.20941534629728</v>
      </c>
    </row>
    <row r="185" spans="2:9" ht="14" thickBot="1">
      <c r="B185">
        <f>'Step #7'!B183</f>
        <v>179</v>
      </c>
      <c r="C185" s="863">
        <f>'Step #9'!AA185</f>
        <v>41974</v>
      </c>
      <c r="D185" s="866">
        <f>'Step #4'!I184</f>
        <v>193.07504412011227</v>
      </c>
      <c r="E185" s="864">
        <f>'Step #4'!E184</f>
        <v>222.82644324016897</v>
      </c>
      <c r="F185" s="883">
        <f>'Step #4'!S184</f>
        <v>208.09512498699044</v>
      </c>
      <c r="G185" s="882">
        <f>'Step #4'!W184</f>
        <v>166.94579773697555</v>
      </c>
      <c r="H185" s="880">
        <f>'Step #4'!Y184</f>
        <v>303.64464438551357</v>
      </c>
      <c r="I185" s="867">
        <f>AVERAGE('Step #7'!I183,'Step #7'!K183,'Step #7'!M183,'Step #7'!O183,'Step #7'!Q183)</f>
        <v>200.27464039987552</v>
      </c>
    </row>
    <row r="186" spans="2:9" ht="14" thickBot="1">
      <c r="B186">
        <f>'Step #7'!B184</f>
        <v>180</v>
      </c>
      <c r="C186" s="863">
        <f>'Step #9'!AA186</f>
        <v>42005</v>
      </c>
      <c r="D186" s="866">
        <f>'Step #4'!I185</f>
        <v>188.3884285675914</v>
      </c>
      <c r="E186" s="864">
        <f>'Step #4'!E185</f>
        <v>228.59096518466987</v>
      </c>
      <c r="F186" s="883">
        <f>'Step #4'!S185</f>
        <v>203.33968283869649</v>
      </c>
      <c r="G186" s="882">
        <f>'Step #4'!W185</f>
        <v>168.52076273936279</v>
      </c>
      <c r="H186" s="880">
        <f>'Step #4'!Y185</f>
        <v>303.97766847629299</v>
      </c>
      <c r="I186" s="867">
        <f>AVERAGE('Step #7'!I184,'Step #7'!K184,'Step #7'!M184,'Step #7'!O184,'Step #7'!Q184)</f>
        <v>204.49769945172429</v>
      </c>
    </row>
    <row r="187" spans="2:9" ht="14" thickBot="1">
      <c r="B187">
        <f>'Step #7'!B185</f>
        <v>181</v>
      </c>
      <c r="C187" s="863">
        <f>'Step #9'!AA187</f>
        <v>42036</v>
      </c>
      <c r="D187" s="866">
        <f>'Step #4'!I186</f>
        <v>198.97671086387106</v>
      </c>
      <c r="E187" s="864">
        <f>'Step #4'!E186</f>
        <v>226.13762784271293</v>
      </c>
      <c r="F187" s="883">
        <f>'Step #4'!S186</f>
        <v>215.05758903131027</v>
      </c>
      <c r="G187" s="882">
        <f>'Step #4'!W186</f>
        <v>177.82892541104812</v>
      </c>
      <c r="H187" s="880">
        <f>'Step #4'!Y186</f>
        <v>320.85814189402601</v>
      </c>
      <c r="I187" s="867">
        <f>AVERAGE('Step #7'!I185,'Step #7'!K185,'Step #7'!M185,'Step #7'!O185,'Step #7'!Q185)</f>
        <v>211.18223840002051</v>
      </c>
    </row>
    <row r="188" spans="2:9" ht="14" thickBot="1">
      <c r="B188">
        <f>'Step #7'!B186</f>
        <v>182</v>
      </c>
      <c r="C188" s="863">
        <f>'Step #9'!AA188</f>
        <v>42064</v>
      </c>
      <c r="D188" s="866">
        <f>'Step #4'!I187</f>
        <v>194.98130495308746</v>
      </c>
      <c r="E188" s="864">
        <f>'Step #4'!E187</f>
        <v>226.96541042625634</v>
      </c>
      <c r="F188" s="883">
        <f>'Step #4'!S187</f>
        <v>211.89496506562045</v>
      </c>
      <c r="G188" s="882">
        <f>'Step #4'!W187</f>
        <v>174.58195525404557</v>
      </c>
      <c r="H188" s="880">
        <f>'Step #4'!Y187</f>
        <v>319.835102291574</v>
      </c>
      <c r="I188" s="867">
        <f>AVERAGE('Step #7'!I186,'Step #7'!K186,'Step #7'!M186,'Step #7'!O186,'Step #7'!Q186)</f>
        <v>212.84244996854505</v>
      </c>
    </row>
    <row r="189" spans="2:9" ht="14" thickBot="1">
      <c r="B189">
        <f>'Step #7'!B187</f>
        <v>183</v>
      </c>
      <c r="C189" s="863">
        <f>'Step #9'!AA189</f>
        <v>42095</v>
      </c>
      <c r="D189" s="866">
        <f>'Step #4'!I188</f>
        <v>197.77760883413953</v>
      </c>
      <c r="E189" s="864">
        <f>'Step #4'!E188</f>
        <v>226.22022430202736</v>
      </c>
      <c r="F189" s="883">
        <f>'Step #4'!S188</f>
        <v>213.71724810867741</v>
      </c>
      <c r="G189" s="882">
        <f>'Step #4'!W188</f>
        <v>183.99205426715926</v>
      </c>
      <c r="H189" s="880">
        <f>'Step #4'!Y188</f>
        <v>323.54370084478126</v>
      </c>
      <c r="I189" s="867">
        <f>AVERAGE('Step #7'!I187,'Step #7'!K187,'Step #7'!M187,'Step #7'!O187,'Step #7'!Q187)</f>
        <v>229.52431494209549</v>
      </c>
    </row>
    <row r="190" spans="2:9" ht="14" thickBot="1">
      <c r="B190">
        <f>'Step #7'!B188</f>
        <v>184</v>
      </c>
      <c r="C190" s="863">
        <f>'Step #9'!AA190</f>
        <v>42125</v>
      </c>
      <c r="D190" s="866">
        <f>'Step #4'!I189</f>
        <v>200.32027661872095</v>
      </c>
      <c r="E190" s="864">
        <f>'Step #4'!E189</f>
        <v>225.18250452869549</v>
      </c>
      <c r="F190" s="883">
        <f>'Step #4'!S189</f>
        <v>216.69005082454169</v>
      </c>
      <c r="G190" s="882">
        <f>'Step #4'!W189</f>
        <v>182.25523979159038</v>
      </c>
      <c r="H190" s="880">
        <f>'Step #4'!Y189</f>
        <v>326.22930108292695</v>
      </c>
      <c r="I190" s="867">
        <f>AVERAGE('Step #7'!I188,'Step #7'!K188,'Step #7'!M188,'Step #7'!O188,'Step #7'!Q188)</f>
        <v>222.53050233066742</v>
      </c>
    </row>
    <row r="191" spans="2:9" ht="14" thickBot="1">
      <c r="B191">
        <f>'Step #7'!B189</f>
        <v>185</v>
      </c>
      <c r="C191" s="863">
        <f>'Step #9'!AA191</f>
        <v>42156</v>
      </c>
      <c r="D191" s="866">
        <f>'Step #4'!I190</f>
        <v>195.30130643073036</v>
      </c>
      <c r="E191" s="864">
        <f>'Step #4'!E190</f>
        <v>222.91606745341332</v>
      </c>
      <c r="F191" s="883">
        <f>'Step #4'!S190</f>
        <v>212.12900565848062</v>
      </c>
      <c r="G191" s="882">
        <f>'Step #4'!W190</f>
        <v>175.5251669919204</v>
      </c>
      <c r="H191" s="880">
        <f>'Step #4'!Y190</f>
        <v>319.4515217912782</v>
      </c>
      <c r="I191" s="867">
        <f>AVERAGE('Step #7'!I189,'Step #7'!K189,'Step #7'!M189,'Step #7'!O189,'Step #7'!Q189)</f>
        <v>213.59318114515912</v>
      </c>
    </row>
    <row r="192" spans="2:9" ht="14" thickBot="1">
      <c r="B192">
        <f>'Step #7'!B190</f>
        <v>186</v>
      </c>
      <c r="C192" s="863">
        <f>'Step #9'!AA192</f>
        <v>42186</v>
      </c>
      <c r="D192" s="866">
        <f>'Step #4'!I191</f>
        <v>200.68453296008565</v>
      </c>
      <c r="E192" s="864">
        <f>'Step #4'!E191</f>
        <v>224.60302687261148</v>
      </c>
      <c r="F192" s="883">
        <f>'Step #4'!S191</f>
        <v>216.45741447523875</v>
      </c>
      <c r="G192" s="882">
        <f>'Step #4'!W191</f>
        <v>175.92452509861911</v>
      </c>
      <c r="H192" s="880">
        <f>'Step #4'!Y191</f>
        <v>320.47452010633981</v>
      </c>
      <c r="I192" s="867">
        <f>AVERAGE('Step #7'!I190,'Step #7'!K190,'Step #7'!M190,'Step #7'!O190,'Step #7'!Q190)</f>
        <v>206.80123623419536</v>
      </c>
    </row>
    <row r="193" spans="2:9" ht="14" thickBot="1">
      <c r="B193">
        <f>'Step #7'!B191</f>
        <v>187</v>
      </c>
      <c r="C193" s="863">
        <f>'Step #9'!AA193</f>
        <v>42217</v>
      </c>
      <c r="D193" s="866">
        <f>'Step #4'!I192</f>
        <v>188.45272813542374</v>
      </c>
      <c r="E193" s="864">
        <f>'Step #4'!E192</f>
        <v>223.8111428158989</v>
      </c>
      <c r="F193" s="883">
        <f>'Step #4'!S192</f>
        <v>203.45530844424667</v>
      </c>
      <c r="G193" s="882">
        <f>'Step #4'!W192</f>
        <v>163.09210572060314</v>
      </c>
      <c r="H193" s="880">
        <f>'Step #4'!Y192</f>
        <v>300.39689568369232</v>
      </c>
      <c r="I193" s="867">
        <f>AVERAGE('Step #7'!I191,'Step #7'!K191,'Step #7'!M191,'Step #7'!O191,'Step #7'!Q191)</f>
        <v>184.48500617809469</v>
      </c>
    </row>
    <row r="194" spans="2:9" ht="14" thickBot="1">
      <c r="B194">
        <f>'Step #7'!B192</f>
        <v>188</v>
      </c>
      <c r="C194" s="863">
        <f>'Step #9'!AA194</f>
        <v>42248</v>
      </c>
      <c r="D194" s="866">
        <f>'Step #4'!I193</f>
        <v>182.69444033925438</v>
      </c>
      <c r="E194" s="864">
        <f>'Step #4'!E193</f>
        <v>225.52583337222569</v>
      </c>
      <c r="F194" s="883">
        <f>'Step #4'!S193</f>
        <v>196.50448911350628</v>
      </c>
      <c r="G194" s="882">
        <f>'Step #4'!W193</f>
        <v>155.96302247263927</v>
      </c>
      <c r="H194" s="880">
        <f>'Step #4'!Y193</f>
        <v>292.21245500190543</v>
      </c>
      <c r="I194" s="867">
        <f>AVERAGE('Step #7'!I192,'Step #7'!K192,'Step #7'!M192,'Step #7'!O192,'Step #7'!Q192)</f>
        <v>178.83458952650167</v>
      </c>
    </row>
    <row r="195" spans="2:9" ht="14" thickBot="1">
      <c r="B195">
        <f>'Step #7'!B193</f>
        <v>189</v>
      </c>
      <c r="C195" s="863">
        <f>'Step #9'!AA195</f>
        <v>42278</v>
      </c>
      <c r="D195" s="866">
        <f>'Step #4'!I194</f>
        <v>199.26494933378535</v>
      </c>
      <c r="E195" s="864">
        <f>'Step #4'!E194</f>
        <v>225.54634681612899</v>
      </c>
      <c r="F195" s="883">
        <f>'Step #4'!S194</f>
        <v>212.93218998612903</v>
      </c>
      <c r="G195" s="882">
        <f>'Step #4'!W194</f>
        <v>166.54251398745649</v>
      </c>
      <c r="H195" s="880">
        <f>'Step #4'!Y194</f>
        <v>312.28999684977208</v>
      </c>
      <c r="I195" s="867">
        <f>AVERAGE('Step #7'!I193,'Step #7'!K193,'Step #7'!M193,'Step #7'!O193,'Step #7'!Q193)</f>
        <v>193.76455952057</v>
      </c>
    </row>
    <row r="196" spans="2:9" ht="14" thickBot="1">
      <c r="B196">
        <f>'Step #7'!B194</f>
        <v>190</v>
      </c>
      <c r="C196" s="863">
        <f>'Step #9'!AA196</f>
        <v>42309</v>
      </c>
      <c r="D196" s="866">
        <f>'Step #4'!I195</f>
        <v>199.99330640393791</v>
      </c>
      <c r="E196" s="864">
        <f>'Step #4'!E195</f>
        <v>224.93761850855321</v>
      </c>
      <c r="F196" s="883">
        <f>'Step #4'!S195</f>
        <v>214.08239919692554</v>
      </c>
      <c r="G196" s="882">
        <f>'Step #4'!W195</f>
        <v>164.33812792902205</v>
      </c>
      <c r="H196" s="880">
        <f>'Step #4'!Y195</f>
        <v>313.95251619807539</v>
      </c>
      <c r="I196" s="867">
        <f>AVERAGE('Step #7'!I194,'Step #7'!K194,'Step #7'!M194,'Step #7'!O194,'Step #7'!Q194)</f>
        <v>189.47492220327658</v>
      </c>
    </row>
    <row r="197" spans="2:9" ht="14" thickBot="1">
      <c r="B197">
        <f>'Step #7'!B195</f>
        <v>191</v>
      </c>
      <c r="C197" s="863">
        <f>'Step #9'!AA197</f>
        <v>42339</v>
      </c>
      <c r="D197" s="866">
        <f>'Step #4'!I196</f>
        <v>195.37413988249085</v>
      </c>
      <c r="E197" s="864">
        <f>'Step #4'!E196</f>
        <v>223.90665514730065</v>
      </c>
      <c r="F197" s="883">
        <f>'Step #4'!S196</f>
        <v>208.61843019994853</v>
      </c>
      <c r="G197" s="882">
        <f>'Step #4'!W196</f>
        <v>159.70889692623615</v>
      </c>
      <c r="H197" s="880">
        <f>'Step #4'!Y196</f>
        <v>302.31516977168485</v>
      </c>
      <c r="I197" s="867">
        <f>AVERAGE('Step #7'!I195,'Step #7'!K195,'Step #7'!M195,'Step #7'!O195,'Step #7'!Q195)</f>
        <v>183.54919102438402</v>
      </c>
    </row>
    <row r="198" spans="2:9" ht="14" thickBot="1">
      <c r="B198">
        <f>'Step #7'!B196</f>
        <v>192</v>
      </c>
      <c r="C198" s="863">
        <f>'Step #9'!AA198</f>
        <v>42370</v>
      </c>
      <c r="D198" s="866">
        <f>'Step #4'!I197</f>
        <v>186.75201234688822</v>
      </c>
      <c r="E198" s="864">
        <f>'Step #4'!E197</f>
        <v>227.26136298267642</v>
      </c>
      <c r="F198" s="883">
        <f>'Step #4'!S197</f>
        <v>197.82759223002427</v>
      </c>
      <c r="G198" s="882">
        <f>'Step #4'!W197</f>
        <v>151.93364707572928</v>
      </c>
      <c r="H198" s="880">
        <f>'Step #4'!Y197</f>
        <v>288.65131436342892</v>
      </c>
      <c r="I198" s="867">
        <f>AVERAGE('Step #7'!I196,'Step #7'!K196,'Step #7'!M196,'Step #7'!O196,'Step #7'!Q196)</f>
        <v>169.66773329504724</v>
      </c>
    </row>
    <row r="199" spans="2:9" ht="14" thickBot="1">
      <c r="B199">
        <f>'Step #7'!B197</f>
        <v>193</v>
      </c>
      <c r="C199" s="863">
        <f>'Step #9'!AA199</f>
        <v>42401</v>
      </c>
      <c r="D199" s="866">
        <f>'Step #4'!I198</f>
        <v>186.59770781772102</v>
      </c>
      <c r="E199" s="864">
        <f>'Step #4'!E198</f>
        <v>228.78524594968019</v>
      </c>
      <c r="F199" s="883">
        <f>'Step #4'!S198</f>
        <v>197.74499978243779</v>
      </c>
      <c r="G199" s="882">
        <f>'Step #4'!W198</f>
        <v>148.49071346457822</v>
      </c>
      <c r="H199" s="880">
        <f>'Step #4'!Y198</f>
        <v>285.1390373514634</v>
      </c>
      <c r="I199" s="867">
        <f>AVERAGE('Step #7'!I197,'Step #7'!K197,'Step #7'!M197,'Step #7'!O197,'Step #7'!Q197)</f>
        <v>167.9876694382088</v>
      </c>
    </row>
    <row r="200" spans="2:9" ht="14" thickBot="1">
      <c r="B200">
        <f>'Step #7'!B198</f>
        <v>194</v>
      </c>
      <c r="C200" s="863">
        <f>'Step #9'!AA200</f>
        <v>42430</v>
      </c>
      <c r="D200" s="866">
        <f>'Step #4'!I199</f>
        <v>198.12760068928705</v>
      </c>
      <c r="E200" s="864">
        <f>'Step #4'!E199</f>
        <v>230.92531912515045</v>
      </c>
      <c r="F200" s="883">
        <f>'Step #4'!S199</f>
        <v>210.6719119143809</v>
      </c>
      <c r="G200" s="882">
        <f>'Step #4'!W199</f>
        <v>160.15223382113669</v>
      </c>
      <c r="H200" s="880">
        <f>'Step #4'!Y199</f>
        <v>306.73261088657654</v>
      </c>
      <c r="I200" s="867">
        <f>AVERAGE('Step #7'!I198,'Step #7'!K198,'Step #7'!M198,'Step #7'!O198,'Step #7'!Q198)</f>
        <v>184.9890325536818</v>
      </c>
    </row>
    <row r="201" spans="2:9" ht="14" thickBot="1">
      <c r="B201">
        <f>'Step #7'!B199</f>
        <v>195</v>
      </c>
      <c r="C201" s="863">
        <f>'Step #9'!AA201</f>
        <v>42461</v>
      </c>
      <c r="D201" s="866">
        <f>'Step #4'!I200</f>
        <v>199.93427172829124</v>
      </c>
      <c r="E201" s="864">
        <f>'Step #4'!E200</f>
        <v>231.81776247168546</v>
      </c>
      <c r="F201" s="883">
        <f>'Step #4'!S200</f>
        <v>212.93481697237544</v>
      </c>
      <c r="G201" s="882">
        <f>'Step #4'!W200</f>
        <v>164.21116018245115</v>
      </c>
      <c r="H201" s="880">
        <f>'Step #4'!Y200</f>
        <v>308.94398415885405</v>
      </c>
      <c r="I201" s="867">
        <f>AVERAGE('Step #7'!I199,'Step #7'!K199,'Step #7'!M199,'Step #7'!O199,'Step #7'!Q199)</f>
        <v>185.36262664623456</v>
      </c>
    </row>
    <row r="202" spans="2:9" ht="14" thickBot="1">
      <c r="B202">
        <f>'Step #7'!B200</f>
        <v>196</v>
      </c>
      <c r="C202" s="863">
        <f>'Step #9'!AA202</f>
        <v>42491</v>
      </c>
      <c r="D202" s="866">
        <f>'Step #4'!I201</f>
        <v>203.33547890751584</v>
      </c>
      <c r="E202" s="864">
        <f>'Step #4'!E201</f>
        <v>231.83917134369571</v>
      </c>
      <c r="F202" s="883">
        <f>'Step #4'!S201</f>
        <v>216.75129303845301</v>
      </c>
      <c r="G202" s="882">
        <f>'Step #4'!W201</f>
        <v>162.54012557421578</v>
      </c>
      <c r="H202" s="880">
        <f>'Step #4'!Y201</f>
        <v>311.28549528559932</v>
      </c>
      <c r="I202" s="867">
        <f>AVERAGE('Step #7'!I200,'Step #7'!K200,'Step #7'!M200,'Step #7'!O200,'Step #7'!Q200)</f>
        <v>183.7541070202752</v>
      </c>
    </row>
    <row r="203" spans="2:9" ht="14" thickBot="1">
      <c r="B203">
        <f>'Step #7'!B201</f>
        <v>197</v>
      </c>
      <c r="C203" s="863">
        <f>'Step #9'!AA203</f>
        <v>42522</v>
      </c>
      <c r="D203" s="866">
        <f>'Step #4'!I202</f>
        <v>202.98670827280893</v>
      </c>
      <c r="E203" s="864">
        <f>'Step #4'!E202</f>
        <v>236.35820705988081</v>
      </c>
      <c r="F203" s="883">
        <f>'Step #4'!S202</f>
        <v>216.33648713380947</v>
      </c>
      <c r="G203" s="882">
        <f>'Step #4'!W202</f>
        <v>159.0865304386522</v>
      </c>
      <c r="H203" s="880">
        <f>'Step #4'!Y202</f>
        <v>308.29364582933363</v>
      </c>
      <c r="I203" s="867">
        <f>AVERAGE('Step #7'!I201,'Step #7'!K201,'Step #7'!M201,'Step #7'!O201,'Step #7'!Q201)</f>
        <v>183.30663908414024</v>
      </c>
    </row>
    <row r="204" spans="2:9" ht="14" thickBot="1">
      <c r="B204">
        <f>'Step #7'!B202</f>
        <v>198</v>
      </c>
      <c r="C204" s="863">
        <f>'Step #9'!AA204</f>
        <v>42552</v>
      </c>
      <c r="D204" s="866">
        <f>'Step #4'!I203</f>
        <v>211.48397024696553</v>
      </c>
      <c r="E204" s="864">
        <f>'Step #4'!E203</f>
        <v>237.87514367550986</v>
      </c>
      <c r="F204" s="883">
        <f>'Step #4'!S203</f>
        <v>225.8146630634605</v>
      </c>
      <c r="G204" s="882">
        <f>'Step #4'!W203</f>
        <v>168.07697678568945</v>
      </c>
      <c r="H204" s="880">
        <f>'Step #4'!Y203</f>
        <v>321.69196138638102</v>
      </c>
      <c r="I204" s="867">
        <f>AVERAGE('Step #7'!I202,'Step #7'!K202,'Step #7'!M202,'Step #7'!O202,'Step #7'!Q202)</f>
        <v>193.47695580997464</v>
      </c>
    </row>
    <row r="205" spans="2:9" ht="14" thickBot="1">
      <c r="B205">
        <f>'Step #7'!B203</f>
        <v>199</v>
      </c>
      <c r="C205" s="863">
        <f>'Step #9'!AA205</f>
        <v>42583</v>
      </c>
      <c r="D205" s="866">
        <f>'Step #4'!I204</f>
        <v>211.73724550267815</v>
      </c>
      <c r="E205" s="864">
        <f>'Step #4'!E204</f>
        <v>237.46984035330877</v>
      </c>
      <c r="F205" s="883">
        <f>'Step #4'!S204</f>
        <v>226.39782057578856</v>
      </c>
      <c r="G205" s="882">
        <f>'Step #4'!W204</f>
        <v>169.31697291509255</v>
      </c>
      <c r="H205" s="880">
        <f>'Step #4'!Y204</f>
        <v>322.34242357807261</v>
      </c>
      <c r="I205" s="867">
        <f>AVERAGE('Step #7'!I203,'Step #7'!K203,'Step #7'!M203,'Step #7'!O203,'Step #7'!Q203)</f>
        <v>195.44905162255921</v>
      </c>
    </row>
    <row r="206" spans="2:9" ht="14" thickBot="1">
      <c r="B206">
        <f>'Step #7'!B204</f>
        <v>200</v>
      </c>
      <c r="C206" s="863">
        <f>'Step #9'!AA206</f>
        <v>42614</v>
      </c>
      <c r="D206" s="866">
        <f>'Step #4'!I205</f>
        <v>210.68527403679255</v>
      </c>
      <c r="E206" s="864">
        <f>'Step #4'!E205</f>
        <v>237.27699770010648</v>
      </c>
      <c r="F206" s="883">
        <f>'Step #4'!S205</f>
        <v>225.68978091364579</v>
      </c>
      <c r="G206" s="882">
        <f>'Step #4'!W205</f>
        <v>170.66974073953892</v>
      </c>
      <c r="H206" s="880">
        <f>'Step #4'!Y205</f>
        <v>327.54566695031099</v>
      </c>
      <c r="I206" s="867">
        <f>AVERAGE('Step #7'!I204,'Step #7'!K204,'Step #7'!M204,'Step #7'!O204,'Step #7'!Q204)</f>
        <v>200.69786180025213</v>
      </c>
    </row>
    <row r="207" spans="2:9" ht="14" thickBot="1">
      <c r="B207">
        <f>'Step #7'!B205</f>
        <v>201</v>
      </c>
      <c r="C207" s="863">
        <f>'Step #9'!AA207</f>
        <v>42644</v>
      </c>
      <c r="D207" s="866">
        <f>'Step #4'!I206</f>
        <v>208.07846116932839</v>
      </c>
      <c r="E207" s="864">
        <f>'Step #4'!E206</f>
        <v>235.36444466634174</v>
      </c>
      <c r="F207" s="883">
        <f>'Step #4'!S206</f>
        <v>221.73045888816674</v>
      </c>
      <c r="G207" s="882">
        <f>'Step #4'!W206</f>
        <v>168.68774017401464</v>
      </c>
      <c r="H207" s="880">
        <f>'Step #4'!Y206</f>
        <v>320.00095373871773</v>
      </c>
      <c r="I207" s="867">
        <f>AVERAGE('Step #7'!I205,'Step #7'!K205,'Step #7'!M205,'Step #7'!O205,'Step #7'!Q205)</f>
        <v>195.68527990755234</v>
      </c>
    </row>
    <row r="208" spans="2:9" ht="14" thickBot="1">
      <c r="B208">
        <f>'Step #7'!B206</f>
        <v>202</v>
      </c>
      <c r="C208" s="863">
        <f>'Step #9'!AA208</f>
        <v>42675</v>
      </c>
      <c r="D208" s="866">
        <f>'Step #4'!I207</f>
        <v>215.74364690793638</v>
      </c>
      <c r="E208" s="864">
        <f>'Step #4'!E207</f>
        <v>229.14672756301368</v>
      </c>
      <c r="F208" s="883">
        <f>'Step #4'!S207</f>
        <v>231.56565657771804</v>
      </c>
      <c r="G208" s="882">
        <f>'Step #4'!W207</f>
        <v>165.06006957803541</v>
      </c>
      <c r="H208" s="880">
        <f>'Step #4'!Y207</f>
        <v>322.99280319498342</v>
      </c>
      <c r="I208" s="867">
        <f>AVERAGE('Step #7'!I206,'Step #7'!K206,'Step #7'!M206,'Step #7'!O206,'Step #7'!Q206)</f>
        <v>194.83220767530676</v>
      </c>
    </row>
    <row r="209" spans="2:9" ht="14" thickBot="1">
      <c r="B209">
        <f>'Step #7'!B207</f>
        <v>203</v>
      </c>
      <c r="C209" s="863">
        <f>'Step #9'!AA209</f>
        <v>42705</v>
      </c>
      <c r="D209" s="866">
        <f>'Step #4'!I208</f>
        <v>218.82739879211712</v>
      </c>
      <c r="E209" s="864">
        <f>'Step #4'!E208</f>
        <v>229.57596323643537</v>
      </c>
      <c r="F209" s="883">
        <f>'Step #4'!S208</f>
        <v>234.62079859522146</v>
      </c>
      <c r="G209" s="882">
        <f>'Step #4'!W208</f>
        <v>166.98725600174291</v>
      </c>
      <c r="H209" s="880">
        <f>'Step #4'!Y208</f>
        <v>322.8627685589916</v>
      </c>
      <c r="I209" s="867">
        <f>AVERAGE('Step #7'!I207,'Step #7'!K207,'Step #7'!M207,'Step #7'!O207,'Step #7'!Q207)</f>
        <v>186.26420002282995</v>
      </c>
    </row>
    <row r="210" spans="2:9" ht="14" thickBot="1">
      <c r="B210">
        <f>'Step #7'!B208</f>
        <v>204</v>
      </c>
      <c r="C210" s="863">
        <f>'Step #9'!AA210</f>
        <v>42736</v>
      </c>
      <c r="D210" s="866">
        <f>'Step #4'!I209</f>
        <v>224.05607948004831</v>
      </c>
      <c r="E210" s="864">
        <f>'Step #4'!E209</f>
        <v>230.35509422617099</v>
      </c>
      <c r="F210" s="883">
        <f>'Step #4'!S209</f>
        <v>240.52123896886681</v>
      </c>
      <c r="G210" s="882">
        <f>'Step #4'!W209</f>
        <v>174.90466916826202</v>
      </c>
      <c r="H210" s="880">
        <f>'Step #4'!Y209</f>
        <v>340.39649106726665</v>
      </c>
      <c r="I210" s="867">
        <f>AVERAGE('Step #7'!I208,'Step #7'!K208,'Step #7'!M208,'Step #7'!O208,'Step #7'!Q208)</f>
        <v>201.70584041155919</v>
      </c>
    </row>
    <row r="211" spans="2:9" ht="14" thickBot="1">
      <c r="B211">
        <f>'Step #7'!B209</f>
        <v>205</v>
      </c>
      <c r="C211" s="863">
        <f>'Step #9'!AA211</f>
        <v>42767</v>
      </c>
      <c r="D211" s="866">
        <f>'Step #4'!I210</f>
        <v>232.85964564219722</v>
      </c>
      <c r="E211" s="864">
        <f>'Step #4'!E210</f>
        <v>231.89333117707011</v>
      </c>
      <c r="F211" s="883">
        <f>'Step #4'!S210</f>
        <v>249.44655370211862</v>
      </c>
      <c r="G211" s="882">
        <f>'Step #4'!W210</f>
        <v>177.53390828307738</v>
      </c>
      <c r="H211" s="880">
        <f>'Step #4'!Y210</f>
        <v>346.20620491675015</v>
      </c>
      <c r="I211" s="867">
        <f>AVERAGE('Step #7'!I209,'Step #7'!K209,'Step #7'!M209,'Step #7'!O209,'Step #7'!Q209)</f>
        <v>206.58406896083429</v>
      </c>
    </row>
    <row r="212" spans="2:9" ht="14" thickBot="1">
      <c r="B212">
        <f>'Step #7'!B210</f>
        <v>206</v>
      </c>
      <c r="C212" s="863">
        <f>'Step #9'!AA212</f>
        <v>42795</v>
      </c>
      <c r="D212" s="866">
        <f>'Step #4'!I211</f>
        <v>232.14080349178388</v>
      </c>
      <c r="E212" s="864">
        <f>'Step #4'!E211</f>
        <v>231.67677324612765</v>
      </c>
      <c r="F212" s="883">
        <f>'Step #4'!S211</f>
        <v>248.56248685611314</v>
      </c>
      <c r="G212" s="882">
        <f>'Step #4'!W211</f>
        <v>181.99230863722539</v>
      </c>
      <c r="H212" s="880">
        <f>'Step #4'!Y211</f>
        <v>352.14795584065877</v>
      </c>
      <c r="I212" s="867">
        <f>AVERAGE('Step #7'!I210,'Step #7'!K210,'Step #7'!M210,'Step #7'!O210,'Step #7'!Q210)</f>
        <v>211.21860752242227</v>
      </c>
    </row>
    <row r="213" spans="2:9" ht="14" thickBot="1">
      <c r="B213">
        <f>'Step #7'!B211</f>
        <v>207</v>
      </c>
      <c r="C213" s="863">
        <f>'Step #9'!AA213</f>
        <v>42826</v>
      </c>
      <c r="D213" s="866">
        <f>'Step #4'!I212</f>
        <v>235.46496102051543</v>
      </c>
      <c r="E213" s="864">
        <f>'Step #4'!E212</f>
        <v>233.4600861564644</v>
      </c>
      <c r="F213" s="883">
        <f>'Step #4'!S212</f>
        <v>252.23334668638407</v>
      </c>
      <c r="G213" s="882">
        <f>'Step #4'!W212</f>
        <v>186.55658546138903</v>
      </c>
      <c r="H213" s="880">
        <f>'Step #4'!Y212</f>
        <v>361.78676549216425</v>
      </c>
      <c r="I213" s="867">
        <f>AVERAGE('Step #7'!I211,'Step #7'!K211,'Step #7'!M211,'Step #7'!O211,'Step #7'!Q211)</f>
        <v>214.5132847344621</v>
      </c>
    </row>
    <row r="214" spans="2:9" ht="14" thickBot="1">
      <c r="B214">
        <f>'Step #7'!B212</f>
        <v>208</v>
      </c>
      <c r="C214" s="863">
        <f>'Step #9'!AA214</f>
        <v>42856</v>
      </c>
      <c r="D214" s="866">
        <f>'Step #4'!I213</f>
        <v>238.78799994289696</v>
      </c>
      <c r="E214" s="864">
        <f>'Step #4'!E213</f>
        <v>235.00692464402658</v>
      </c>
      <c r="F214" s="883">
        <f>'Step #4'!S213</f>
        <v>254.77003147463867</v>
      </c>
      <c r="G214" s="882">
        <f>'Step #4'!W213</f>
        <v>192.17507845491335</v>
      </c>
      <c r="H214" s="880">
        <f>'Step #4'!Y213</f>
        <v>372.48193367015585</v>
      </c>
      <c r="I214" s="867">
        <f>AVERAGE('Step #7'!I212,'Step #7'!K212,'Step #7'!M212,'Step #7'!O212,'Step #7'!Q212)</f>
        <v>222.22637876148139</v>
      </c>
    </row>
    <row r="215" spans="2:9" ht="14" thickBot="1">
      <c r="B215">
        <f>'Step #7'!B213</f>
        <v>209</v>
      </c>
      <c r="C215" s="863">
        <f>'Step #9'!AA215</f>
        <v>42887</v>
      </c>
      <c r="D215" s="866">
        <f>'Step #4'!I214</f>
        <v>239.14416894077161</v>
      </c>
      <c r="E215" s="864">
        <f>'Step #4'!E214</f>
        <v>235.05052927941369</v>
      </c>
      <c r="F215" s="883">
        <f>'Step #4'!S214</f>
        <v>255.99616536429446</v>
      </c>
      <c r="G215" s="882">
        <f>'Step #4'!W214</f>
        <v>191.14305448038976</v>
      </c>
      <c r="H215" s="880">
        <f>'Step #4'!Y214</f>
        <v>375.38685252598316</v>
      </c>
      <c r="I215" s="867">
        <f>AVERAGE('Step #7'!I213,'Step #7'!K213,'Step #7'!M213,'Step #7'!O213,'Step #7'!Q213)</f>
        <v>220.21973691127559</v>
      </c>
    </row>
    <row r="216" spans="2:9" ht="14" thickBot="1">
      <c r="B216">
        <f>'Step #7'!B214</f>
        <v>210</v>
      </c>
      <c r="C216" s="863">
        <f>'Step #9'!AA216</f>
        <v>42917</v>
      </c>
      <c r="D216" s="866">
        <f>'Step #4'!I215</f>
        <v>245.2497479245398</v>
      </c>
      <c r="E216" s="864">
        <f>'Step #4'!E215</f>
        <v>235.96856016245781</v>
      </c>
      <c r="F216" s="883">
        <f>'Step #4'!S215</f>
        <v>261.90713756461849</v>
      </c>
      <c r="G216" s="882">
        <f>'Step #4'!W215</f>
        <v>199.7698935933509</v>
      </c>
      <c r="H216" s="880">
        <f>'Step #4'!Y215</f>
        <v>385.15767860821859</v>
      </c>
      <c r="I216" s="867">
        <f>AVERAGE('Step #7'!I214,'Step #7'!K214,'Step #7'!M214,'Step #7'!O214,'Step #7'!Q214)</f>
        <v>232.39717889132362</v>
      </c>
    </row>
    <row r="217" spans="2:9" ht="14" thickBot="1">
      <c r="B217">
        <f>'Step #7'!B215</f>
        <v>211</v>
      </c>
      <c r="C217" s="863">
        <f>'Step #9'!AA217</f>
        <v>42948</v>
      </c>
      <c r="D217" s="866">
        <f>'Step #4'!I216</f>
        <v>245.96530304117269</v>
      </c>
      <c r="E217" s="864">
        <f>'Step #4'!E216</f>
        <v>237.98468438058626</v>
      </c>
      <c r="F217" s="883">
        <f>'Step #4'!S216</f>
        <v>262.2892685366956</v>
      </c>
      <c r="G217" s="882">
        <f>'Step #4'!W216</f>
        <v>201.04451070556112</v>
      </c>
      <c r="H217" s="880">
        <f>'Step #4'!Y216</f>
        <v>388.85481991059629</v>
      </c>
      <c r="I217" s="867">
        <f>AVERAGE('Step #7'!I215,'Step #7'!K215,'Step #7'!M215,'Step #7'!O215,'Step #7'!Q215)</f>
        <v>235.45200961958676</v>
      </c>
    </row>
    <row r="218" spans="2:9" ht="14" thickBot="1">
      <c r="B218">
        <f>'Step #7'!B216</f>
        <v>212</v>
      </c>
      <c r="C218" s="863">
        <f>'Step #9'!AA218</f>
        <v>42979</v>
      </c>
      <c r="D218" s="866">
        <f>'Step #4'!I217</f>
        <v>249.68220979962763</v>
      </c>
      <c r="E218" s="864">
        <f>'Step #4'!E217</f>
        <v>236.71152128351207</v>
      </c>
      <c r="F218" s="883">
        <f>'Step #4'!S217</f>
        <v>267.63952723991292</v>
      </c>
      <c r="G218" s="882">
        <f>'Step #4'!W217</f>
        <v>203.59377390151531</v>
      </c>
      <c r="H218" s="880">
        <f>'Step #4'!Y217</f>
        <v>395.85288807360052</v>
      </c>
      <c r="I218" s="867">
        <f>AVERAGE('Step #7'!I216,'Step #7'!K216,'Step #7'!M216,'Step #7'!O216,'Step #7'!Q216)</f>
        <v>236.93012663902346</v>
      </c>
    </row>
    <row r="219" spans="2:9" ht="14" thickBot="1">
      <c r="B219">
        <f>'Step #7'!B217</f>
        <v>213</v>
      </c>
      <c r="C219" s="863">
        <f>'Step #9'!AA219</f>
        <v>43009</v>
      </c>
      <c r="D219" s="866">
        <f>'Step #4'!I218</f>
        <v>256.83408151785142</v>
      </c>
      <c r="E219" s="864">
        <f>'Step #4'!E218</f>
        <v>236.9752926964542</v>
      </c>
      <c r="F219" s="883">
        <f>'Step #4'!S218</f>
        <v>274.51965675893234</v>
      </c>
      <c r="G219" s="882">
        <f>'Step #4'!W218</f>
        <v>208.64286037111378</v>
      </c>
      <c r="H219" s="880">
        <f>'Step #4'!Y218</f>
        <v>408.66064944239309</v>
      </c>
      <c r="I219" s="867">
        <f>AVERAGE('Step #7'!I217,'Step #7'!K217,'Step #7'!M217,'Step #7'!O217,'Step #7'!Q217)</f>
        <v>243.8635411270312</v>
      </c>
    </row>
    <row r="220" spans="2:9" ht="14" thickBot="1">
      <c r="B220">
        <f>'Step #7'!B218</f>
        <v>214</v>
      </c>
      <c r="C220" s="863">
        <f>'Step #9'!AA220</f>
        <v>43040</v>
      </c>
      <c r="D220" s="866">
        <f>'Step #4'!I219</f>
        <v>264.68445749926212</v>
      </c>
      <c r="E220" s="864">
        <f>'Step #4'!E219</f>
        <v>236.57831956906568</v>
      </c>
      <c r="F220" s="883">
        <f>'Step #4'!S219</f>
        <v>282.87584208641175</v>
      </c>
      <c r="G220" s="882">
        <f>'Step #4'!W219</f>
        <v>210.15730383953942</v>
      </c>
      <c r="H220" s="880">
        <f>'Step #4'!Y219</f>
        <v>413.2819883346607</v>
      </c>
      <c r="I220" s="867">
        <f>AVERAGE('Step #7'!I218,'Step #7'!K218,'Step #7'!M218,'Step #7'!O218,'Step #7'!Q218)</f>
        <v>249.40096913870693</v>
      </c>
    </row>
    <row r="221" spans="2:9" ht="14" thickBot="1">
      <c r="B221">
        <f>'Step #7'!B219</f>
        <v>215</v>
      </c>
      <c r="C221" s="863">
        <f>'Step #9'!AA221</f>
        <v>43070</v>
      </c>
      <c r="D221" s="866">
        <f>'Step #4'!I220</f>
        <v>266.53209636820765</v>
      </c>
      <c r="E221" s="864">
        <f>'Step #4'!E220</f>
        <v>237.50544040410401</v>
      </c>
      <c r="F221" s="883">
        <f>'Step #4'!S220</f>
        <v>284.36808490648815</v>
      </c>
      <c r="G221" s="882">
        <f>'Step #4'!W220</f>
        <v>212.48725252515888</v>
      </c>
      <c r="H221" s="880">
        <f>'Step #4'!Y220</f>
        <v>413.41408734017142</v>
      </c>
      <c r="I221" s="867">
        <f>AVERAGE('Step #7'!I219,'Step #7'!K219,'Step #7'!M219,'Step #7'!O219,'Step #7'!Q219)</f>
        <v>247.38904951625068</v>
      </c>
    </row>
    <row r="222" spans="2:9" ht="14" thickBot="1">
      <c r="B222">
        <f>'Step #7'!B220</f>
        <v>216</v>
      </c>
      <c r="C222" s="863">
        <f>'Step #9'!AA222</f>
        <v>43101</v>
      </c>
      <c r="D222" s="866">
        <f>'Step #4'!I221</f>
        <v>282.99276205310184</v>
      </c>
      <c r="E222" s="864">
        <f>'Step #4'!E221</f>
        <v>235.02507741382996</v>
      </c>
      <c r="F222" s="883">
        <f>'Step #4'!S221</f>
        <v>300.85018827610429</v>
      </c>
      <c r="G222" s="882">
        <f>'Step #4'!W221</f>
        <v>226.50372400094562</v>
      </c>
      <c r="H222" s="880">
        <f>'Step #4'!Y221</f>
        <v>443.56645432561794</v>
      </c>
      <c r="I222" s="867">
        <f>AVERAGE('Step #7'!I220,'Step #7'!K220,'Step #7'!M220,'Step #7'!O220,'Step #7'!Q220)</f>
        <v>271.10445053668002</v>
      </c>
    </row>
    <row r="223" spans="2:9" ht="14" thickBot="1">
      <c r="B223">
        <f>'Step #7'!B221</f>
        <v>217</v>
      </c>
      <c r="C223" s="863">
        <f>'Step #9'!AA223</f>
        <v>43132</v>
      </c>
      <c r="D223" s="866">
        <f>'Step #4'!I222</f>
        <v>272.70319614024879</v>
      </c>
      <c r="E223" s="864">
        <f>'Step #4'!E222</f>
        <v>232.62823344516232</v>
      </c>
      <c r="F223" s="883">
        <f>'Step #4'!S222</f>
        <v>289.67115338404307</v>
      </c>
      <c r="G223" s="882">
        <f>'Step #4'!W222</f>
        <v>214.86100616977782</v>
      </c>
      <c r="H223" s="880">
        <f>'Step #4'!Y222</f>
        <v>424.17050536178698</v>
      </c>
      <c r="I223" s="867">
        <f>AVERAGE('Step #7'!I221,'Step #7'!K221,'Step #7'!M221,'Step #7'!O221,'Step #7'!Q221)</f>
        <v>255.39814474110602</v>
      </c>
    </row>
    <row r="224" spans="2:9" ht="14" thickBot="1">
      <c r="B224">
        <f>'Step #7'!B222</f>
        <v>218</v>
      </c>
      <c r="C224" s="863">
        <f>'Step #9'!AA224</f>
        <v>43160</v>
      </c>
      <c r="D224" s="866">
        <f>'Step #4'!I223</f>
        <v>264.17012861424587</v>
      </c>
      <c r="E224" s="864">
        <f>'Step #4'!E223</f>
        <v>233.98548538172909</v>
      </c>
      <c r="F224" s="883">
        <f>'Step #4'!S223</f>
        <v>282.81799107292761</v>
      </c>
      <c r="G224" s="882">
        <f>'Step #4'!W223</f>
        <v>212.97933402555987</v>
      </c>
      <c r="H224" s="880">
        <f>'Step #4'!Y223</f>
        <v>420.42511974375395</v>
      </c>
      <c r="I224" s="867">
        <f>AVERAGE('Step #7'!I222,'Step #7'!K222,'Step #7'!M222,'Step #7'!O222,'Step #7'!Q222)</f>
        <v>254.04172932257515</v>
      </c>
    </row>
    <row r="225" spans="2:9" ht="14" thickBot="1">
      <c r="B225">
        <f>'Step #7'!B223</f>
        <v>219</v>
      </c>
      <c r="C225" s="863">
        <f>'Step #9'!AA225</f>
        <v>43191</v>
      </c>
      <c r="D225" s="866">
        <f>'Step #4'!I224</f>
        <v>266.59889137540745</v>
      </c>
      <c r="E225" s="864">
        <f>'Step #4'!E224</f>
        <v>232.11360649136537</v>
      </c>
      <c r="F225" s="883">
        <f>'Step #4'!S224</f>
        <v>284.97217711103065</v>
      </c>
      <c r="G225" s="882">
        <f>'Step #4'!W224</f>
        <v>215.25762646653902</v>
      </c>
      <c r="H225" s="880">
        <f>'Step #4'!Y224</f>
        <v>420.15755681041702</v>
      </c>
      <c r="I225" s="867">
        <f>AVERAGE('Step #7'!I223,'Step #7'!K223,'Step #7'!M223,'Step #7'!O223,'Step #7'!Q223)</f>
        <v>257.91371601788586</v>
      </c>
    </row>
    <row r="226" spans="2:9" ht="14" thickBot="1">
      <c r="B226">
        <f>'Step #7'!B224</f>
        <v>220</v>
      </c>
      <c r="C226" s="863">
        <f>'Step #9'!AA226</f>
        <v>43221</v>
      </c>
      <c r="D226" s="866">
        <f>'Step #4'!I225</f>
        <v>273.07970302534983</v>
      </c>
      <c r="E226" s="864">
        <f>'Step #4'!E225</f>
        <v>233.52143654887897</v>
      </c>
      <c r="F226" s="883">
        <f>'Step #4'!S225</f>
        <v>292.92629980533076</v>
      </c>
      <c r="G226" s="882">
        <f>'Step #4'!W225</f>
        <v>211.13163100464004</v>
      </c>
      <c r="H226" s="880">
        <f>'Step #4'!Y225</f>
        <v>424.8393404421962</v>
      </c>
      <c r="I226" s="867">
        <f>AVERAGE('Step #7'!I224,'Step #7'!K224,'Step #7'!M224,'Step #7'!O224,'Step #7'!Q224)</f>
        <v>253.61444424005396</v>
      </c>
    </row>
    <row r="227" spans="2:9" ht="14" thickBot="1">
      <c r="B227">
        <f>'Step #7'!B225</f>
        <v>221</v>
      </c>
      <c r="C227" s="863">
        <f>'Step #9'!AA227</f>
        <v>43252</v>
      </c>
      <c r="D227" s="866">
        <f>'Step #4'!I226</f>
        <v>273.42241717345814</v>
      </c>
      <c r="E227" s="864">
        <f>'Step #4'!E226</f>
        <v>233.58813237574986</v>
      </c>
      <c r="F227" s="883">
        <f>'Step #4'!S226</f>
        <v>293.74322088287852</v>
      </c>
      <c r="G227" s="882">
        <f>'Step #4'!W226</f>
        <v>204.5301193858962</v>
      </c>
      <c r="H227" s="880">
        <f>'Step #4'!Y226</f>
        <v>421.76270732979174</v>
      </c>
      <c r="I227" s="867">
        <f>AVERAGE('Step #7'!I225,'Step #7'!K225,'Step #7'!M225,'Step #7'!O225,'Step #7'!Q225)</f>
        <v>235.66645715429803</v>
      </c>
    </row>
    <row r="228" spans="2:9" ht="14" thickBot="1">
      <c r="B228">
        <f>'Step #7'!B226</f>
        <v>222</v>
      </c>
      <c r="C228" s="863">
        <f>'Step #9'!AA228</f>
        <v>43282</v>
      </c>
      <c r="D228" s="866">
        <f>'Step #4'!I227</f>
        <v>284.82498400065907</v>
      </c>
      <c r="E228" s="864">
        <f>'Step #4'!E227</f>
        <v>233.65550655724715</v>
      </c>
      <c r="F228" s="883">
        <f>'Step #4'!S227</f>
        <v>304.74785732254986</v>
      </c>
      <c r="G228" s="882">
        <f>'Step #4'!W227</f>
        <v>211.84803909071101</v>
      </c>
      <c r="H228" s="880">
        <f>'Step #4'!Y227</f>
        <v>433.93536541611286</v>
      </c>
      <c r="I228" s="867">
        <f>AVERAGE('Step #7'!I226,'Step #7'!K226,'Step #7'!M226,'Step #7'!O226,'Step #7'!Q226)</f>
        <v>244.82359556622745</v>
      </c>
    </row>
    <row r="229" spans="2:9" ht="14" thickBot="1">
      <c r="B229">
        <f>'Step #7'!B227</f>
        <v>223</v>
      </c>
      <c r="C229" s="863">
        <f>'Step #9'!AA229</f>
        <v>43313</v>
      </c>
      <c r="D229" s="866">
        <f>'Step #4'!I228</f>
        <v>293.91654844809267</v>
      </c>
      <c r="E229" s="864">
        <f>'Step #4'!E228</f>
        <v>234.87087384014927</v>
      </c>
      <c r="F229" s="883">
        <f>'Step #4'!S228</f>
        <v>315.23707428434091</v>
      </c>
      <c r="G229" s="882">
        <f>'Step #4'!W228</f>
        <v>207.20117890965054</v>
      </c>
      <c r="H229" s="880">
        <f>'Step #4'!Y228</f>
        <v>437.54702117671542</v>
      </c>
      <c r="I229" s="867">
        <f>AVERAGE('Step #7'!I227,'Step #7'!K227,'Step #7'!M227,'Step #7'!O227,'Step #7'!Q227)</f>
        <v>238.63090789769143</v>
      </c>
    </row>
    <row r="230" spans="2:9" ht="14" thickBot="1">
      <c r="B230">
        <f>'Step #7'!B228</f>
        <v>224</v>
      </c>
      <c r="C230" s="863">
        <f>'Step #9'!AA230</f>
        <v>43344</v>
      </c>
      <c r="D230" s="866">
        <f>'Step #4'!I229</f>
        <v>294.33166642193396</v>
      </c>
      <c r="E230" s="864">
        <f>'Step #4'!E229</f>
        <v>233.60756045225085</v>
      </c>
      <c r="F230" s="883">
        <f>'Step #4'!S229</f>
        <v>314.3305777521299</v>
      </c>
      <c r="G230" s="882">
        <f>'Step #4'!W229</f>
        <v>206.84374261225889</v>
      </c>
      <c r="H230" s="880">
        <f>'Step #4'!Y229</f>
        <v>436.34312216071771</v>
      </c>
      <c r="I230" s="867">
        <f>AVERAGE('Step #7'!I228,'Step #7'!K228,'Step #7'!M228,'Step #7'!O228,'Step #7'!Q228)</f>
        <v>239.95488750939631</v>
      </c>
    </row>
    <row r="231" spans="2:9" ht="14" thickBot="1">
      <c r="B231">
        <f>'Step #7'!B229</f>
        <v>225</v>
      </c>
      <c r="C231" s="863">
        <f>'Step #9'!AA231</f>
        <v>43374</v>
      </c>
      <c r="D231" s="866">
        <f>'Step #4'!I230</f>
        <v>275.23235720420496</v>
      </c>
      <c r="E231" s="864">
        <f>'Step #4'!E230</f>
        <v>231.8675265670806</v>
      </c>
      <c r="F231" s="883">
        <f>'Step #4'!S230</f>
        <v>292.37136090162755</v>
      </c>
      <c r="G231" s="882">
        <f>'Step #4'!W230</f>
        <v>190.47146535699883</v>
      </c>
      <c r="H231" s="880">
        <f>'Step #4'!Y230</f>
        <v>401.02908820514216</v>
      </c>
      <c r="I231" s="867">
        <f>AVERAGE('Step #7'!I229,'Step #7'!K229,'Step #7'!M229,'Step #7'!O229,'Step #7'!Q229)</f>
        <v>218.37762719544835</v>
      </c>
    </row>
    <row r="232" spans="2:9" ht="14" thickBot="1">
      <c r="B232">
        <f>'Step #7'!B230</f>
        <v>226</v>
      </c>
      <c r="C232" s="863">
        <f>'Step #9'!AA232</f>
        <v>43405</v>
      </c>
      <c r="D232" s="866">
        <f>'Step #4'!I231</f>
        <v>280.33773747747819</v>
      </c>
      <c r="E232" s="864">
        <f>'Step #4'!E231</f>
        <v>233.09003014065274</v>
      </c>
      <c r="F232" s="883">
        <f>'Step #4'!S231</f>
        <v>298.39828827486718</v>
      </c>
      <c r="G232" s="882">
        <f>'Step #4'!W231</f>
        <v>192.86581776209965</v>
      </c>
      <c r="H232" s="880">
        <f>'Step #4'!Y231</f>
        <v>409.5900492434705</v>
      </c>
      <c r="I232" s="867">
        <f>AVERAGE('Step #7'!I230,'Step #7'!K230,'Step #7'!M230,'Step #7'!O230,'Step #7'!Q230)</f>
        <v>227.78265968144115</v>
      </c>
    </row>
    <row r="233" spans="2:9" ht="14" thickBot="1">
      <c r="B233">
        <f>'Step #7'!B231</f>
        <v>227</v>
      </c>
      <c r="C233" s="863">
        <f>'Step #9'!AA233</f>
        <v>43435</v>
      </c>
      <c r="D233" s="866">
        <f>'Step #4'!I232</f>
        <v>254.17012726109306</v>
      </c>
      <c r="E233" s="864">
        <f>'Step #4'!E232</f>
        <v>237.26847756599847</v>
      </c>
      <c r="F233" s="883">
        <f>'Step #4'!S232</f>
        <v>269.17415051265158</v>
      </c>
      <c r="G233" s="882">
        <f>'Step #4'!W232</f>
        <v>181.61234697235884</v>
      </c>
      <c r="H233" s="880">
        <f>'Step #4'!Y232</f>
        <v>351.0007444116485</v>
      </c>
      <c r="I233" s="867">
        <f>AVERAGE('Step #7'!I231,'Step #7'!K231,'Step #7'!M231,'Step #7'!O231,'Step #7'!Q231)</f>
        <v>216.69834075667345</v>
      </c>
    </row>
    <row r="234" spans="2:9" ht="14" thickBot="1">
      <c r="B234">
        <f>'Step #7'!B232</f>
        <v>228</v>
      </c>
      <c r="C234" s="863">
        <f>'Step #9'!AA234</f>
        <v>43466</v>
      </c>
      <c r="D234" s="866">
        <f>'Step #4'!I233</f>
        <v>276.12353690066971</v>
      </c>
      <c r="E234" s="864">
        <f>'Step #4'!E233</f>
        <v>239.65932487976841</v>
      </c>
      <c r="F234" s="883">
        <f>'Step #4'!S233</f>
        <v>293.87438869433009</v>
      </c>
      <c r="G234" s="882">
        <f>'Step #4'!W233</f>
        <v>197.3927792508193</v>
      </c>
      <c r="H234" s="880">
        <f>'Step #4'!Y233</f>
        <v>411.6686422682962</v>
      </c>
      <c r="I234" s="867">
        <f>AVERAGE('Step #7'!I232,'Step #7'!K232,'Step #7'!M232,'Step #7'!O232,'Step #7'!Q232)</f>
        <v>237.2237844578413</v>
      </c>
    </row>
    <row r="235" spans="2:9" ht="14" thickBot="1">
      <c r="B235">
        <f>'Step #7'!B233</f>
        <v>229</v>
      </c>
      <c r="C235" s="863">
        <f>'Step #9'!AA235</f>
        <v>43497</v>
      </c>
      <c r="D235" s="866">
        <f>'Step #4'!I234</f>
        <v>285.07431932634461</v>
      </c>
      <c r="E235" s="864">
        <f>'Step #4'!E234</f>
        <v>239.54728782966677</v>
      </c>
      <c r="F235" s="883">
        <f>'Step #4'!S234</f>
        <v>304.16283703815611</v>
      </c>
      <c r="G235" s="882">
        <f>'Step #4'!W234</f>
        <v>200.77945014346705</v>
      </c>
      <c r="H235" s="880">
        <f>'Step #4'!Y234</f>
        <v>423.41407908269326</v>
      </c>
      <c r="I235" s="867">
        <f>AVERAGE('Step #7'!I233,'Step #7'!K233,'Step #7'!M233,'Step #7'!O233,'Step #7'!Q233)</f>
        <v>241.31263762688758</v>
      </c>
    </row>
    <row r="236" spans="2:9" ht="14" thickBot="1">
      <c r="B236">
        <f>'Step #7'!B234</f>
        <v>230</v>
      </c>
      <c r="C236" s="863">
        <f>'Step #9'!AA236</f>
        <v>43525</v>
      </c>
      <c r="D236" s="866">
        <f>'Step #4'!I235</f>
        <v>288.96163651567747</v>
      </c>
      <c r="E236" s="864">
        <f>'Step #4'!E235</f>
        <v>244.21162710683379</v>
      </c>
      <c r="F236" s="883">
        <f>'Step #4'!S235</f>
        <v>306.95304032820326</v>
      </c>
      <c r="G236" s="882">
        <f>'Step #4'!W235</f>
        <v>201.62605630211979</v>
      </c>
      <c r="H236" s="880">
        <f>'Step #4'!Y235</f>
        <v>429.64923884631469</v>
      </c>
      <c r="I236" s="867">
        <f>AVERAGE('Step #7'!I234,'Step #7'!K234,'Step #7'!M234,'Step #7'!O234,'Step #7'!Q234)</f>
        <v>243.39482827937303</v>
      </c>
    </row>
    <row r="237" spans="2:9" ht="14" thickBot="1">
      <c r="B237">
        <f>'Step #7'!B235</f>
        <v>231</v>
      </c>
      <c r="C237" s="863">
        <f>'Step #9'!AA237</f>
        <v>43556</v>
      </c>
      <c r="D237" s="866">
        <f>'Step #4'!I236</f>
        <v>302.09112406384099</v>
      </c>
      <c r="E237" s="864">
        <f>'Step #4'!E236</f>
        <v>244.32561781825953</v>
      </c>
      <c r="F237" s="883">
        <f>'Step #4'!S236</f>
        <v>320.76543787872481</v>
      </c>
      <c r="G237" s="882">
        <f>'Step #4'!W236</f>
        <v>207.8042648415373</v>
      </c>
      <c r="H237" s="880">
        <f>'Step #4'!Y236</f>
        <v>445.45471248080651</v>
      </c>
      <c r="I237" s="867">
        <f>AVERAGE('Step #7'!I235,'Step #7'!K235,'Step #7'!M235,'Step #7'!O235,'Step #7'!Q235)</f>
        <v>250.48388870077619</v>
      </c>
    </row>
    <row r="238" spans="2:9" ht="14" thickBot="1">
      <c r="B238">
        <f>'Step #7'!B236</f>
        <v>232</v>
      </c>
      <c r="C238" s="863">
        <f>'Step #9'!AA238</f>
        <v>43586</v>
      </c>
      <c r="D238" s="866">
        <f>'Step #4'!I237</f>
        <v>282.82629155225101</v>
      </c>
      <c r="E238" s="864">
        <f>'Step #4'!E237</f>
        <v>248.80658427280923</v>
      </c>
      <c r="F238" s="883">
        <f>'Step #4'!S237</f>
        <v>300.08497584056278</v>
      </c>
      <c r="G238" s="882">
        <f>'Step #4'!W237</f>
        <v>196.27983778258834</v>
      </c>
      <c r="H238" s="880">
        <f>'Step #4'!Y237</f>
        <v>421.38395745416994</v>
      </c>
      <c r="I238" s="867">
        <f>AVERAGE('Step #7'!I236,'Step #7'!K236,'Step #7'!M236,'Step #7'!O236,'Step #7'!Q236)</f>
        <v>231.0537830365046</v>
      </c>
    </row>
    <row r="239" spans="2:9" ht="14" thickBot="1">
      <c r="B239">
        <f>'Step #7'!B237</f>
        <v>233</v>
      </c>
      <c r="C239" s="863">
        <f>'Step #9'!AA239</f>
        <v>43617</v>
      </c>
      <c r="D239" s="866">
        <f>'Step #4'!I238</f>
        <v>301.04302374271299</v>
      </c>
      <c r="E239" s="864">
        <f>'Step #4'!E238</f>
        <v>251.68769204219475</v>
      </c>
      <c r="F239" s="883">
        <f>'Step #4'!S238</f>
        <v>319.88918512271778</v>
      </c>
      <c r="G239" s="882">
        <f>'Step #4'!W238</f>
        <v>205.37810169240115</v>
      </c>
      <c r="H239" s="880">
        <f>'Step #4'!Y238</f>
        <v>448.78986658805547</v>
      </c>
      <c r="I239" s="867">
        <f>AVERAGE('Step #7'!I237,'Step #7'!K237,'Step #7'!M237,'Step #7'!O237,'Step #7'!Q237)</f>
        <v>244.21247803342482</v>
      </c>
    </row>
    <row r="240" spans="2:9" ht="14" thickBot="1">
      <c r="B240">
        <f>'Step #7'!B238</f>
        <v>234</v>
      </c>
      <c r="C240" s="863">
        <f>'Step #9'!AA240</f>
        <v>43647</v>
      </c>
      <c r="D240" s="866">
        <f>'Step #4'!I239</f>
        <v>307.08106799572738</v>
      </c>
      <c r="E240" s="864">
        <f>'Step #4'!E239</f>
        <v>252.26470048743846</v>
      </c>
      <c r="F240" s="883">
        <f>'Step #4'!S239</f>
        <v>325.61155881590548</v>
      </c>
      <c r="G240" s="882">
        <f>'Step #4'!W239</f>
        <v>203.82248967454535</v>
      </c>
      <c r="H240" s="880">
        <f>'Step #4'!Y239</f>
        <v>450.67494561418499</v>
      </c>
      <c r="I240" s="867">
        <f>AVERAGE('Step #7'!I238,'Step #7'!K238,'Step #7'!M238,'Step #7'!O238,'Step #7'!Q238)</f>
        <v>240.35666793833508</v>
      </c>
    </row>
    <row r="241" spans="2:9" ht="14" thickBot="1">
      <c r="B241">
        <f>'Step #7'!B239</f>
        <v>235</v>
      </c>
      <c r="C241" s="863">
        <f>'Step #9'!AA241</f>
        <v>43678</v>
      </c>
      <c r="D241" s="866">
        <f>'Step #4'!I240</f>
        <v>301.93943450254238</v>
      </c>
      <c r="E241" s="864">
        <f>'Step #4'!E240</f>
        <v>259.32083677485247</v>
      </c>
      <c r="F241" s="883">
        <f>'Step #4'!S240</f>
        <v>319.01661970013288</v>
      </c>
      <c r="G241" s="882">
        <f>'Step #4'!W240</f>
        <v>199.03676893231787</v>
      </c>
      <c r="H241" s="880">
        <f>'Step #4'!Y240</f>
        <v>440.66962779830448</v>
      </c>
      <c r="I241" s="867">
        <f>AVERAGE('Step #7'!I239,'Step #7'!K239,'Step #7'!M239,'Step #7'!O239,'Step #7'!Q239)</f>
        <v>228.08863968200566</v>
      </c>
    </row>
    <row r="242" spans="2:9" ht="14" thickBot="1">
      <c r="B242">
        <f>'Step #7'!B240</f>
        <v>236</v>
      </c>
      <c r="C242" s="863">
        <f>'Step #9'!AA242</f>
        <v>43709</v>
      </c>
      <c r="D242" s="866">
        <f>'Step #4'!I241</f>
        <v>306.39966758447264</v>
      </c>
      <c r="E242" s="864">
        <f>'Step #4'!E241</f>
        <v>257.79117422643151</v>
      </c>
      <c r="F242" s="883">
        <f>'Step #4'!S241</f>
        <v>323.06148595047159</v>
      </c>
      <c r="G242" s="882">
        <f>'Step #4'!W241</f>
        <v>203.33159600702734</v>
      </c>
      <c r="H242" s="880">
        <f>'Step #4'!Y241</f>
        <v>445.88975771320702</v>
      </c>
      <c r="I242" s="867">
        <f>AVERAGE('Step #7'!I240,'Step #7'!K240,'Step #7'!M240,'Step #7'!O240,'Step #7'!Q240)</f>
        <v>231.60912311249132</v>
      </c>
    </row>
    <row r="243" spans="2:9" ht="14" thickBot="1">
      <c r="B243">
        <f>'Step #7'!B241</f>
        <v>237</v>
      </c>
      <c r="C243" s="863">
        <f>'Step #9'!AA243</f>
        <v>43739</v>
      </c>
      <c r="D243" s="866">
        <f>'Step #4'!I242</f>
        <v>314.61870329212388</v>
      </c>
      <c r="E243" s="864">
        <f>'Step #4'!E242</f>
        <v>258.32593474554102</v>
      </c>
      <c r="F243" s="883">
        <f>'Step #4'!S242</f>
        <v>331.25124931107285</v>
      </c>
      <c r="G243" s="882">
        <f>'Step #4'!W242</f>
        <v>211.35879680061555</v>
      </c>
      <c r="H243" s="880">
        <f>'Step #4'!Y242</f>
        <v>457.63513259651853</v>
      </c>
      <c r="I243" s="867">
        <f>AVERAGE('Step #7'!I241,'Step #7'!K241,'Step #7'!M241,'Step #7'!O241,'Step #7'!Q241)</f>
        <v>242.0410612160581</v>
      </c>
    </row>
    <row r="244" spans="2:9" ht="14" thickBot="1">
      <c r="B244">
        <f>'Step #7'!B242</f>
        <v>238</v>
      </c>
      <c r="C244" s="863">
        <f>'Step #9'!AA244</f>
        <v>43770</v>
      </c>
      <c r="D244" s="866">
        <f>'Step #4'!I243</f>
        <v>326.00733377267204</v>
      </c>
      <c r="E244" s="864">
        <f>'Step #4'!E243</f>
        <v>258.18836442730048</v>
      </c>
      <c r="F244" s="883">
        <f>'Step #4'!S243</f>
        <v>343.74719240844922</v>
      </c>
      <c r="G244" s="882">
        <f>'Step #4'!W243</f>
        <v>213.70311536696502</v>
      </c>
      <c r="H244" s="880">
        <f>'Step #4'!Y243</f>
        <v>472.71564094338385</v>
      </c>
      <c r="I244" s="867">
        <f>AVERAGE('Step #7'!I242,'Step #7'!K242,'Step #7'!M242,'Step #7'!O242,'Step #7'!Q242)</f>
        <v>241.38106660346438</v>
      </c>
    </row>
    <row r="245" spans="2:9" ht="14" thickBot="1">
      <c r="B245">
        <f>'Step #7'!B243</f>
        <v>239</v>
      </c>
      <c r="C245" s="863">
        <f>'Step #9'!AA245</f>
        <v>43800</v>
      </c>
      <c r="D245" s="866">
        <f>'Step #4'!I244</f>
        <v>333.83830103180838</v>
      </c>
      <c r="E245" s="864">
        <f>'Step #4'!E244</f>
        <v>257.79163550757744</v>
      </c>
      <c r="F245" s="883">
        <f>'Step #4'!S244</f>
        <v>351.73915803371318</v>
      </c>
      <c r="G245" s="882">
        <f>'Step #4'!W244</f>
        <v>220.36591626531435</v>
      </c>
      <c r="H245" s="880">
        <f>'Step #4'!Y244</f>
        <v>460.9702867037675</v>
      </c>
      <c r="I245" s="867">
        <f>AVERAGE('Step #7'!I243,'Step #7'!K243,'Step #7'!M243,'Step #7'!O243,'Step #7'!Q243)</f>
        <v>247.83007189110793</v>
      </c>
    </row>
    <row r="246" spans="2:9" ht="14" thickBot="1">
      <c r="B246">
        <f>'Step #7'!B244</f>
        <v>240</v>
      </c>
      <c r="C246" s="863">
        <f>'Step #9'!AA246</f>
        <v>43831</v>
      </c>
      <c r="D246" s="866">
        <f>'Step #4'!I245</f>
        <v>335.34408725995547</v>
      </c>
      <c r="E246" s="864">
        <f>'Step #4'!E245</f>
        <v>263.26156160491104</v>
      </c>
      <c r="F246" s="883">
        <f>'Step #4'!S245</f>
        <v>353.27910214768548</v>
      </c>
      <c r="G246" s="882">
        <f>'Step #4'!W245</f>
        <v>215.46422247356639</v>
      </c>
      <c r="H246" s="880">
        <f>'Step #4'!Y245</f>
        <v>481.63962136160035</v>
      </c>
      <c r="I246" s="867">
        <f>AVERAGE('Step #7'!I244,'Step #7'!K244,'Step #7'!M244,'Step #7'!O244,'Step #7'!Q244)</f>
        <v>237.33309738508197</v>
      </c>
    </row>
    <row r="247" spans="2:9" ht="14" thickBot="1">
      <c r="B247">
        <f>'Step #7'!B245</f>
        <v>241</v>
      </c>
      <c r="C247" s="863">
        <f>'Step #9'!AA247</f>
        <v>43862</v>
      </c>
      <c r="D247" s="866">
        <f>'Step #4'!I246</f>
        <v>308.7963910692003</v>
      </c>
      <c r="E247" s="864">
        <f>'Step #4'!E246</f>
        <v>267.80868120263051</v>
      </c>
      <c r="F247" s="883">
        <f>'Step #4'!S246</f>
        <v>324.38664766893896</v>
      </c>
      <c r="G247" s="882">
        <f>'Step #4'!W246</f>
        <v>200.99179699993974</v>
      </c>
      <c r="H247" s="880">
        <f>'Step #4'!Y246</f>
        <v>450.51638139144279</v>
      </c>
      <c r="I247" s="867">
        <f>AVERAGE('Step #7'!I245,'Step #7'!K245,'Step #7'!M245,'Step #7'!O245,'Step #7'!Q245)</f>
        <v>230.98826857291925</v>
      </c>
    </row>
    <row r="248" spans="2:9" ht="14" thickBot="1">
      <c r="B248">
        <f>'Step #7'!B246</f>
        <v>242</v>
      </c>
      <c r="C248" s="863">
        <f>'Step #9'!AA248</f>
        <v>43891</v>
      </c>
      <c r="D248" s="866">
        <f>'Step #4'!I247</f>
        <v>268.65677298441176</v>
      </c>
      <c r="E248" s="864">
        <f>'Step #4'!E247</f>
        <v>266.21498197747428</v>
      </c>
      <c r="F248" s="883">
        <f>'Step #4'!S247</f>
        <v>278.40702324295336</v>
      </c>
      <c r="G248" s="882">
        <f>'Step #4'!W247</f>
        <v>168.17936218589062</v>
      </c>
      <c r="H248" s="880">
        <f>'Step #4'!Y247</f>
        <v>385.03435317316303</v>
      </c>
      <c r="I248" s="867">
        <f>AVERAGE('Step #7'!I246,'Step #7'!K246,'Step #7'!M246,'Step #7'!O246,'Step #7'!Q246)</f>
        <v>199.42249755705558</v>
      </c>
    </row>
    <row r="249" spans="2:9" ht="14" thickBot="1">
      <c r="B249">
        <f>'Step #7'!B247</f>
        <v>243</v>
      </c>
      <c r="C249" s="863">
        <f>'Step #9'!AA249</f>
        <v>43922</v>
      </c>
      <c r="D249" s="866">
        <f>'Step #4'!I248</f>
        <v>304.55216515843875</v>
      </c>
      <c r="E249" s="864">
        <f>'Step #4'!E248</f>
        <v>270.75550796822478</v>
      </c>
      <c r="F249" s="883">
        <f>'Step #4'!S248</f>
        <v>316.76564593603558</v>
      </c>
      <c r="G249" s="882">
        <f>'Step #4'!W248</f>
        <v>182.24495489711629</v>
      </c>
      <c r="H249" s="880">
        <f>'Step #4'!Y248</f>
        <v>426.94289169450468</v>
      </c>
      <c r="I249" s="867">
        <f>AVERAGE('Step #7'!I247,'Step #7'!K247,'Step #7'!M247,'Step #7'!O247,'Step #7'!Q247)</f>
        <v>210.87391970306811</v>
      </c>
    </row>
    <row r="250" spans="2:9" ht="14" thickBot="1">
      <c r="B250">
        <f>'Step #7'!B248</f>
        <v>244</v>
      </c>
      <c r="C250" s="863">
        <f>'Step #9'!AA250</f>
        <v>43952</v>
      </c>
      <c r="D250" s="866">
        <f>'Step #4'!I249</f>
        <v>319.06262524416229</v>
      </c>
      <c r="E250" s="864">
        <f>'Step #4'!E249</f>
        <v>272.2159783447496</v>
      </c>
      <c r="F250" s="883">
        <f>'Step #4'!S249</f>
        <v>333.79891967817605</v>
      </c>
      <c r="G250" s="882">
        <f>'Step #4'!W249</f>
        <v>191.00076079247575</v>
      </c>
      <c r="H250" s="880">
        <f>'Step #4'!Y249</f>
        <v>449.1297237419422</v>
      </c>
      <c r="I250" s="867">
        <f>AVERAGE('Step #7'!I248,'Step #7'!K248,'Step #7'!M248,'Step #7'!O248,'Step #7'!Q248)</f>
        <v>211.75778737307746</v>
      </c>
    </row>
    <row r="251" spans="2:9" ht="14" thickBot="1">
      <c r="B251">
        <f>'Step #7'!B249</f>
        <v>245</v>
      </c>
      <c r="C251" s="863">
        <f>'Step #9'!AA251</f>
        <v>43983</v>
      </c>
      <c r="D251" s="866">
        <f>'Step #4'!I250</f>
        <v>323.29831727099571</v>
      </c>
      <c r="E251" s="864">
        <f>'Step #4'!E250</f>
        <v>274.15352196295208</v>
      </c>
      <c r="F251" s="883">
        <f>'Step #4'!S250</f>
        <v>339.95227195860787</v>
      </c>
      <c r="G251" s="882">
        <f>'Step #4'!W250</f>
        <v>198.13042347111423</v>
      </c>
      <c r="H251" s="880">
        <f>'Step #4'!Y250</f>
        <v>469.62170841441139</v>
      </c>
      <c r="I251" s="867">
        <f>AVERAGE('Step #7'!I249,'Step #7'!K249,'Step #7'!M249,'Step #7'!O249,'Step #7'!Q249)</f>
        <v>219.62738001785289</v>
      </c>
    </row>
    <row r="252" spans="2:9" ht="14" thickBot="1">
      <c r="B252">
        <f>'Step #7'!B250</f>
        <v>246</v>
      </c>
      <c r="C252" s="863">
        <f>'Step #9'!AA252</f>
        <v>44013</v>
      </c>
      <c r="D252" s="866">
        <f>'Step #4'!I251</f>
        <v>343.84461822585473</v>
      </c>
      <c r="E252" s="864">
        <f>'Step #4'!E251</f>
        <v>278.4353234991811</v>
      </c>
      <c r="F252" s="883">
        <f>'Step #4'!S251</f>
        <v>360.62457123405164</v>
      </c>
      <c r="G252" s="882">
        <f>'Step #4'!W251</f>
        <v>207.27378157317747</v>
      </c>
      <c r="H252" s="880">
        <f>'Step #4'!Y251</f>
        <v>497.81754854468147</v>
      </c>
      <c r="I252" s="867">
        <f>AVERAGE('Step #7'!I250,'Step #7'!K250,'Step #7'!M250,'Step #7'!O250,'Step #7'!Q250)</f>
        <v>224.8155348667072</v>
      </c>
    </row>
    <row r="253" spans="2:9" ht="14" thickBot="1">
      <c r="B253">
        <f>'Step #7'!B251</f>
        <v>247</v>
      </c>
      <c r="C253" s="863">
        <f>'Step #9'!AA253</f>
        <v>44044</v>
      </c>
      <c r="D253" s="866">
        <f>'Step #4'!I252</f>
        <v>367.8437277159689</v>
      </c>
      <c r="E253" s="864">
        <f>'Step #4'!E252</f>
        <v>275.5922035888758</v>
      </c>
      <c r="F253" s="883">
        <f>'Step #4'!S252</f>
        <v>386.50499492776726</v>
      </c>
      <c r="G253" s="882">
        <f>'Step #4'!W252</f>
        <v>216.19823076637817</v>
      </c>
      <c r="H253" s="880">
        <f>'Step #4'!Y252</f>
        <v>527.24589985248008</v>
      </c>
      <c r="I253" s="867">
        <f>AVERAGE('Step #7'!I251,'Step #7'!K251,'Step #7'!M251,'Step #7'!O251,'Step #7'!Q251)</f>
        <v>237.97896570987373</v>
      </c>
    </row>
    <row r="254" spans="2:9" ht="14" thickBot="1">
      <c r="B254">
        <f>'Step #7'!B252</f>
        <v>248</v>
      </c>
      <c r="C254" s="863">
        <f>'Step #9'!AA254</f>
        <v>44075</v>
      </c>
      <c r="D254" s="866">
        <f>'Step #4'!I253</f>
        <v>352.65864651473277</v>
      </c>
      <c r="E254" s="864">
        <f>'Step #4'!E253</f>
        <v>275.83033319693885</v>
      </c>
      <c r="F254" s="883">
        <f>'Step #4'!S253</f>
        <v>371.28117975946265</v>
      </c>
      <c r="G254" s="882">
        <f>'Step #4'!W253</f>
        <v>210.66756497735585</v>
      </c>
      <c r="H254" s="880">
        <f>'Step #4'!Y253</f>
        <v>513.22507366702621</v>
      </c>
      <c r="I254" s="867">
        <f>AVERAGE('Step #7'!I252,'Step #7'!K252,'Step #7'!M252,'Step #7'!O252,'Step #7'!Q252)</f>
        <v>231.40387484129397</v>
      </c>
    </row>
    <row r="255" spans="2:9" ht="14" thickBot="1">
      <c r="B255">
        <f>'Step #7'!B253</f>
        <v>249</v>
      </c>
      <c r="C255" s="863">
        <f>'Step #9'!AA255</f>
        <v>44105</v>
      </c>
      <c r="D255" s="866">
        <f>'Step #4'!I254</f>
        <v>345.24207329266676</v>
      </c>
      <c r="E255" s="864">
        <f>'Step #4'!E254</f>
        <v>274.14139298223142</v>
      </c>
      <c r="F255" s="883">
        <f>'Step #4'!S254</f>
        <v>364.65533773275519</v>
      </c>
      <c r="G255" s="882">
        <f>'Step #4'!W254</f>
        <v>207.27481006262485</v>
      </c>
      <c r="H255" s="880">
        <f>'Step #4'!Y254</f>
        <v>504.59689675716453</v>
      </c>
      <c r="I255" s="867">
        <f>AVERAGE('Step #7'!I253,'Step #7'!K253,'Step #7'!M253,'Step #7'!O253,'Step #7'!Q253)</f>
        <v>227.31551658892357</v>
      </c>
    </row>
    <row r="256" spans="2:9" ht="14" thickBot="1">
      <c r="B256">
        <f>'Step #7'!B254</f>
        <v>250</v>
      </c>
      <c r="C256" s="863">
        <f>'Step #9'!AA256</f>
        <v>44136</v>
      </c>
      <c r="D256" s="866">
        <f>'Step #4'!I255</f>
        <v>382.79649061614441</v>
      </c>
      <c r="E256" s="864">
        <f>'Step #4'!E255</f>
        <v>277.21257571794342</v>
      </c>
      <c r="F256" s="883">
        <f>'Step #4'!S255</f>
        <v>409.10806222556653</v>
      </c>
      <c r="G256" s="882">
        <f>'Step #4'!W255</f>
        <v>234.08527017693493</v>
      </c>
      <c r="H256" s="880">
        <f>'Step #4'!Y255</f>
        <v>568.53814149766708</v>
      </c>
      <c r="I256" s="867">
        <f>AVERAGE('Step #7'!I254,'Step #7'!K254,'Step #7'!M254,'Step #7'!O254,'Step #7'!Q254)</f>
        <v>253.99798622528547</v>
      </c>
    </row>
    <row r="257" spans="2:9" ht="14" thickBot="1">
      <c r="B257">
        <f>'Step #7'!B255</f>
        <v>251</v>
      </c>
      <c r="C257" s="863">
        <f>'Step #9'!AA257</f>
        <v>44166</v>
      </c>
      <c r="D257" s="866">
        <f>'Step #4'!I256</f>
        <v>395.29344235745924</v>
      </c>
      <c r="E257" s="864">
        <f>'Step #4'!E256</f>
        <v>277.16479241805752</v>
      </c>
      <c r="F257" s="883">
        <f>'Step #4'!S256</f>
        <v>425.69351123411565</v>
      </c>
      <c r="G257" s="882">
        <f>'Step #4'!W256</f>
        <v>245.34052271600015</v>
      </c>
      <c r="H257" s="880">
        <f>'Step #4'!Y256</f>
        <v>582.55900897051129</v>
      </c>
      <c r="I257" s="867">
        <f>AVERAGE('Step #7'!I255,'Step #7'!K255,'Step #7'!M255,'Step #7'!O255,'Step #7'!Q255)</f>
        <v>259.36684953004493</v>
      </c>
    </row>
    <row r="258" spans="2:9" ht="14" thickBot="1">
      <c r="B258">
        <f>'Step #7'!B256</f>
        <v>252</v>
      </c>
      <c r="C258" s="863">
        <f>'Step #9'!AA258</f>
        <v>44197</v>
      </c>
      <c r="D258" s="866">
        <f>'Step #4'!I257</f>
        <v>392.93309162114463</v>
      </c>
      <c r="E258" s="864">
        <f>'Step #4'!E257</f>
        <v>275.44174453273303</v>
      </c>
      <c r="F258" s="883">
        <f>'Step #4'!S257</f>
        <v>425.86977723490975</v>
      </c>
      <c r="G258" s="882">
        <f>'Step #4'!W257</f>
        <v>247.43991593619774</v>
      </c>
      <c r="H258" s="880">
        <f>'Step #4'!Y257</f>
        <v>597.18473671237598</v>
      </c>
      <c r="I258" s="867">
        <f>AVERAGE('Step #7'!I256,'Step #7'!K256,'Step #7'!M256,'Step #7'!O256,'Step #7'!Q256)</f>
        <v>267.37275283606675</v>
      </c>
    </row>
    <row r="259" spans="2:9" ht="14" thickBot="1">
      <c r="B259">
        <f>'Step #7'!B257</f>
        <v>253</v>
      </c>
      <c r="C259" s="863">
        <f>'Step #9'!AA259</f>
        <v>44228</v>
      </c>
      <c r="D259" s="866">
        <f>'Step #4'!I258</f>
        <v>403.85877130248787</v>
      </c>
      <c r="E259" s="864">
        <f>'Step #4'!E258</f>
        <v>271.31854230816401</v>
      </c>
      <c r="F259" s="883">
        <f>'Step #4'!S258</f>
        <v>439.45030265030914</v>
      </c>
      <c r="G259" s="882">
        <f>'Step #4'!W258</f>
        <v>253.18542013359354</v>
      </c>
      <c r="H259" s="880">
        <f>'Step #4'!Y258</f>
        <v>621.59848673456781</v>
      </c>
      <c r="I259" s="867">
        <f>AVERAGE('Step #7'!I257,'Step #7'!K257,'Step #7'!M257,'Step #7'!O257,'Step #7'!Q257)</f>
        <v>273.07774937583366</v>
      </c>
    </row>
    <row r="260" spans="2:9" ht="14" thickBot="1">
      <c r="B260">
        <f>'Step #7'!B258</f>
        <v>254</v>
      </c>
      <c r="C260" s="863">
        <f>'Step #9'!AA260</f>
        <v>44256</v>
      </c>
      <c r="D260" s="866">
        <f>'Step #4'!I259</f>
        <v>420.81540584357703</v>
      </c>
      <c r="E260" s="864">
        <f>'Step #4'!E259</f>
        <v>267.3852251106261</v>
      </c>
      <c r="F260" s="883">
        <f>'Step #4'!S259</f>
        <v>453.3016178079863</v>
      </c>
      <c r="G260" s="882">
        <f>'Step #4'!W259</f>
        <v>256.88809803039925</v>
      </c>
      <c r="H260" s="880">
        <f>'Step #4'!Y259</f>
        <v>630.00061518211658</v>
      </c>
      <c r="I260" s="867">
        <f>AVERAGE('Step #7'!I258,'Step #7'!K258,'Step #7'!M258,'Step #7'!O258,'Step #7'!Q258)</f>
        <v>275.9414994343648</v>
      </c>
    </row>
    <row r="261" spans="2:9" ht="14" thickBot="1">
      <c r="B261">
        <f>'Step #7'!B259</f>
        <v>255</v>
      </c>
      <c r="C261" s="863">
        <f>'Step #9'!AA261</f>
        <v>44287</v>
      </c>
      <c r="D261" s="866">
        <f>'Step #4'!I260</f>
        <v>444.53219577983657</v>
      </c>
      <c r="E261" s="864">
        <f>'Step #4'!E260</f>
        <v>270.12680890044686</v>
      </c>
      <c r="F261" s="883">
        <f>'Step #4'!S260</f>
        <v>478.02640159388329</v>
      </c>
      <c r="G261" s="882">
        <f>'Step #4'!W260</f>
        <v>264.62468536914366</v>
      </c>
      <c r="H261" s="880">
        <f>'Step #4'!Y260</f>
        <v>656.31672300331081</v>
      </c>
      <c r="I261" s="867">
        <f>AVERAGE('Step #7'!I259,'Step #7'!K259,'Step #7'!M259,'Step #7'!O259,'Step #7'!Q259)</f>
        <v>279.72319961887973</v>
      </c>
    </row>
    <row r="262" spans="2:9" ht="14" thickBot="1">
      <c r="B262">
        <f>'Step #7'!B260</f>
        <v>256</v>
      </c>
      <c r="C262" s="863">
        <f>'Step #9'!AA262</f>
        <v>44317</v>
      </c>
      <c r="D262" s="866">
        <f>'Step #4'!I261</f>
        <v>447.45102652317144</v>
      </c>
      <c r="E262" s="864">
        <f>'Step #4'!E261</f>
        <v>270.75347290434547</v>
      </c>
      <c r="F262" s="883">
        <f>'Step #4'!S261</f>
        <v>480.06298939858203</v>
      </c>
      <c r="G262" s="882">
        <f>'Step #4'!W261</f>
        <v>272.94218093070469</v>
      </c>
      <c r="H262" s="880">
        <f>'Step #4'!Y261</f>
        <v>665.35298447965715</v>
      </c>
      <c r="I262" s="867">
        <f>AVERAGE('Step #7'!I260,'Step #7'!K260,'Step #7'!M260,'Step #7'!O260,'Step #7'!Q260)</f>
        <v>284.41578583852561</v>
      </c>
    </row>
    <row r="263" spans="2:9" ht="14" thickBot="1">
      <c r="B263">
        <f>'Step #7'!B261</f>
        <v>257</v>
      </c>
      <c r="C263" s="863">
        <f>'Step #9'!AA263</f>
        <v>44348</v>
      </c>
      <c r="D263" s="866">
        <f>'Step #4'!I262</f>
        <v>455.99426299278758</v>
      </c>
      <c r="E263" s="864">
        <f>'Step #4'!E262</f>
        <v>272.85273626548951</v>
      </c>
      <c r="F263" s="883">
        <f>'Step #4'!S262</f>
        <v>490.83347538960476</v>
      </c>
      <c r="G263" s="882">
        <f>'Step #4'!W262</f>
        <v>269.61522036907417</v>
      </c>
      <c r="H263" s="880">
        <f>'Step #4'!Y262</f>
        <v>672.80385145292382</v>
      </c>
      <c r="I263" s="867">
        <f>AVERAGE('Step #7'!I261,'Step #7'!K261,'Step #7'!M261,'Step #7'!O261,'Step #7'!Q261)</f>
        <v>276.50382202082631</v>
      </c>
    </row>
    <row r="264" spans="2:9" ht="14" thickBot="1">
      <c r="B264">
        <f>'Step #7'!B262</f>
        <v>258</v>
      </c>
      <c r="C264" s="863">
        <f>'Step #9'!AA264</f>
        <v>44378</v>
      </c>
      <c r="D264" s="866">
        <f>'Step #4'!I263</f>
        <v>468.65453689933912</v>
      </c>
      <c r="E264" s="864">
        <f>'Step #4'!E263</f>
        <v>276.16278123226101</v>
      </c>
      <c r="F264" s="883">
        <f>'Step #4'!S263</f>
        <v>500.58916614632432</v>
      </c>
      <c r="G264" s="882">
        <f>'Step #4'!W263</f>
        <v>268.17879724098293</v>
      </c>
      <c r="H264" s="880">
        <f>'Step #4'!Y263</f>
        <v>674.23064044587079</v>
      </c>
      <c r="I264" s="867">
        <f>AVERAGE('Step #7'!I262,'Step #7'!K262,'Step #7'!M262,'Step #7'!O262,'Step #7'!Q262)</f>
        <v>269.7698749412159</v>
      </c>
    </row>
    <row r="265" spans="2:9" ht="14" thickBot="1">
      <c r="B265">
        <f>'Step #7'!B263</f>
        <v>259</v>
      </c>
      <c r="C265" s="863">
        <f>'Step #9'!AA265</f>
        <v>44409</v>
      </c>
      <c r="D265" s="866">
        <f>'Step #4'!I264</f>
        <v>482.60173245511612</v>
      </c>
      <c r="E265" s="864">
        <f>'Step #4'!E264</f>
        <v>275.60704598810219</v>
      </c>
      <c r="F265" s="883">
        <f>'Step #4'!S264</f>
        <v>514.88399778014889</v>
      </c>
      <c r="G265" s="882">
        <f>'Step #4'!W264</f>
        <v>272.82031217407024</v>
      </c>
      <c r="H265" s="880">
        <f>'Step #4'!Y264</f>
        <v>686.27892026868187</v>
      </c>
      <c r="I265" s="867">
        <f>AVERAGE('Step #7'!I263,'Step #7'!K263,'Step #7'!M263,'Step #7'!O263,'Step #7'!Q263)</f>
        <v>269.60410077912638</v>
      </c>
    </row>
    <row r="266" spans="2:9" ht="14" thickBot="1">
      <c r="B266">
        <f>'Step #7'!B264</f>
        <v>260</v>
      </c>
      <c r="C266" s="863">
        <f>'Step #9'!AA266</f>
        <v>44440</v>
      </c>
      <c r="D266" s="866">
        <f>'Step #4'!I265</f>
        <v>458.64037367405962</v>
      </c>
      <c r="E266" s="864">
        <f>'Step #4'!E265</f>
        <v>273.11059242608917</v>
      </c>
      <c r="F266" s="883">
        <f>'Step #4'!S265</f>
        <v>490.37862466188898</v>
      </c>
      <c r="G266" s="882">
        <f>'Step #4'!W265</f>
        <v>262.11905330298657</v>
      </c>
      <c r="H266" s="880">
        <f>'Step #4'!Y265</f>
        <v>658.3775418065793</v>
      </c>
      <c r="I266" s="867">
        <f>AVERAGE('Step #7'!I264,'Step #7'!K264,'Step #7'!M264,'Step #7'!O264,'Step #7'!Q264)</f>
        <v>258.90768834067234</v>
      </c>
    </row>
    <row r="267" spans="2:9" ht="14" thickBot="1">
      <c r="B267">
        <f>'Step #7'!B265</f>
        <v>261</v>
      </c>
      <c r="C267" s="863">
        <f>'Step #9'!AA267</f>
        <v>44470</v>
      </c>
      <c r="D267" s="866">
        <f>'Step #4'!I266</f>
        <v>492.39269650186765</v>
      </c>
      <c r="E267" s="864">
        <f>'Step #4'!E266</f>
        <v>273.01361484869432</v>
      </c>
      <c r="F267" s="883">
        <f>'Step #4'!S266</f>
        <v>524.78843805081624</v>
      </c>
      <c r="G267" s="882">
        <f>'Step #4'!W266</f>
        <v>270.34237689415892</v>
      </c>
      <c r="H267" s="880">
        <f>'Step #4'!Y266</f>
        <v>693.72986981672943</v>
      </c>
      <c r="I267" s="867">
        <f>AVERAGE('Step #7'!I265,'Step #7'!K265,'Step #7'!M265,'Step #7'!O265,'Step #7'!Q265)</f>
        <v>266.17613204597774</v>
      </c>
    </row>
    <row r="268" spans="2:9" ht="14" thickBot="1">
      <c r="B268">
        <f>'Step #7'!B266</f>
        <v>262</v>
      </c>
      <c r="C268" s="863">
        <f>'Step #9'!AA268</f>
        <v>44501</v>
      </c>
      <c r="D268" s="866">
        <f>'Step #4'!I267</f>
        <v>488.43636513467288</v>
      </c>
      <c r="E268" s="864">
        <f>'Step #4'!E267</f>
        <v>273.9131402175293</v>
      </c>
      <c r="F268" s="883">
        <f>'Step #4'!S267</f>
        <v>516.96060174988816</v>
      </c>
      <c r="G268" s="882">
        <f>'Step #4'!W267</f>
        <v>258.41934498838822</v>
      </c>
      <c r="H268" s="880">
        <f>'Step #4'!Y267</f>
        <v>662.65786749802953</v>
      </c>
      <c r="I268" s="867">
        <f>AVERAGE('Step #7'!I266,'Step #7'!K266,'Step #7'!M266,'Step #7'!O266,'Step #7'!Q266)</f>
        <v>251.89378778059773</v>
      </c>
    </row>
    <row r="269" spans="2:9" ht="14" thickBot="1">
      <c r="B269">
        <f>'Step #7'!B267</f>
        <v>263</v>
      </c>
      <c r="C269" s="863">
        <f>'Step #9'!AA269</f>
        <v>44531</v>
      </c>
      <c r="D269" s="866">
        <f>'Step #4'!I268</f>
        <v>509.23645779857958</v>
      </c>
      <c r="E269" s="864">
        <f>'Step #4'!E268</f>
        <v>272.38106272663828</v>
      </c>
      <c r="F269" s="883">
        <f>'Step #4'!S268</f>
        <v>534.89191312852608</v>
      </c>
      <c r="G269" s="882">
        <f>'Step #4'!W268</f>
        <v>265.02876583584032</v>
      </c>
      <c r="H269" s="880">
        <f>'Step #4'!Y268</f>
        <v>609.8672321387653</v>
      </c>
      <c r="I269" s="867">
        <f>AVERAGE('Step #7'!I267,'Step #7'!K267,'Step #7'!M267,'Step #7'!O267,'Step #7'!Q267)</f>
        <v>248.04081462928244</v>
      </c>
    </row>
    <row r="270" spans="2:9" ht="14" thickBot="1">
      <c r="B270">
        <f>'Step #7'!B268</f>
        <v>264</v>
      </c>
      <c r="C270" s="863">
        <f>'Step #9'!AA270</f>
        <v>44562</v>
      </c>
      <c r="D270" s="866">
        <f>'Step #4'!I269</f>
        <v>484.07331323465348</v>
      </c>
      <c r="E270" s="864">
        <f>'Step #4'!E269</f>
        <v>266.86221369364637</v>
      </c>
      <c r="F270" s="883">
        <f>'Step #4'!S269</f>
        <v>504.25253667762382</v>
      </c>
      <c r="G270" s="882">
        <f>'Step #4'!W269</f>
        <v>261.32222023928165</v>
      </c>
      <c r="H270" s="880">
        <f>'Step #4'!Y269</f>
        <v>632.42802472454093</v>
      </c>
      <c r="I270" s="867">
        <f>AVERAGE('Step #7'!I268,'Step #7'!K268,'Step #7'!M268,'Step #7'!O268,'Step #7'!Q268)</f>
        <v>253.02133958474928</v>
      </c>
    </row>
    <row r="271" spans="2:9" ht="14" thickBot="1">
      <c r="B271">
        <f>'Step #7'!B269</f>
        <v>265</v>
      </c>
      <c r="C271" s="863">
        <f>'Step #9'!AA271</f>
        <v>44593</v>
      </c>
      <c r="D271" s="866">
        <f>'Step #4'!I270</f>
        <v>469.78495063551844</v>
      </c>
      <c r="E271" s="864">
        <f>'Step #4'!E270</f>
        <v>263.8540094014524</v>
      </c>
      <c r="F271" s="883">
        <f>'Step #4'!S270</f>
        <v>491.37567579818233</v>
      </c>
      <c r="G271" s="882">
        <f>'Step #4'!W270</f>
        <v>253.56280333195812</v>
      </c>
      <c r="H271" s="880">
        <f>'Step #4'!Y270</f>
        <v>610.05527555823642</v>
      </c>
      <c r="I271" s="867">
        <f>AVERAGE('Step #7'!I269,'Step #7'!K269,'Step #7'!M269,'Step #7'!O269,'Step #7'!Q269)</f>
        <v>240.90249569591779</v>
      </c>
    </row>
    <row r="272" spans="2:9" ht="14" thickBot="1">
      <c r="B272">
        <f>'Step #7'!B270</f>
        <v>266</v>
      </c>
      <c r="C272" s="863">
        <f>'Step #9'!AA272</f>
        <v>44621</v>
      </c>
      <c r="D272" s="866">
        <f>'Step #4'!I271</f>
        <v>485.93478583616132</v>
      </c>
      <c r="E272" s="864">
        <f>'Step #4'!E271</f>
        <v>256.16703044564105</v>
      </c>
      <c r="F272" s="883">
        <f>'Step #4'!S271</f>
        <v>505.85070913583189</v>
      </c>
      <c r="G272" s="882">
        <f>'Step #4'!W271</f>
        <v>252.11613876669338</v>
      </c>
      <c r="H272" s="880">
        <f>'Step #4'!Y271</f>
        <v>615.6924700470305</v>
      </c>
      <c r="I272" s="867">
        <f>AVERAGE('Step #7'!I270,'Step #7'!K270,'Step #7'!M270,'Step #7'!O270,'Step #7'!Q270)</f>
        <v>234.39589453106478</v>
      </c>
    </row>
    <row r="273" spans="2:9" ht="14" thickBot="1">
      <c r="B273">
        <f>'Step #7'!B271</f>
        <v>267</v>
      </c>
      <c r="C273" s="863">
        <f>'Step #9'!AA273</f>
        <v>44652</v>
      </c>
      <c r="D273" s="866">
        <f>'Step #4'!I272</f>
        <v>444.66175903690169</v>
      </c>
      <c r="E273" s="864">
        <f>'Step #4'!E272</f>
        <v>246.4939105461894</v>
      </c>
      <c r="F273" s="883">
        <f>'Step #4'!S272</f>
        <v>461.48693439732324</v>
      </c>
      <c r="G273" s="882">
        <f>'Step #4'!W272</f>
        <v>236.66966135753654</v>
      </c>
      <c r="H273" s="880">
        <f>'Step #4'!Y272</f>
        <v>561.43406795987028</v>
      </c>
      <c r="I273" s="867">
        <f>AVERAGE('Step #7'!I271,'Step #7'!K271,'Step #7'!M271,'Step #7'!O271,'Step #7'!Q271)</f>
        <v>220.37944037764629</v>
      </c>
    </row>
    <row r="274" spans="2:9" ht="14" thickBot="1">
      <c r="B274">
        <f>'Step #7'!B272</f>
        <v>268</v>
      </c>
      <c r="C274" s="863">
        <f>'Step #9'!AA274</f>
        <v>44682</v>
      </c>
      <c r="D274" s="866">
        <f>'Step #4'!I273</f>
        <v>445.66557066548665</v>
      </c>
      <c r="E274" s="864">
        <f>'Step #4'!E273</f>
        <v>247.91783117544207</v>
      </c>
      <c r="F274" s="883">
        <f>'Step #4'!S273</f>
        <v>460.25061735370878</v>
      </c>
      <c r="G274" s="882">
        <f>'Step #4'!W273</f>
        <v>239.96217476556234</v>
      </c>
      <c r="H274" s="880">
        <f>'Step #4'!Y273</f>
        <v>565.30961207606629</v>
      </c>
      <c r="I274" s="867">
        <f>AVERAGE('Step #7'!I272,'Step #7'!K272,'Step #7'!M272,'Step #7'!O272,'Step #7'!Q272)</f>
        <v>224.9910315249048</v>
      </c>
    </row>
    <row r="275" spans="2:9" ht="14" thickBot="1">
      <c r="B275">
        <f>'Step #7'!B273</f>
        <v>269</v>
      </c>
      <c r="C275" s="863">
        <f>'Step #9'!AA275</f>
        <v>44713</v>
      </c>
      <c r="D275" s="866">
        <f>'Step #4'!I274</f>
        <v>407.15703399631889</v>
      </c>
      <c r="E275" s="864">
        <f>'Step #4'!E274</f>
        <v>244.17000326695586</v>
      </c>
      <c r="F275" s="883">
        <f>'Step #4'!S274</f>
        <v>420.13723471677918</v>
      </c>
      <c r="G275" s="882">
        <f>'Step #4'!W274</f>
        <v>217.57274172688881</v>
      </c>
      <c r="H275" s="880">
        <f>'Step #4'!Y274</f>
        <v>521.62107093710392</v>
      </c>
      <c r="I275" s="867">
        <f>AVERAGE('Step #7'!I273,'Step #7'!K273,'Step #7'!M273,'Step #7'!O273,'Step #7'!Q273)</f>
        <v>216.11791300008281</v>
      </c>
    </row>
    <row r="276" spans="2:9" ht="14" thickBot="1">
      <c r="B276">
        <f>'Step #7'!B274</f>
        <v>270</v>
      </c>
      <c r="C276" s="863">
        <f>'Step #9'!AA276</f>
        <v>44743</v>
      </c>
      <c r="D276" s="866">
        <f>'Step #4'!I275</f>
        <v>446.57175344409535</v>
      </c>
      <c r="E276" s="864">
        <f>'Step #4'!E275</f>
        <v>249.8251473114907</v>
      </c>
      <c r="F276" s="883">
        <f>'Step #4'!S275</f>
        <v>461.30298326767382</v>
      </c>
      <c r="G276" s="882">
        <f>'Step #4'!W275</f>
        <v>228.01454602765509</v>
      </c>
      <c r="H276" s="880">
        <f>'Step #4'!Y275</f>
        <v>551.0403596627151</v>
      </c>
      <c r="I276" s="867">
        <f>AVERAGE('Step #7'!I274,'Step #7'!K274,'Step #7'!M274,'Step #7'!O274,'Step #7'!Q274)</f>
        <v>216.52540842374614</v>
      </c>
    </row>
    <row r="277" spans="2:9" ht="14" thickBot="1">
      <c r="B277">
        <f>'Step #7'!B275</f>
        <v>271</v>
      </c>
      <c r="C277" s="863">
        <f>'Step #9'!AA277</f>
        <v>44774</v>
      </c>
      <c r="D277" s="866">
        <f>'Step #4'!I276</f>
        <v>428.35080505490089</v>
      </c>
      <c r="E277" s="864">
        <f>'Step #4'!E276</f>
        <v>242.87570263972208</v>
      </c>
      <c r="F277" s="883">
        <f>'Step #4'!S276</f>
        <v>444.021917853758</v>
      </c>
      <c r="G277" s="882">
        <f>'Step #4'!W276</f>
        <v>218.69149198763262</v>
      </c>
      <c r="H277" s="880">
        <f>'Step #4'!Y276</f>
        <v>530.78150424000853</v>
      </c>
      <c r="I277" s="867">
        <f>AVERAGE('Step #7'!I275,'Step #7'!K275,'Step #7'!M275,'Step #7'!O275,'Step #7'!Q275)</f>
        <v>208.75856457876097</v>
      </c>
    </row>
    <row r="278" spans="2:9" ht="14" thickBot="1">
      <c r="B278">
        <f>'Step #7'!B276</f>
        <v>272</v>
      </c>
      <c r="C278" s="863">
        <f>'Step #9'!AA278</f>
        <v>44805</v>
      </c>
      <c r="D278" s="866">
        <f>'Step #4'!I277</f>
        <v>387.16109074854137</v>
      </c>
      <c r="E278" s="864">
        <f>'Step #4'!E277</f>
        <v>232.71267502906068</v>
      </c>
      <c r="F278" s="883">
        <f>'Step #4'!S277</f>
        <v>401.23288763247825</v>
      </c>
      <c r="G278" s="882">
        <f>'Step #4'!W277</f>
        <v>195.78348298096222</v>
      </c>
      <c r="H278" s="880">
        <f>'Step #4'!Y277</f>
        <v>476.87538681123857</v>
      </c>
      <c r="I278" s="867">
        <f>AVERAGE('Step #7'!I276,'Step #7'!K276,'Step #7'!M276,'Step #7'!O276,'Step #7'!Q276)</f>
        <v>188.04466580486766</v>
      </c>
    </row>
    <row r="279" spans="2:9" ht="14" thickBot="1">
      <c r="B279">
        <f>'Step #7'!B277</f>
        <v>273</v>
      </c>
      <c r="C279" s="863">
        <f>'Step #9'!AA279</f>
        <v>44835</v>
      </c>
      <c r="D279" s="866">
        <f>'Step #4'!I278</f>
        <v>420.34746529326463</v>
      </c>
      <c r="E279" s="864">
        <f>'Step #4'!E278</f>
        <v>229.48294725005888</v>
      </c>
      <c r="F279" s="883">
        <f>'Step #4'!S278</f>
        <v>435.64459245150306</v>
      </c>
      <c r="G279" s="882">
        <f>'Step #4'!W278</f>
        <v>203.52932672473335</v>
      </c>
      <c r="H279" s="880">
        <f>'Step #4'!Y278</f>
        <v>502.06682611856826</v>
      </c>
      <c r="I279" s="867">
        <f>AVERAGE('Step #7'!I277,'Step #7'!K277,'Step #7'!M277,'Step #7'!O277,'Step #7'!Q277)</f>
        <v>178.59023783788649</v>
      </c>
    </row>
    <row r="280" spans="2:9" ht="14" thickBot="1">
      <c r="B280">
        <f>'Step #7'!B278</f>
        <v>274</v>
      </c>
      <c r="C280" s="863">
        <f>'Step #9'!AA280</f>
        <v>44866</v>
      </c>
      <c r="D280" s="866">
        <f>'Step #4'!I279</f>
        <v>443.7153131954571</v>
      </c>
      <c r="E280" s="864">
        <f>'Step #4'!E279</f>
        <v>237.96894655325303</v>
      </c>
      <c r="F280" s="883">
        <f>'Step #4'!S279</f>
        <v>458.43729949825996</v>
      </c>
      <c r="G280" s="882">
        <f>'Step #4'!W279</f>
        <v>230.71115844415911</v>
      </c>
      <c r="H280" s="880">
        <f>'Step #4'!Y279</f>
        <v>551.21655360114812</v>
      </c>
      <c r="I280" s="867">
        <f>AVERAGE('Step #7'!I278,'Step #7'!K278,'Step #7'!M278,'Step #7'!O278,'Step #7'!Q278)</f>
        <v>213.51564030561957</v>
      </c>
    </row>
    <row r="281" spans="2:9" ht="14" thickBot="1">
      <c r="B281">
        <f>'Step #7'!B279</f>
        <v>275</v>
      </c>
      <c r="C281" s="863">
        <f>'Step #9'!AA281</f>
        <v>44896</v>
      </c>
      <c r="D281" s="866">
        <f>'Step #4'!I280</f>
        <v>416.2333529217243</v>
      </c>
      <c r="E281" s="864">
        <f>'Step #4'!E280</f>
        <v>236.50030878702592</v>
      </c>
      <c r="F281" s="883">
        <f>'Step #4'!S280</f>
        <v>429.50811019911168</v>
      </c>
      <c r="G281" s="882">
        <f>'Step #4'!W280</f>
        <v>223.07885414107514</v>
      </c>
      <c r="H281" s="880">
        <f>'Step #4'!Y280</f>
        <v>471.06199838401153</v>
      </c>
      <c r="I281" s="867">
        <f>AVERAGE('Step #7'!I279,'Step #7'!K279,'Step #7'!M279,'Step #7'!O279,'Step #7'!Q279)</f>
        <v>213.90476964474783</v>
      </c>
    </row>
    <row r="282" spans="2:9" ht="14" thickBot="1">
      <c r="B282">
        <f>'Step #7'!B280</f>
        <v>276</v>
      </c>
      <c r="C282" s="863">
        <f>'Step #9'!AA282</f>
        <v>44927</v>
      </c>
      <c r="D282" s="866">
        <f>'Step #4'!I281</f>
        <v>444.44076211462516</v>
      </c>
      <c r="E282" s="864">
        <f>'Step #4'!E281</f>
        <v>244.05015157155771</v>
      </c>
      <c r="F282" s="883">
        <f>'Step #4'!S281</f>
        <v>461.20076962099608</v>
      </c>
      <c r="G282" s="882">
        <f>'Step #4'!W281</f>
        <v>244.70033873517235</v>
      </c>
      <c r="H282" s="880">
        <f>'Step #4'!Y281</f>
        <v>584.44761806851795</v>
      </c>
      <c r="I282" s="867">
        <f>AVERAGE('Step #7'!I280,'Step #7'!K280,'Step #7'!M280,'Step #7'!O280,'Step #7'!Q280)</f>
        <v>235.32035256856807</v>
      </c>
    </row>
    <row r="283" spans="2:9" ht="14" thickBot="1">
      <c r="B283">
        <f>'Step #7'!B281</f>
        <v>277</v>
      </c>
      <c r="C283" s="863">
        <f>'Step #9'!AA283</f>
        <v>44958</v>
      </c>
      <c r="D283" s="866">
        <f>'Step #4'!I282</f>
        <v>433.26628047534189</v>
      </c>
      <c r="E283" s="864">
        <f>'Step #4'!E282</f>
        <v>237.83710154805951</v>
      </c>
      <c r="F283" s="883">
        <f>'Step #4'!S282</f>
        <v>450.40080406795033</v>
      </c>
      <c r="G283" s="882">
        <f>'Step #4'!W282</f>
        <v>234.53835599293558</v>
      </c>
      <c r="H283" s="880">
        <f>'Step #4'!Y282</f>
        <v>558.39820614546295</v>
      </c>
      <c r="I283" s="867">
        <f>AVERAGE('Step #7'!I281,'Step #7'!K281,'Step #7'!M281,'Step #7'!O281,'Step #7'!Q281)</f>
        <v>219.08151174453172</v>
      </c>
    </row>
    <row r="284" spans="2:9" ht="14" thickBot="1">
      <c r="B284">
        <f>'Step #7'!B282</f>
        <v>278</v>
      </c>
      <c r="C284" s="863">
        <f>'Step #9'!AA284</f>
        <v>44986</v>
      </c>
      <c r="D284" s="866">
        <f>'Step #4'!I283</f>
        <v>447.62253751836153</v>
      </c>
      <c r="E284" s="864">
        <f>'Step #4'!E283</f>
        <v>243.89095530782643</v>
      </c>
      <c r="F284" s="883">
        <f>'Step #4'!S283</f>
        <v>460.50552099370384</v>
      </c>
      <c r="G284" s="882">
        <f>'Step #4'!W283</f>
        <v>240.22913296311577</v>
      </c>
      <c r="H284" s="880">
        <f>'Step #4'!Y283</f>
        <v>572.50014140931194</v>
      </c>
      <c r="I284" s="867">
        <f>AVERAGE('Step #7'!I282,'Step #7'!K282,'Step #7'!M282,'Step #7'!O282,'Step #7'!Q282)</f>
        <v>226.84701197769363</v>
      </c>
    </row>
    <row r="285" spans="2:9" ht="14" thickBot="1">
      <c r="B285">
        <f>'Step #7'!B283</f>
        <v>279</v>
      </c>
      <c r="C285" s="863">
        <f>'Step #9'!AA285</f>
        <v>45017</v>
      </c>
      <c r="D285" s="866">
        <f>'Step #4'!I284</f>
        <v>456.50890084770293</v>
      </c>
      <c r="E285" s="864">
        <f>'Step #4'!E284</f>
        <v>245.22831788674625</v>
      </c>
      <c r="F285" s="883">
        <f>'Step #4'!S284</f>
        <v>467.03694435837753</v>
      </c>
      <c r="G285" s="882">
        <f>'Step #4'!W284</f>
        <v>244.78550055857116</v>
      </c>
      <c r="H285" s="880">
        <f>'Step #4'!Y284</f>
        <v>574.26290654145021</v>
      </c>
      <c r="I285" s="867">
        <f>AVERAGE('Step #7'!I283,'Step #7'!K283,'Step #7'!M283,'Step #7'!O283,'Step #7'!Q283)</f>
        <v>227.37823173486223</v>
      </c>
    </row>
    <row r="286" spans="2:9" ht="14" thickBot="1">
      <c r="B286">
        <f>'Step #7'!B284</f>
        <v>280</v>
      </c>
      <c r="C286" s="863">
        <f>'Step #9'!AA286</f>
        <v>45047</v>
      </c>
      <c r="D286" s="866">
        <f>'Step #4'!I285</f>
        <v>458.61625034175574</v>
      </c>
      <c r="E286" s="864">
        <f>'Step #4'!E285</f>
        <v>242.53096281856892</v>
      </c>
      <c r="F286" s="883">
        <f>'Step #4'!S285</f>
        <v>468.9443895192037</v>
      </c>
      <c r="G286" s="882">
        <f>'Step #4'!W285</f>
        <v>236.50378484116646</v>
      </c>
      <c r="H286" s="880">
        <f>'Step #4'!Y285</f>
        <v>572.89187616920731</v>
      </c>
      <c r="I286" s="867">
        <f>AVERAGE('Step #7'!I284,'Step #7'!K284,'Step #7'!M284,'Step #7'!O284,'Step #7'!Q284)</f>
        <v>213.4376781351184</v>
      </c>
    </row>
    <row r="287" spans="2:9" ht="14" thickBot="1">
      <c r="B287">
        <f>'Step #7'!B285</f>
        <v>281</v>
      </c>
      <c r="C287" s="863">
        <f>'Step #9'!AA287</f>
        <v>45078</v>
      </c>
      <c r="D287" s="866">
        <f>'Step #4'!I286</f>
        <v>486.52729989243113</v>
      </c>
      <c r="E287" s="864">
        <f>'Step #4'!E286</f>
        <v>241.62204902170407</v>
      </c>
      <c r="F287" s="883">
        <f>'Step #4'!S286</f>
        <v>499.18394343974433</v>
      </c>
      <c r="G287" s="882">
        <f>'Step #4'!W286</f>
        <v>244.24238570150513</v>
      </c>
      <c r="H287" s="880">
        <f>'Step #4'!Y286</f>
        <v>609.90946913912069</v>
      </c>
      <c r="I287" s="867">
        <f>AVERAGE('Step #7'!I285,'Step #7'!K285,'Step #7'!M285,'Step #7'!O285,'Step #7'!Q285)</f>
        <v>217.65361568008174</v>
      </c>
    </row>
    <row r="288" spans="2:9" ht="14" thickBot="1">
      <c r="B288">
        <f>'Step #7'!B286</f>
        <v>282</v>
      </c>
      <c r="C288" s="863">
        <f>'Step #9'!AA288</f>
        <v>45108</v>
      </c>
      <c r="D288" s="866">
        <f>'Step #4'!I287</f>
        <v>504.3192965752221</v>
      </c>
      <c r="E288" s="864">
        <f>'Step #4'!E287</f>
        <v>241.47107441604518</v>
      </c>
      <c r="F288" s="883">
        <f>'Step #4'!S287</f>
        <v>518.83940320795148</v>
      </c>
      <c r="G288" s="882">
        <f>'Step #4'!W287</f>
        <v>256.43215851832622</v>
      </c>
      <c r="H288" s="880">
        <f>'Step #4'!Y287</f>
        <v>633.41270834133275</v>
      </c>
      <c r="I288" s="867">
        <f>AVERAGE('Step #7'!I286,'Step #7'!K286,'Step #7'!M286,'Step #7'!O286,'Step #7'!Q286)</f>
        <v>235.15247550639387</v>
      </c>
    </row>
    <row r="289" spans="2:9" ht="14" thickBot="1">
      <c r="B289">
        <f>'Step #7'!B287</f>
        <v>283</v>
      </c>
      <c r="C289" s="863">
        <f>'Step #9'!AA289</f>
        <v>45139</v>
      </c>
      <c r="D289" s="866">
        <f>'Step #4'!I288</f>
        <v>496.12307502449937</v>
      </c>
      <c r="E289" s="864">
        <f>'Step #4'!E288</f>
        <v>240.07298553096717</v>
      </c>
      <c r="F289" s="883">
        <f>'Step #4'!S288</f>
        <v>508.75491407629505</v>
      </c>
      <c r="G289" s="882">
        <f>'Step #4'!W288</f>
        <v>245.04433224091335</v>
      </c>
      <c r="H289" s="880">
        <f>'Step #4'!Y288</f>
        <v>607.75505182186805</v>
      </c>
      <c r="I289" s="867">
        <f>AVERAGE('Step #7'!I287,'Step #7'!K287,'Step #7'!M287,'Step #7'!O287,'Step #7'!Q287)</f>
        <v>217.94928741536086</v>
      </c>
    </row>
    <row r="290" spans="2:9" ht="14" thickBot="1">
      <c r="B290">
        <f>'Step #7'!B288</f>
        <v>284</v>
      </c>
      <c r="C290" s="863">
        <f>'Step #9'!AA290</f>
        <v>45170</v>
      </c>
      <c r="D290" s="866">
        <f>'Step #4'!I289</f>
        <v>470.92864894973127</v>
      </c>
      <c r="E290" s="864">
        <f>'Step #4'!E289</f>
        <v>234.08213734890327</v>
      </c>
      <c r="F290" s="883">
        <f>'Step #4'!S289</f>
        <v>482.70322043199212</v>
      </c>
      <c r="G290" s="882">
        <f>'Step #4'!W289</f>
        <v>235.71454231929877</v>
      </c>
      <c r="H290" s="880">
        <f>'Step #4'!Y289</f>
        <v>572.69598814556446</v>
      </c>
      <c r="I290" s="867">
        <f>AVERAGE('Step #7'!I288,'Step #7'!K288,'Step #7'!M288,'Step #7'!O288,'Step #7'!Q288)</f>
        <v>209.89827358483208</v>
      </c>
    </row>
    <row r="291" spans="2:9" ht="14" thickBot="1">
      <c r="B291">
        <f>'Step #7'!B289</f>
        <v>285</v>
      </c>
      <c r="C291" s="863">
        <f>'Step #9'!AA291</f>
        <v>45200</v>
      </c>
      <c r="D291" s="866">
        <f>'Step #4'!I290</f>
        <v>462.33045643266195</v>
      </c>
      <c r="E291" s="864">
        <f>'Step #4'!E290</f>
        <v>230.37460370522723</v>
      </c>
      <c r="F291" s="883">
        <f>'Step #4'!S290</f>
        <v>471.58232313373281</v>
      </c>
      <c r="G291" s="882">
        <f>'Step #4'!W290</f>
        <v>228.49334407984091</v>
      </c>
      <c r="H291" s="880">
        <f>'Step #4'!Y290</f>
        <v>548.40930006725716</v>
      </c>
      <c r="I291" s="867">
        <f>AVERAGE('Step #7'!I289,'Step #7'!K289,'Step #7'!M289,'Step #7'!O289,'Step #7'!Q289)</f>
        <v>202.77436292818976</v>
      </c>
    </row>
    <row r="292" spans="2:9" ht="14" thickBot="1">
      <c r="B292">
        <f>'Step #7'!B290</f>
        <v>286</v>
      </c>
      <c r="C292" s="863">
        <f>'Step #9'!AA292</f>
        <v>45231</v>
      </c>
      <c r="D292" s="866">
        <f>'Step #4'!I291</f>
        <v>504.56149176440732</v>
      </c>
      <c r="E292" s="864">
        <f>'Step #4'!E291</f>
        <v>240.78485087594578</v>
      </c>
      <c r="F292" s="883">
        <f>'Step #4'!S291</f>
        <v>515.75652976836329</v>
      </c>
      <c r="G292" s="882">
        <f>'Step #4'!W291</f>
        <v>247.93666185352922</v>
      </c>
      <c r="H292" s="880">
        <f>'Step #4'!Y291</f>
        <v>608.34259203062527</v>
      </c>
      <c r="I292" s="867">
        <f>AVERAGE('Step #7'!I290,'Step #7'!K290,'Step #7'!M290,'Step #7'!O290,'Step #7'!Q290)</f>
        <v>210.00360864483937</v>
      </c>
    </row>
    <row r="293" spans="2:9" ht="14" thickBot="1">
      <c r="B293">
        <f>'Step #7'!B291</f>
        <v>287</v>
      </c>
      <c r="C293" s="863">
        <f>'Step #9'!AA293</f>
        <v>45261</v>
      </c>
      <c r="D293" s="866">
        <f>'Step #4'!I292</f>
        <v>525.46698939662667</v>
      </c>
      <c r="E293" s="864">
        <f>'Step #4'!E292</f>
        <v>249.6796266770283</v>
      </c>
      <c r="F293" s="883">
        <f>'Step #4'!S292</f>
        <v>543.16049562919636</v>
      </c>
      <c r="G293" s="882">
        <f>'Step #4'!W292</f>
        <v>256.21042488492503</v>
      </c>
      <c r="H293" s="880">
        <f>'Step #4'!Y292</f>
        <v>639.48449390123312</v>
      </c>
      <c r="I293" s="867">
        <f>AVERAGE('Step #7'!I291,'Step #7'!K291,'Step #7'!M291,'Step #7'!O291,'Step #7'!Q291)</f>
        <v>214.67695976688918</v>
      </c>
    </row>
    <row r="294" spans="2:9" ht="14" thickBot="1">
      <c r="B294">
        <f>'Step #7'!B292</f>
        <v>288</v>
      </c>
      <c r="C294" s="863">
        <f>'Step #9'!AA294</f>
        <v>45292</v>
      </c>
      <c r="D294" s="866">
        <f>'Step #4'!I293</f>
        <v>536.00022994577307</v>
      </c>
      <c r="E294" s="864">
        <f>'Step #4'!E293</f>
        <v>249.08658192841568</v>
      </c>
      <c r="F294" s="883">
        <f>'Step #4'!S293</f>
        <v>549.07421900057125</v>
      </c>
      <c r="G294" s="882">
        <f>'Step #4'!W293</f>
        <v>255.77689485419208</v>
      </c>
      <c r="H294" s="880">
        <f>'Step #4'!Y293</f>
        <v>643.14371273554968</v>
      </c>
      <c r="I294" s="867">
        <f>AVERAGE('Step #7'!I292,'Step #7'!K292,'Step #7'!M292,'Step #7'!O292,'Step #7'!Q292)</f>
        <v>207.46477237103144</v>
      </c>
    </row>
    <row r="295" spans="2:9" ht="14" thickBot="1">
      <c r="B295">
        <f>'Step #7'!B293</f>
        <v>289</v>
      </c>
      <c r="C295" s="863">
        <f>'Step #9'!AA295</f>
        <v>45323</v>
      </c>
      <c r="D295" s="866">
        <f>'Step #4'!I294</f>
        <v>563.97236081576989</v>
      </c>
      <c r="E295" s="864">
        <f>'Step #4'!E294</f>
        <v>245.65109562412425</v>
      </c>
      <c r="F295" s="883">
        <f>'Step #4'!S294</f>
        <v>578.70306548756696</v>
      </c>
      <c r="G295" s="882">
        <f>'Step #4'!W294</f>
        <v>263.61250689522501</v>
      </c>
      <c r="H295" s="880">
        <f>'Step #4'!Y294</f>
        <v>678.80788440521599</v>
      </c>
      <c r="I295" s="867">
        <f>AVERAGE('Step #7'!I293,'Step #7'!K293,'Step #7'!M293,'Step #7'!O293,'Step #7'!Q293)</f>
        <v>215.8257654363772</v>
      </c>
    </row>
    <row r="296" spans="2:9" ht="14" thickBot="1">
      <c r="B296">
        <f>'Step #7'!B294</f>
        <v>290</v>
      </c>
      <c r="C296" s="863">
        <f>'Step #9'!AA296</f>
        <v>45352</v>
      </c>
      <c r="D296" s="866">
        <f>'Step #4'!I295</f>
        <v>580.61136753482776</v>
      </c>
      <c r="E296" s="864">
        <f>'Step #4'!E295</f>
        <v>247.62239416853799</v>
      </c>
      <c r="F296" s="883">
        <f>'Step #4'!S295</f>
        <v>595.35159560039983</v>
      </c>
      <c r="G296" s="882">
        <f>'Step #4'!W295</f>
        <v>270.74847088244974</v>
      </c>
      <c r="H296" s="880">
        <f>'Step #4'!Y295</f>
        <v>699.01758718967881</v>
      </c>
      <c r="I296" s="867">
        <f>AVERAGE('Step #7'!I294,'Step #7'!K294,'Step #7'!M294,'Step #7'!O294,'Step #7'!Q294)</f>
        <v>218.81449667151509</v>
      </c>
    </row>
    <row r="297" spans="2:9" ht="14" thickBot="1">
      <c r="B297">
        <f>'Step #7'!B295</f>
        <v>291</v>
      </c>
      <c r="C297" s="863">
        <f>'Step #9'!AA297</f>
        <v>45383</v>
      </c>
      <c r="D297" s="866">
        <f>'Step #4'!I296</f>
        <v>558.93255320162848</v>
      </c>
      <c r="E297" s="864">
        <f>'Step #4'!E296</f>
        <v>241.58837549804795</v>
      </c>
      <c r="F297" s="883">
        <f>'Step #4'!S296</f>
        <v>570.81254929479985</v>
      </c>
      <c r="G297" s="882">
        <f>'Step #4'!W296</f>
        <v>265.51700860802208</v>
      </c>
      <c r="H297" s="880">
        <f>'Step #4'!Y296</f>
        <v>672.66572448841839</v>
      </c>
      <c r="I297" s="867">
        <f>AVERAGE('Step #7'!I295,'Step #7'!K295,'Step #7'!M295,'Step #7'!O295,'Step #7'!Q295)</f>
        <v>220.05939581116618</v>
      </c>
    </row>
    <row r="298" spans="2:9" ht="14" thickBot="1">
      <c r="B298">
        <f>'Step #7'!B296</f>
        <v>292</v>
      </c>
      <c r="C298" s="863">
        <f>'Step #9'!AA298</f>
        <v>45413</v>
      </c>
      <c r="D298" s="866">
        <f>'Step #4'!I297</f>
        <v>587.20321214128126</v>
      </c>
      <c r="E298" s="864">
        <f>'Step #4'!E297</f>
        <v>245.68012920213556</v>
      </c>
      <c r="F298" s="883">
        <f>'Step #4'!S297</f>
        <v>597.75372137677584</v>
      </c>
      <c r="G298" s="882">
        <f>'Step #4'!W297</f>
        <v>276.18828194169532</v>
      </c>
      <c r="H298" s="880">
        <f>'Step #4'!Y297</f>
        <v>699.41384291882025</v>
      </c>
      <c r="I298" s="867">
        <f>AVERAGE('Step #7'!I296,'Step #7'!K296,'Step #7'!M296,'Step #7'!O296,'Step #7'!Q296)</f>
        <v>229.24516298221883</v>
      </c>
    </row>
    <row r="299" spans="2:9" ht="14" thickBot="1">
      <c r="B299">
        <f>'Step #7'!B297</f>
        <v>293</v>
      </c>
      <c r="C299" s="863">
        <f>'Step #9'!AA299</f>
        <v>45444</v>
      </c>
      <c r="D299" s="866">
        <f>'Step #4'!I298</f>
        <v>605.96488266168956</v>
      </c>
      <c r="E299" s="864">
        <f>'Step #4'!E298</f>
        <v>247.9844184655727</v>
      </c>
      <c r="F299" s="883">
        <f>'Step #4'!S298</f>
        <v>614.45618590541642</v>
      </c>
      <c r="G299" s="882">
        <f>'Step #4'!W298</f>
        <v>271.55474866615054</v>
      </c>
      <c r="H299" s="880">
        <f>'Step #4'!Y298</f>
        <v>703.97091798796646</v>
      </c>
      <c r="I299" s="867">
        <f>AVERAGE('Step #7'!I297,'Step #7'!K297,'Step #7'!M297,'Step #7'!O297,'Step #7'!Q297)</f>
        <v>220.43312096092308</v>
      </c>
    </row>
    <row r="300" spans="2:9" ht="14" thickBot="1">
      <c r="B300">
        <f>'Step #7'!B298</f>
        <v>294</v>
      </c>
      <c r="C300" s="863">
        <f>'Step #9'!AA300</f>
        <v>45474</v>
      </c>
      <c r="D300" s="866">
        <f>'Step #4'!I299</f>
        <v>615.28122947647717</v>
      </c>
      <c r="E300" s="864">
        <f>'Step #4'!E299</f>
        <v>253.7007229632267</v>
      </c>
      <c r="F300" s="883">
        <f>'Step #4'!S299</f>
        <v>627.6836013822533</v>
      </c>
      <c r="G300" s="882">
        <f>'Step #4'!W299</f>
        <v>281.2940657028031</v>
      </c>
      <c r="H300" s="880">
        <f>'Step #4'!Y299</f>
        <v>715.06649127783226</v>
      </c>
      <c r="I300" s="867">
        <f>AVERAGE('Step #7'!I298,'Step #7'!K298,'Step #7'!M298,'Step #7'!O298,'Step #7'!Q298)</f>
        <v>227.26408929551445</v>
      </c>
    </row>
    <row r="301" spans="2:9" ht="14" thickBot="1">
      <c r="B301">
        <f>'Step #7'!B299</f>
        <v>295</v>
      </c>
      <c r="C301" s="863">
        <f>'Step #9'!AA301</f>
        <v>45505</v>
      </c>
      <c r="D301" s="866">
        <f>'Step #4'!I300</f>
        <v>629.6575143091967</v>
      </c>
      <c r="E301" s="864">
        <f>'Step #4'!E300</f>
        <v>257.1001479355769</v>
      </c>
      <c r="F301" s="883">
        <f>'Step #4'!S300</f>
        <v>641.26930434872747</v>
      </c>
      <c r="G301" s="882">
        <f>'Step #4'!W300</f>
        <v>288.22738829735454</v>
      </c>
      <c r="H301" s="880">
        <f>'Step #4'!Y300</f>
        <v>733.69104728355796</v>
      </c>
      <c r="I301" s="867">
        <f>AVERAGE('Step #7'!I299,'Step #7'!K299,'Step #7'!M299,'Step #7'!O299,'Step #7'!Q299)</f>
        <v>236.53446687663322</v>
      </c>
    </row>
    <row r="302" spans="2:9" ht="14" thickBot="1">
      <c r="B302">
        <f>'Step #7'!B300</f>
        <v>296</v>
      </c>
      <c r="C302" s="863">
        <f>'Step #9'!AA302</f>
        <v>45536</v>
      </c>
      <c r="D302" s="866">
        <f>'Step #4'!I301</f>
        <v>640.9174768688107</v>
      </c>
      <c r="E302" s="864">
        <f>'Step #4'!E301</f>
        <v>260.50258480246856</v>
      </c>
      <c r="F302" s="883">
        <f>'Step #4'!S301</f>
        <v>652.48804494381818</v>
      </c>
      <c r="G302" s="882">
        <f>'Step #4'!W301</f>
        <v>294.45316809515646</v>
      </c>
      <c r="H302" s="880">
        <f>'Step #4'!Y301</f>
        <v>750.53248347368981</v>
      </c>
      <c r="I302" s="867">
        <f>AVERAGE('Step #7'!I300,'Step #7'!K300,'Step #7'!M300,'Step #7'!O300,'Step #7'!Q300)</f>
        <v>258.66623497336587</v>
      </c>
    </row>
    <row r="303" spans="2:9" ht="14" thickBot="1">
      <c r="B303">
        <f>'Step #7'!B301</f>
        <v>297</v>
      </c>
      <c r="C303" s="863">
        <f>'Step #9'!AA303</f>
        <v>45566</v>
      </c>
      <c r="D303" s="866">
        <f>'Step #4'!I302</f>
        <v>637.14656014226523</v>
      </c>
      <c r="E303" s="864">
        <f>'Step #4'!E302</f>
        <v>254.09500980629448</v>
      </c>
      <c r="F303" s="883">
        <f>'Step #4'!S302</f>
        <v>649.34154589734248</v>
      </c>
      <c r="G303" s="882">
        <f>'Step #4'!W302</f>
        <v>281.72778404850527</v>
      </c>
      <c r="H303" s="880">
        <f>'Step #4'!Y302</f>
        <v>735.27619406229519</v>
      </c>
      <c r="I303" s="867">
        <f>AVERAGE('Step #7'!I301,'Step #7'!K301,'Step #7'!M301,'Step #7'!O301,'Step #7'!Q301)</f>
        <v>249.55817791101899</v>
      </c>
    </row>
    <row r="304" spans="2:9" ht="14" thickBot="1">
      <c r="B304">
        <f>'Step #7'!B302</f>
        <v>298</v>
      </c>
      <c r="C304" s="863">
        <f>'Step #9'!AA304</f>
        <v>45597</v>
      </c>
      <c r="D304" s="866">
        <f>'Step #4'!I303</f>
        <v>675.14176587663815</v>
      </c>
      <c r="E304" s="864">
        <f>'Step #4'!E303</f>
        <v>256.98797521454998</v>
      </c>
      <c r="F304" s="883">
        <f>'Step #4'!S303</f>
        <v>692.34936586223728</v>
      </c>
      <c r="G304" s="882">
        <f>'Step #4'!W303</f>
        <v>281.01743101298388</v>
      </c>
      <c r="H304" s="880">
        <f>'Step #4'!Y303</f>
        <v>766.58130498706259</v>
      </c>
      <c r="I304" s="867">
        <f>AVERAGE('Step #7'!I302,'Step #7'!K302,'Step #7'!M302,'Step #7'!O302,'Step #7'!Q302)</f>
        <v>251.19946243957915</v>
      </c>
    </row>
    <row r="305" spans="2:9" ht="14" thickBot="1">
      <c r="B305">
        <f>'Step #7'!B303</f>
        <v>299</v>
      </c>
      <c r="C305" s="863">
        <f>'Step #9'!AA305</f>
        <v>45627</v>
      </c>
      <c r="D305" s="866">
        <f>'Step #4'!I304</f>
        <v>656.68753619260997</v>
      </c>
      <c r="E305" s="864">
        <f>'Step #4'!E304</f>
        <v>252.43770805136393</v>
      </c>
      <c r="F305" s="883">
        <f>'Step #4'!S304</f>
        <v>669.32635809576743</v>
      </c>
      <c r="G305" s="882">
        <f>'Step #4'!W304</f>
        <v>269.2255097831075</v>
      </c>
      <c r="H305" s="880">
        <f>'Step #4'!Y304</f>
        <v>704.16913874916554</v>
      </c>
      <c r="I305" s="867">
        <f>AVERAGE('Step #7'!I303,'Step #7'!K303,'Step #7'!M303,'Step #7'!O303,'Step #7'!Q303)</f>
        <v>244.38468183718797</v>
      </c>
    </row>
    <row r="306" spans="2:9" ht="14" thickBot="1">
      <c r="B306">
        <f>'Step #7'!B304</f>
        <v>300</v>
      </c>
      <c r="C306" s="863">
        <f>'Step #9'!AA306</f>
        <v>45658</v>
      </c>
      <c r="D306" s="866">
        <f>'Step #4'!I305</f>
        <v>676.59335269529663</v>
      </c>
      <c r="E306" s="864">
        <f>'Step #4'!E305</f>
        <v>254.03878777485573</v>
      </c>
      <c r="F306" s="883">
        <f>'Step #4'!S305</f>
        <v>692.01833693716048</v>
      </c>
      <c r="G306" s="882">
        <f>'Step #4'!W305</f>
        <v>282.85841263807833</v>
      </c>
      <c r="H306" s="880">
        <f>'Step #4'!Y305</f>
        <v>769.59693598018532</v>
      </c>
      <c r="I306" s="867">
        <f>AVERAGE('Step #7'!I304,'Step #7'!K304,'Step #7'!M304,'Step #7'!O304,'Step #7'!Q304)</f>
        <v>257.19592032396974</v>
      </c>
    </row>
    <row r="307" spans="2:9" ht="14" thickBot="1">
      <c r="B307">
        <f>'Step #7'!B305</f>
        <v>301</v>
      </c>
      <c r="C307" s="863">
        <f>'Step #9'!AA307</f>
        <v>45689</v>
      </c>
      <c r="D307" s="866">
        <f>'Step #4'!I306</f>
        <v>668.00414060259379</v>
      </c>
      <c r="E307" s="864">
        <f>'Step #4'!E306</f>
        <v>259.39740944508418</v>
      </c>
      <c r="F307" s="883">
        <f>'Step #4'!S306</f>
        <v>678.78268705252572</v>
      </c>
      <c r="G307" s="882">
        <f>'Step #4'!W306</f>
        <v>287.91461161920739</v>
      </c>
      <c r="H307" s="880">
        <f>'Step #4'!Y306</f>
        <v>758.03650796206682</v>
      </c>
      <c r="I307" s="867">
        <f>AVERAGE('Step #7'!I305,'Step #7'!K305,'Step #7'!M305,'Step #7'!O305,'Step #7'!Q305)</f>
        <v>270.17901148727663</v>
      </c>
    </row>
    <row r="308" spans="2:9" ht="14" thickBot="1">
      <c r="B308">
        <f>'Step #7'!B306</f>
        <v>302</v>
      </c>
      <c r="C308" s="863">
        <f>'Step #9'!AA308</f>
        <v>45717</v>
      </c>
      <c r="D308" s="866">
        <f>'Step #4'!I307</f>
        <v>628.89163092783281</v>
      </c>
      <c r="E308" s="864">
        <f>'Step #4'!E307</f>
        <v>259.34674992158222</v>
      </c>
      <c r="F308" s="883">
        <f>'Step #4'!S307</f>
        <v>636.69491886887329</v>
      </c>
      <c r="G308" s="882">
        <f>'Step #4'!W307</f>
        <v>287.91461161920739</v>
      </c>
      <c r="H308" s="880">
        <f>'Step #4'!Y307</f>
        <v>713.65254266329259</v>
      </c>
      <c r="I308" s="867">
        <f>AVERAGE('Step #7'!I306,'Step #7'!K306,'Step #7'!M306,'Step #7'!O306,'Step #7'!Q306)</f>
        <v>274.02350935161394</v>
      </c>
    </row>
    <row r="309" spans="2:9" ht="14" thickBot="1">
      <c r="B309">
        <f>'Step #7'!B307</f>
        <v>303</v>
      </c>
      <c r="C309" s="863">
        <f>'Step #9'!AA309</f>
        <v>45748</v>
      </c>
      <c r="D309" s="866">
        <f>'Step #4'!I308</f>
        <v>625.31445637005618</v>
      </c>
      <c r="E309" s="864">
        <f>'Step #4'!E308</f>
        <v>260.45396034284585</v>
      </c>
      <c r="F309" s="883">
        <f>'Step #4'!S308</f>
        <v>634.44106974892088</v>
      </c>
      <c r="G309" s="882">
        <f>'Step #4'!W308</f>
        <v>297.68249458811749</v>
      </c>
      <c r="H309" s="880">
        <f>'Step #4'!Y308</f>
        <v>718.40057191293147</v>
      </c>
      <c r="I309" s="867">
        <f>AVERAGE('Step #7'!I307,'Step #7'!K307,'Step #7'!M307,'Step #7'!O307,'Step #7'!Q307)</f>
        <v>277.71610463792547</v>
      </c>
    </row>
    <row r="310" spans="2:9" ht="14" thickBot="1">
      <c r="B310">
        <f>'Step #7'!B308</f>
        <v>304</v>
      </c>
      <c r="C310" s="863">
        <f>'Step #9'!AA310</f>
        <v>45778</v>
      </c>
      <c r="D310" s="866">
        <f>'Step #4'!I309</f>
        <v>664.61231190019669</v>
      </c>
      <c r="E310" s="864">
        <f>'Step #4'!E309</f>
        <v>258.55988568910522</v>
      </c>
      <c r="F310" s="883">
        <f>'Step #4'!S309</f>
        <v>674.56228558120324</v>
      </c>
      <c r="G310" s="882">
        <f>'Step #4'!W309</f>
        <v>311.44398759554809</v>
      </c>
      <c r="H310" s="880">
        <f>'Step #4'!Y309</f>
        <v>769.59693598018532</v>
      </c>
      <c r="I310" s="867">
        <f>AVERAGE('Step #7'!I308,'Step #7'!K308,'Step #7'!M308,'Step #7'!O308,'Step #7'!Q308)</f>
        <v>293.40528403938498</v>
      </c>
    </row>
    <row r="311" spans="2:9" ht="14" thickBot="1">
      <c r="B311">
        <f>'Step #7'!B309</f>
        <v>305</v>
      </c>
      <c r="C311" s="863">
        <f>'Step #9'!AA311</f>
        <v>45809</v>
      </c>
      <c r="D311" s="866">
        <f>'Step #4'!I310</f>
        <v>675.60667874746491</v>
      </c>
      <c r="E311" s="864">
        <f>'Step #4'!E310</f>
        <v>258.31744174561805</v>
      </c>
      <c r="F311" s="883">
        <f>'Step #4'!S310</f>
        <v>685.97773013008498</v>
      </c>
      <c r="G311" s="882">
        <f>'Step #4'!W310</f>
        <v>316.22429066096811</v>
      </c>
      <c r="H311" s="880">
        <f>'Step #4'!Y310</f>
        <v>788.58917684091182</v>
      </c>
      <c r="I311" s="867">
        <f>AVERAGE('Step #7'!I309,'Step #7'!K309,'Step #7'!M309,'Step #7'!O309,'Step #7'!Q309)</f>
        <v>300.28516793277583</v>
      </c>
    </row>
  </sheetData>
  <mergeCells count="12">
    <mergeCell ref="K3:L3"/>
    <mergeCell ref="AA3:AC3"/>
    <mergeCell ref="M3:Z3"/>
    <mergeCell ref="I3:I5"/>
    <mergeCell ref="C2:D2"/>
    <mergeCell ref="E2:I2"/>
    <mergeCell ref="C3:C5"/>
    <mergeCell ref="H3:H5"/>
    <mergeCell ref="D3:D5"/>
    <mergeCell ref="E3:E5"/>
    <mergeCell ref="F3:F5"/>
    <mergeCell ref="G3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BK1043"/>
  <sheetViews>
    <sheetView showGridLines="0" zoomScale="125" workbookViewId="0">
      <pane xSplit="2" ySplit="15" topLeftCell="C306" activePane="bottomRight" state="frozen"/>
      <selection pane="topRight" activeCell="B1" sqref="B1"/>
      <selection pane="bottomLeft" activeCell="A16" sqref="A16"/>
      <selection pane="bottomRight" activeCell="W6" sqref="W6"/>
    </sheetView>
    <sheetView workbookViewId="1"/>
  </sheetViews>
  <sheetFormatPr baseColWidth="10" defaultColWidth="9.1640625" defaultRowHeight="11"/>
  <cols>
    <col min="1" max="1" width="3.6640625" style="8" customWidth="1"/>
    <col min="2" max="2" width="9" style="3" customWidth="1"/>
    <col min="3" max="3" width="6.6640625" style="3" customWidth="1"/>
    <col min="4" max="4" width="6.6640625" style="50" customWidth="1"/>
    <col min="5" max="5" width="6.6640625" style="3" customWidth="1"/>
    <col min="6" max="6" width="6.6640625" style="50" customWidth="1"/>
    <col min="7" max="7" width="6.6640625" style="3" customWidth="1"/>
    <col min="8" max="8" width="6.6640625" style="50" customWidth="1"/>
    <col min="9" max="9" width="6.6640625" style="3" customWidth="1"/>
    <col min="10" max="15" width="6.6640625" style="50" customWidth="1"/>
    <col min="16" max="16" width="6.6640625" style="3" customWidth="1"/>
    <col min="17" max="20" width="6.6640625" style="50" customWidth="1"/>
    <col min="21" max="21" width="6.6640625" style="3" customWidth="1"/>
    <col min="22" max="22" width="6.6640625" style="50" customWidth="1"/>
    <col min="23" max="23" width="6.6640625" style="63" customWidth="1"/>
    <col min="24" max="24" width="6.6640625" style="50" customWidth="1"/>
    <col min="25" max="25" width="6.6640625" style="3" customWidth="1"/>
    <col min="26" max="26" width="6.6640625" style="50" customWidth="1"/>
    <col min="27" max="27" width="6.6640625" style="3" customWidth="1"/>
    <col min="28" max="28" width="6.6640625" style="50" customWidth="1"/>
    <col min="29" max="29" width="6.6640625" style="3" customWidth="1"/>
    <col min="30" max="30" width="6.6640625" style="50" customWidth="1"/>
    <col min="31" max="31" width="6.6640625" style="3" customWidth="1"/>
    <col min="32" max="32" width="6.6640625" style="50" customWidth="1"/>
    <col min="33" max="33" width="6.6640625" style="3" customWidth="1"/>
    <col min="34" max="34" width="6.6640625" style="50" customWidth="1"/>
    <col min="35" max="35" width="6.6640625" style="3" customWidth="1"/>
    <col min="36" max="38" width="6.6640625" style="50" customWidth="1"/>
    <col min="39" max="39" width="6.6640625" style="3" customWidth="1"/>
    <col min="40" max="40" width="6.6640625" style="50" customWidth="1"/>
    <col min="41" max="41" width="6.6640625" style="3" customWidth="1"/>
    <col min="42" max="42" width="6.6640625" style="50" customWidth="1"/>
    <col min="43" max="43" width="6.6640625" style="3" customWidth="1"/>
    <col min="44" max="46" width="6.6640625" style="50" customWidth="1"/>
    <col min="47" max="47" width="6.6640625" style="3" customWidth="1"/>
    <col min="48" max="48" width="6.6640625" style="50" customWidth="1"/>
    <col min="49" max="49" width="6.6640625" style="3" customWidth="1"/>
    <col min="50" max="50" width="6.6640625" style="50" customWidth="1"/>
    <col min="51" max="51" width="6.6640625" style="3" customWidth="1"/>
    <col min="52" max="52" width="6.6640625" style="50" customWidth="1"/>
    <col min="53" max="53" width="6.6640625" style="3" customWidth="1"/>
    <col min="54" max="54" width="6.6640625" style="50" customWidth="1"/>
    <col min="55" max="55" width="6.6640625" style="3" customWidth="1"/>
    <col min="56" max="56" width="6.6640625" style="50" customWidth="1"/>
    <col min="57" max="57" width="6.6640625" style="3" customWidth="1"/>
    <col min="58" max="60" width="6.6640625" style="50" customWidth="1"/>
    <col min="61" max="63" width="6.6640625" style="3" customWidth="1"/>
    <col min="64" max="16384" width="9.1640625" style="3"/>
  </cols>
  <sheetData>
    <row r="1" spans="1:63" ht="11.25" customHeight="1">
      <c r="A1" s="26" t="s">
        <v>162</v>
      </c>
      <c r="B1" s="29"/>
      <c r="C1" s="116"/>
      <c r="D1" s="5"/>
      <c r="E1" s="116"/>
      <c r="F1" s="5"/>
      <c r="G1" s="116"/>
      <c r="H1" s="5"/>
      <c r="I1" s="116"/>
      <c r="J1" s="116"/>
      <c r="K1" s="116"/>
      <c r="L1" s="116"/>
      <c r="M1" s="116"/>
      <c r="N1" s="116"/>
      <c r="O1" s="5"/>
      <c r="P1" s="109"/>
      <c r="Q1" s="109"/>
      <c r="R1" s="29"/>
      <c r="S1" s="313"/>
      <c r="T1" s="277" t="s">
        <v>159</v>
      </c>
      <c r="U1" s="99"/>
      <c r="V1" s="7"/>
      <c r="X1" s="101"/>
      <c r="Y1" s="54"/>
      <c r="Z1" s="101"/>
      <c r="AA1" s="54"/>
      <c r="AB1" s="100"/>
      <c r="AC1" s="55"/>
      <c r="AD1" s="100"/>
      <c r="AE1" s="55"/>
      <c r="AO1" s="4"/>
      <c r="AP1" s="100"/>
      <c r="AQ1" s="55"/>
      <c r="AR1" s="100"/>
      <c r="AS1" s="100"/>
      <c r="AT1" s="100"/>
      <c r="AU1" s="7"/>
      <c r="AV1" s="99"/>
    </row>
    <row r="2" spans="1:63" ht="11.25" customHeight="1">
      <c r="A2" s="15" t="s">
        <v>163</v>
      </c>
      <c r="B2" s="29"/>
      <c r="C2" s="116"/>
      <c r="D2" s="5"/>
      <c r="E2" s="116"/>
      <c r="F2" s="5"/>
      <c r="G2" s="116"/>
      <c r="H2" s="5"/>
      <c r="I2" s="116"/>
      <c r="J2" s="116"/>
      <c r="K2" s="116"/>
      <c r="L2" s="116"/>
      <c r="M2" s="116"/>
      <c r="N2" s="116"/>
      <c r="O2" s="5"/>
      <c r="P2" s="109"/>
      <c r="Q2" s="109"/>
      <c r="R2" s="29"/>
      <c r="S2" s="313"/>
      <c r="T2" s="277"/>
      <c r="U2" s="108" t="s">
        <v>185</v>
      </c>
      <c r="V2" s="7"/>
      <c r="X2" s="101"/>
      <c r="Y2" s="56"/>
      <c r="Z2" s="101"/>
      <c r="AA2" s="57"/>
      <c r="AB2" s="102"/>
      <c r="AC2" s="55"/>
      <c r="AD2" s="101"/>
      <c r="AE2" s="55"/>
      <c r="AO2" s="10"/>
      <c r="AP2" s="100"/>
      <c r="AQ2" s="55"/>
      <c r="AR2" s="101"/>
      <c r="AS2" s="101"/>
      <c r="AT2" s="101"/>
      <c r="AV2" s="99"/>
    </row>
    <row r="3" spans="1:63" ht="11.25" customHeight="1">
      <c r="A3" s="5" t="s">
        <v>164</v>
      </c>
      <c r="B3" s="29"/>
      <c r="C3" s="116"/>
      <c r="D3" s="5"/>
      <c r="E3" s="116"/>
      <c r="F3" s="5"/>
      <c r="G3" s="116"/>
      <c r="H3" s="5"/>
      <c r="I3" s="116"/>
      <c r="J3" s="116"/>
      <c r="K3" s="116"/>
      <c r="L3" s="116"/>
      <c r="M3" s="116"/>
      <c r="N3" s="116"/>
      <c r="O3" s="5"/>
      <c r="P3" s="109"/>
      <c r="Q3" s="109"/>
      <c r="R3" s="29"/>
      <c r="S3" s="313"/>
      <c r="T3" s="278"/>
      <c r="U3" s="108" t="s">
        <v>186</v>
      </c>
      <c r="V3" s="7"/>
      <c r="X3" s="101"/>
      <c r="Y3" s="56"/>
      <c r="Z3" s="101"/>
      <c r="AA3" s="57"/>
      <c r="AB3" s="99"/>
      <c r="AC3" s="55"/>
      <c r="AD3" s="101"/>
      <c r="AE3" s="7"/>
      <c r="AO3" s="10"/>
      <c r="AP3" s="99"/>
      <c r="AQ3" s="58"/>
      <c r="AR3" s="101"/>
      <c r="AS3" s="101"/>
      <c r="AT3" s="101"/>
      <c r="AV3" s="99"/>
      <c r="AX3" s="98"/>
      <c r="AY3" s="59"/>
    </row>
    <row r="4" spans="1:63" ht="11.25" customHeight="1">
      <c r="A4" s="5" t="s">
        <v>187</v>
      </c>
      <c r="B4" s="29"/>
      <c r="C4" s="116"/>
      <c r="D4" s="5"/>
      <c r="E4" s="116"/>
      <c r="F4" s="5"/>
      <c r="G4" s="116"/>
      <c r="H4" s="5"/>
      <c r="I4" s="116"/>
      <c r="J4" s="116"/>
      <c r="K4" s="116"/>
      <c r="L4" s="116"/>
      <c r="M4" s="116"/>
      <c r="N4" s="116"/>
      <c r="O4" s="5"/>
      <c r="P4" s="109"/>
      <c r="Q4" s="109"/>
      <c r="R4" s="29"/>
      <c r="S4" s="313"/>
      <c r="T4" s="277"/>
      <c r="U4" s="108" t="s">
        <v>188</v>
      </c>
      <c r="V4" s="7"/>
      <c r="X4" s="101"/>
      <c r="Y4" s="56"/>
      <c r="Z4" s="101"/>
      <c r="AA4" s="57"/>
      <c r="AB4" s="99"/>
      <c r="AC4" s="55"/>
      <c r="AD4" s="101"/>
      <c r="AE4" s="7"/>
      <c r="AO4" s="10"/>
      <c r="AP4" s="99"/>
      <c r="AQ4" s="60"/>
      <c r="AR4" s="101"/>
      <c r="AS4" s="101"/>
      <c r="AT4" s="101"/>
      <c r="AV4" s="99"/>
      <c r="AX4" s="98"/>
      <c r="AY4" s="59"/>
    </row>
    <row r="5" spans="1:63" ht="11.25" customHeight="1">
      <c r="A5" s="5" t="s">
        <v>166</v>
      </c>
      <c r="B5" s="29"/>
      <c r="C5" s="116"/>
      <c r="D5" s="5"/>
      <c r="E5" s="116"/>
      <c r="F5" s="5"/>
      <c r="G5" s="116"/>
      <c r="H5" s="5"/>
      <c r="I5" s="116"/>
      <c r="J5" s="116"/>
      <c r="K5" s="116"/>
      <c r="L5" s="116"/>
      <c r="M5" s="116"/>
      <c r="N5" s="116"/>
      <c r="O5" s="5"/>
      <c r="P5" s="109"/>
      <c r="Q5" s="109"/>
      <c r="R5" s="17" t="s">
        <v>160</v>
      </c>
      <c r="S5" s="313"/>
      <c r="T5" s="99"/>
      <c r="U5" s="100" t="s">
        <v>189</v>
      </c>
      <c r="V5" s="279" t="s">
        <v>82</v>
      </c>
      <c r="W5" s="280"/>
      <c r="X5" s="101"/>
      <c r="Y5" s="56"/>
      <c r="Z5" s="101"/>
      <c r="AA5" s="57"/>
      <c r="AB5" s="99"/>
      <c r="AC5" s="55"/>
      <c r="AD5" s="101"/>
      <c r="AE5" s="7"/>
      <c r="AF5" s="99"/>
      <c r="AG5" s="39"/>
      <c r="AH5" s="100"/>
      <c r="AI5" s="19"/>
      <c r="AJ5" s="100"/>
      <c r="AK5" s="100"/>
      <c r="AL5" s="100"/>
      <c r="AM5" s="55"/>
      <c r="AN5" s="100"/>
      <c r="AO5" s="10"/>
      <c r="AP5" s="99"/>
      <c r="AQ5" s="58"/>
      <c r="AR5" s="101"/>
      <c r="AS5" s="101"/>
      <c r="AT5" s="101"/>
      <c r="AV5" s="99"/>
      <c r="AX5" s="98"/>
      <c r="AY5" s="59"/>
    </row>
    <row r="6" spans="1:63" ht="11.25" customHeight="1">
      <c r="A6" s="5" t="s">
        <v>167</v>
      </c>
      <c r="B6" s="29"/>
      <c r="C6" s="109"/>
      <c r="D6" s="29"/>
      <c r="E6" s="109"/>
      <c r="F6" s="28"/>
      <c r="G6" s="109"/>
      <c r="H6" s="28"/>
      <c r="I6" s="109"/>
      <c r="J6" s="109"/>
      <c r="K6" s="109"/>
      <c r="L6" s="109"/>
      <c r="M6" s="109"/>
      <c r="N6" s="109"/>
      <c r="O6" s="28"/>
      <c r="P6" s="109"/>
      <c r="Q6" s="110"/>
      <c r="R6" s="29"/>
      <c r="S6" s="313"/>
      <c r="T6" s="99"/>
      <c r="U6" s="100" t="s">
        <v>190</v>
      </c>
      <c r="V6" s="279" t="s">
        <v>99</v>
      </c>
      <c r="Y6" s="56"/>
      <c r="Z6" s="101"/>
      <c r="AA6" s="57"/>
      <c r="AB6" s="99"/>
      <c r="AC6" s="55"/>
      <c r="AD6" s="101"/>
      <c r="AE6" s="7"/>
      <c r="AG6" s="39"/>
      <c r="AH6" s="100"/>
      <c r="AI6" s="19"/>
      <c r="AJ6" s="100"/>
      <c r="AK6" s="100"/>
      <c r="AL6" s="100"/>
      <c r="AM6" s="55"/>
      <c r="AN6" s="100"/>
      <c r="AO6" s="10"/>
      <c r="AP6" s="99"/>
      <c r="AQ6" s="58"/>
      <c r="AR6" s="101"/>
      <c r="AS6" s="101"/>
      <c r="AT6" s="101"/>
      <c r="AV6" s="99"/>
      <c r="AX6" s="98"/>
      <c r="AY6" s="59"/>
    </row>
    <row r="7" spans="1:63" ht="11.25" customHeight="1">
      <c r="B7" s="38"/>
      <c r="C7" s="8"/>
      <c r="E7" s="8"/>
      <c r="G7" s="38"/>
      <c r="I7" s="38"/>
      <c r="P7" s="38"/>
      <c r="Y7" s="56"/>
      <c r="Z7" s="101"/>
      <c r="AA7" s="57"/>
      <c r="AB7" s="99"/>
      <c r="AD7" s="101"/>
      <c r="AE7" s="7"/>
      <c r="AG7" s="39"/>
      <c r="AH7" s="100"/>
      <c r="AI7" s="19"/>
      <c r="AO7" s="10"/>
      <c r="AP7" s="99"/>
      <c r="AQ7" s="58"/>
      <c r="AR7" s="101"/>
      <c r="AS7" s="101"/>
      <c r="AT7" s="101"/>
      <c r="AX7" s="98"/>
      <c r="AY7" s="59"/>
    </row>
    <row r="8" spans="1:63" ht="11.25" customHeight="1">
      <c r="A8" s="61" t="s">
        <v>128</v>
      </c>
      <c r="B8" s="62"/>
      <c r="C8" s="119"/>
      <c r="D8" s="62"/>
      <c r="E8" s="119"/>
      <c r="F8" s="185"/>
      <c r="G8" s="120" t="s">
        <v>196</v>
      </c>
      <c r="H8" s="49"/>
      <c r="I8" s="50"/>
      <c r="P8" s="38" t="s">
        <v>64</v>
      </c>
      <c r="Q8" s="121" t="s">
        <v>65</v>
      </c>
      <c r="R8" s="111"/>
      <c r="Y8" s="56"/>
      <c r="Z8" s="101"/>
      <c r="AA8" s="57"/>
      <c r="AB8" s="99"/>
      <c r="AD8" s="101"/>
      <c r="AE8" s="7"/>
      <c r="AG8" s="39"/>
      <c r="AH8" s="100"/>
      <c r="AM8" s="8"/>
      <c r="AO8" s="10"/>
      <c r="AP8" s="99"/>
      <c r="AQ8" s="58"/>
      <c r="AR8" s="101"/>
      <c r="AS8" s="101"/>
      <c r="AT8" s="101"/>
      <c r="AX8" s="98"/>
      <c r="AY8" s="59"/>
    </row>
    <row r="9" spans="1:63" ht="11.25" customHeight="1">
      <c r="A9" s="3" t="s">
        <v>130</v>
      </c>
      <c r="M9" s="186" t="s">
        <v>136</v>
      </c>
      <c r="Q9" s="187" t="s">
        <v>135</v>
      </c>
      <c r="R9" s="188"/>
      <c r="Y9" s="56"/>
      <c r="Z9" s="101"/>
      <c r="AA9" s="50"/>
      <c r="AG9" s="39"/>
      <c r="AH9" s="100"/>
      <c r="AI9" s="19"/>
      <c r="AM9" s="50"/>
      <c r="AO9" s="10"/>
      <c r="AP9" s="99"/>
      <c r="AQ9" s="58"/>
      <c r="AY9" s="50"/>
      <c r="BI9" s="50"/>
    </row>
    <row r="10" spans="1:63" ht="11.25" customHeight="1">
      <c r="A10" s="3" t="s">
        <v>191</v>
      </c>
      <c r="R10" s="103" t="s">
        <v>87</v>
      </c>
      <c r="S10" s="103" t="s">
        <v>89</v>
      </c>
      <c r="T10" s="103" t="s">
        <v>89</v>
      </c>
      <c r="AB10" s="101"/>
    </row>
    <row r="11" spans="1:63" s="8" customFormat="1" ht="11.25" customHeight="1">
      <c r="B11" s="281" t="s">
        <v>161</v>
      </c>
      <c r="C11" s="282" t="s">
        <v>192</v>
      </c>
      <c r="D11" s="283" t="s">
        <v>99</v>
      </c>
      <c r="E11" s="282" t="s">
        <v>192</v>
      </c>
      <c r="F11" s="283" t="s">
        <v>99</v>
      </c>
      <c r="G11" s="282" t="s">
        <v>192</v>
      </c>
      <c r="H11" s="283" t="s">
        <v>99</v>
      </c>
      <c r="I11" s="282" t="s">
        <v>192</v>
      </c>
      <c r="J11" s="283" t="s">
        <v>99</v>
      </c>
      <c r="K11" s="283" t="s">
        <v>99</v>
      </c>
      <c r="L11" s="283" t="s">
        <v>99</v>
      </c>
      <c r="M11" s="283" t="s">
        <v>99</v>
      </c>
      <c r="N11" s="283" t="s">
        <v>99</v>
      </c>
      <c r="O11" s="283" t="s">
        <v>99</v>
      </c>
      <c r="P11" s="282" t="s">
        <v>192</v>
      </c>
      <c r="Q11" s="283" t="s">
        <v>99</v>
      </c>
      <c r="R11" s="283" t="s">
        <v>99</v>
      </c>
      <c r="S11" s="283" t="s">
        <v>99</v>
      </c>
      <c r="T11" s="283" t="s">
        <v>99</v>
      </c>
      <c r="U11" s="282" t="s">
        <v>192</v>
      </c>
      <c r="V11" s="283" t="s">
        <v>99</v>
      </c>
      <c r="W11" s="284" t="s">
        <v>192</v>
      </c>
      <c r="X11" s="283" t="s">
        <v>99</v>
      </c>
      <c r="Y11" s="282" t="s">
        <v>192</v>
      </c>
      <c r="Z11" s="283" t="s">
        <v>99</v>
      </c>
      <c r="AA11" s="282" t="s">
        <v>192</v>
      </c>
      <c r="AB11" s="283" t="s">
        <v>99</v>
      </c>
      <c r="AC11" s="282" t="s">
        <v>192</v>
      </c>
      <c r="AD11" s="283" t="s">
        <v>99</v>
      </c>
      <c r="AE11" s="282" t="s">
        <v>192</v>
      </c>
      <c r="AF11" s="283" t="s">
        <v>99</v>
      </c>
      <c r="AG11" s="282" t="s">
        <v>192</v>
      </c>
      <c r="AH11" s="283" t="s">
        <v>99</v>
      </c>
      <c r="AI11" s="282" t="s">
        <v>192</v>
      </c>
      <c r="AJ11" s="283" t="s">
        <v>99</v>
      </c>
      <c r="AK11" s="283" t="s">
        <v>192</v>
      </c>
      <c r="AL11" s="283" t="s">
        <v>99</v>
      </c>
      <c r="AM11" s="282" t="s">
        <v>192</v>
      </c>
      <c r="AN11" s="283" t="s">
        <v>99</v>
      </c>
      <c r="AO11" s="282" t="s">
        <v>192</v>
      </c>
      <c r="AP11" s="283" t="s">
        <v>99</v>
      </c>
      <c r="AQ11" s="282" t="s">
        <v>192</v>
      </c>
      <c r="AR11" s="283" t="s">
        <v>99</v>
      </c>
      <c r="AS11" s="283" t="s">
        <v>192</v>
      </c>
      <c r="AT11" s="283" t="s">
        <v>99</v>
      </c>
      <c r="AU11" s="282" t="s">
        <v>192</v>
      </c>
      <c r="AV11" s="283" t="s">
        <v>99</v>
      </c>
      <c r="AW11" s="282" t="s">
        <v>192</v>
      </c>
      <c r="AX11" s="283" t="s">
        <v>99</v>
      </c>
      <c r="AY11" s="282" t="s">
        <v>192</v>
      </c>
      <c r="AZ11" s="283" t="s">
        <v>99</v>
      </c>
      <c r="BA11" s="282" t="s">
        <v>192</v>
      </c>
      <c r="BB11" s="283" t="s">
        <v>99</v>
      </c>
      <c r="BC11" s="282" t="s">
        <v>192</v>
      </c>
      <c r="BD11" s="283" t="s">
        <v>99</v>
      </c>
      <c r="BE11" s="282" t="s">
        <v>192</v>
      </c>
      <c r="BF11" s="283" t="s">
        <v>99</v>
      </c>
      <c r="BG11" s="283" t="s">
        <v>192</v>
      </c>
      <c r="BH11" s="283" t="s">
        <v>99</v>
      </c>
      <c r="BI11" s="282" t="s">
        <v>192</v>
      </c>
      <c r="BJ11" s="282" t="s">
        <v>99</v>
      </c>
      <c r="BK11" s="8" t="s">
        <v>99</v>
      </c>
    </row>
    <row r="12" spans="1:63" s="8" customFormat="1" ht="11.25" customHeight="1" thickBot="1">
      <c r="B12" s="285"/>
      <c r="C12" s="282" t="s">
        <v>82</v>
      </c>
      <c r="D12" s="283" t="s">
        <v>82</v>
      </c>
      <c r="E12" s="282" t="s">
        <v>82</v>
      </c>
      <c r="F12" s="283" t="s">
        <v>82</v>
      </c>
      <c r="G12" s="282" t="s">
        <v>82</v>
      </c>
      <c r="H12" s="283" t="s">
        <v>82</v>
      </c>
      <c r="I12" s="282" t="s">
        <v>82</v>
      </c>
      <c r="J12" s="283" t="s">
        <v>82</v>
      </c>
      <c r="K12" s="283" t="s">
        <v>82</v>
      </c>
      <c r="L12" s="283" t="s">
        <v>82</v>
      </c>
      <c r="M12" s="283" t="s">
        <v>82</v>
      </c>
      <c r="N12" s="283" t="s">
        <v>82</v>
      </c>
      <c r="O12" s="283" t="s">
        <v>82</v>
      </c>
      <c r="P12" s="282" t="s">
        <v>82</v>
      </c>
      <c r="Q12" s="283" t="s">
        <v>82</v>
      </c>
      <c r="R12" s="283" t="s">
        <v>82</v>
      </c>
      <c r="S12" s="283" t="s">
        <v>82</v>
      </c>
      <c r="T12" s="283" t="s">
        <v>82</v>
      </c>
      <c r="U12" s="282" t="s">
        <v>73</v>
      </c>
      <c r="V12" s="283" t="s">
        <v>5</v>
      </c>
      <c r="W12" s="284" t="s">
        <v>95</v>
      </c>
      <c r="X12" s="283" t="s">
        <v>7</v>
      </c>
      <c r="Y12" s="282" t="s">
        <v>96</v>
      </c>
      <c r="Z12" s="283" t="s">
        <v>6</v>
      </c>
      <c r="AA12" s="282" t="s">
        <v>74</v>
      </c>
      <c r="AB12" s="286" t="s">
        <v>1</v>
      </c>
      <c r="AC12" s="282" t="s">
        <v>81</v>
      </c>
      <c r="AD12" s="283" t="s">
        <v>102</v>
      </c>
      <c r="AE12" s="282" t="s">
        <v>156</v>
      </c>
      <c r="AF12" s="283" t="s">
        <v>102</v>
      </c>
      <c r="AG12" s="282" t="s">
        <v>75</v>
      </c>
      <c r="AH12" s="283" t="s">
        <v>24</v>
      </c>
      <c r="AI12" s="282" t="s">
        <v>97</v>
      </c>
      <c r="AJ12" s="283" t="s">
        <v>70</v>
      </c>
      <c r="AK12" s="283" t="s">
        <v>139</v>
      </c>
      <c r="AL12" s="283" t="s">
        <v>140</v>
      </c>
      <c r="AM12" s="282" t="s">
        <v>133</v>
      </c>
      <c r="AN12" s="283" t="s">
        <v>102</v>
      </c>
      <c r="AO12" s="282" t="s">
        <v>76</v>
      </c>
      <c r="AP12" s="283" t="s">
        <v>2</v>
      </c>
      <c r="AQ12" s="282" t="s">
        <v>77</v>
      </c>
      <c r="AR12" s="283" t="s">
        <v>8</v>
      </c>
      <c r="AS12" s="283" t="s">
        <v>142</v>
      </c>
      <c r="AT12" s="283" t="s">
        <v>143</v>
      </c>
      <c r="AU12" s="282" t="s">
        <v>98</v>
      </c>
      <c r="AV12" s="283" t="s">
        <v>25</v>
      </c>
      <c r="AW12" s="282" t="s">
        <v>157</v>
      </c>
      <c r="AX12" s="283" t="s">
        <v>102</v>
      </c>
      <c r="AY12" s="282" t="s">
        <v>78</v>
      </c>
      <c r="AZ12" s="283" t="s">
        <v>10</v>
      </c>
      <c r="BA12" s="282" t="s">
        <v>158</v>
      </c>
      <c r="BB12" s="283" t="s">
        <v>102</v>
      </c>
      <c r="BC12" s="282" t="s">
        <v>155</v>
      </c>
      <c r="BD12" s="283" t="s">
        <v>4</v>
      </c>
      <c r="BE12" s="282" t="s">
        <v>79</v>
      </c>
      <c r="BF12" s="283" t="s">
        <v>9</v>
      </c>
      <c r="BG12" s="283" t="s">
        <v>145</v>
      </c>
      <c r="BH12" s="283" t="s">
        <v>146</v>
      </c>
      <c r="BI12" s="282" t="s">
        <v>80</v>
      </c>
      <c r="BJ12" s="282" t="s">
        <v>3</v>
      </c>
      <c r="BK12" s="8" t="s">
        <v>99</v>
      </c>
    </row>
    <row r="13" spans="1:63" ht="11.25" customHeight="1" thickBot="1">
      <c r="B13" s="64" t="s">
        <v>126</v>
      </c>
      <c r="C13" s="932" t="s">
        <v>129</v>
      </c>
      <c r="D13" s="941"/>
      <c r="E13" s="941"/>
      <c r="F13" s="941"/>
      <c r="G13" s="941"/>
      <c r="H13" s="941"/>
      <c r="I13" s="941"/>
      <c r="J13" s="933"/>
      <c r="K13" s="936" t="s">
        <v>109</v>
      </c>
      <c r="L13" s="934"/>
      <c r="M13" s="934"/>
      <c r="N13" s="934"/>
      <c r="O13" s="935"/>
      <c r="P13" s="942" t="s">
        <v>91</v>
      </c>
      <c r="Q13" s="943"/>
      <c r="R13" s="944" t="s">
        <v>92</v>
      </c>
      <c r="S13" s="944"/>
      <c r="T13" s="945"/>
      <c r="U13" s="937" t="s">
        <v>16</v>
      </c>
      <c r="V13" s="938"/>
      <c r="W13" s="939" t="s">
        <v>18</v>
      </c>
      <c r="X13" s="940"/>
      <c r="Y13" s="937" t="s">
        <v>17</v>
      </c>
      <c r="Z13" s="938"/>
      <c r="AA13" s="939" t="s">
        <v>11</v>
      </c>
      <c r="AB13" s="940"/>
      <c r="AC13" s="937" t="s">
        <v>60</v>
      </c>
      <c r="AD13" s="938"/>
      <c r="AE13" s="939" t="s">
        <v>61</v>
      </c>
      <c r="AF13" s="940"/>
      <c r="AG13" s="937" t="s">
        <v>23</v>
      </c>
      <c r="AH13" s="938"/>
      <c r="AI13" s="941" t="s">
        <v>26</v>
      </c>
      <c r="AJ13" s="941"/>
      <c r="AK13" s="936" t="s">
        <v>138</v>
      </c>
      <c r="AL13" s="935"/>
      <c r="AM13" s="932" t="s">
        <v>132</v>
      </c>
      <c r="AN13" s="933"/>
      <c r="AO13" s="937" t="s">
        <v>13</v>
      </c>
      <c r="AP13" s="938"/>
      <c r="AQ13" s="939" t="s">
        <v>20</v>
      </c>
      <c r="AR13" s="940"/>
      <c r="AS13" s="934" t="s">
        <v>141</v>
      </c>
      <c r="AT13" s="935"/>
      <c r="AU13" s="937" t="s">
        <v>19</v>
      </c>
      <c r="AV13" s="938"/>
      <c r="AW13" s="939" t="s">
        <v>63</v>
      </c>
      <c r="AX13" s="940"/>
      <c r="AY13" s="937" t="s">
        <v>62</v>
      </c>
      <c r="AZ13" s="938"/>
      <c r="BA13" s="932" t="s">
        <v>121</v>
      </c>
      <c r="BB13" s="933"/>
      <c r="BC13" s="939" t="s">
        <v>15</v>
      </c>
      <c r="BD13" s="940"/>
      <c r="BE13" s="937" t="s">
        <v>21</v>
      </c>
      <c r="BF13" s="938"/>
      <c r="BG13" s="932" t="s">
        <v>144</v>
      </c>
      <c r="BH13" s="933"/>
      <c r="BI13" s="939" t="s">
        <v>14</v>
      </c>
      <c r="BJ13" s="938"/>
      <c r="BK13" s="20" t="s">
        <v>197</v>
      </c>
    </row>
    <row r="14" spans="1:63" s="8" customFormat="1" ht="11.25" customHeight="1" thickBot="1">
      <c r="A14" s="311" t="s">
        <v>194</v>
      </c>
      <c r="B14" s="20" t="s">
        <v>0</v>
      </c>
      <c r="C14" s="198" t="s">
        <v>100</v>
      </c>
      <c r="D14" s="199" t="s">
        <v>27</v>
      </c>
      <c r="E14" s="198" t="s">
        <v>101</v>
      </c>
      <c r="F14" s="199" t="s">
        <v>83</v>
      </c>
      <c r="G14" s="198" t="s">
        <v>93</v>
      </c>
      <c r="H14" s="200" t="s">
        <v>84</v>
      </c>
      <c r="I14" s="201" t="s">
        <v>94</v>
      </c>
      <c r="J14" s="213" t="s">
        <v>85</v>
      </c>
      <c r="K14" s="202" t="s">
        <v>110</v>
      </c>
      <c r="L14" s="203" t="s">
        <v>107</v>
      </c>
      <c r="M14" s="203" t="s">
        <v>106</v>
      </c>
      <c r="N14" s="203" t="s">
        <v>105</v>
      </c>
      <c r="O14" s="199" t="s">
        <v>103</v>
      </c>
      <c r="P14" s="212" t="s">
        <v>86</v>
      </c>
      <c r="Q14" s="199" t="s">
        <v>108</v>
      </c>
      <c r="R14" s="204" t="s">
        <v>104</v>
      </c>
      <c r="S14" s="203" t="s">
        <v>88</v>
      </c>
      <c r="T14" s="200" t="s">
        <v>90</v>
      </c>
      <c r="U14" s="201" t="s">
        <v>28</v>
      </c>
      <c r="V14" s="199" t="s">
        <v>29</v>
      </c>
      <c r="W14" s="205" t="s">
        <v>30</v>
      </c>
      <c r="X14" s="213" t="s">
        <v>31</v>
      </c>
      <c r="Y14" s="201" t="s">
        <v>32</v>
      </c>
      <c r="Z14" s="199" t="s">
        <v>33</v>
      </c>
      <c r="AA14" s="198" t="s">
        <v>34</v>
      </c>
      <c r="AB14" s="213" t="s">
        <v>35</v>
      </c>
      <c r="AC14" s="201" t="s">
        <v>42</v>
      </c>
      <c r="AD14" s="199" t="s">
        <v>43</v>
      </c>
      <c r="AE14" s="198" t="s">
        <v>40</v>
      </c>
      <c r="AF14" s="200" t="s">
        <v>41</v>
      </c>
      <c r="AG14" s="201" t="s">
        <v>48</v>
      </c>
      <c r="AH14" s="199" t="s">
        <v>49</v>
      </c>
      <c r="AI14" s="198" t="s">
        <v>50</v>
      </c>
      <c r="AJ14" s="200" t="s">
        <v>69</v>
      </c>
      <c r="AK14" s="202" t="s">
        <v>149</v>
      </c>
      <c r="AL14" s="199" t="s">
        <v>153</v>
      </c>
      <c r="AM14" s="344" t="s">
        <v>134</v>
      </c>
      <c r="AN14" s="206" t="s">
        <v>131</v>
      </c>
      <c r="AO14" s="198" t="s">
        <v>51</v>
      </c>
      <c r="AP14" s="199" t="s">
        <v>52</v>
      </c>
      <c r="AQ14" s="198" t="s">
        <v>55</v>
      </c>
      <c r="AR14" s="200" t="s">
        <v>56</v>
      </c>
      <c r="AS14" s="202" t="s">
        <v>150</v>
      </c>
      <c r="AT14" s="199" t="s">
        <v>151</v>
      </c>
      <c r="AU14" s="198" t="s">
        <v>36</v>
      </c>
      <c r="AV14" s="199" t="s">
        <v>37</v>
      </c>
      <c r="AW14" s="198" t="s">
        <v>44</v>
      </c>
      <c r="AX14" s="200" t="s">
        <v>45</v>
      </c>
      <c r="AY14" s="201" t="s">
        <v>53</v>
      </c>
      <c r="AZ14" s="199" t="s">
        <v>54</v>
      </c>
      <c r="BA14" s="287" t="s">
        <v>122</v>
      </c>
      <c r="BB14" s="288" t="s">
        <v>123</v>
      </c>
      <c r="BC14" s="198" t="s">
        <v>38</v>
      </c>
      <c r="BD14" s="200" t="s">
        <v>39</v>
      </c>
      <c r="BE14" s="201" t="s">
        <v>57</v>
      </c>
      <c r="BF14" s="200" t="s">
        <v>58</v>
      </c>
      <c r="BG14" s="202" t="s">
        <v>147</v>
      </c>
      <c r="BH14" s="289" t="s">
        <v>148</v>
      </c>
      <c r="BI14" s="198" t="s">
        <v>46</v>
      </c>
      <c r="BJ14" s="207" t="s">
        <v>47</v>
      </c>
      <c r="BK14" s="338" t="s">
        <v>197</v>
      </c>
    </row>
    <row r="15" spans="1:63">
      <c r="A15" s="315">
        <v>0</v>
      </c>
      <c r="B15" s="325">
        <v>36526</v>
      </c>
      <c r="C15" s="80">
        <v>1394.46</v>
      </c>
      <c r="D15" s="97">
        <v>88.681777999999994</v>
      </c>
      <c r="E15" s="80">
        <v>10940.53</v>
      </c>
      <c r="F15" s="88">
        <v>63.319800999999998</v>
      </c>
      <c r="G15" s="67">
        <v>3940.3500979999999</v>
      </c>
      <c r="H15" s="97">
        <v>76.023101999999994</v>
      </c>
      <c r="I15" s="80">
        <v>496.23001099999999</v>
      </c>
      <c r="J15" s="117">
        <v>35.809997729942779</v>
      </c>
      <c r="K15" s="112">
        <v>3.6853880000000001</v>
      </c>
      <c r="L15" s="104">
        <v>4.3958519999999996</v>
      </c>
      <c r="M15" s="104">
        <v>14.510723</v>
      </c>
      <c r="N15" s="104">
        <v>5.5414440000000003</v>
      </c>
      <c r="O15" s="97">
        <v>21.985361000000001</v>
      </c>
      <c r="P15" s="80">
        <v>13230.620117</v>
      </c>
      <c r="Q15" s="88">
        <v>20.936539</v>
      </c>
      <c r="R15" s="112">
        <v>6.9033280000000001</v>
      </c>
      <c r="S15" s="104">
        <v>4.8440940000000001</v>
      </c>
      <c r="T15" s="97">
        <v>4.8556949999999999</v>
      </c>
      <c r="U15" s="80">
        <v>3096</v>
      </c>
      <c r="V15" s="88">
        <v>3.6858390000000001</v>
      </c>
      <c r="W15" s="66">
        <v>16388</v>
      </c>
      <c r="X15" s="92">
        <v>7.7357455081130357</v>
      </c>
      <c r="Y15" s="65">
        <v>8481.0996090000008</v>
      </c>
      <c r="Z15" s="88">
        <v>8.1406770000000002</v>
      </c>
      <c r="AA15" s="67">
        <v>1534.996948</v>
      </c>
      <c r="AB15" s="92">
        <v>12.845272531196073</v>
      </c>
      <c r="AC15" s="80">
        <v>5659.8100590000004</v>
      </c>
      <c r="AD15" s="88">
        <v>12.455588000000001</v>
      </c>
      <c r="AE15" s="67">
        <v>6835.6000979999999</v>
      </c>
      <c r="AF15" s="97">
        <v>13.481009</v>
      </c>
      <c r="AG15" s="80">
        <v>15532.339844</v>
      </c>
      <c r="AH15" s="88">
        <v>6.3031969999999999</v>
      </c>
      <c r="AI15" s="67">
        <v>5205.2900390000004</v>
      </c>
      <c r="AJ15" s="97">
        <v>1.506292</v>
      </c>
      <c r="AK15" s="345">
        <v>636.37</v>
      </c>
      <c r="AL15" s="346">
        <v>4.0285387037286151</v>
      </c>
      <c r="AM15" s="67">
        <v>41463</v>
      </c>
      <c r="AN15" s="88">
        <v>17.904762000000002</v>
      </c>
      <c r="AO15" s="66">
        <v>19539.699218999998</v>
      </c>
      <c r="AP15" s="88">
        <v>41.833824</v>
      </c>
      <c r="AQ15" s="67">
        <v>943.88000499999998</v>
      </c>
      <c r="AR15" s="92">
        <v>18.215941226953955</v>
      </c>
      <c r="AS15" s="196">
        <v>922.09997599999997</v>
      </c>
      <c r="AT15" s="90">
        <v>9.419905</v>
      </c>
      <c r="AU15" s="67">
        <v>6585.669922</v>
      </c>
      <c r="AV15" s="88">
        <v>9.5463280000000008</v>
      </c>
      <c r="AW15" s="343">
        <v>612.38000499999998</v>
      </c>
      <c r="AX15" s="97">
        <v>12.492542</v>
      </c>
      <c r="AY15" s="80">
        <v>2230.280029</v>
      </c>
      <c r="AZ15" s="97">
        <v>6.3466839999999998</v>
      </c>
      <c r="BA15" s="80">
        <v>10835.088867</v>
      </c>
      <c r="BB15" s="88">
        <v>10.590284</v>
      </c>
      <c r="BC15" s="67">
        <v>6894.7001950000003</v>
      </c>
      <c r="BD15" s="88">
        <v>9.3213259999999991</v>
      </c>
      <c r="BE15" s="67">
        <v>9744.8447269999997</v>
      </c>
      <c r="BF15" s="92">
        <v>19.288271730793259</v>
      </c>
      <c r="BG15" s="196">
        <v>477.57</v>
      </c>
      <c r="BH15" s="290">
        <v>12.250340050962839</v>
      </c>
      <c r="BI15" s="195">
        <v>6579.1043298470404</v>
      </c>
      <c r="BJ15" s="97">
        <v>15.320765</v>
      </c>
      <c r="BK15" s="341">
        <v>38.540095999999998</v>
      </c>
    </row>
    <row r="16" spans="1:63">
      <c r="A16" s="316">
        <v>1</v>
      </c>
      <c r="B16" s="310">
        <v>36557</v>
      </c>
      <c r="C16" s="51">
        <v>1366.42</v>
      </c>
      <c r="D16" s="94">
        <v>87.331481999999994</v>
      </c>
      <c r="E16" s="51">
        <v>10128.31</v>
      </c>
      <c r="F16" s="89">
        <v>58.768619999999999</v>
      </c>
      <c r="G16" s="72">
        <v>4696.6899409999996</v>
      </c>
      <c r="H16" s="94">
        <v>90.486000000000004</v>
      </c>
      <c r="I16" s="51">
        <v>577.71002199999998</v>
      </c>
      <c r="J16" s="118">
        <v>41.6899303101303</v>
      </c>
      <c r="K16" s="113">
        <v>3.7294559999999999</v>
      </c>
      <c r="L16" s="105">
        <v>4.5989069999999996</v>
      </c>
      <c r="M16" s="105">
        <v>16.906245999999999</v>
      </c>
      <c r="N16" s="105">
        <v>5.1208359999999997</v>
      </c>
      <c r="O16" s="94">
        <v>25.426960000000001</v>
      </c>
      <c r="P16" s="51">
        <v>13511</v>
      </c>
      <c r="Q16" s="89">
        <v>21.469329999999999</v>
      </c>
      <c r="R16" s="113">
        <v>7.0988040000000003</v>
      </c>
      <c r="S16" s="105">
        <v>4.6863299999999999</v>
      </c>
      <c r="T16" s="94">
        <v>5.1120679999999998</v>
      </c>
      <c r="U16" s="51">
        <v>3135.6999510000001</v>
      </c>
      <c r="V16" s="89">
        <v>3.5774300000000001</v>
      </c>
      <c r="W16" s="70">
        <v>17660</v>
      </c>
      <c r="X16" s="93">
        <v>8.3361768167730173</v>
      </c>
      <c r="Y16" s="69">
        <v>9129</v>
      </c>
      <c r="Z16" s="89">
        <v>8.4760609999999996</v>
      </c>
      <c r="AA16" s="72">
        <v>1714.5780030000001</v>
      </c>
      <c r="AB16" s="93">
        <v>14.348055709964134</v>
      </c>
      <c r="AC16" s="51">
        <v>6190.9599609999996</v>
      </c>
      <c r="AD16" s="89">
        <v>13.901052999999999</v>
      </c>
      <c r="AE16" s="72">
        <v>7644.5498049999997</v>
      </c>
      <c r="AF16" s="94">
        <v>14.919428999999999</v>
      </c>
      <c r="AG16" s="51">
        <v>17169.439452999999</v>
      </c>
      <c r="AH16" s="89">
        <v>6.4547140000000001</v>
      </c>
      <c r="AI16" s="72">
        <v>5447.4702150000003</v>
      </c>
      <c r="AJ16" s="94">
        <v>1.821949</v>
      </c>
      <c r="AK16" s="51">
        <v>576.54</v>
      </c>
      <c r="AL16" s="89">
        <v>3.6497850373960046</v>
      </c>
      <c r="AM16" s="72">
        <v>48479</v>
      </c>
      <c r="AN16" s="89">
        <v>20.58569</v>
      </c>
      <c r="AO16" s="70">
        <v>19959.519531000002</v>
      </c>
      <c r="AP16" s="89">
        <v>41.323658000000002</v>
      </c>
      <c r="AQ16" s="72">
        <v>828.38000499999998</v>
      </c>
      <c r="AR16" s="93">
        <v>15.986906603306872</v>
      </c>
      <c r="AS16" s="197">
        <v>982.23999000000003</v>
      </c>
      <c r="AT16" s="91">
        <v>9.6677949999999999</v>
      </c>
      <c r="AU16" s="72">
        <v>7368.5498049999997</v>
      </c>
      <c r="AV16" s="89">
        <v>10.427527</v>
      </c>
      <c r="AW16" s="71">
        <v>664.28002900000001</v>
      </c>
      <c r="AX16" s="94">
        <v>13.489096</v>
      </c>
      <c r="AY16" s="51">
        <v>2120.5</v>
      </c>
      <c r="AZ16" s="94">
        <v>5.657896</v>
      </c>
      <c r="BA16" s="51">
        <v>12585.787109000001</v>
      </c>
      <c r="BB16" s="89">
        <v>11.585516</v>
      </c>
      <c r="BC16" s="72">
        <v>6910.1000979999999</v>
      </c>
      <c r="BD16" s="89">
        <v>9.4439740000000008</v>
      </c>
      <c r="BE16" s="72">
        <v>9435.8984380000002</v>
      </c>
      <c r="BF16" s="93">
        <v>18.676764812069198</v>
      </c>
      <c r="BG16" s="197">
        <v>374.32</v>
      </c>
      <c r="BH16" s="118">
        <v>12.250340050962839</v>
      </c>
      <c r="BI16" s="347">
        <v>6473.6682822996108</v>
      </c>
      <c r="BJ16" s="94">
        <v>15.075236</v>
      </c>
      <c r="BK16" s="342">
        <v>38.873019999999997</v>
      </c>
    </row>
    <row r="17" spans="1:63">
      <c r="A17" s="316">
        <v>2</v>
      </c>
      <c r="B17" s="310">
        <v>36586</v>
      </c>
      <c r="C17" s="51">
        <v>1498.58</v>
      </c>
      <c r="D17" s="94">
        <v>95.552329999999998</v>
      </c>
      <c r="E17" s="51">
        <v>10921.92</v>
      </c>
      <c r="F17" s="89">
        <v>63.403542000000002</v>
      </c>
      <c r="G17" s="72">
        <v>4572.830078</v>
      </c>
      <c r="H17" s="94">
        <v>92.817024000000004</v>
      </c>
      <c r="I17" s="51">
        <v>539.09002699999996</v>
      </c>
      <c r="J17" s="118">
        <v>38.902952693654775</v>
      </c>
      <c r="K17" s="113">
        <v>3.7813080000000001</v>
      </c>
      <c r="L17" s="105">
        <v>4.637321</v>
      </c>
      <c r="M17" s="105">
        <v>15.649065</v>
      </c>
      <c r="N17" s="105">
        <v>5.7368079999999999</v>
      </c>
      <c r="O17" s="94">
        <v>23.850565</v>
      </c>
      <c r="P17" s="51">
        <v>14296.179688</v>
      </c>
      <c r="Q17" s="89">
        <v>22.607261999999999</v>
      </c>
      <c r="R17" s="113">
        <v>7.325145</v>
      </c>
      <c r="S17" s="105">
        <v>5.0090300000000001</v>
      </c>
      <c r="T17" s="94">
        <v>5.2197440000000004</v>
      </c>
      <c r="U17" s="51">
        <v>3133.3000489999999</v>
      </c>
      <c r="V17" s="89">
        <v>3.4256609999999998</v>
      </c>
      <c r="W17" s="70">
        <v>17820</v>
      </c>
      <c r="X17" s="93">
        <v>8.4117027675478582</v>
      </c>
      <c r="Y17" s="69">
        <v>9462.4003909999992</v>
      </c>
      <c r="Z17" s="89">
        <v>8.9943779999999993</v>
      </c>
      <c r="AA17" s="72">
        <v>1800.224976</v>
      </c>
      <c r="AB17" s="93">
        <v>15.06477290675754</v>
      </c>
      <c r="AC17" s="51">
        <v>6286.0498049999997</v>
      </c>
      <c r="AD17" s="89">
        <v>13.655018</v>
      </c>
      <c r="AE17" s="72">
        <v>7599.3901370000003</v>
      </c>
      <c r="AF17" s="94">
        <v>14.451108</v>
      </c>
      <c r="AG17" s="51">
        <v>17406.539063</v>
      </c>
      <c r="AH17" s="89">
        <v>6.6365410000000002</v>
      </c>
      <c r="AI17" s="72">
        <v>5001.2797849999997</v>
      </c>
      <c r="AJ17" s="94">
        <v>1.506292</v>
      </c>
      <c r="AK17" s="51">
        <v>583.28</v>
      </c>
      <c r="AL17" s="89">
        <v>3.6924525906482493</v>
      </c>
      <c r="AM17" s="72">
        <v>45392</v>
      </c>
      <c r="AN17" s="89">
        <v>19.149481000000002</v>
      </c>
      <c r="AO17" s="70">
        <v>20337.320313</v>
      </c>
      <c r="AP17" s="89">
        <v>44.894824999999997</v>
      </c>
      <c r="AQ17" s="72">
        <v>860.94000200000005</v>
      </c>
      <c r="AR17" s="93">
        <v>16.615282020266573</v>
      </c>
      <c r="AS17" s="197">
        <v>974.38000499999998</v>
      </c>
      <c r="AT17" s="91">
        <v>9.1720109999999995</v>
      </c>
      <c r="AU17" s="72">
        <v>7473.25</v>
      </c>
      <c r="AV17" s="89">
        <v>10.831405999999999</v>
      </c>
      <c r="AW17" s="71">
        <v>662.28997800000002</v>
      </c>
      <c r="AX17" s="94">
        <v>13.738231000000001</v>
      </c>
      <c r="AY17" s="51">
        <v>2132.5900879999999</v>
      </c>
      <c r="AZ17" s="94">
        <v>5.8054940000000004</v>
      </c>
      <c r="BA17" s="51">
        <v>11934.988281</v>
      </c>
      <c r="BB17" s="89">
        <v>11.687590999999999</v>
      </c>
      <c r="BC17" s="72">
        <v>7428.1000979999999</v>
      </c>
      <c r="BD17" s="89">
        <v>10.138985</v>
      </c>
      <c r="BE17" s="72">
        <v>9854.9052730000003</v>
      </c>
      <c r="BF17" s="93">
        <v>19.506117964115543</v>
      </c>
      <c r="BG17" s="197">
        <v>400.32</v>
      </c>
      <c r="BH17" s="118">
        <v>12.250340050962839</v>
      </c>
      <c r="BI17" s="347">
        <v>6895.4077488252333</v>
      </c>
      <c r="BJ17" s="94">
        <v>16.057341000000001</v>
      </c>
      <c r="BK17" s="342">
        <v>38.873019999999997</v>
      </c>
    </row>
    <row r="18" spans="1:63">
      <c r="A18" s="316">
        <v>3</v>
      </c>
      <c r="B18" s="310">
        <v>36617</v>
      </c>
      <c r="C18" s="51">
        <v>1452.43</v>
      </c>
      <c r="D18" s="94">
        <v>92.430817000000005</v>
      </c>
      <c r="E18" s="51">
        <v>10733.91</v>
      </c>
      <c r="F18" s="89">
        <v>62.409523</v>
      </c>
      <c r="G18" s="72">
        <v>3860.6599120000001</v>
      </c>
      <c r="H18" s="94">
        <v>80.314330999999996</v>
      </c>
      <c r="I18" s="51">
        <v>506.25</v>
      </c>
      <c r="J18" s="118">
        <v>36.533081331075579</v>
      </c>
      <c r="K18" s="113">
        <v>3.7631869999999998</v>
      </c>
      <c r="L18" s="105">
        <v>4.8132580000000003</v>
      </c>
      <c r="M18" s="105">
        <v>14.835876000000001</v>
      </c>
      <c r="N18" s="105">
        <v>5.7804760000000002</v>
      </c>
      <c r="O18" s="94">
        <v>21.577085</v>
      </c>
      <c r="P18" s="51">
        <v>13541.700194999999</v>
      </c>
      <c r="Q18" s="89">
        <v>21.508543</v>
      </c>
      <c r="R18" s="113">
        <v>6.9487050000000004</v>
      </c>
      <c r="S18" s="105">
        <v>4.9409049999999999</v>
      </c>
      <c r="T18" s="94">
        <v>5.0351559999999997</v>
      </c>
      <c r="U18" s="51">
        <v>3085.1000979999999</v>
      </c>
      <c r="V18" s="89">
        <v>3.4473410000000002</v>
      </c>
      <c r="W18" s="70">
        <v>15538</v>
      </c>
      <c r="X18" s="93">
        <v>7.3345138946216952</v>
      </c>
      <c r="Y18" s="69">
        <v>9347.5996090000008</v>
      </c>
      <c r="Z18" s="89">
        <v>8.8114460000000001</v>
      </c>
      <c r="AA18" s="72">
        <v>1836.3210449999999</v>
      </c>
      <c r="AB18" s="93">
        <v>15.366834643241107</v>
      </c>
      <c r="AC18" s="51">
        <v>6419.7202150000003</v>
      </c>
      <c r="AD18" s="89">
        <v>13.316713999999999</v>
      </c>
      <c r="AE18" s="72">
        <v>7414.6801759999998</v>
      </c>
      <c r="AF18" s="94">
        <v>13.179947</v>
      </c>
      <c r="AG18" s="51">
        <v>15519.299805000001</v>
      </c>
      <c r="AH18" s="89">
        <v>6.0910700000000002</v>
      </c>
      <c r="AI18" s="72">
        <v>4657.5498049999997</v>
      </c>
      <c r="AJ18" s="94">
        <v>1.268165</v>
      </c>
      <c r="AK18" s="51">
        <v>526.74</v>
      </c>
      <c r="AL18" s="89">
        <v>3.3345262611405482</v>
      </c>
      <c r="AM18" s="72">
        <v>44801</v>
      </c>
      <c r="AN18" s="89">
        <v>17.904762000000002</v>
      </c>
      <c r="AO18" s="70">
        <v>17973.699218999998</v>
      </c>
      <c r="AP18" s="89">
        <v>41.493716999999997</v>
      </c>
      <c r="AQ18" s="72">
        <v>725.39001499999995</v>
      </c>
      <c r="AR18" s="93">
        <v>13.999302676042223</v>
      </c>
      <c r="AS18" s="197">
        <v>898.34997599999997</v>
      </c>
      <c r="AT18" s="91">
        <v>8.2630739999999996</v>
      </c>
      <c r="AU18" s="72">
        <v>6640.6801759999998</v>
      </c>
      <c r="AV18" s="89">
        <v>9.8033459999999994</v>
      </c>
      <c r="AW18" s="71">
        <v>661.38000499999998</v>
      </c>
      <c r="AX18" s="94">
        <v>13.133183000000001</v>
      </c>
      <c r="AY18" s="51">
        <v>2164.110107</v>
      </c>
      <c r="AZ18" s="94">
        <v>5.9038930000000001</v>
      </c>
      <c r="BA18" s="51">
        <v>11467.888671999999</v>
      </c>
      <c r="BB18" s="89">
        <v>10.870990000000001</v>
      </c>
      <c r="BC18" s="72">
        <v>7427.7998049999997</v>
      </c>
      <c r="BD18" s="89">
        <v>9.7301520000000004</v>
      </c>
      <c r="BE18" s="72">
        <v>8824.3203130000002</v>
      </c>
      <c r="BF18" s="93">
        <v>17.466249366202202</v>
      </c>
      <c r="BG18" s="197">
        <v>390.4</v>
      </c>
      <c r="BH18" s="118">
        <v>12.250340050962839</v>
      </c>
      <c r="BI18" s="347">
        <v>6621.2750558195339</v>
      </c>
      <c r="BJ18" s="94">
        <v>15.418968</v>
      </c>
      <c r="BK18" s="342">
        <v>38.873019999999997</v>
      </c>
    </row>
    <row r="19" spans="1:63">
      <c r="A19" s="316">
        <v>4</v>
      </c>
      <c r="B19" s="310">
        <v>36647</v>
      </c>
      <c r="C19" s="51">
        <v>1420.6</v>
      </c>
      <c r="D19" s="94">
        <v>90.977562000000006</v>
      </c>
      <c r="E19" s="51">
        <v>10522.33</v>
      </c>
      <c r="F19" s="89">
        <v>61.129855999999997</v>
      </c>
      <c r="G19" s="72">
        <v>3400.9099120000001</v>
      </c>
      <c r="H19" s="94">
        <v>70.460457000000005</v>
      </c>
      <c r="I19" s="51">
        <v>476.17999300000002</v>
      </c>
      <c r="J19" s="118">
        <v>34.363106000000002</v>
      </c>
      <c r="K19" s="113">
        <v>3.7564380000000002</v>
      </c>
      <c r="L19" s="105">
        <v>4.7398179999999996</v>
      </c>
      <c r="M19" s="105">
        <v>13.978382999999999</v>
      </c>
      <c r="N19" s="105">
        <v>6.0447949999999997</v>
      </c>
      <c r="O19" s="94">
        <v>19.989996000000001</v>
      </c>
      <c r="P19" s="51">
        <v>13052.959961</v>
      </c>
      <c r="Q19" s="89">
        <v>20.775746999999999</v>
      </c>
      <c r="R19" s="113">
        <v>6.7629970000000004</v>
      </c>
      <c r="S19" s="105">
        <v>4.9122199999999996</v>
      </c>
      <c r="T19" s="94">
        <v>4.9736269999999996</v>
      </c>
      <c r="U19" s="51">
        <v>3040.6000979999999</v>
      </c>
      <c r="V19" s="89">
        <v>3.2738909999999999</v>
      </c>
      <c r="W19" s="70">
        <v>14957</v>
      </c>
      <c r="X19" s="93">
        <v>7.0602602858705552</v>
      </c>
      <c r="Y19" s="69">
        <v>9252</v>
      </c>
      <c r="Z19" s="89">
        <v>8.8419310000000007</v>
      </c>
      <c r="AA19" s="72">
        <v>1894.5539550000001</v>
      </c>
      <c r="AB19" s="93">
        <v>15.854143494381974</v>
      </c>
      <c r="AC19" s="51">
        <v>6426.2597660000001</v>
      </c>
      <c r="AD19" s="89">
        <v>13.839542</v>
      </c>
      <c r="AE19" s="72">
        <v>7109.669922</v>
      </c>
      <c r="AF19" s="94">
        <v>13.24685</v>
      </c>
      <c r="AG19" s="51">
        <v>14713.860352</v>
      </c>
      <c r="AH19" s="89">
        <v>5.636514</v>
      </c>
      <c r="AI19" s="72">
        <v>4433.6098629999997</v>
      </c>
      <c r="AJ19" s="94">
        <v>1.0854159999999999</v>
      </c>
      <c r="AK19" s="51">
        <v>454.33</v>
      </c>
      <c r="AL19" s="89">
        <v>2.876134936067102</v>
      </c>
      <c r="AM19" s="72">
        <v>45214</v>
      </c>
      <c r="AN19" s="89">
        <v>18.862241999999998</v>
      </c>
      <c r="AO19" s="70">
        <v>16332.450194999999</v>
      </c>
      <c r="AP19" s="89">
        <v>39.112929999999999</v>
      </c>
      <c r="AQ19" s="72">
        <v>731.88000499999998</v>
      </c>
      <c r="AR19" s="93">
        <v>14.124553000000001</v>
      </c>
      <c r="AS19" s="197">
        <v>911.51000999999997</v>
      </c>
      <c r="AT19" s="91">
        <v>9.0893820000000005</v>
      </c>
      <c r="AU19" s="72">
        <v>5961.1401370000003</v>
      </c>
      <c r="AV19" s="89">
        <v>8.8487120000000008</v>
      </c>
      <c r="AW19" s="71">
        <v>655.5</v>
      </c>
      <c r="AX19" s="94">
        <v>13.595867</v>
      </c>
      <c r="AY19" s="51">
        <v>1795.130005</v>
      </c>
      <c r="AZ19" s="94">
        <v>5.2151050000000003</v>
      </c>
      <c r="BA19" s="51">
        <v>10688.489258</v>
      </c>
      <c r="BB19" s="89">
        <v>10.666839</v>
      </c>
      <c r="BC19" s="72">
        <v>7754</v>
      </c>
      <c r="BD19" s="89">
        <v>10.302516000000001</v>
      </c>
      <c r="BE19" s="72">
        <v>8939.4785159999992</v>
      </c>
      <c r="BF19" s="93">
        <v>17.694185549252872</v>
      </c>
      <c r="BG19" s="197">
        <v>323.29000000000002</v>
      </c>
      <c r="BH19" s="118">
        <v>12.250340050962839</v>
      </c>
      <c r="BI19" s="347">
        <v>6389.321247842503</v>
      </c>
      <c r="BJ19" s="94">
        <v>14.878817</v>
      </c>
      <c r="BK19" s="342">
        <v>38.873019999999997</v>
      </c>
    </row>
    <row r="20" spans="1:63">
      <c r="A20" s="316">
        <v>5</v>
      </c>
      <c r="B20" s="310">
        <v>36678</v>
      </c>
      <c r="C20" s="51">
        <v>1454.6</v>
      </c>
      <c r="D20" s="94">
        <v>92.550262000000004</v>
      </c>
      <c r="E20" s="51">
        <v>10447.89</v>
      </c>
      <c r="F20" s="89">
        <v>60.681057000000003</v>
      </c>
      <c r="G20" s="72">
        <v>3966.110107</v>
      </c>
      <c r="H20" s="94">
        <v>79.201781999999994</v>
      </c>
      <c r="I20" s="51">
        <v>517.22997999999995</v>
      </c>
      <c r="J20" s="89">
        <v>37.325451000000001</v>
      </c>
      <c r="K20" s="113">
        <v>3.8379789999999998</v>
      </c>
      <c r="L20" s="105">
        <v>4.8754010000000001</v>
      </c>
      <c r="M20" s="105">
        <v>15.296146999999999</v>
      </c>
      <c r="N20" s="105">
        <v>5.6356809999999999</v>
      </c>
      <c r="O20" s="94">
        <v>22.367542</v>
      </c>
      <c r="P20" s="51">
        <v>13618.5</v>
      </c>
      <c r="Q20" s="89">
        <v>21.640577</v>
      </c>
      <c r="R20" s="113">
        <v>7.0518799999999997</v>
      </c>
      <c r="S20" s="105">
        <v>5.0520560000000003</v>
      </c>
      <c r="T20" s="94">
        <v>5.1633430000000002</v>
      </c>
      <c r="U20" s="51">
        <v>3257.6000979999999</v>
      </c>
      <c r="V20" s="89">
        <v>3.7508810000000001</v>
      </c>
      <c r="W20" s="70">
        <v>16728</v>
      </c>
      <c r="X20" s="93">
        <v>7.8962381535095707</v>
      </c>
      <c r="Y20" s="69">
        <v>10195.5</v>
      </c>
      <c r="Z20" s="89">
        <v>9.7261220000000002</v>
      </c>
      <c r="AA20" s="72">
        <v>1928.105957</v>
      </c>
      <c r="AB20" s="93">
        <v>16.134915785309836</v>
      </c>
      <c r="AC20" s="51">
        <v>6446.5400390000004</v>
      </c>
      <c r="AD20" s="89">
        <v>14.177845</v>
      </c>
      <c r="AE20" s="72">
        <v>6898.2099609999996</v>
      </c>
      <c r="AF20" s="94">
        <v>12.979239</v>
      </c>
      <c r="AG20" s="51">
        <v>16155.780273</v>
      </c>
      <c r="AH20" s="89">
        <v>6.0304650000000004</v>
      </c>
      <c r="AI20" s="72">
        <v>4748.7700199999999</v>
      </c>
      <c r="AJ20" s="94">
        <v>1.2570889999999999</v>
      </c>
      <c r="AK20" s="51">
        <v>515.11</v>
      </c>
      <c r="AL20" s="89">
        <v>3.2609025750391236</v>
      </c>
      <c r="AM20" s="72">
        <v>46448</v>
      </c>
      <c r="AN20" s="89">
        <v>19.915458999999998</v>
      </c>
      <c r="AO20" s="70">
        <v>17411.050781000002</v>
      </c>
      <c r="AP20" s="89">
        <v>41.323658000000002</v>
      </c>
      <c r="AQ20" s="72">
        <v>821.21997099999999</v>
      </c>
      <c r="AR20" s="94">
        <v>15.408605</v>
      </c>
      <c r="AS20" s="291">
        <v>833.36999500000002</v>
      </c>
      <c r="AT20" s="89">
        <v>8.2630739999999996</v>
      </c>
      <c r="AU20" s="72">
        <v>6948.330078</v>
      </c>
      <c r="AV20" s="89">
        <v>9.6564759999999996</v>
      </c>
      <c r="AW20" s="71">
        <v>672.14001499999995</v>
      </c>
      <c r="AX20" s="94">
        <v>14.200915</v>
      </c>
      <c r="AY20" s="51">
        <v>2037.969971</v>
      </c>
      <c r="AZ20" s="94">
        <v>5.8546930000000001</v>
      </c>
      <c r="BA20" s="51">
        <v>10581.289063</v>
      </c>
      <c r="BB20" s="89">
        <v>10.615803</v>
      </c>
      <c r="BC20" s="72">
        <v>7761.6000979999999</v>
      </c>
      <c r="BD20" s="89">
        <v>10.425165</v>
      </c>
      <c r="BE20" s="72">
        <v>8265.0498050000006</v>
      </c>
      <c r="BF20" s="96">
        <v>16.359268</v>
      </c>
      <c r="BG20" s="197">
        <v>325.69</v>
      </c>
      <c r="BH20" s="118">
        <v>12.250340050962839</v>
      </c>
      <c r="BI20" s="347">
        <v>6473.6682822996099</v>
      </c>
      <c r="BJ20" s="94">
        <v>15.075236</v>
      </c>
      <c r="BK20" s="342">
        <v>38.873019999999997</v>
      </c>
    </row>
    <row r="21" spans="1:63">
      <c r="A21" s="316">
        <v>6</v>
      </c>
      <c r="B21" s="310">
        <v>36708</v>
      </c>
      <c r="C21" s="51">
        <v>1430.83</v>
      </c>
      <c r="D21" s="94">
        <v>91.311531000000002</v>
      </c>
      <c r="E21" s="51">
        <v>10521.98</v>
      </c>
      <c r="F21" s="89">
        <v>61.077613999999997</v>
      </c>
      <c r="G21" s="72">
        <v>3766.98999</v>
      </c>
      <c r="H21" s="94">
        <v>75.811226000000005</v>
      </c>
      <c r="I21" s="51">
        <v>500.64001500000001</v>
      </c>
      <c r="J21" s="89">
        <v>36.313580000000002</v>
      </c>
      <c r="K21" s="113">
        <v>3.8713320000000002</v>
      </c>
      <c r="L21" s="105">
        <v>4.9714410000000004</v>
      </c>
      <c r="M21" s="105">
        <v>14.760211999999999</v>
      </c>
      <c r="N21" s="105">
        <v>5.8173599999999999</v>
      </c>
      <c r="O21" s="94">
        <v>21.762353999999998</v>
      </c>
      <c r="P21" s="51">
        <v>13330.309569999999</v>
      </c>
      <c r="Q21" s="89">
        <v>21.269939000000001</v>
      </c>
      <c r="R21" s="113">
        <v>6.7372019999999999</v>
      </c>
      <c r="S21" s="105">
        <v>4.9193910000000001</v>
      </c>
      <c r="T21" s="94">
        <v>4.9787549999999996</v>
      </c>
      <c r="U21" s="51">
        <v>3213.6000979999999</v>
      </c>
      <c r="V21" s="89">
        <v>3.5123869999999999</v>
      </c>
      <c r="W21" s="70">
        <v>16455</v>
      </c>
      <c r="X21" s="93">
        <v>7.7673719999999999</v>
      </c>
      <c r="Y21" s="69">
        <v>10406.299805000001</v>
      </c>
      <c r="Z21" s="89">
        <v>10.000529</v>
      </c>
      <c r="AA21" s="72">
        <v>2023.5389399999999</v>
      </c>
      <c r="AB21" s="93">
        <v>16.933524979091764</v>
      </c>
      <c r="AC21" s="51">
        <v>6542.4902339999999</v>
      </c>
      <c r="AD21" s="89">
        <v>13.901052999999999</v>
      </c>
      <c r="AE21" s="72">
        <v>7190.3701170000004</v>
      </c>
      <c r="AF21" s="94">
        <v>12.945783</v>
      </c>
      <c r="AG21" s="51">
        <v>16840.980468999998</v>
      </c>
      <c r="AH21" s="89">
        <v>6.3941090000000003</v>
      </c>
      <c r="AI21" s="72">
        <v>4279.8598629999997</v>
      </c>
      <c r="AJ21" s="94">
        <v>1.0632649999999999</v>
      </c>
      <c r="AK21" s="51">
        <v>492.19</v>
      </c>
      <c r="AL21" s="89">
        <v>3.1158075719914313</v>
      </c>
      <c r="AM21" s="72">
        <v>46309</v>
      </c>
      <c r="AN21" s="89">
        <v>19.149481000000002</v>
      </c>
      <c r="AO21" s="70">
        <v>15727.490234000001</v>
      </c>
      <c r="AP21" s="89">
        <v>36.732135999999997</v>
      </c>
      <c r="AQ21" s="72">
        <v>705.96997099999999</v>
      </c>
      <c r="AR21" s="94">
        <v>13.528383</v>
      </c>
      <c r="AS21" s="291">
        <v>798.830017</v>
      </c>
      <c r="AT21" s="89">
        <v>7.9325510000000001</v>
      </c>
      <c r="AU21" s="72">
        <v>6514.2099609999996</v>
      </c>
      <c r="AV21" s="89">
        <v>9.6197610000000005</v>
      </c>
      <c r="AW21" s="71">
        <v>668.17999299999997</v>
      </c>
      <c r="AX21" s="94">
        <v>13.702641</v>
      </c>
      <c r="AY21" s="51">
        <v>2051.209961</v>
      </c>
      <c r="AZ21" s="94">
        <v>5.8546930000000001</v>
      </c>
      <c r="BA21" s="51">
        <v>10531.588867</v>
      </c>
      <c r="BB21" s="89">
        <v>10.488208</v>
      </c>
      <c r="BC21" s="72">
        <v>8023.2001950000003</v>
      </c>
      <c r="BD21" s="89">
        <v>10.466049999999999</v>
      </c>
      <c r="BE21" s="72">
        <v>8114.8823240000002</v>
      </c>
      <c r="BF21" s="94">
        <v>15.759433</v>
      </c>
      <c r="BG21" s="291">
        <v>284.67</v>
      </c>
      <c r="BH21" s="292">
        <v>10.707434800414941</v>
      </c>
      <c r="BI21" s="347">
        <v>6473.6682822996099</v>
      </c>
      <c r="BJ21" s="94">
        <v>15.075236</v>
      </c>
      <c r="BK21" s="342">
        <v>38.873019999999997</v>
      </c>
    </row>
    <row r="22" spans="1:63">
      <c r="A22" s="316">
        <v>7</v>
      </c>
      <c r="B22" s="310">
        <v>36739</v>
      </c>
      <c r="C22" s="51">
        <v>1517.68</v>
      </c>
      <c r="D22" s="94">
        <v>97.277846999999994</v>
      </c>
      <c r="E22" s="51">
        <v>11215.1</v>
      </c>
      <c r="F22" s="89">
        <v>65.514519000000007</v>
      </c>
      <c r="G22" s="72">
        <v>4206.3500979999999</v>
      </c>
      <c r="H22" s="94">
        <v>86.141838000000007</v>
      </c>
      <c r="I22" s="51">
        <v>537.89001499999995</v>
      </c>
      <c r="J22" s="89">
        <v>38.842872999999997</v>
      </c>
      <c r="K22" s="113">
        <v>3.925834</v>
      </c>
      <c r="L22" s="105">
        <v>5.2652070000000002</v>
      </c>
      <c r="M22" s="105">
        <v>15.882519</v>
      </c>
      <c r="N22" s="105">
        <v>6.2172729999999996</v>
      </c>
      <c r="O22" s="94">
        <v>24.189301</v>
      </c>
      <c r="P22" s="51">
        <v>14280.040039</v>
      </c>
      <c r="Q22" s="89">
        <v>22.818529000000002</v>
      </c>
      <c r="R22" s="113">
        <v>6.8042629999999997</v>
      </c>
      <c r="S22" s="105">
        <v>5.1058389999999996</v>
      </c>
      <c r="T22" s="94">
        <v>5.1992349999999998</v>
      </c>
      <c r="U22" s="51">
        <v>3261.6999510000001</v>
      </c>
      <c r="V22" s="89">
        <v>3.4473410000000002</v>
      </c>
      <c r="W22" s="70">
        <v>17347</v>
      </c>
      <c r="X22" s="94">
        <v>7.9177090000000003</v>
      </c>
      <c r="Y22" s="69">
        <v>11247.900390999999</v>
      </c>
      <c r="Z22" s="89">
        <v>8.2931229999999996</v>
      </c>
      <c r="AA22" s="72">
        <v>2021.198975</v>
      </c>
      <c r="AB22" s="93">
        <v>16.913943514661085</v>
      </c>
      <c r="AC22" s="51">
        <v>6625.419922</v>
      </c>
      <c r="AD22" s="89">
        <v>13.039923999999999</v>
      </c>
      <c r="AE22" s="72">
        <v>7216.4501950000003</v>
      </c>
      <c r="AF22" s="94">
        <v>11.005589000000001</v>
      </c>
      <c r="AG22" s="51">
        <v>17097.509765999999</v>
      </c>
      <c r="AH22" s="89">
        <v>6.5456279999999998</v>
      </c>
      <c r="AI22" s="72">
        <v>4477.3100590000004</v>
      </c>
      <c r="AJ22" s="94">
        <v>1.2294</v>
      </c>
      <c r="AK22" s="51">
        <v>466.38</v>
      </c>
      <c r="AL22" s="89">
        <v>2.9524174311248981</v>
      </c>
      <c r="AM22" s="72">
        <v>48135</v>
      </c>
      <c r="AN22" s="89">
        <v>17.138783</v>
      </c>
      <c r="AO22" s="70">
        <v>16861.259765999999</v>
      </c>
      <c r="AP22" s="89">
        <v>37.922519999999999</v>
      </c>
      <c r="AQ22" s="72">
        <v>688.61999500000002</v>
      </c>
      <c r="AR22" s="94">
        <v>13.757679</v>
      </c>
      <c r="AS22" s="291">
        <v>795.84002699999996</v>
      </c>
      <c r="AT22" s="89">
        <v>7.84992</v>
      </c>
      <c r="AU22" s="72">
        <v>6664.8198240000002</v>
      </c>
      <c r="AV22" s="89">
        <v>9.8400610000000004</v>
      </c>
      <c r="AW22" s="71">
        <v>689.52002000000005</v>
      </c>
      <c r="AX22" s="94">
        <v>13.453502</v>
      </c>
      <c r="AY22" s="51">
        <v>2147.7700199999999</v>
      </c>
      <c r="AZ22" s="94">
        <v>6.0514910000000004</v>
      </c>
      <c r="BA22" s="51">
        <v>10884.689453000001</v>
      </c>
      <c r="BB22" s="89">
        <v>9.9267920000000007</v>
      </c>
      <c r="BC22" s="72">
        <v>8219.9003909999992</v>
      </c>
      <c r="BD22" s="89">
        <v>10.343400000000001</v>
      </c>
      <c r="BE22" s="72">
        <v>7616.9448240000002</v>
      </c>
      <c r="BF22" s="94">
        <v>14.723343</v>
      </c>
      <c r="BG22" s="291">
        <v>307.83</v>
      </c>
      <c r="BH22" s="292">
        <v>11.578562422783461</v>
      </c>
      <c r="BI22" s="347">
        <v>6220.6254612322546</v>
      </c>
      <c r="BJ22" s="94">
        <v>14.485975</v>
      </c>
      <c r="BK22" s="342">
        <v>38.873019999999997</v>
      </c>
    </row>
    <row r="23" spans="1:63">
      <c r="A23" s="316">
        <v>8</v>
      </c>
      <c r="B23" s="310">
        <v>36770</v>
      </c>
      <c r="C23" s="51">
        <v>1436.51</v>
      </c>
      <c r="D23" s="94">
        <v>91.710571000000002</v>
      </c>
      <c r="E23" s="51">
        <v>10650.92</v>
      </c>
      <c r="F23" s="89">
        <v>62.178978000000001</v>
      </c>
      <c r="G23" s="72">
        <v>3672.820068</v>
      </c>
      <c r="H23" s="94">
        <v>75.228408999999999</v>
      </c>
      <c r="I23" s="51">
        <v>521.36999500000002</v>
      </c>
      <c r="J23" s="89">
        <v>37.442745000000002</v>
      </c>
      <c r="K23" s="113">
        <v>3.9563679999999999</v>
      </c>
      <c r="L23" s="105">
        <v>5.2539100000000003</v>
      </c>
      <c r="M23" s="105">
        <v>15.409639</v>
      </c>
      <c r="N23" s="105">
        <v>6.3033020000000004</v>
      </c>
      <c r="O23" s="94">
        <v>23.219757000000001</v>
      </c>
      <c r="P23" s="51">
        <v>13613.330078000001</v>
      </c>
      <c r="Q23" s="89">
        <v>21.693487000000001</v>
      </c>
      <c r="R23" s="113">
        <v>6.4637919999999998</v>
      </c>
      <c r="S23" s="105">
        <v>4.8942909999999999</v>
      </c>
      <c r="T23" s="94">
        <v>4.9146609999999997</v>
      </c>
      <c r="U23" s="51">
        <v>3246.1000979999999</v>
      </c>
      <c r="V23" s="89">
        <v>3.3703609999999999</v>
      </c>
      <c r="W23" s="70">
        <v>15928</v>
      </c>
      <c r="X23" s="94">
        <v>7.4026820000000004</v>
      </c>
      <c r="Y23" s="69">
        <v>10377.900390999999</v>
      </c>
      <c r="Z23" s="89">
        <v>10.26727</v>
      </c>
      <c r="AA23" s="72">
        <v>1910.1610109999999</v>
      </c>
      <c r="AB23" s="93">
        <v>15.984747589713134</v>
      </c>
      <c r="AC23" s="51">
        <v>6266.6298829999996</v>
      </c>
      <c r="AD23" s="89">
        <v>12.750484999999999</v>
      </c>
      <c r="AE23" s="72">
        <v>6798.1201170000004</v>
      </c>
      <c r="AF23" s="94">
        <v>11.603637000000001</v>
      </c>
      <c r="AG23" s="51">
        <v>15648.980469</v>
      </c>
      <c r="AH23" s="89">
        <v>5.969265</v>
      </c>
      <c r="AI23" s="72">
        <v>4090.3798830000001</v>
      </c>
      <c r="AJ23" s="94">
        <v>1.074341</v>
      </c>
      <c r="AK23" s="51">
        <v>421.34</v>
      </c>
      <c r="AL23" s="89">
        <v>2.6672918230416496</v>
      </c>
      <c r="AM23" s="72">
        <v>45419</v>
      </c>
      <c r="AN23" s="89">
        <v>17.899989999999999</v>
      </c>
      <c r="AO23" s="70">
        <v>15747.259765999999</v>
      </c>
      <c r="AP23" s="89">
        <v>37.246437</v>
      </c>
      <c r="AQ23" s="72">
        <v>613.21997099999999</v>
      </c>
      <c r="AR23" s="94">
        <v>12.015039</v>
      </c>
      <c r="AS23" s="291">
        <v>713.51000999999997</v>
      </c>
      <c r="AT23" s="89">
        <v>7.0021969999999998</v>
      </c>
      <c r="AU23" s="72">
        <v>6334.5600590000004</v>
      </c>
      <c r="AV23" s="89">
        <v>9.1568930000000002</v>
      </c>
      <c r="AW23" s="71">
        <v>661.52002000000005</v>
      </c>
      <c r="AX23" s="94">
        <v>13.040229</v>
      </c>
      <c r="AY23" s="51">
        <v>1997.030029</v>
      </c>
      <c r="AZ23" s="94">
        <v>5.5289440000000001</v>
      </c>
      <c r="BA23" s="51">
        <v>10949.989258</v>
      </c>
      <c r="BB23" s="89">
        <v>10.334099</v>
      </c>
      <c r="BC23" s="72">
        <v>7713.2998049999997</v>
      </c>
      <c r="BD23" s="89">
        <v>9.9083939999999995</v>
      </c>
      <c r="BE23" s="72">
        <v>6432.330078</v>
      </c>
      <c r="BF23" s="94">
        <v>12.914972000000001</v>
      </c>
      <c r="BG23" s="291">
        <v>277.29000000000002</v>
      </c>
      <c r="BH23" s="292">
        <v>10.429847038978329</v>
      </c>
      <c r="BI23" s="347">
        <v>6331.8531503913573</v>
      </c>
      <c r="BJ23" s="94">
        <v>14.744991000000001</v>
      </c>
      <c r="BK23" s="342">
        <v>38.873019999999997</v>
      </c>
    </row>
    <row r="24" spans="1:63">
      <c r="A24" s="316">
        <v>9</v>
      </c>
      <c r="B24" s="310">
        <v>36800</v>
      </c>
      <c r="C24" s="51">
        <v>1429.4</v>
      </c>
      <c r="D24" s="94">
        <v>91.510909999999996</v>
      </c>
      <c r="E24" s="51">
        <v>10971.14</v>
      </c>
      <c r="F24" s="89">
        <v>63.882381000000002</v>
      </c>
      <c r="G24" s="72">
        <v>3369.6298830000001</v>
      </c>
      <c r="H24" s="94">
        <v>69.255188000000004</v>
      </c>
      <c r="I24" s="51">
        <v>497.67999300000002</v>
      </c>
      <c r="J24" s="89">
        <v>35.893284000000001</v>
      </c>
      <c r="K24" s="113">
        <v>3.9784480000000002</v>
      </c>
      <c r="L24" s="105">
        <v>5.2821550000000004</v>
      </c>
      <c r="M24" s="105">
        <v>14.741303</v>
      </c>
      <c r="N24" s="105">
        <v>6.4125800000000002</v>
      </c>
      <c r="O24" s="94">
        <v>21.367121000000001</v>
      </c>
      <c r="P24" s="51">
        <v>13314.679688</v>
      </c>
      <c r="Q24" s="89">
        <v>21.308330999999999</v>
      </c>
      <c r="R24" s="113">
        <v>6.2677620000000003</v>
      </c>
      <c r="S24" s="105">
        <v>4.9158049999999998</v>
      </c>
      <c r="T24" s="94">
        <v>4.8915870000000004</v>
      </c>
      <c r="U24" s="51">
        <v>3203.8999020000001</v>
      </c>
      <c r="V24" s="89">
        <v>3.1929750000000001</v>
      </c>
      <c r="W24" s="70">
        <v>14867</v>
      </c>
      <c r="X24" s="94">
        <v>6.5858359999999996</v>
      </c>
      <c r="Y24" s="69">
        <v>9639.5996090000008</v>
      </c>
      <c r="Z24" s="89">
        <v>9.4713550000000009</v>
      </c>
      <c r="AA24" s="72">
        <v>1961.286987</v>
      </c>
      <c r="AB24" s="93">
        <v>16.412583681504106</v>
      </c>
      <c r="AC24" s="51">
        <v>6397.6601559999999</v>
      </c>
      <c r="AD24" s="89">
        <v>12.525098</v>
      </c>
      <c r="AE24" s="72">
        <v>7077.4399409999996</v>
      </c>
      <c r="AF24" s="94">
        <v>11.716293</v>
      </c>
      <c r="AG24" s="51">
        <v>14895.339844</v>
      </c>
      <c r="AH24" s="89">
        <v>5.6308020000000001</v>
      </c>
      <c r="AI24" s="72">
        <v>3711.0200199999999</v>
      </c>
      <c r="AJ24" s="94">
        <v>0.94696999999999998</v>
      </c>
      <c r="AK24" s="51">
        <v>405.35</v>
      </c>
      <c r="AL24" s="89">
        <v>2.5660671677740847</v>
      </c>
      <c r="AM24" s="72">
        <v>47459</v>
      </c>
      <c r="AN24" s="89">
        <v>18.321173000000002</v>
      </c>
      <c r="AO24" s="70">
        <v>14539.599609000001</v>
      </c>
      <c r="AP24" s="89">
        <v>35.665222</v>
      </c>
      <c r="AQ24" s="72">
        <v>514.47997999999995</v>
      </c>
      <c r="AR24" s="94">
        <v>10.043104</v>
      </c>
      <c r="AS24" s="291">
        <v>752.35998500000005</v>
      </c>
      <c r="AT24" s="89">
        <v>7.6690750000000003</v>
      </c>
      <c r="AU24" s="72">
        <v>6394.2402339999999</v>
      </c>
      <c r="AV24" s="89">
        <v>9.5337209999999999</v>
      </c>
      <c r="AW24" s="71">
        <v>680.55999799999995</v>
      </c>
      <c r="AX24" s="94">
        <v>13.076152</v>
      </c>
      <c r="AY24" s="51">
        <v>1976.540039</v>
      </c>
      <c r="AZ24" s="94">
        <v>5.5289440000000001</v>
      </c>
      <c r="BA24" s="51">
        <v>10363.088867</v>
      </c>
      <c r="BB24" s="89">
        <v>9.9631319999999999</v>
      </c>
      <c r="BC24" s="72">
        <v>7977.5</v>
      </c>
      <c r="BD24" s="89">
        <v>10.114819000000001</v>
      </c>
      <c r="BE24" s="72">
        <v>5544.1552730000003</v>
      </c>
      <c r="BF24" s="94">
        <v>11.372035</v>
      </c>
      <c r="BG24" s="291">
        <v>271.83999999999997</v>
      </c>
      <c r="BH24" s="292">
        <v>10.224852989046859</v>
      </c>
      <c r="BI24" s="347">
        <v>6508.9652181573238</v>
      </c>
      <c r="BJ24" s="94">
        <v>15.157432</v>
      </c>
      <c r="BK24" s="342">
        <v>38.873019999999997</v>
      </c>
    </row>
    <row r="25" spans="1:63">
      <c r="A25" s="316">
        <v>10</v>
      </c>
      <c r="B25" s="310">
        <v>36831</v>
      </c>
      <c r="C25" s="51">
        <v>1314.95</v>
      </c>
      <c r="D25" s="94">
        <v>84.679282999999998</v>
      </c>
      <c r="E25" s="51">
        <v>10414.49</v>
      </c>
      <c r="F25" s="89">
        <v>61.042645</v>
      </c>
      <c r="G25" s="72">
        <v>2597.929932</v>
      </c>
      <c r="H25" s="94">
        <v>53.388339999999999</v>
      </c>
      <c r="I25" s="51">
        <v>445.94000199999999</v>
      </c>
      <c r="J25" s="89">
        <v>32.313011000000003</v>
      </c>
      <c r="K25" s="113">
        <v>4.0421199999999997</v>
      </c>
      <c r="L25" s="105">
        <v>4.9431960000000004</v>
      </c>
      <c r="M25" s="105">
        <v>13.228078999999999</v>
      </c>
      <c r="N25" s="105">
        <v>6.2474990000000004</v>
      </c>
      <c r="O25" s="94">
        <v>17.735946999999999</v>
      </c>
      <c r="P25" s="51">
        <v>11976.240234000001</v>
      </c>
      <c r="Q25" s="89">
        <v>19.198059000000001</v>
      </c>
      <c r="R25" s="113">
        <v>5.989198</v>
      </c>
      <c r="S25" s="105">
        <v>4.829752</v>
      </c>
      <c r="T25" s="94">
        <v>4.6147039999999997</v>
      </c>
      <c r="U25" s="51">
        <v>3222</v>
      </c>
      <c r="V25" s="89">
        <v>3.215147</v>
      </c>
      <c r="W25" s="70">
        <v>13287</v>
      </c>
      <c r="X25" s="94">
        <v>5.8966219999999998</v>
      </c>
      <c r="Y25" s="69">
        <v>8819.9003909999992</v>
      </c>
      <c r="Z25" s="89">
        <v>8.3968760000000007</v>
      </c>
      <c r="AA25" s="72">
        <v>2070.6130370000001</v>
      </c>
      <c r="AB25" s="93">
        <v>17.327453843844761</v>
      </c>
      <c r="AC25" s="51">
        <v>5928.080078</v>
      </c>
      <c r="AD25" s="89">
        <v>11.784538</v>
      </c>
      <c r="AE25" s="72">
        <v>6372.330078</v>
      </c>
      <c r="AF25" s="94">
        <v>10.927695</v>
      </c>
      <c r="AG25" s="51">
        <v>13984.389648</v>
      </c>
      <c r="AH25" s="89">
        <v>5.1692609999999997</v>
      </c>
      <c r="AI25" s="72">
        <v>3997.98999</v>
      </c>
      <c r="AJ25" s="94">
        <v>0.97465900000000005</v>
      </c>
      <c r="AK25" s="51">
        <v>429.21</v>
      </c>
      <c r="AL25" s="89">
        <v>2.7171128384860359</v>
      </c>
      <c r="AM25" s="72">
        <v>46290</v>
      </c>
      <c r="AN25" s="89">
        <v>19.058230999999999</v>
      </c>
      <c r="AO25" s="70">
        <v>14648.509765999999</v>
      </c>
      <c r="AP25" s="89">
        <v>33.029876999999999</v>
      </c>
      <c r="AQ25" s="72">
        <v>509.23001099999999</v>
      </c>
      <c r="AR25" s="94">
        <v>9.2635050000000003</v>
      </c>
      <c r="AS25" s="291">
        <v>729.95001200000002</v>
      </c>
      <c r="AT25" s="89">
        <v>7.3356349999999999</v>
      </c>
      <c r="AU25" s="72">
        <v>5652.6298829999996</v>
      </c>
      <c r="AV25" s="89">
        <v>8.5916560000000004</v>
      </c>
      <c r="AW25" s="71">
        <v>649.919983</v>
      </c>
      <c r="AX25" s="94">
        <v>12.573221999999999</v>
      </c>
      <c r="AY25" s="51">
        <v>1952.2299800000001</v>
      </c>
      <c r="AZ25" s="94">
        <v>5.2776290000000001</v>
      </c>
      <c r="BA25" s="51">
        <v>9214.4902340000008</v>
      </c>
      <c r="BB25" s="89">
        <v>9.0357120000000002</v>
      </c>
      <c r="BC25" s="72">
        <v>7981.8999020000001</v>
      </c>
      <c r="BD25" s="89">
        <v>10.032249</v>
      </c>
      <c r="BE25" s="72">
        <v>5256.90625</v>
      </c>
      <c r="BF25" s="94">
        <v>10.400551</v>
      </c>
      <c r="BG25" s="291">
        <v>277.92</v>
      </c>
      <c r="BH25" s="292">
        <v>10.453543692808884</v>
      </c>
      <c r="BI25" s="347">
        <v>6110.4575905277825</v>
      </c>
      <c r="BJ25" s="94">
        <v>14.229426999999999</v>
      </c>
      <c r="BK25" s="342">
        <v>38.873019999999997</v>
      </c>
    </row>
    <row r="26" spans="1:63">
      <c r="A26" s="316">
        <v>11</v>
      </c>
      <c r="B26" s="310">
        <v>36861</v>
      </c>
      <c r="C26" s="51">
        <v>1320.28</v>
      </c>
      <c r="D26" s="94">
        <v>83.979172000000005</v>
      </c>
      <c r="E26" s="51">
        <v>10787.99</v>
      </c>
      <c r="F26" s="89">
        <v>62.511023999999999</v>
      </c>
      <c r="G26" s="72">
        <v>2470.5200199999999</v>
      </c>
      <c r="H26" s="94">
        <v>49.481254999999997</v>
      </c>
      <c r="I26" s="51">
        <v>483.52999899999998</v>
      </c>
      <c r="J26" s="89">
        <v>34.714962</v>
      </c>
      <c r="K26" s="113">
        <v>4.1140819999999998</v>
      </c>
      <c r="L26" s="105">
        <v>5.4516359999999997</v>
      </c>
      <c r="M26" s="105">
        <v>12.257095</v>
      </c>
      <c r="N26" s="105">
        <v>6.3242250000000002</v>
      </c>
      <c r="O26" s="94">
        <v>16.439101999999998</v>
      </c>
      <c r="P26" s="51">
        <v>12175.879883</v>
      </c>
      <c r="Q26" s="89">
        <v>19.417055000000001</v>
      </c>
      <c r="R26" s="113">
        <v>6.1026870000000004</v>
      </c>
      <c r="S26" s="105">
        <v>4.5249790000000001</v>
      </c>
      <c r="T26" s="94">
        <v>4.0071019999999997</v>
      </c>
      <c r="U26" s="51">
        <v>3154.6999510000001</v>
      </c>
      <c r="V26" s="89">
        <v>3.3703609999999999</v>
      </c>
      <c r="W26" s="70">
        <v>15259</v>
      </c>
      <c r="X26" s="94">
        <v>6.7389960000000002</v>
      </c>
      <c r="Y26" s="69">
        <v>8933.7001949999994</v>
      </c>
      <c r="Z26" s="89">
        <v>8.5162610000000001</v>
      </c>
      <c r="AA26" s="72">
        <v>2073.4770509999998</v>
      </c>
      <c r="AB26" s="93">
        <v>17.351420693036932</v>
      </c>
      <c r="AC26" s="51">
        <v>5926.419922</v>
      </c>
      <c r="AD26" s="89">
        <v>12.718291000000001</v>
      </c>
      <c r="AE26" s="72">
        <v>6433.6098629999997</v>
      </c>
      <c r="AF26" s="94">
        <v>11.716293</v>
      </c>
      <c r="AG26" s="51">
        <v>15095.530273</v>
      </c>
      <c r="AH26" s="89">
        <v>5.6615719999999996</v>
      </c>
      <c r="AI26" s="72">
        <v>3972.1201169999999</v>
      </c>
      <c r="AJ26" s="94">
        <v>1.068802</v>
      </c>
      <c r="AK26" s="51">
        <v>416.32</v>
      </c>
      <c r="AL26" s="89">
        <v>2.6355127255154973</v>
      </c>
      <c r="AM26" s="72">
        <v>43662</v>
      </c>
      <c r="AN26" s="89">
        <v>19.058230999999999</v>
      </c>
      <c r="AO26" s="70">
        <v>13785.690430000001</v>
      </c>
      <c r="AP26" s="89">
        <v>31.097270999999999</v>
      </c>
      <c r="AQ26" s="72">
        <v>504.61999500000002</v>
      </c>
      <c r="AR26" s="94">
        <v>8.9883520000000008</v>
      </c>
      <c r="AS26" s="291">
        <v>679.64001499999995</v>
      </c>
      <c r="AT26" s="89">
        <v>6.7521180000000003</v>
      </c>
      <c r="AU26" s="72">
        <v>5652.1899409999996</v>
      </c>
      <c r="AV26" s="89">
        <v>8.0264100000000003</v>
      </c>
      <c r="AW26" s="71">
        <v>637.59997599999997</v>
      </c>
      <c r="AX26" s="94">
        <v>13.040229</v>
      </c>
      <c r="AY26" s="51">
        <v>1926.829956</v>
      </c>
      <c r="AZ26" s="94">
        <v>5.2273649999999998</v>
      </c>
      <c r="BA26" s="51">
        <v>9109.7910159999992</v>
      </c>
      <c r="BB26" s="89">
        <v>9.7246500000000005</v>
      </c>
      <c r="BC26" s="72">
        <v>8135.3999020000001</v>
      </c>
      <c r="BD26" s="89">
        <v>11.105658999999999</v>
      </c>
      <c r="BE26" s="72">
        <v>4743.9184569999998</v>
      </c>
      <c r="BF26" s="94">
        <v>9.6576570000000004</v>
      </c>
      <c r="BG26" s="291">
        <v>269.19</v>
      </c>
      <c r="BH26" s="292">
        <v>10.125177446556577</v>
      </c>
      <c r="BI26" s="347">
        <v>6243.2938958283048</v>
      </c>
      <c r="BJ26" s="94">
        <v>14.538762999999999</v>
      </c>
      <c r="BK26" s="342">
        <v>38.873019999999997</v>
      </c>
    </row>
    <row r="27" spans="1:63">
      <c r="A27" s="316">
        <v>12</v>
      </c>
      <c r="B27" s="310">
        <v>36892</v>
      </c>
      <c r="C27" s="51">
        <v>1366.01</v>
      </c>
      <c r="D27" s="94">
        <v>87.981872999999993</v>
      </c>
      <c r="E27" s="51">
        <v>10887.36</v>
      </c>
      <c r="F27" s="89">
        <v>63.687649</v>
      </c>
      <c r="G27" s="72">
        <v>2772.7299800000001</v>
      </c>
      <c r="H27" s="94">
        <v>54.503529</v>
      </c>
      <c r="I27" s="51">
        <v>508.33999599999999</v>
      </c>
      <c r="J27" s="89">
        <v>36.749240999999998</v>
      </c>
      <c r="K27" s="113">
        <v>4.1871929999999997</v>
      </c>
      <c r="L27" s="105">
        <v>6.1090280000000003</v>
      </c>
      <c r="M27" s="105">
        <v>15.037485999999999</v>
      </c>
      <c r="N27" s="105">
        <v>6.6961399999999998</v>
      </c>
      <c r="O27" s="94">
        <v>19.797025999999999</v>
      </c>
      <c r="P27" s="51">
        <v>12631.360352</v>
      </c>
      <c r="Q27" s="89">
        <v>20.283470000000001</v>
      </c>
      <c r="R27" s="113">
        <v>6.2814439999999996</v>
      </c>
      <c r="S27" s="105">
        <v>5.1848939999999999</v>
      </c>
      <c r="T27" s="94">
        <v>4.7720380000000002</v>
      </c>
      <c r="U27" s="51">
        <v>3291.5</v>
      </c>
      <c r="V27" s="89">
        <v>3.5315020000000001</v>
      </c>
      <c r="W27" s="70">
        <v>17673</v>
      </c>
      <c r="X27" s="94">
        <v>7.6602889999999997</v>
      </c>
      <c r="Y27" s="69">
        <v>9321.9003909999992</v>
      </c>
      <c r="Z27" s="89">
        <v>9.1792309999999997</v>
      </c>
      <c r="AA27" s="72">
        <v>2065.6059570000002</v>
      </c>
      <c r="AB27" s="93">
        <v>17.285553234681142</v>
      </c>
      <c r="AC27" s="51">
        <v>5998.4902339999999</v>
      </c>
      <c r="AD27" s="89">
        <v>13.932878000000001</v>
      </c>
      <c r="AE27" s="72">
        <v>6795.1401370000003</v>
      </c>
      <c r="AF27" s="94">
        <v>12.317128</v>
      </c>
      <c r="AG27" s="51">
        <v>16102.349609000001</v>
      </c>
      <c r="AH27" s="89">
        <v>6.0141850000000003</v>
      </c>
      <c r="AI27" s="72">
        <v>4326.7202150000003</v>
      </c>
      <c r="AJ27" s="94">
        <v>1.182882</v>
      </c>
      <c r="AK27" s="51">
        <v>425.61</v>
      </c>
      <c r="AL27" s="89">
        <v>2.6943230474314248</v>
      </c>
      <c r="AM27" s="72">
        <v>45067</v>
      </c>
      <c r="AN27" s="89">
        <v>21.480319999999999</v>
      </c>
      <c r="AO27" s="70">
        <v>13843.549805000001</v>
      </c>
      <c r="AP27" s="89">
        <v>32.532012999999999</v>
      </c>
      <c r="AQ27" s="72">
        <v>617.90997300000004</v>
      </c>
      <c r="AR27" s="94">
        <v>11.079518999999999</v>
      </c>
      <c r="AS27" s="291">
        <v>727.72997999999995</v>
      </c>
      <c r="AT27" s="89">
        <v>7.5570360000000001</v>
      </c>
      <c r="AU27" s="72">
        <v>6496.8901370000003</v>
      </c>
      <c r="AV27" s="89">
        <v>9.3054220000000001</v>
      </c>
      <c r="AW27" s="71">
        <v>639.97997999999995</v>
      </c>
      <c r="AX27" s="94">
        <v>13.257391</v>
      </c>
      <c r="AY27" s="51">
        <v>1991.290039</v>
      </c>
      <c r="AZ27" s="94">
        <v>5.442399</v>
      </c>
      <c r="BA27" s="51">
        <v>10115.990234000001</v>
      </c>
      <c r="BB27" s="89">
        <v>11.287400999999999</v>
      </c>
      <c r="BC27" s="72">
        <v>8057.3999020000001</v>
      </c>
      <c r="BD27" s="89">
        <v>10.944805000000001</v>
      </c>
      <c r="BE27" s="72">
        <v>5936.1728519999997</v>
      </c>
      <c r="BF27" s="94">
        <v>11.950348999999999</v>
      </c>
      <c r="BG27" s="291">
        <v>332.77</v>
      </c>
      <c r="BH27" s="292">
        <v>12.516643123743059</v>
      </c>
      <c r="BI27" s="347">
        <v>6322.1172492554615</v>
      </c>
      <c r="BJ27" s="94">
        <v>14.722319000000001</v>
      </c>
      <c r="BK27" s="342">
        <v>38.873019999999997</v>
      </c>
    </row>
    <row r="28" spans="1:63">
      <c r="A28" s="316">
        <v>13</v>
      </c>
      <c r="B28" s="310">
        <v>36923</v>
      </c>
      <c r="C28" s="51">
        <v>1239.94</v>
      </c>
      <c r="D28" s="94">
        <v>79.589455000000001</v>
      </c>
      <c r="E28" s="51">
        <v>10495.28</v>
      </c>
      <c r="F28" s="89">
        <v>61.605518000000004</v>
      </c>
      <c r="G28" s="72">
        <v>2151.830078</v>
      </c>
      <c r="H28" s="94">
        <v>40.220725999999999</v>
      </c>
      <c r="I28" s="51">
        <v>474.36999500000002</v>
      </c>
      <c r="J28" s="89">
        <v>34.290821000000001</v>
      </c>
      <c r="K28" s="113">
        <v>4.2269670000000001</v>
      </c>
      <c r="L28" s="105">
        <v>5.8569290000000001</v>
      </c>
      <c r="M28" s="105">
        <v>14.045280999999999</v>
      </c>
      <c r="N28" s="105">
        <v>6.6567100000000003</v>
      </c>
      <c r="O28" s="94">
        <v>17.396329999999999</v>
      </c>
      <c r="P28" s="51">
        <v>11425.290039</v>
      </c>
      <c r="Q28" s="89">
        <v>18.373965999999999</v>
      </c>
      <c r="R28" s="113">
        <v>5.8035069999999997</v>
      </c>
      <c r="S28" s="105">
        <v>5.1568449999999997</v>
      </c>
      <c r="T28" s="94">
        <v>4.5114190000000001</v>
      </c>
      <c r="U28" s="51">
        <v>3274.1000979999999</v>
      </c>
      <c r="V28" s="89">
        <v>3.3641830000000001</v>
      </c>
      <c r="W28" s="70">
        <v>15891</v>
      </c>
      <c r="X28" s="94">
        <v>6.7410550000000002</v>
      </c>
      <c r="Y28" s="69">
        <v>8078.7001950000003</v>
      </c>
      <c r="Z28" s="89">
        <v>7.7274799999999999</v>
      </c>
      <c r="AA28" s="72">
        <v>1959.1800539999999</v>
      </c>
      <c r="AB28" s="93">
        <v>16.394952292317811</v>
      </c>
      <c r="AC28" s="51">
        <v>5367.4799800000001</v>
      </c>
      <c r="AD28" s="89">
        <v>12.349468</v>
      </c>
      <c r="AE28" s="72">
        <v>6208.2402339999999</v>
      </c>
      <c r="AF28" s="94">
        <v>11.205584</v>
      </c>
      <c r="AG28" s="51">
        <v>14787.870117</v>
      </c>
      <c r="AH28" s="89">
        <v>5.910234</v>
      </c>
      <c r="AI28" s="72">
        <v>4247.0400390000004</v>
      </c>
      <c r="AJ28" s="94">
        <v>1.1182000000000001</v>
      </c>
      <c r="AK28" s="51">
        <v>428.3</v>
      </c>
      <c r="AL28" s="89">
        <v>2.7113520857472317</v>
      </c>
      <c r="AM28" s="72">
        <v>40036</v>
      </c>
      <c r="AN28" s="89">
        <v>19.430098000000001</v>
      </c>
      <c r="AO28" s="70">
        <v>12883.540039</v>
      </c>
      <c r="AP28" s="89">
        <v>31.141995999999999</v>
      </c>
      <c r="AQ28" s="72">
        <v>578.09997599999997</v>
      </c>
      <c r="AR28" s="94">
        <v>10.10364</v>
      </c>
      <c r="AS28" s="291">
        <v>709.39001499999995</v>
      </c>
      <c r="AT28" s="89">
        <v>6.8882709999999996</v>
      </c>
      <c r="AU28" s="72">
        <v>6032.1000979999999</v>
      </c>
      <c r="AV28" s="89">
        <v>8.6446459999999998</v>
      </c>
      <c r="AW28" s="71">
        <v>597.330017</v>
      </c>
      <c r="AX28" s="94">
        <v>12.577674</v>
      </c>
      <c r="AY28" s="51">
        <v>1947.400024</v>
      </c>
      <c r="AZ28" s="94">
        <v>5.2950869999999997</v>
      </c>
      <c r="BA28" s="51">
        <v>9551.390625</v>
      </c>
      <c r="BB28" s="89">
        <v>10.82687</v>
      </c>
      <c r="BC28" s="72">
        <v>7701.7998049999997</v>
      </c>
      <c r="BD28" s="89">
        <v>10.444281</v>
      </c>
      <c r="BE28" s="72">
        <v>5674.6645509999998</v>
      </c>
      <c r="BF28" s="94">
        <v>10.972011999999999</v>
      </c>
      <c r="BG28" s="291">
        <v>325.2</v>
      </c>
      <c r="BH28" s="292">
        <v>12.231909813360483</v>
      </c>
      <c r="BI28" s="72">
        <v>5917.9</v>
      </c>
      <c r="BJ28" s="94">
        <v>13.781018</v>
      </c>
      <c r="BK28" s="342">
        <v>38.873019999999997</v>
      </c>
    </row>
    <row r="29" spans="1:63">
      <c r="A29" s="316">
        <v>14</v>
      </c>
      <c r="B29" s="310">
        <v>36951</v>
      </c>
      <c r="C29" s="51">
        <v>1160.33</v>
      </c>
      <c r="D29" s="94">
        <v>74.927788000000007</v>
      </c>
      <c r="E29" s="51">
        <v>9878.7800000000007</v>
      </c>
      <c r="F29" s="89">
        <v>58.255237999999999</v>
      </c>
      <c r="G29" s="72">
        <v>1840.26001</v>
      </c>
      <c r="H29" s="94">
        <v>33.185276000000002</v>
      </c>
      <c r="I29" s="51">
        <v>450.52999899999998</v>
      </c>
      <c r="J29" s="89">
        <v>32.633625000000002</v>
      </c>
      <c r="K29" s="113">
        <v>4.2488409999999996</v>
      </c>
      <c r="L29" s="105">
        <v>5.3527310000000003</v>
      </c>
      <c r="M29" s="105">
        <v>13.361755</v>
      </c>
      <c r="N29" s="105">
        <v>6.5211600000000001</v>
      </c>
      <c r="O29" s="94">
        <v>15.220902000000001</v>
      </c>
      <c r="P29" s="51">
        <v>10645.849609000001</v>
      </c>
      <c r="Q29" s="89">
        <v>17.092068000000001</v>
      </c>
      <c r="R29" s="113">
        <v>5.388598</v>
      </c>
      <c r="S29" s="105">
        <v>4.8403039999999997</v>
      </c>
      <c r="T29" s="94">
        <v>4.2478030000000002</v>
      </c>
      <c r="U29" s="51">
        <v>3096.8999020000001</v>
      </c>
      <c r="V29" s="89">
        <v>2.9547859999999999</v>
      </c>
      <c r="W29" s="70">
        <v>14438</v>
      </c>
      <c r="X29" s="94">
        <v>6.1200580000000002</v>
      </c>
      <c r="Y29" s="69">
        <v>7608</v>
      </c>
      <c r="Z29" s="89">
        <v>7.0634490000000003</v>
      </c>
      <c r="AA29" s="72">
        <v>2112.7749020000001</v>
      </c>
      <c r="AB29" s="93">
        <v>17.680275813330855</v>
      </c>
      <c r="AC29" s="51">
        <v>5180.4501950000003</v>
      </c>
      <c r="AD29" s="89">
        <v>11.318025</v>
      </c>
      <c r="AE29" s="72">
        <v>5829.9501950000003</v>
      </c>
      <c r="AF29" s="94">
        <v>10.033955000000001</v>
      </c>
      <c r="AG29" s="51">
        <v>12760.639648</v>
      </c>
      <c r="AH29" s="89">
        <v>5.2815909999999997</v>
      </c>
      <c r="AI29" s="72">
        <v>3604.3798830000001</v>
      </c>
      <c r="AJ29" s="94">
        <v>0.90288900000000005</v>
      </c>
      <c r="AK29" s="51">
        <v>381.05</v>
      </c>
      <c r="AL29" s="89">
        <v>2.4122360781554577</v>
      </c>
      <c r="AM29" s="72">
        <v>38996</v>
      </c>
      <c r="AN29" s="89">
        <v>18.198086</v>
      </c>
      <c r="AO29" s="70">
        <v>12999.700194999999</v>
      </c>
      <c r="AP29" s="89">
        <v>30.284330000000001</v>
      </c>
      <c r="AQ29" s="72">
        <v>523.21997099999999</v>
      </c>
      <c r="AR29" s="94">
        <v>8.9810149999999993</v>
      </c>
      <c r="AS29" s="291">
        <v>647.47997999999995</v>
      </c>
      <c r="AT29" s="89">
        <v>6.259633</v>
      </c>
      <c r="AU29" s="72">
        <v>5727.8901370000003</v>
      </c>
      <c r="AV29" s="89">
        <v>8.4809680000000007</v>
      </c>
      <c r="AW29" s="71">
        <v>558.35998500000005</v>
      </c>
      <c r="AX29" s="94">
        <v>11.241479</v>
      </c>
      <c r="AY29" s="51">
        <v>1674.1899410000001</v>
      </c>
      <c r="AZ29" s="94">
        <v>4.4193910000000001</v>
      </c>
      <c r="BA29" s="51">
        <v>9308.2900389999995</v>
      </c>
      <c r="BB29" s="89">
        <v>10.118365000000001</v>
      </c>
      <c r="BC29" s="72">
        <v>7167.7998049999997</v>
      </c>
      <c r="BD29" s="89">
        <v>9.376493</v>
      </c>
      <c r="BE29" s="72">
        <v>5797.8940430000002</v>
      </c>
      <c r="BF29" s="94">
        <v>10.999442</v>
      </c>
      <c r="BG29" s="291">
        <v>291.94</v>
      </c>
      <c r="BH29" s="292">
        <v>10.980884512932549</v>
      </c>
      <c r="BI29" s="72">
        <v>5633.7</v>
      </c>
      <c r="BJ29" s="94">
        <v>12.947054</v>
      </c>
      <c r="BK29" s="342">
        <v>38.873019999999997</v>
      </c>
    </row>
    <row r="30" spans="1:63">
      <c r="A30" s="316">
        <v>15</v>
      </c>
      <c r="B30" s="310">
        <v>36982</v>
      </c>
      <c r="C30" s="51">
        <v>1249.46</v>
      </c>
      <c r="D30" s="94">
        <v>81.548591999999999</v>
      </c>
      <c r="E30" s="51">
        <v>10734.97</v>
      </c>
      <c r="F30" s="89">
        <v>63.097983999999997</v>
      </c>
      <c r="G30" s="72">
        <v>2116.23999</v>
      </c>
      <c r="H30" s="94">
        <v>39.118763000000001</v>
      </c>
      <c r="I30" s="51">
        <v>485.32000699999998</v>
      </c>
      <c r="J30" s="89">
        <v>35.400512999999997</v>
      </c>
      <c r="K30" s="113">
        <v>4.2298900000000001</v>
      </c>
      <c r="L30" s="105">
        <v>5.9573369999999999</v>
      </c>
      <c r="M30" s="105">
        <v>14.398063</v>
      </c>
      <c r="N30" s="105">
        <v>6.8637290000000002</v>
      </c>
      <c r="O30" s="94">
        <v>17.501850000000001</v>
      </c>
      <c r="P30" s="51">
        <v>11512.459961</v>
      </c>
      <c r="Q30" s="89">
        <v>18.537399000000001</v>
      </c>
      <c r="R30" s="113">
        <v>5.8140109999999998</v>
      </c>
      <c r="S30" s="105">
        <v>5.1448270000000003</v>
      </c>
      <c r="T30" s="94">
        <v>4.5623459999999998</v>
      </c>
      <c r="U30" s="51">
        <v>3270.3000489999999</v>
      </c>
      <c r="V30" s="89">
        <v>3.3463829999999999</v>
      </c>
      <c r="W30" s="70">
        <v>14918</v>
      </c>
      <c r="X30" s="94">
        <v>6.2303680000000004</v>
      </c>
      <c r="Y30" s="69">
        <v>7946.6000979999999</v>
      </c>
      <c r="Z30" s="89">
        <v>7.6819090000000001</v>
      </c>
      <c r="AA30" s="72">
        <v>2119.1840820000002</v>
      </c>
      <c r="AB30" s="93">
        <v>17.733909577169122</v>
      </c>
      <c r="AC30" s="51">
        <v>5640.0297849999997</v>
      </c>
      <c r="AD30" s="89">
        <v>12.377349000000001</v>
      </c>
      <c r="AE30" s="72">
        <v>6264.5097660000001</v>
      </c>
      <c r="AF30" s="94">
        <v>10.610756</v>
      </c>
      <c r="AG30" s="51">
        <v>13386.040039</v>
      </c>
      <c r="AH30" s="89">
        <v>5.3162409999999998</v>
      </c>
      <c r="AI30" s="72">
        <v>3519.1599120000001</v>
      </c>
      <c r="AJ30" s="94">
        <v>0.90111699999999995</v>
      </c>
      <c r="AK30" s="51">
        <v>358.23</v>
      </c>
      <c r="AL30" s="89">
        <v>2.2677741248592822</v>
      </c>
      <c r="AM30" s="72">
        <v>41122</v>
      </c>
      <c r="AN30" s="89">
        <v>19.053913000000001</v>
      </c>
      <c r="AO30" s="70">
        <v>13934.320313</v>
      </c>
      <c r="AP30" s="89">
        <v>33.182631999999998</v>
      </c>
      <c r="AQ30" s="72">
        <v>577.35998500000005</v>
      </c>
      <c r="AR30" s="94">
        <v>10.279737000000001</v>
      </c>
      <c r="AS30" s="291">
        <v>584.5</v>
      </c>
      <c r="AT30" s="89">
        <v>5.737997</v>
      </c>
      <c r="AU30" s="72">
        <v>5987.25</v>
      </c>
      <c r="AV30" s="89">
        <v>9.0993089999999999</v>
      </c>
      <c r="AW30" s="71">
        <v>593.09002699999996</v>
      </c>
      <c r="AX30" s="94">
        <v>12.031574000000001</v>
      </c>
      <c r="AY30" s="51">
        <v>1722.719971</v>
      </c>
      <c r="AZ30" s="94">
        <v>4.5094159999999999</v>
      </c>
      <c r="BA30" s="51">
        <v>9760.9902340000008</v>
      </c>
      <c r="BB30" s="89">
        <v>10.609892</v>
      </c>
      <c r="BC30" s="72">
        <v>7327.2001950000003</v>
      </c>
      <c r="BD30" s="89">
        <v>9.4765999999999995</v>
      </c>
      <c r="BE30" s="72">
        <v>5381.6455079999996</v>
      </c>
      <c r="BF30" s="94">
        <v>10.295404</v>
      </c>
      <c r="BG30" s="291">
        <v>300.63</v>
      </c>
      <c r="BH30" s="292">
        <v>11.30774591837995</v>
      </c>
      <c r="BI30" s="72">
        <v>5966.9</v>
      </c>
      <c r="BJ30" s="94">
        <v>13.747992</v>
      </c>
      <c r="BK30" s="342">
        <v>38.873019999999997</v>
      </c>
    </row>
    <row r="31" spans="1:63">
      <c r="A31" s="316">
        <v>16</v>
      </c>
      <c r="B31" s="310">
        <v>37012</v>
      </c>
      <c r="C31" s="51">
        <v>1255.82</v>
      </c>
      <c r="D31" s="94">
        <v>81.091469000000004</v>
      </c>
      <c r="E31" s="51">
        <v>10911.94</v>
      </c>
      <c r="F31" s="89">
        <v>64.243530000000007</v>
      </c>
      <c r="G31" s="72">
        <v>2110.48999</v>
      </c>
      <c r="H31" s="94">
        <v>37.915134000000002</v>
      </c>
      <c r="I31" s="51">
        <v>496.5</v>
      </c>
      <c r="J31" s="89">
        <v>36.166935000000002</v>
      </c>
      <c r="K31" s="113">
        <v>4.2608709999999999</v>
      </c>
      <c r="L31" s="105">
        <v>6.1111930000000001</v>
      </c>
      <c r="M31" s="105">
        <v>14.750844000000001</v>
      </c>
      <c r="N31" s="105">
        <v>7.0978599999999998</v>
      </c>
      <c r="O31" s="94">
        <v>17.911252999999999</v>
      </c>
      <c r="P31" s="51">
        <v>11610.219727</v>
      </c>
      <c r="Q31" s="89">
        <v>18.724851999999998</v>
      </c>
      <c r="R31" s="113">
        <v>5.6091819999999997</v>
      </c>
      <c r="S31" s="105">
        <v>5.220955</v>
      </c>
      <c r="T31" s="94">
        <v>4.5683360000000004</v>
      </c>
      <c r="U31" s="51">
        <v>3317.1999510000001</v>
      </c>
      <c r="V31" s="89">
        <v>3.3677440000000001</v>
      </c>
      <c r="W31" s="70">
        <v>14650</v>
      </c>
      <c r="X31" s="94">
        <v>6.0179220000000004</v>
      </c>
      <c r="Y31" s="69">
        <v>8161.8999020000001</v>
      </c>
      <c r="Z31" s="89">
        <v>7.9423110000000001</v>
      </c>
      <c r="AA31" s="72">
        <v>2214.2570799999999</v>
      </c>
      <c r="AB31" s="93">
        <v>18.52950631842587</v>
      </c>
      <c r="AC31" s="51">
        <v>5454.1899409999996</v>
      </c>
      <c r="AD31" s="89">
        <v>11.574491</v>
      </c>
      <c r="AE31" s="72">
        <v>6123.2597660000001</v>
      </c>
      <c r="AF31" s="94">
        <v>10.033955000000001</v>
      </c>
      <c r="AG31" s="51">
        <v>13174.410156</v>
      </c>
      <c r="AH31" s="89">
        <v>5.2617919999999998</v>
      </c>
      <c r="AI31" s="72">
        <v>3631.9099120000001</v>
      </c>
      <c r="AJ31" s="94">
        <v>0.95693799999999996</v>
      </c>
      <c r="AK31" s="51">
        <v>405.86</v>
      </c>
      <c r="AL31" s="89">
        <v>2.5692957215068204</v>
      </c>
      <c r="AM31" s="72">
        <v>38996</v>
      </c>
      <c r="AN31" s="89">
        <v>17.577375</v>
      </c>
      <c r="AO31" s="70">
        <v>13262.139648</v>
      </c>
      <c r="AP31" s="89">
        <v>32.206673000000002</v>
      </c>
      <c r="AQ31" s="72">
        <v>612.15997300000004</v>
      </c>
      <c r="AR31" s="94">
        <v>11.057506999999999</v>
      </c>
      <c r="AS31" s="291">
        <v>572.88000499999998</v>
      </c>
      <c r="AT31" s="89">
        <v>5.3902390000000002</v>
      </c>
      <c r="AU31" s="72">
        <v>6595.3901370000003</v>
      </c>
      <c r="AV31" s="89">
        <v>9.9177</v>
      </c>
      <c r="AW31" s="71">
        <v>585.15002400000003</v>
      </c>
      <c r="AX31" s="94">
        <v>11.561004000000001</v>
      </c>
      <c r="AY31" s="51">
        <v>1657.0500489999999</v>
      </c>
      <c r="AZ31" s="94">
        <v>4.3702880000000004</v>
      </c>
      <c r="BA31" s="51">
        <v>9500.6904300000006</v>
      </c>
      <c r="BB31" s="89">
        <v>10.007659</v>
      </c>
      <c r="BC31" s="72">
        <v>7487.6000979999999</v>
      </c>
      <c r="BD31" s="89">
        <v>9.3431259999999998</v>
      </c>
      <c r="BE31" s="72">
        <v>5048.8364259999998</v>
      </c>
      <c r="BF31" s="94">
        <v>9.5090769999999996</v>
      </c>
      <c r="BG31" s="291">
        <v>310.13</v>
      </c>
      <c r="BH31" s="292">
        <v>11.665074143899588</v>
      </c>
      <c r="BI31" s="72">
        <v>5796.1</v>
      </c>
      <c r="BJ31" s="94">
        <v>13.434225</v>
      </c>
      <c r="BK31" s="342">
        <v>38.873019999999997</v>
      </c>
    </row>
    <row r="32" spans="1:63">
      <c r="A32" s="316">
        <v>17</v>
      </c>
      <c r="B32" s="310">
        <v>37043</v>
      </c>
      <c r="C32" s="51">
        <v>1224.3800000000001</v>
      </c>
      <c r="D32" s="94">
        <v>78.934593000000007</v>
      </c>
      <c r="E32" s="51">
        <v>10502.4</v>
      </c>
      <c r="F32" s="89">
        <v>62.080382999999998</v>
      </c>
      <c r="G32" s="72">
        <v>2160.540039</v>
      </c>
      <c r="H32" s="94">
        <v>38.737343000000003</v>
      </c>
      <c r="I32" s="51">
        <v>512.64001499999995</v>
      </c>
      <c r="J32" s="89">
        <v>37.188777999999999</v>
      </c>
      <c r="K32" s="113">
        <v>4.2840280000000002</v>
      </c>
      <c r="L32" s="105">
        <v>6.3512120000000003</v>
      </c>
      <c r="M32" s="105">
        <v>15.346177000000001</v>
      </c>
      <c r="N32" s="105">
        <v>6.7552909999999997</v>
      </c>
      <c r="O32" s="94">
        <v>18.064776999999999</v>
      </c>
      <c r="P32" s="51">
        <v>11407.150390999999</v>
      </c>
      <c r="Q32" s="89">
        <v>18.376722000000001</v>
      </c>
      <c r="R32" s="113">
        <v>5.3938470000000001</v>
      </c>
      <c r="S32" s="105">
        <v>5.1488310000000004</v>
      </c>
      <c r="T32" s="94">
        <v>4.5263980000000004</v>
      </c>
      <c r="U32" s="51">
        <v>3425.1999510000001</v>
      </c>
      <c r="V32" s="89">
        <v>3.4496220000000002</v>
      </c>
      <c r="W32" s="70">
        <v>14560</v>
      </c>
      <c r="X32" s="94">
        <v>5.8749320000000003</v>
      </c>
      <c r="Y32" s="69">
        <v>7736.3999020000001</v>
      </c>
      <c r="Z32" s="89">
        <v>7.4866039999999998</v>
      </c>
      <c r="AA32" s="72">
        <v>2218.0290530000002</v>
      </c>
      <c r="AB32" s="93">
        <v>18.56107121582091</v>
      </c>
      <c r="AC32" s="51">
        <v>5225.330078</v>
      </c>
      <c r="AD32" s="89">
        <v>11.150762</v>
      </c>
      <c r="AE32" s="72">
        <v>6058.3798829999996</v>
      </c>
      <c r="AF32" s="94">
        <v>9.9738710000000008</v>
      </c>
      <c r="AG32" s="51">
        <v>13042.530273</v>
      </c>
      <c r="AH32" s="89">
        <v>4.9895449999999997</v>
      </c>
      <c r="AI32" s="72">
        <v>3456.780029</v>
      </c>
      <c r="AJ32" s="94">
        <v>0.91795199999999999</v>
      </c>
      <c r="AK32" s="51">
        <v>437.62</v>
      </c>
      <c r="AL32" s="89">
        <v>2.7703523225886135</v>
      </c>
      <c r="AM32" s="72">
        <v>37315</v>
      </c>
      <c r="AN32" s="89">
        <v>16.834399999999999</v>
      </c>
      <c r="AO32" s="70">
        <v>12969.049805000001</v>
      </c>
      <c r="AP32" s="89">
        <v>30.254757000000001</v>
      </c>
      <c r="AQ32" s="72">
        <v>595.13000499999998</v>
      </c>
      <c r="AR32" s="94">
        <v>10.485188000000001</v>
      </c>
      <c r="AS32" s="291">
        <v>592.98999000000003</v>
      </c>
      <c r="AT32" s="89">
        <v>5.7513719999999999</v>
      </c>
      <c r="AU32" s="72">
        <v>6666.169922</v>
      </c>
      <c r="AV32" s="89">
        <v>10.214746</v>
      </c>
      <c r="AW32" s="71">
        <v>573.5</v>
      </c>
      <c r="AX32" s="94">
        <v>11.183382999999999</v>
      </c>
      <c r="AY32" s="51">
        <v>1726.5</v>
      </c>
      <c r="AZ32" s="94">
        <v>4.4439460000000004</v>
      </c>
      <c r="BA32" s="51">
        <v>8878.3916019999997</v>
      </c>
      <c r="BB32" s="89">
        <v>9.4098570000000006</v>
      </c>
      <c r="BC32" s="72">
        <v>7240.2001950000003</v>
      </c>
      <c r="BD32" s="89">
        <v>8.9760729999999995</v>
      </c>
      <c r="BE32" s="72">
        <v>4883.4077150000003</v>
      </c>
      <c r="BF32" s="94">
        <v>9.6370819999999995</v>
      </c>
      <c r="BG32" s="291">
        <v>322.55</v>
      </c>
      <c r="BH32" s="292">
        <v>12.132233142465278</v>
      </c>
      <c r="BI32" s="72">
        <v>5642.5</v>
      </c>
      <c r="BJ32" s="94">
        <v>13.004856999999999</v>
      </c>
      <c r="BK32" s="342">
        <v>38.873019999999997</v>
      </c>
    </row>
    <row r="33" spans="1:63">
      <c r="A33" s="316">
        <v>18</v>
      </c>
      <c r="B33" s="310">
        <v>37073</v>
      </c>
      <c r="C33" s="51">
        <v>1211.23</v>
      </c>
      <c r="D33" s="94">
        <v>78.352028000000004</v>
      </c>
      <c r="E33" s="51">
        <v>10522.81</v>
      </c>
      <c r="F33" s="89">
        <v>62.020451000000001</v>
      </c>
      <c r="G33" s="72">
        <v>2027.130005</v>
      </c>
      <c r="H33" s="94">
        <v>35.397616999999997</v>
      </c>
      <c r="I33" s="51">
        <v>484.77999899999998</v>
      </c>
      <c r="J33" s="89">
        <v>35.216811999999997</v>
      </c>
      <c r="K33" s="113">
        <v>4.3796400000000002</v>
      </c>
      <c r="L33" s="105">
        <v>6.2896700000000001</v>
      </c>
      <c r="M33" s="105">
        <v>14.552405</v>
      </c>
      <c r="N33" s="105">
        <v>6.837275</v>
      </c>
      <c r="O33" s="94">
        <v>17.209429</v>
      </c>
      <c r="P33" s="51">
        <v>11208.509765999999</v>
      </c>
      <c r="Q33" s="89">
        <v>18.102830999999998</v>
      </c>
      <c r="R33" s="113">
        <v>5.2625489999999999</v>
      </c>
      <c r="S33" s="105">
        <v>5.068695</v>
      </c>
      <c r="T33" s="94">
        <v>4.4545019999999997</v>
      </c>
      <c r="U33" s="51">
        <v>3270.8000489999999</v>
      </c>
      <c r="V33" s="89">
        <v>3.3285830000000001</v>
      </c>
      <c r="W33" s="70">
        <v>13754</v>
      </c>
      <c r="X33" s="94">
        <v>5.1885680000000001</v>
      </c>
      <c r="Y33" s="69">
        <v>7689.7001950000003</v>
      </c>
      <c r="Z33" s="89">
        <v>7.3954649999999997</v>
      </c>
      <c r="AA33" s="72">
        <v>1920.3179929999999</v>
      </c>
      <c r="AB33" s="93">
        <v>16.069743981435249</v>
      </c>
      <c r="AC33" s="51">
        <v>5085.5097660000001</v>
      </c>
      <c r="AD33" s="89">
        <v>11.184212</v>
      </c>
      <c r="AE33" s="72">
        <v>5861.1899409999996</v>
      </c>
      <c r="AF33" s="94">
        <v>9.8777369999999998</v>
      </c>
      <c r="AG33" s="51">
        <v>12316.690430000001</v>
      </c>
      <c r="AH33" s="89">
        <v>4.8509469999999997</v>
      </c>
      <c r="AI33" s="72">
        <v>3329.280029</v>
      </c>
      <c r="AJ33" s="94">
        <v>0.83732099999999998</v>
      </c>
      <c r="AK33" s="51">
        <v>444.08</v>
      </c>
      <c r="AL33" s="89">
        <v>2.8112473365366104</v>
      </c>
      <c r="AM33" s="72">
        <v>36507</v>
      </c>
      <c r="AN33" s="89">
        <v>17.257615999999999</v>
      </c>
      <c r="AO33" s="70">
        <v>11860.769531</v>
      </c>
      <c r="AP33" s="89">
        <v>27.800063999999999</v>
      </c>
      <c r="AQ33" s="72">
        <v>541.54998799999998</v>
      </c>
      <c r="AR33" s="94">
        <v>9.6120319999999992</v>
      </c>
      <c r="AS33" s="291">
        <v>659.40002400000003</v>
      </c>
      <c r="AT33" s="89">
        <v>6.3532599999999997</v>
      </c>
      <c r="AU33" s="72">
        <v>6474.3999020000001</v>
      </c>
      <c r="AV33" s="89">
        <v>9.6449010000000008</v>
      </c>
      <c r="AW33" s="71">
        <v>548.71997099999999</v>
      </c>
      <c r="AX33" s="94">
        <v>11.241479</v>
      </c>
      <c r="AY33" s="51">
        <v>1666.030029</v>
      </c>
      <c r="AZ33" s="94">
        <v>4.3048169999999999</v>
      </c>
      <c r="BA33" s="51">
        <v>8479.9912110000005</v>
      </c>
      <c r="BB33" s="89">
        <v>9.316865</v>
      </c>
      <c r="BC33" s="72">
        <v>6847.2998049999997</v>
      </c>
      <c r="BD33" s="89">
        <v>8.7424959999999992</v>
      </c>
      <c r="BE33" s="72">
        <v>4352.9599609999996</v>
      </c>
      <c r="BF33" s="94">
        <v>8.0461419999999997</v>
      </c>
      <c r="BG33" s="291">
        <v>297.69</v>
      </c>
      <c r="BH33" s="292">
        <v>11.197162123115488</v>
      </c>
      <c r="BI33" s="72">
        <v>5529.1</v>
      </c>
      <c r="BJ33" s="94">
        <v>12.839715999999999</v>
      </c>
      <c r="BK33" s="342">
        <v>38.873019999999997</v>
      </c>
    </row>
    <row r="34" spans="1:63">
      <c r="A34" s="316">
        <v>19</v>
      </c>
      <c r="B34" s="310">
        <v>37104</v>
      </c>
      <c r="C34" s="51">
        <v>1133.58</v>
      </c>
      <c r="D34" s="94">
        <v>73.703156000000007</v>
      </c>
      <c r="E34" s="51">
        <v>9949.75</v>
      </c>
      <c r="F34" s="89">
        <v>59.042675000000003</v>
      </c>
      <c r="G34" s="72">
        <v>1805.4300539999999</v>
      </c>
      <c r="H34" s="94">
        <v>31.049209999999999</v>
      </c>
      <c r="I34" s="51">
        <v>468.55999800000001</v>
      </c>
      <c r="J34" s="89">
        <v>34.360442999999997</v>
      </c>
      <c r="K34" s="113">
        <v>4.4288470000000002</v>
      </c>
      <c r="L34" s="105">
        <v>6.1912019999999997</v>
      </c>
      <c r="M34" s="105">
        <v>14.082034</v>
      </c>
      <c r="N34" s="105">
        <v>6.5760240000000003</v>
      </c>
      <c r="O34" s="94">
        <v>16.383308</v>
      </c>
      <c r="P34" s="51">
        <v>10515.089844</v>
      </c>
      <c r="Q34" s="89">
        <v>17.015875000000001</v>
      </c>
      <c r="R34" s="113">
        <v>5.1417510000000002</v>
      </c>
      <c r="S34" s="105">
        <v>5.0246180000000003</v>
      </c>
      <c r="T34" s="94">
        <v>4.2987310000000001</v>
      </c>
      <c r="U34" s="51">
        <v>3217.8000489999999</v>
      </c>
      <c r="V34" s="89">
        <v>3.3285830000000001</v>
      </c>
      <c r="W34" s="70">
        <v>12841</v>
      </c>
      <c r="X34" s="94">
        <v>4.5267189999999999</v>
      </c>
      <c r="Y34" s="69">
        <v>7399.2001950000003</v>
      </c>
      <c r="Z34" s="89">
        <v>6.9723090000000001</v>
      </c>
      <c r="AA34" s="72">
        <v>1834.137939</v>
      </c>
      <c r="AB34" s="93">
        <v>15.348565817644403</v>
      </c>
      <c r="AC34" s="51">
        <v>4689.3398440000001</v>
      </c>
      <c r="AD34" s="89">
        <v>10.927744000000001</v>
      </c>
      <c r="AE34" s="72">
        <v>5188.169922</v>
      </c>
      <c r="AF34" s="94">
        <v>9.1627419999999997</v>
      </c>
      <c r="AG34" s="51">
        <v>11090.480469</v>
      </c>
      <c r="AH34" s="89">
        <v>4.4747500000000002</v>
      </c>
      <c r="AI34" s="72">
        <v>3244.9499510000001</v>
      </c>
      <c r="AJ34" s="94">
        <v>0.82048600000000005</v>
      </c>
      <c r="AK34" s="51">
        <v>435.55</v>
      </c>
      <c r="AL34" s="89">
        <v>2.7572481927322121</v>
      </c>
      <c r="AM34" s="72">
        <v>34643</v>
      </c>
      <c r="AN34" s="89">
        <v>16.702739999999999</v>
      </c>
      <c r="AO34" s="70">
        <v>10713.509765999999</v>
      </c>
      <c r="AP34" s="89">
        <v>27.031127999999999</v>
      </c>
      <c r="AQ34" s="72">
        <v>545.10998500000005</v>
      </c>
      <c r="AR34" s="94">
        <v>9.6854040000000001</v>
      </c>
      <c r="AS34" s="291">
        <v>687.15997300000004</v>
      </c>
      <c r="AT34" s="89">
        <v>6.6207669999999998</v>
      </c>
      <c r="AU34" s="72">
        <v>6310.7001950000003</v>
      </c>
      <c r="AV34" s="89">
        <v>9.3236070000000009</v>
      </c>
      <c r="AW34" s="71">
        <v>523.63000499999998</v>
      </c>
      <c r="AX34" s="94">
        <v>10.753477</v>
      </c>
      <c r="AY34" s="51">
        <v>1619.119995</v>
      </c>
      <c r="AZ34" s="94">
        <v>4.2966309999999996</v>
      </c>
      <c r="BA34" s="51">
        <v>8321.0908199999994</v>
      </c>
      <c r="BB34" s="89">
        <v>9.4762799999999991</v>
      </c>
      <c r="BC34" s="72">
        <v>6582.3999020000001</v>
      </c>
      <c r="BD34" s="89">
        <v>8.7091270000000005</v>
      </c>
      <c r="BE34" s="72">
        <v>4509.4194340000004</v>
      </c>
      <c r="BF34" s="94">
        <v>8.1101449999999993</v>
      </c>
      <c r="BG34" s="291">
        <v>335.57</v>
      </c>
      <c r="BH34" s="292">
        <v>12.621961593570747</v>
      </c>
      <c r="BI34" s="72">
        <v>5345</v>
      </c>
      <c r="BJ34" s="94">
        <v>12.534204000000001</v>
      </c>
      <c r="BK34" s="342">
        <v>38.873019999999997</v>
      </c>
    </row>
    <row r="35" spans="1:63">
      <c r="A35" s="316">
        <v>20</v>
      </c>
      <c r="B35" s="310">
        <v>37135</v>
      </c>
      <c r="C35" s="51">
        <v>1040.94</v>
      </c>
      <c r="D35" s="94">
        <v>67.433762000000002</v>
      </c>
      <c r="E35" s="51">
        <v>8847.56</v>
      </c>
      <c r="F35" s="89">
        <v>52.286045000000001</v>
      </c>
      <c r="G35" s="72">
        <v>1498.8000489999999</v>
      </c>
      <c r="H35" s="94">
        <v>24.564730000000001</v>
      </c>
      <c r="I35" s="51">
        <v>404.86999500000002</v>
      </c>
      <c r="J35" s="89">
        <v>29.350389</v>
      </c>
      <c r="K35" s="113">
        <v>4.4691369999999999</v>
      </c>
      <c r="L35" s="105">
        <v>5.3049850000000003</v>
      </c>
      <c r="M35" s="105">
        <v>12.185805999999999</v>
      </c>
      <c r="N35" s="105">
        <v>6.1406109999999998</v>
      </c>
      <c r="O35" s="94">
        <v>14.270519</v>
      </c>
      <c r="P35" s="51">
        <v>9562.9501949999994</v>
      </c>
      <c r="Q35" s="89">
        <v>15.432365000000001</v>
      </c>
      <c r="R35" s="113">
        <v>4.5902859999999999</v>
      </c>
      <c r="S35" s="105">
        <v>4.4356080000000002</v>
      </c>
      <c r="T35" s="94">
        <v>3.840398</v>
      </c>
      <c r="U35" s="51">
        <v>2988</v>
      </c>
      <c r="V35" s="89">
        <v>2.7993540000000001</v>
      </c>
      <c r="W35" s="70">
        <v>10636</v>
      </c>
      <c r="X35" s="94">
        <v>3.9642729999999999</v>
      </c>
      <c r="Y35" s="69">
        <v>6838.6000979999999</v>
      </c>
      <c r="Z35" s="89">
        <v>6.3255249999999998</v>
      </c>
      <c r="AA35" s="72">
        <v>1764.866943</v>
      </c>
      <c r="AB35" s="93">
        <v>14.768887256532768</v>
      </c>
      <c r="AC35" s="51">
        <v>4079.0200199999999</v>
      </c>
      <c r="AD35" s="89">
        <v>9.4360630000000008</v>
      </c>
      <c r="AE35" s="72">
        <v>4308.1499020000001</v>
      </c>
      <c r="AF35" s="94">
        <v>7.5659999999999998</v>
      </c>
      <c r="AG35" s="51">
        <v>9950.7001949999994</v>
      </c>
      <c r="AH35" s="89">
        <v>4.0013139999999998</v>
      </c>
      <c r="AI35" s="72">
        <v>2811.6000979999999</v>
      </c>
      <c r="AJ35" s="94">
        <v>0.70264099999999996</v>
      </c>
      <c r="AK35" s="51">
        <v>392.48</v>
      </c>
      <c r="AL35" s="89">
        <v>2.4845936647538482</v>
      </c>
      <c r="AM35" s="72">
        <v>29001</v>
      </c>
      <c r="AN35" s="89">
        <v>14.448186</v>
      </c>
      <c r="AO35" s="70">
        <v>9774.6796880000002</v>
      </c>
      <c r="AP35" s="89">
        <v>24.842623</v>
      </c>
      <c r="AQ35" s="72">
        <v>479.67999300000002</v>
      </c>
      <c r="AR35" s="94">
        <v>8.1398539999999997</v>
      </c>
      <c r="AS35" s="291">
        <v>615.34002699999996</v>
      </c>
      <c r="AT35" s="89">
        <v>5.8896550000000003</v>
      </c>
      <c r="AU35" s="72">
        <v>5403.5297849999997</v>
      </c>
      <c r="AV35" s="89">
        <v>7.5411630000000001</v>
      </c>
      <c r="AW35" s="71">
        <v>453.86999500000002</v>
      </c>
      <c r="AX35" s="94">
        <v>9.4343920000000008</v>
      </c>
      <c r="AY35" s="51">
        <v>1319.530029</v>
      </c>
      <c r="AZ35" s="94">
        <v>3.4251339999999999</v>
      </c>
      <c r="BA35" s="51">
        <v>7313.9926759999998</v>
      </c>
      <c r="BB35" s="89">
        <v>8.3427959999999999</v>
      </c>
      <c r="BC35" s="72">
        <v>6014.2001950000003</v>
      </c>
      <c r="BD35" s="89">
        <v>8.1000619999999994</v>
      </c>
      <c r="BE35" s="72">
        <v>3636.923096</v>
      </c>
      <c r="BF35" s="94">
        <v>6.4917740000000004</v>
      </c>
      <c r="BG35" s="291">
        <v>277.04000000000002</v>
      </c>
      <c r="BH35" s="292">
        <v>10.42044366462255</v>
      </c>
      <c r="BI35" s="72">
        <v>4903.3999999999996</v>
      </c>
      <c r="BJ35" s="94">
        <v>11.755157000000001</v>
      </c>
      <c r="BK35" s="342">
        <v>38.873019999999997</v>
      </c>
    </row>
    <row r="36" spans="1:63">
      <c r="A36" s="316">
        <v>21</v>
      </c>
      <c r="B36" s="310">
        <v>37165</v>
      </c>
      <c r="C36" s="51">
        <v>1059.78</v>
      </c>
      <c r="D36" s="94">
        <v>68.568161000000003</v>
      </c>
      <c r="E36" s="51">
        <v>9075.14</v>
      </c>
      <c r="F36" s="89">
        <v>53.787148000000002</v>
      </c>
      <c r="G36" s="72">
        <v>1690.1999510000001</v>
      </c>
      <c r="H36" s="94">
        <v>28.735150999999998</v>
      </c>
      <c r="I36" s="51">
        <v>428.17001299999998</v>
      </c>
      <c r="J36" s="89">
        <v>31.143613999999999</v>
      </c>
      <c r="K36" s="113">
        <v>4.5527879999999996</v>
      </c>
      <c r="L36" s="105">
        <v>5.5511530000000002</v>
      </c>
      <c r="M36" s="105">
        <v>12.891375999999999</v>
      </c>
      <c r="N36" s="105">
        <v>6.0958230000000002</v>
      </c>
      <c r="O36" s="94">
        <v>15.016209999999999</v>
      </c>
      <c r="P36" s="51">
        <v>9796.8603519999997</v>
      </c>
      <c r="Q36" s="89">
        <v>15.874468999999999</v>
      </c>
      <c r="R36" s="113">
        <v>4.7268400000000002</v>
      </c>
      <c r="S36" s="105">
        <v>4.5317730000000003</v>
      </c>
      <c r="T36" s="94">
        <v>4.0381090000000004</v>
      </c>
      <c r="U36" s="51">
        <v>3185.3000489999999</v>
      </c>
      <c r="V36" s="89">
        <v>3.1878500000000001</v>
      </c>
      <c r="W36" s="70">
        <v>11365</v>
      </c>
      <c r="X36" s="94">
        <v>4.0935459999999999</v>
      </c>
      <c r="Y36" s="69">
        <v>6885.7001950000003</v>
      </c>
      <c r="Z36" s="89">
        <v>6.30586</v>
      </c>
      <c r="AA36" s="72">
        <v>1689.170044</v>
      </c>
      <c r="AB36" s="93">
        <v>14.135434988964203</v>
      </c>
      <c r="AC36" s="51">
        <v>4341.2900390000004</v>
      </c>
      <c r="AD36" s="89">
        <v>9.8944519999999994</v>
      </c>
      <c r="AE36" s="72">
        <v>4559.1298829999996</v>
      </c>
      <c r="AF36" s="94">
        <v>7.9978210000000001</v>
      </c>
      <c r="AG36" s="51">
        <v>10073.969727</v>
      </c>
      <c r="AH36" s="89">
        <v>4.0517729999999998</v>
      </c>
      <c r="AI36" s="72">
        <v>2989.3500979999999</v>
      </c>
      <c r="AJ36" s="94">
        <v>0.76466500000000004</v>
      </c>
      <c r="AK36" s="51">
        <v>383.74</v>
      </c>
      <c r="AL36" s="89">
        <v>2.4292651164712642</v>
      </c>
      <c r="AM36" s="72">
        <v>30595</v>
      </c>
      <c r="AN36" s="89">
        <v>14.964877</v>
      </c>
      <c r="AO36" s="70">
        <v>10366.339844</v>
      </c>
      <c r="AP36" s="89">
        <v>24.813047000000001</v>
      </c>
      <c r="AQ36" s="72">
        <v>537.80999799999995</v>
      </c>
      <c r="AR36" s="94">
        <v>9.4780130000000007</v>
      </c>
      <c r="AS36" s="291">
        <v>600.07000700000003</v>
      </c>
      <c r="AT36" s="89">
        <v>5.9436910000000003</v>
      </c>
      <c r="AU36" s="72">
        <v>5537.0400390000004</v>
      </c>
      <c r="AV36" s="89">
        <v>7.9441709999999999</v>
      </c>
      <c r="AW36" s="71">
        <v>460.32998700000002</v>
      </c>
      <c r="AX36" s="94">
        <v>9.469773</v>
      </c>
      <c r="AY36" s="51">
        <v>1367.839966</v>
      </c>
      <c r="AZ36" s="94">
        <v>3.548635</v>
      </c>
      <c r="BA36" s="51">
        <v>7774.2919920000004</v>
      </c>
      <c r="BB36" s="89">
        <v>8.5926329999999993</v>
      </c>
      <c r="BC36" s="72">
        <v>6081</v>
      </c>
      <c r="BD36" s="89">
        <v>8.2277799999999992</v>
      </c>
      <c r="BE36" s="72">
        <v>3903.4721679999998</v>
      </c>
      <c r="BF36" s="94">
        <v>7.1592380000000002</v>
      </c>
      <c r="BG36" s="291">
        <v>275.08999999999997</v>
      </c>
      <c r="BH36" s="292">
        <v>10.347096855672</v>
      </c>
      <c r="BI36" s="72">
        <v>5039.7</v>
      </c>
      <c r="BJ36" s="94">
        <v>11.981864</v>
      </c>
      <c r="BK36" s="342">
        <v>38.873019999999997</v>
      </c>
    </row>
    <row r="37" spans="1:63">
      <c r="A37" s="316">
        <v>22</v>
      </c>
      <c r="B37" s="310">
        <v>37196</v>
      </c>
      <c r="C37" s="51">
        <v>1139.45</v>
      </c>
      <c r="D37" s="94">
        <v>73.914931999999993</v>
      </c>
      <c r="E37" s="51">
        <v>9851.56</v>
      </c>
      <c r="F37" s="89">
        <v>58.541977000000003</v>
      </c>
      <c r="G37" s="72">
        <v>1930.579956</v>
      </c>
      <c r="H37" s="94">
        <v>33.609088999999997</v>
      </c>
      <c r="I37" s="51">
        <v>460.77999899999998</v>
      </c>
      <c r="J37" s="89">
        <v>33.645724999999999</v>
      </c>
      <c r="K37" s="113">
        <v>4.4924939999999998</v>
      </c>
      <c r="L37" s="105">
        <v>6.0004169999999997</v>
      </c>
      <c r="M37" s="105">
        <v>13.890929</v>
      </c>
      <c r="N37" s="105">
        <v>6.3122879999999997</v>
      </c>
      <c r="O37" s="94">
        <v>16.200545999999999</v>
      </c>
      <c r="P37" s="51">
        <v>10531.450194999999</v>
      </c>
      <c r="Q37" s="89">
        <v>17.086259999999999</v>
      </c>
      <c r="R37" s="113">
        <v>4.8949059999999998</v>
      </c>
      <c r="S37" s="105">
        <v>4.7922190000000002</v>
      </c>
      <c r="T37" s="94">
        <v>4.3107129999999998</v>
      </c>
      <c r="U37" s="51">
        <v>3276.8999020000001</v>
      </c>
      <c r="V37" s="89">
        <v>3.3802840000000001</v>
      </c>
      <c r="W37" s="70">
        <v>12932</v>
      </c>
      <c r="X37" s="94">
        <v>4.8648550000000004</v>
      </c>
      <c r="Y37" s="69">
        <v>7425.7001950000003</v>
      </c>
      <c r="Z37" s="89">
        <v>6.948245</v>
      </c>
      <c r="AA37" s="72">
        <v>1747.9930420000001</v>
      </c>
      <c r="AB37" s="93">
        <v>14.627681857204884</v>
      </c>
      <c r="AC37" s="51">
        <v>4476.0600590000004</v>
      </c>
      <c r="AD37" s="89">
        <v>10.123643</v>
      </c>
      <c r="AE37" s="72">
        <v>4989.9101559999999</v>
      </c>
      <c r="AF37" s="94">
        <v>8.8249739999999992</v>
      </c>
      <c r="AG37" s="51">
        <v>11279.25</v>
      </c>
      <c r="AH37" s="89">
        <v>4.4655290000000001</v>
      </c>
      <c r="AI37" s="72">
        <v>3287.5600589999999</v>
      </c>
      <c r="AJ37" s="94">
        <v>0.85947200000000001</v>
      </c>
      <c r="AK37" s="51">
        <v>380.31</v>
      </c>
      <c r="AL37" s="89">
        <v>2.407551509994232</v>
      </c>
      <c r="AM37" s="72">
        <v>31886</v>
      </c>
      <c r="AN37" s="89">
        <v>15.213656</v>
      </c>
      <c r="AO37" s="70">
        <v>10697.440430000001</v>
      </c>
      <c r="AP37" s="89">
        <v>24.783472</v>
      </c>
      <c r="AQ37" s="72">
        <v>643.89001499999995</v>
      </c>
      <c r="AR37" s="94">
        <v>12.021255999999999</v>
      </c>
      <c r="AS37" s="291">
        <v>638.02002000000005</v>
      </c>
      <c r="AT37" s="89">
        <v>6.3489399999999998</v>
      </c>
      <c r="AU37" s="72">
        <v>5832.830078</v>
      </c>
      <c r="AV37" s="89">
        <v>8.4326690000000006</v>
      </c>
      <c r="AW37" s="71">
        <v>492.67001299999998</v>
      </c>
      <c r="AX37" s="94">
        <v>9.8058759999999996</v>
      </c>
      <c r="AY37" s="51">
        <v>1478.540039</v>
      </c>
      <c r="AZ37" s="94">
        <v>3.7544719999999998</v>
      </c>
      <c r="BA37" s="51">
        <v>8364.6914059999999</v>
      </c>
      <c r="BB37" s="89">
        <v>9.2395370000000003</v>
      </c>
      <c r="BC37" s="72">
        <v>6237</v>
      </c>
      <c r="BD37" s="89">
        <v>8.3689450000000001</v>
      </c>
      <c r="BE37" s="72">
        <v>4441.0996089999999</v>
      </c>
      <c r="BF37" s="94">
        <v>8.1101449999999993</v>
      </c>
      <c r="BG37" s="291">
        <v>302.62</v>
      </c>
      <c r="BH37" s="292">
        <v>11.382596402116988</v>
      </c>
      <c r="BI37" s="72">
        <v>5203.6000000000004</v>
      </c>
      <c r="BJ37" s="94">
        <v>12.116208</v>
      </c>
      <c r="BK37" s="342">
        <v>38.873019999999997</v>
      </c>
    </row>
    <row r="38" spans="1:63">
      <c r="A38" s="316">
        <v>23</v>
      </c>
      <c r="B38" s="310">
        <v>37226</v>
      </c>
      <c r="C38" s="51">
        <v>1148.08</v>
      </c>
      <c r="D38" s="94">
        <v>74.076935000000006</v>
      </c>
      <c r="E38" s="51">
        <v>10021.57</v>
      </c>
      <c r="F38" s="89">
        <v>59.342472000000001</v>
      </c>
      <c r="G38" s="72">
        <v>1950.400024</v>
      </c>
      <c r="H38" s="94">
        <v>32.981831</v>
      </c>
      <c r="I38" s="51">
        <v>488.5</v>
      </c>
      <c r="J38" s="89">
        <v>35.390453000000001</v>
      </c>
      <c r="K38" s="113">
        <v>4.4617139999999997</v>
      </c>
      <c r="L38" s="105">
        <v>6.3327489999999997</v>
      </c>
      <c r="M38" s="105">
        <v>14.567106000000001</v>
      </c>
      <c r="N38" s="105">
        <v>6.3670260000000001</v>
      </c>
      <c r="O38" s="94">
        <v>16.880441999999999</v>
      </c>
      <c r="P38" s="51">
        <v>10707.679688</v>
      </c>
      <c r="Q38" s="89">
        <v>17.328620999999998</v>
      </c>
      <c r="R38" s="113">
        <v>4.8738970000000004</v>
      </c>
      <c r="S38" s="105">
        <v>4.639958</v>
      </c>
      <c r="T38" s="94">
        <v>4.3915940000000004</v>
      </c>
      <c r="U38" s="51">
        <v>3359.8999020000001</v>
      </c>
      <c r="V38" s="89">
        <v>3.4311159999999998</v>
      </c>
      <c r="W38" s="70">
        <v>13578</v>
      </c>
      <c r="X38" s="94">
        <v>5.4724219999999999</v>
      </c>
      <c r="Y38" s="69">
        <v>7688.3999020000001</v>
      </c>
      <c r="Z38" s="89">
        <v>6.961354</v>
      </c>
      <c r="AA38" s="72">
        <v>1645.970947</v>
      </c>
      <c r="AB38" s="93">
        <v>13.773933179602576</v>
      </c>
      <c r="AC38" s="51">
        <v>4624.580078</v>
      </c>
      <c r="AD38" s="89">
        <v>10.481406</v>
      </c>
      <c r="AE38" s="72">
        <v>5160.1000979999999</v>
      </c>
      <c r="AF38" s="94">
        <v>9.1838099999999994</v>
      </c>
      <c r="AG38" s="51">
        <v>11397.209961</v>
      </c>
      <c r="AH38" s="89">
        <v>4.6269939999999998</v>
      </c>
      <c r="AI38" s="72">
        <v>3262.330078</v>
      </c>
      <c r="AJ38" s="94">
        <v>0.84175100000000003</v>
      </c>
      <c r="AK38" s="51">
        <v>392.04</v>
      </c>
      <c r="AL38" s="89">
        <v>2.4818082458471742</v>
      </c>
      <c r="AM38" s="72">
        <v>32317</v>
      </c>
      <c r="AN38" s="89">
        <v>15.405022000000001</v>
      </c>
      <c r="AO38" s="70">
        <v>10542.620117</v>
      </c>
      <c r="AP38" s="89">
        <v>22.801981000000001</v>
      </c>
      <c r="AQ38" s="72">
        <v>693.70001200000002</v>
      </c>
      <c r="AR38" s="94">
        <v>13.093260000000001</v>
      </c>
      <c r="AS38" s="291">
        <v>696.09002699999996</v>
      </c>
      <c r="AT38" s="89">
        <v>7.0243599999999997</v>
      </c>
      <c r="AU38" s="72">
        <v>6372.2797849999997</v>
      </c>
      <c r="AV38" s="89">
        <v>9.2692189999999997</v>
      </c>
      <c r="AW38" s="71">
        <v>506.77999899999998</v>
      </c>
      <c r="AX38" s="94">
        <v>10.006354999999999</v>
      </c>
      <c r="AY38" s="51">
        <v>1623.599976</v>
      </c>
      <c r="AZ38" s="94">
        <v>4.1743810000000003</v>
      </c>
      <c r="BA38" s="51">
        <v>8397.5908199999994</v>
      </c>
      <c r="BB38" s="89">
        <v>9.2172289999999997</v>
      </c>
      <c r="BC38" s="72">
        <v>6417.7998049999997</v>
      </c>
      <c r="BD38" s="89">
        <v>8.4294440000000002</v>
      </c>
      <c r="BE38" s="72">
        <v>5551.2153319999998</v>
      </c>
      <c r="BF38" s="94">
        <v>9.8565240000000003</v>
      </c>
      <c r="BG38" s="291">
        <v>303.85000000000002</v>
      </c>
      <c r="BH38" s="292">
        <v>11.428861417695897</v>
      </c>
      <c r="BI38" s="72">
        <v>5217.3999999999996</v>
      </c>
      <c r="BJ38" s="94">
        <v>12.334517</v>
      </c>
      <c r="BK38" s="342">
        <v>38.873019999999997</v>
      </c>
    </row>
    <row r="39" spans="1:63">
      <c r="A39" s="316">
        <v>24</v>
      </c>
      <c r="B39" s="310">
        <v>37257</v>
      </c>
      <c r="C39" s="51">
        <v>1130.2</v>
      </c>
      <c r="D39" s="94">
        <v>73.603408999999999</v>
      </c>
      <c r="E39" s="51">
        <v>9920</v>
      </c>
      <c r="F39" s="89">
        <v>59.135142999999999</v>
      </c>
      <c r="G39" s="72">
        <v>1934.030029</v>
      </c>
      <c r="H39" s="94">
        <v>32.642772999999998</v>
      </c>
      <c r="I39" s="51">
        <v>483.10000600000001</v>
      </c>
      <c r="J39" s="89">
        <v>35.438147999999998</v>
      </c>
      <c r="K39" s="113">
        <v>4.4976240000000001</v>
      </c>
      <c r="L39" s="105">
        <v>6.5591039999999996</v>
      </c>
      <c r="M39" s="105">
        <v>14.575027</v>
      </c>
      <c r="N39" s="105">
        <v>6.3336649999999999</v>
      </c>
      <c r="O39" s="94">
        <v>16.747717000000002</v>
      </c>
      <c r="P39" s="51">
        <v>10564.690430000001</v>
      </c>
      <c r="Q39" s="89">
        <v>17.175087000000001</v>
      </c>
      <c r="R39" s="113">
        <v>4.7316469999999997</v>
      </c>
      <c r="S39" s="105">
        <v>4.9067319999999999</v>
      </c>
      <c r="T39" s="94">
        <v>4.3077160000000001</v>
      </c>
      <c r="U39" s="51">
        <v>3404</v>
      </c>
      <c r="V39" s="89">
        <v>3.497134</v>
      </c>
      <c r="W39" s="70">
        <v>12721</v>
      </c>
      <c r="X39" s="94">
        <v>4.9768879999999998</v>
      </c>
      <c r="Y39" s="69">
        <v>7648.5</v>
      </c>
      <c r="Z39" s="89">
        <v>6.9545969999999997</v>
      </c>
      <c r="AA39" s="72">
        <v>1491.665039</v>
      </c>
      <c r="AB39" s="93">
        <v>12.482659314845895</v>
      </c>
      <c r="AC39" s="51">
        <v>4461.8701170000004</v>
      </c>
      <c r="AD39" s="89">
        <v>9.9168099999999999</v>
      </c>
      <c r="AE39" s="72">
        <v>5107.6098629999997</v>
      </c>
      <c r="AF39" s="94">
        <v>8.7641539999999996</v>
      </c>
      <c r="AG39" s="51">
        <v>10725.299805000001</v>
      </c>
      <c r="AH39" s="89">
        <v>4.6169000000000002</v>
      </c>
      <c r="AI39" s="72">
        <v>3311.030029</v>
      </c>
      <c r="AJ39" s="94">
        <v>0.88423200000000002</v>
      </c>
      <c r="AK39" s="51">
        <v>451.64</v>
      </c>
      <c r="AL39" s="89">
        <v>2.8591058977512946</v>
      </c>
      <c r="AM39" s="72">
        <v>32171</v>
      </c>
      <c r="AN39" s="89">
        <v>14.974442</v>
      </c>
      <c r="AO39" s="70">
        <v>9997.7998050000006</v>
      </c>
      <c r="AP39" s="89">
        <v>21.116236000000001</v>
      </c>
      <c r="AQ39" s="72">
        <v>748.07000700000003</v>
      </c>
      <c r="AR39" s="94">
        <v>14.187448</v>
      </c>
      <c r="AS39" s="291">
        <v>718.82000700000003</v>
      </c>
      <c r="AT39" s="89">
        <v>7.2715059999999996</v>
      </c>
      <c r="AU39" s="72">
        <v>6927.8701170000004</v>
      </c>
      <c r="AV39" s="89">
        <v>10.171333000000001</v>
      </c>
      <c r="AW39" s="71">
        <v>500.92001299999998</v>
      </c>
      <c r="AX39" s="94">
        <v>9.7529229999999991</v>
      </c>
      <c r="AY39" s="51">
        <v>1786.8900149999999</v>
      </c>
      <c r="AZ39" s="94">
        <v>4.7562239999999996</v>
      </c>
      <c r="BA39" s="51">
        <v>8050.3916019999997</v>
      </c>
      <c r="BB39" s="89">
        <v>8.6997099999999996</v>
      </c>
      <c r="BC39" s="72">
        <v>6237.2998049999997</v>
      </c>
      <c r="BD39" s="89">
        <v>8.0159190000000002</v>
      </c>
      <c r="BE39" s="72">
        <v>5872.1132809999999</v>
      </c>
      <c r="BF39" s="94">
        <v>10.377694</v>
      </c>
      <c r="BG39" s="291">
        <v>340.82</v>
      </c>
      <c r="BH39" s="292">
        <v>12.819432455042127</v>
      </c>
      <c r="BI39" s="72">
        <v>5164.8</v>
      </c>
      <c r="BJ39" s="94">
        <v>12.081586</v>
      </c>
      <c r="BK39" s="342">
        <v>38.873019999999997</v>
      </c>
    </row>
    <row r="40" spans="1:63">
      <c r="A40" s="316">
        <v>25</v>
      </c>
      <c r="B40" s="310">
        <v>37288</v>
      </c>
      <c r="C40" s="51">
        <v>1106.73</v>
      </c>
      <c r="D40" s="94">
        <v>72.283264000000003</v>
      </c>
      <c r="E40" s="51">
        <v>10106.129999999999</v>
      </c>
      <c r="F40" s="89">
        <v>60.298175999999998</v>
      </c>
      <c r="G40" s="72">
        <v>1731.48999</v>
      </c>
      <c r="H40" s="94">
        <v>28.633417000000001</v>
      </c>
      <c r="I40" s="51">
        <v>469.35998499999999</v>
      </c>
      <c r="J40" s="89">
        <v>34.332999999999998</v>
      </c>
      <c r="K40" s="113">
        <v>4.537579</v>
      </c>
      <c r="L40" s="105">
        <v>6.5403279999999997</v>
      </c>
      <c r="M40" s="105">
        <v>14.181108</v>
      </c>
      <c r="N40" s="105">
        <v>6.3690920000000002</v>
      </c>
      <c r="O40" s="94">
        <v>16.282093</v>
      </c>
      <c r="P40" s="51">
        <v>10332.889648</v>
      </c>
      <c r="Q40" s="89">
        <v>16.823736</v>
      </c>
      <c r="R40" s="113">
        <v>4.7744220000000004</v>
      </c>
      <c r="S40" s="105">
        <v>4.9782089999999997</v>
      </c>
      <c r="T40" s="94">
        <v>4.2747640000000002</v>
      </c>
      <c r="U40" s="51">
        <v>3358.6000979999999</v>
      </c>
      <c r="V40" s="89">
        <v>3.4752559999999999</v>
      </c>
      <c r="W40" s="70">
        <v>14033</v>
      </c>
      <c r="X40" s="94">
        <v>5.8817779999999997</v>
      </c>
      <c r="Y40" s="69">
        <v>7637.5</v>
      </c>
      <c r="Z40" s="89">
        <v>7.0202059999999999</v>
      </c>
      <c r="AA40" s="72">
        <v>1524.7010499999999</v>
      </c>
      <c r="AB40" s="93">
        <v>12.75911365255093</v>
      </c>
      <c r="AC40" s="51">
        <v>4462.9902339999999</v>
      </c>
      <c r="AD40" s="89">
        <v>9.9671219999999998</v>
      </c>
      <c r="AE40" s="72">
        <v>5039.080078</v>
      </c>
      <c r="AF40" s="94">
        <v>8.6729240000000001</v>
      </c>
      <c r="AG40" s="51">
        <v>10482.549805000001</v>
      </c>
      <c r="AH40" s="89">
        <v>4.4035780000000004</v>
      </c>
      <c r="AI40" s="72">
        <v>3562.3100589999999</v>
      </c>
      <c r="AJ40" s="94">
        <v>0.968997</v>
      </c>
      <c r="AK40" s="51">
        <v>453.25</v>
      </c>
      <c r="AL40" s="89">
        <v>2.8692979987507181</v>
      </c>
      <c r="AM40" s="72">
        <v>31820</v>
      </c>
      <c r="AN40" s="89">
        <v>15.003151000000001</v>
      </c>
      <c r="AO40" s="70">
        <v>10587.830078000001</v>
      </c>
      <c r="AP40" s="89">
        <v>22.092188</v>
      </c>
      <c r="AQ40" s="72">
        <v>819.98999000000003</v>
      </c>
      <c r="AR40" s="94">
        <v>15.732614999999999</v>
      </c>
      <c r="AS40" s="291">
        <v>708.90997300000004</v>
      </c>
      <c r="AT40" s="89">
        <v>7.4074210000000003</v>
      </c>
      <c r="AU40" s="72">
        <v>6734.4399409999996</v>
      </c>
      <c r="AV40" s="89">
        <v>9.913672</v>
      </c>
      <c r="AW40" s="71">
        <v>494.91000400000001</v>
      </c>
      <c r="AX40" s="94">
        <v>9.8120309999999993</v>
      </c>
      <c r="AY40" s="51">
        <v>1715.579956</v>
      </c>
      <c r="AZ40" s="94">
        <v>4.5736109999999996</v>
      </c>
      <c r="BA40" s="51">
        <v>8135.4916990000002</v>
      </c>
      <c r="BB40" s="89">
        <v>8.7978579999999997</v>
      </c>
      <c r="BC40" s="72">
        <v>6352.7998049999997</v>
      </c>
      <c r="BD40" s="89">
        <v>8.2311080000000008</v>
      </c>
      <c r="BE40" s="72">
        <v>5696.0844729999999</v>
      </c>
      <c r="BF40" s="94">
        <v>10.075965</v>
      </c>
      <c r="BG40" s="291">
        <v>371.81</v>
      </c>
      <c r="BH40" s="292">
        <v>13.98507440166313</v>
      </c>
      <c r="BI40" s="72">
        <v>5101</v>
      </c>
      <c r="BJ40" s="94">
        <v>11.885484999999999</v>
      </c>
      <c r="BK40" s="342">
        <v>38.873019999999997</v>
      </c>
    </row>
    <row r="41" spans="1:63">
      <c r="A41" s="316">
        <v>26</v>
      </c>
      <c r="B41" s="310">
        <v>37316</v>
      </c>
      <c r="C41" s="51">
        <v>1147.3900000000001</v>
      </c>
      <c r="D41" s="94">
        <v>74.474823000000001</v>
      </c>
      <c r="E41" s="51">
        <v>10403.94</v>
      </c>
      <c r="F41" s="89">
        <v>61.938206000000001</v>
      </c>
      <c r="G41" s="72">
        <v>1845.349976</v>
      </c>
      <c r="H41" s="94">
        <v>30.566053</v>
      </c>
      <c r="I41" s="51">
        <v>506.459991</v>
      </c>
      <c r="J41" s="89">
        <v>36.874789999999997</v>
      </c>
      <c r="K41" s="113">
        <v>4.464785</v>
      </c>
      <c r="L41" s="105">
        <v>6.9346269999999999</v>
      </c>
      <c r="M41" s="105">
        <v>15.318270999999999</v>
      </c>
      <c r="N41" s="105">
        <v>6.7360030000000002</v>
      </c>
      <c r="O41" s="94">
        <v>17.390727999999999</v>
      </c>
      <c r="P41" s="51">
        <v>10775.740234000001</v>
      </c>
      <c r="Q41" s="89">
        <v>17.512905</v>
      </c>
      <c r="R41" s="113">
        <v>5.0470899999999999</v>
      </c>
      <c r="S41" s="105">
        <v>5.2767330000000001</v>
      </c>
      <c r="T41" s="94">
        <v>4.4934459999999996</v>
      </c>
      <c r="U41" s="51">
        <v>3363.3000489999999</v>
      </c>
      <c r="V41" s="89">
        <v>3.6101800000000002</v>
      </c>
      <c r="W41" s="70">
        <v>13255</v>
      </c>
      <c r="X41" s="94">
        <v>5.7007989999999999</v>
      </c>
      <c r="Y41" s="69">
        <v>7851.5</v>
      </c>
      <c r="Z41" s="89">
        <v>7.256399</v>
      </c>
      <c r="AA41" s="72">
        <v>1603.905029</v>
      </c>
      <c r="AB41" s="93">
        <v>13.421914120744521</v>
      </c>
      <c r="AC41" s="51">
        <v>4688.0200199999999</v>
      </c>
      <c r="AD41" s="89">
        <v>10.481406</v>
      </c>
      <c r="AE41" s="72">
        <v>5397.2900390000004</v>
      </c>
      <c r="AF41" s="94">
        <v>9.3297810000000005</v>
      </c>
      <c r="AG41" s="51">
        <v>11032.919921999999</v>
      </c>
      <c r="AH41" s="89">
        <v>4.6676909999999996</v>
      </c>
      <c r="AI41" s="72">
        <v>3469.3500979999999</v>
      </c>
      <c r="AJ41" s="94">
        <v>0.93241499999999999</v>
      </c>
      <c r="AK41" s="51">
        <v>481.77</v>
      </c>
      <c r="AL41" s="89">
        <v>3.0498437878833613</v>
      </c>
      <c r="AM41" s="72">
        <v>33679</v>
      </c>
      <c r="AN41" s="89">
        <v>15.912143</v>
      </c>
      <c r="AO41" s="70">
        <v>11024.940430000001</v>
      </c>
      <c r="AP41" s="89">
        <v>24.073685000000001</v>
      </c>
      <c r="AQ41" s="72">
        <v>895.580017</v>
      </c>
      <c r="AR41" s="94">
        <v>16.967268000000001</v>
      </c>
      <c r="AS41" s="291">
        <v>756.09997599999997</v>
      </c>
      <c r="AT41" s="89">
        <v>8.0462279999999993</v>
      </c>
      <c r="AU41" s="72">
        <v>7361.8598629999997</v>
      </c>
      <c r="AV41" s="89">
        <v>10.950438999999999</v>
      </c>
      <c r="AW41" s="71">
        <v>531.21002199999998</v>
      </c>
      <c r="AX41" s="94">
        <v>10.533153</v>
      </c>
      <c r="AY41" s="51">
        <v>1803.219971</v>
      </c>
      <c r="AZ41" s="94">
        <v>4.7064240000000002</v>
      </c>
      <c r="BA41" s="51">
        <v>8249.6914059999999</v>
      </c>
      <c r="BB41" s="89">
        <v>9.0923110000000005</v>
      </c>
      <c r="BC41" s="72">
        <v>6655.2001950000003</v>
      </c>
      <c r="BD41" s="89">
        <v>8.8228869999999997</v>
      </c>
      <c r="BE41" s="72">
        <v>6167.4414059999999</v>
      </c>
      <c r="BF41" s="94">
        <v>10.944582</v>
      </c>
      <c r="BG41" s="291">
        <v>373.95</v>
      </c>
      <c r="BH41" s="292">
        <v>14.065567812737571</v>
      </c>
      <c r="BI41" s="72">
        <v>5271.8</v>
      </c>
      <c r="BJ41" s="94">
        <v>12.499366</v>
      </c>
      <c r="BK41" s="342">
        <v>38.873019999999997</v>
      </c>
    </row>
    <row r="42" spans="1:63">
      <c r="A42" s="316">
        <v>27</v>
      </c>
      <c r="B42" s="310">
        <v>37347</v>
      </c>
      <c r="C42" s="51">
        <v>1076.92</v>
      </c>
      <c r="D42" s="94">
        <v>70.344634999999997</v>
      </c>
      <c r="E42" s="51">
        <v>9946.2199999999993</v>
      </c>
      <c r="F42" s="89">
        <v>59.507660000000001</v>
      </c>
      <c r="G42" s="72">
        <v>1688.2299800000001</v>
      </c>
      <c r="H42" s="94">
        <v>26.895755999999999</v>
      </c>
      <c r="I42" s="51">
        <v>510.67001299999998</v>
      </c>
      <c r="J42" s="89">
        <v>37.360497000000002</v>
      </c>
      <c r="K42" s="113">
        <v>4.545979</v>
      </c>
      <c r="L42" s="105">
        <v>7.4002739999999996</v>
      </c>
      <c r="M42" s="105">
        <v>15.459486999999999</v>
      </c>
      <c r="N42" s="105">
        <v>6.5588730000000002</v>
      </c>
      <c r="O42" s="94">
        <v>17.213339000000001</v>
      </c>
      <c r="P42" s="51">
        <v>10241.179688</v>
      </c>
      <c r="Q42" s="89">
        <v>16.699617</v>
      </c>
      <c r="R42" s="113">
        <v>5.0684769999999997</v>
      </c>
      <c r="S42" s="105">
        <v>5.3524159999999998</v>
      </c>
      <c r="T42" s="94">
        <v>4.367629</v>
      </c>
      <c r="U42" s="51">
        <v>3299.5</v>
      </c>
      <c r="V42" s="89">
        <v>3.6101800000000002</v>
      </c>
      <c r="W42" s="70">
        <v>13085</v>
      </c>
      <c r="X42" s="94">
        <v>5.6232369999999996</v>
      </c>
      <c r="Y42" s="69">
        <v>7663.3999020000001</v>
      </c>
      <c r="Z42" s="89">
        <v>7.3088889999999997</v>
      </c>
      <c r="AA42" s="72">
        <v>1667.7490230000001</v>
      </c>
      <c r="AB42" s="93">
        <v>13.956178051026972</v>
      </c>
      <c r="AC42" s="51">
        <v>4462.7402339999999</v>
      </c>
      <c r="AD42" s="89">
        <v>10.425504999999999</v>
      </c>
      <c r="AE42" s="72">
        <v>5041.2001950000003</v>
      </c>
      <c r="AF42" s="94">
        <v>9.0560890000000001</v>
      </c>
      <c r="AG42" s="51">
        <v>11497.580078000001</v>
      </c>
      <c r="AH42" s="89">
        <v>5.0232289999999997</v>
      </c>
      <c r="AI42" s="72">
        <v>3338.1599120000001</v>
      </c>
      <c r="AJ42" s="94">
        <v>0.94044499999999998</v>
      </c>
      <c r="AK42" s="51">
        <v>534.05999999999995</v>
      </c>
      <c r="AL42" s="89">
        <v>3.3808655029515906</v>
      </c>
      <c r="AM42" s="72">
        <v>32474</v>
      </c>
      <c r="AN42" s="89">
        <v>15.979118</v>
      </c>
      <c r="AO42" s="70">
        <v>11492.540039</v>
      </c>
      <c r="AP42" s="89">
        <v>24.960916999999998</v>
      </c>
      <c r="AQ42" s="72">
        <v>842.34002699999996</v>
      </c>
      <c r="AR42" s="94">
        <v>16.664154</v>
      </c>
      <c r="AS42" s="291">
        <v>793.98999000000003</v>
      </c>
      <c r="AT42" s="89">
        <v>8.589893</v>
      </c>
      <c r="AU42" s="72">
        <v>7480.7402339999999</v>
      </c>
      <c r="AV42" s="89">
        <v>10.643703</v>
      </c>
      <c r="AW42" s="71">
        <v>511.27999899999998</v>
      </c>
      <c r="AX42" s="94">
        <v>10.698658999999999</v>
      </c>
      <c r="AY42" s="51">
        <v>1725.369995</v>
      </c>
      <c r="AZ42" s="94">
        <v>4.5653119999999996</v>
      </c>
      <c r="BA42" s="51">
        <v>8154.3916019999997</v>
      </c>
      <c r="BB42" s="89">
        <v>9.3153810000000004</v>
      </c>
      <c r="BC42" s="72">
        <v>6557.6000979999999</v>
      </c>
      <c r="BD42" s="89">
        <v>9.0313549999999996</v>
      </c>
      <c r="BE42" s="72">
        <v>6065.7021480000003</v>
      </c>
      <c r="BF42" s="94">
        <v>10.679423</v>
      </c>
      <c r="BG42" s="291">
        <v>371.42</v>
      </c>
      <c r="BH42" s="292">
        <v>13.970405701870574</v>
      </c>
      <c r="BI42" s="72">
        <v>5165.6000000000004</v>
      </c>
      <c r="BJ42" s="94">
        <v>12.576101</v>
      </c>
      <c r="BK42" s="342">
        <v>38.873019999999997</v>
      </c>
    </row>
    <row r="43" spans="1:63">
      <c r="A43" s="316">
        <v>28</v>
      </c>
      <c r="B43" s="310">
        <v>37377</v>
      </c>
      <c r="C43" s="51">
        <v>1067.1400000000001</v>
      </c>
      <c r="D43" s="94">
        <v>69.927207999999993</v>
      </c>
      <c r="E43" s="51">
        <v>9925.25</v>
      </c>
      <c r="F43" s="89">
        <v>59.415416999999998</v>
      </c>
      <c r="G43" s="72">
        <v>1615.7299800000001</v>
      </c>
      <c r="H43" s="94">
        <v>25.463242999999999</v>
      </c>
      <c r="I43" s="51">
        <v>487.47000100000002</v>
      </c>
      <c r="J43" s="89">
        <v>35.590195000000001</v>
      </c>
      <c r="K43" s="113">
        <v>4.5820930000000004</v>
      </c>
      <c r="L43" s="105">
        <v>7.1178699999999999</v>
      </c>
      <c r="M43" s="105">
        <v>14.790568</v>
      </c>
      <c r="N43" s="105">
        <v>6.5740550000000004</v>
      </c>
      <c r="O43" s="94">
        <v>16.82902</v>
      </c>
      <c r="P43" s="51">
        <v>10106.490234000001</v>
      </c>
      <c r="Q43" s="89">
        <v>16.496369999999999</v>
      </c>
      <c r="R43" s="113">
        <v>5.1272869999999999</v>
      </c>
      <c r="S43" s="105">
        <v>5.4976589999999996</v>
      </c>
      <c r="T43" s="94">
        <v>4.373621</v>
      </c>
      <c r="U43" s="51">
        <v>3325.1000979999999</v>
      </c>
      <c r="V43" s="89">
        <v>3.8362720000000001</v>
      </c>
      <c r="W43" s="70">
        <v>12861</v>
      </c>
      <c r="X43" s="94">
        <v>5.2138840000000002</v>
      </c>
      <c r="Y43" s="69">
        <v>7656.1000979999999</v>
      </c>
      <c r="Z43" s="89">
        <v>7.4204239999999997</v>
      </c>
      <c r="AA43" s="72">
        <v>1515.7330320000001</v>
      </c>
      <c r="AB43" s="93">
        <v>12.684066835405943</v>
      </c>
      <c r="AC43" s="51">
        <v>4274.6401370000003</v>
      </c>
      <c r="AD43" s="89">
        <v>10.397558</v>
      </c>
      <c r="AE43" s="72">
        <v>4818.2998049999997</v>
      </c>
      <c r="AF43" s="94">
        <v>8.9283669999999997</v>
      </c>
      <c r="AG43" s="51">
        <v>11301.940430000001</v>
      </c>
      <c r="AH43" s="89">
        <v>4.8302230000000002</v>
      </c>
      <c r="AI43" s="72">
        <v>3125.7299800000001</v>
      </c>
      <c r="AJ43" s="94">
        <v>0.85211099999999995</v>
      </c>
      <c r="AK43" s="51">
        <v>530.79</v>
      </c>
      <c r="AL43" s="89">
        <v>3.360164776076985</v>
      </c>
      <c r="AM43" s="72">
        <v>30143</v>
      </c>
      <c r="AN43" s="89">
        <v>15.845162</v>
      </c>
      <c r="AO43" s="70">
        <v>11763.700194999999</v>
      </c>
      <c r="AP43" s="89">
        <v>26.498795000000001</v>
      </c>
      <c r="AQ43" s="72">
        <v>796.40002400000003</v>
      </c>
      <c r="AR43" s="94">
        <v>17.026411</v>
      </c>
      <c r="AS43" s="291">
        <v>741.76000999999997</v>
      </c>
      <c r="AT43" s="89">
        <v>8.0598179999999999</v>
      </c>
      <c r="AU43" s="72">
        <v>7031.6401370000003</v>
      </c>
      <c r="AV43" s="89">
        <v>9.8952720000000003</v>
      </c>
      <c r="AW43" s="71">
        <v>484.54998799999998</v>
      </c>
      <c r="AX43" s="94">
        <v>10.556798000000001</v>
      </c>
      <c r="AY43" s="51">
        <v>1671.839966</v>
      </c>
      <c r="AZ43" s="94">
        <v>4.5902130000000003</v>
      </c>
      <c r="BA43" s="51">
        <v>7949.8920900000003</v>
      </c>
      <c r="BB43" s="89">
        <v>9.3287689999999994</v>
      </c>
      <c r="BC43" s="72">
        <v>6574.7998049999997</v>
      </c>
      <c r="BD43" s="89">
        <v>9.4415659999999999</v>
      </c>
      <c r="BE43" s="72">
        <v>5675.6245120000003</v>
      </c>
      <c r="BF43" s="94">
        <v>10.240541</v>
      </c>
      <c r="BG43" s="291">
        <v>407.96</v>
      </c>
      <c r="BH43" s="292">
        <v>15.344802070214424</v>
      </c>
      <c r="BI43" s="72">
        <v>5085.1000000000004</v>
      </c>
      <c r="BJ43" s="94">
        <v>12.328842</v>
      </c>
      <c r="BK43" s="342">
        <v>38.873019999999997</v>
      </c>
    </row>
    <row r="44" spans="1:63">
      <c r="A44" s="316">
        <v>29</v>
      </c>
      <c r="B44" s="310">
        <v>37408</v>
      </c>
      <c r="C44" s="51">
        <v>989.82</v>
      </c>
      <c r="D44" s="94">
        <v>64.540160999999998</v>
      </c>
      <c r="E44" s="51">
        <v>9243.26</v>
      </c>
      <c r="F44" s="89">
        <v>55.466178999999997</v>
      </c>
      <c r="G44" s="72">
        <v>1463.209961</v>
      </c>
      <c r="H44" s="94">
        <v>22.123515999999999</v>
      </c>
      <c r="I44" s="51">
        <v>462.64001500000001</v>
      </c>
      <c r="J44" s="89">
        <v>33.432639999999999</v>
      </c>
      <c r="K44" s="113">
        <v>4.5966139999999998</v>
      </c>
      <c r="L44" s="105">
        <v>6.816211</v>
      </c>
      <c r="M44" s="105">
        <v>14.114215</v>
      </c>
      <c r="N44" s="105">
        <v>6.0907419999999997</v>
      </c>
      <c r="O44" s="94">
        <v>15.653874999999999</v>
      </c>
      <c r="P44" s="51">
        <v>9384.0302730000003</v>
      </c>
      <c r="Q44" s="89">
        <v>15.290481</v>
      </c>
      <c r="R44" s="113">
        <v>4.9080820000000003</v>
      </c>
      <c r="S44" s="105">
        <v>5.2161650000000002</v>
      </c>
      <c r="T44" s="94">
        <v>4.0980230000000004</v>
      </c>
      <c r="U44" s="51">
        <v>3163.1999510000001</v>
      </c>
      <c r="V44" s="89">
        <v>3.6466470000000002</v>
      </c>
      <c r="W44" s="70">
        <v>11139</v>
      </c>
      <c r="X44" s="94">
        <v>4.1797240000000002</v>
      </c>
      <c r="Y44" s="69">
        <v>7145.6000979999999</v>
      </c>
      <c r="Z44" s="89">
        <v>6.9677170000000004</v>
      </c>
      <c r="AA44" s="72">
        <v>1732.755005</v>
      </c>
      <c r="AB44" s="93">
        <v>14.500165813371385</v>
      </c>
      <c r="AC44" s="51">
        <v>3897.98999</v>
      </c>
      <c r="AD44" s="89">
        <v>10.229854</v>
      </c>
      <c r="AE44" s="72">
        <v>4382.5600590000004</v>
      </c>
      <c r="AF44" s="94">
        <v>8.8432200000000005</v>
      </c>
      <c r="AG44" s="51">
        <v>10598.549805000001</v>
      </c>
      <c r="AH44" s="89">
        <v>4.5153189999999999</v>
      </c>
      <c r="AI44" s="72">
        <v>3244.6999510000001</v>
      </c>
      <c r="AJ44" s="94">
        <v>0.84765000000000001</v>
      </c>
      <c r="AK44" s="51">
        <v>505.01</v>
      </c>
      <c r="AL44" s="89">
        <v>3.1969645501359074</v>
      </c>
      <c r="AM44" s="72">
        <v>28091</v>
      </c>
      <c r="AN44" s="89">
        <v>15.759048</v>
      </c>
      <c r="AO44" s="70">
        <v>10621.839844</v>
      </c>
      <c r="AP44" s="89">
        <v>24.931342999999998</v>
      </c>
      <c r="AQ44" s="72">
        <v>742.71997099999999</v>
      </c>
      <c r="AR44" s="94">
        <v>16.183596000000001</v>
      </c>
      <c r="AS44" s="291">
        <v>725.44000200000005</v>
      </c>
      <c r="AT44" s="89">
        <v>7.7743950000000002</v>
      </c>
      <c r="AU44" s="72">
        <v>6460.9501950000003</v>
      </c>
      <c r="AV44" s="89">
        <v>8.950526</v>
      </c>
      <c r="AW44" s="71">
        <v>439.66000400000001</v>
      </c>
      <c r="AX44" s="94">
        <v>10.284898</v>
      </c>
      <c r="AY44" s="51">
        <v>1552.9799800000001</v>
      </c>
      <c r="AZ44" s="94">
        <v>4.3743980000000002</v>
      </c>
      <c r="BA44" s="51">
        <v>6912.9931640000004</v>
      </c>
      <c r="BB44" s="89">
        <v>8.6863250000000001</v>
      </c>
      <c r="BC44" s="72">
        <v>5979.7001950000003</v>
      </c>
      <c r="BD44" s="89">
        <v>9.1120520000000003</v>
      </c>
      <c r="BE44" s="72">
        <v>5153.6860349999997</v>
      </c>
      <c r="BF44" s="94">
        <v>9.4816479999999999</v>
      </c>
      <c r="BG44" s="291">
        <v>389.1</v>
      </c>
      <c r="BH44" s="292">
        <v>14.63541207301685</v>
      </c>
      <c r="BI44" s="72">
        <v>4656.3999999999996</v>
      </c>
      <c r="BJ44" s="94">
        <v>11.851376999999999</v>
      </c>
      <c r="BK44" s="342">
        <v>38.873019999999997</v>
      </c>
    </row>
    <row r="45" spans="1:63">
      <c r="A45" s="316">
        <v>30</v>
      </c>
      <c r="B45" s="310">
        <v>37438</v>
      </c>
      <c r="C45" s="51">
        <v>911.62</v>
      </c>
      <c r="D45" s="94">
        <v>59.661217000000001</v>
      </c>
      <c r="E45" s="51">
        <v>8736.59</v>
      </c>
      <c r="F45" s="89">
        <v>52.336463999999999</v>
      </c>
      <c r="G45" s="72">
        <v>1328.26001</v>
      </c>
      <c r="H45" s="94">
        <v>20.216322000000002</v>
      </c>
      <c r="I45" s="51">
        <v>392.42001299999998</v>
      </c>
      <c r="J45" s="89">
        <v>29.046976000000001</v>
      </c>
      <c r="K45" s="113">
        <v>4.6189340000000003</v>
      </c>
      <c r="L45" s="105">
        <v>5.7122679999999999</v>
      </c>
      <c r="M45" s="105">
        <v>11.995968</v>
      </c>
      <c r="N45" s="105">
        <v>5.5704159999999998</v>
      </c>
      <c r="O45" s="94">
        <v>14.131353000000001</v>
      </c>
      <c r="P45" s="51">
        <v>8616.9404300000006</v>
      </c>
      <c r="Q45" s="89">
        <v>14.101081000000001</v>
      </c>
      <c r="R45" s="113">
        <v>4.4268970000000003</v>
      </c>
      <c r="S45" s="105">
        <v>4.6911620000000003</v>
      </c>
      <c r="T45" s="94">
        <v>3.7325550000000001</v>
      </c>
      <c r="U45" s="51">
        <v>3032.6000979999999</v>
      </c>
      <c r="V45" s="89">
        <v>3.3330350000000002</v>
      </c>
      <c r="W45" s="70">
        <v>9763</v>
      </c>
      <c r="X45" s="94">
        <v>3.0076779999999999</v>
      </c>
      <c r="Y45" s="69">
        <v>6605.3999020000001</v>
      </c>
      <c r="Z45" s="89">
        <v>6.075431</v>
      </c>
      <c r="AA45" s="72">
        <v>1651.5939940000001</v>
      </c>
      <c r="AB45" s="93">
        <v>13.820988368386391</v>
      </c>
      <c r="AC45" s="51">
        <v>3415.3798830000001</v>
      </c>
      <c r="AD45" s="89">
        <v>8.7205320000000004</v>
      </c>
      <c r="AE45" s="72">
        <v>3700.139893</v>
      </c>
      <c r="AF45" s="94">
        <v>7.4017869999999997</v>
      </c>
      <c r="AG45" s="51">
        <v>10267.360352</v>
      </c>
      <c r="AH45" s="89">
        <v>4.2512049999999997</v>
      </c>
      <c r="AI45" s="72">
        <v>2987.6499020000001</v>
      </c>
      <c r="AJ45" s="94">
        <v>0.79857500000000003</v>
      </c>
      <c r="AK45" s="51">
        <v>463.67</v>
      </c>
      <c r="AL45" s="89">
        <v>2.9352617828587877</v>
      </c>
      <c r="AM45" s="72">
        <v>25295</v>
      </c>
      <c r="AN45" s="89">
        <v>14.352504</v>
      </c>
      <c r="AO45" s="70">
        <v>9877.9404300000006</v>
      </c>
      <c r="AP45" s="89">
        <v>23.2456</v>
      </c>
      <c r="AQ45" s="72">
        <v>717.98999000000003</v>
      </c>
      <c r="AR45" s="94">
        <v>14.971120000000001</v>
      </c>
      <c r="AS45" s="291">
        <v>721.59002699999996</v>
      </c>
      <c r="AT45" s="89">
        <v>7.7200300000000004</v>
      </c>
      <c r="AU45" s="72">
        <v>6021.8398440000001</v>
      </c>
      <c r="AV45" s="89">
        <v>8.0978060000000003</v>
      </c>
      <c r="AW45" s="71">
        <v>363.58999599999999</v>
      </c>
      <c r="AX45" s="94">
        <v>8.5589279999999999</v>
      </c>
      <c r="AY45" s="51">
        <v>1508.3599850000001</v>
      </c>
      <c r="AZ45" s="94">
        <v>4.075577</v>
      </c>
      <c r="BA45" s="51">
        <v>6249.2934569999998</v>
      </c>
      <c r="BB45" s="89">
        <v>7.8565079999999998</v>
      </c>
      <c r="BC45" s="72">
        <v>5196.7001950000003</v>
      </c>
      <c r="BD45" s="89">
        <v>7.8477990000000002</v>
      </c>
      <c r="BE45" s="72">
        <v>4940.357422</v>
      </c>
      <c r="BF45" s="94">
        <v>8.1558630000000001</v>
      </c>
      <c r="BG45" s="291">
        <v>376.02</v>
      </c>
      <c r="BH45" s="292">
        <v>14.143426887292989</v>
      </c>
      <c r="BI45" s="72">
        <v>4246.2</v>
      </c>
      <c r="BJ45" s="94">
        <v>11.169283999999999</v>
      </c>
      <c r="BK45" s="342">
        <v>38.873019999999997</v>
      </c>
    </row>
    <row r="46" spans="1:63">
      <c r="A46" s="316">
        <v>31</v>
      </c>
      <c r="B46" s="310">
        <v>37469</v>
      </c>
      <c r="C46" s="51">
        <v>916.07</v>
      </c>
      <c r="D46" s="94">
        <v>60.066963000000001</v>
      </c>
      <c r="E46" s="51">
        <v>8663.5</v>
      </c>
      <c r="F46" s="89">
        <v>52.046902000000003</v>
      </c>
      <c r="G46" s="72">
        <v>1314.849976</v>
      </c>
      <c r="H46" s="94">
        <v>19.911165</v>
      </c>
      <c r="I46" s="51">
        <v>390.959991</v>
      </c>
      <c r="J46" s="89">
        <v>28.862085</v>
      </c>
      <c r="K46" s="113">
        <v>4.696485</v>
      </c>
      <c r="L46" s="105">
        <v>5.7058499999999999</v>
      </c>
      <c r="M46" s="105">
        <v>11.966241999999999</v>
      </c>
      <c r="N46" s="105">
        <v>5.7313989999999997</v>
      </c>
      <c r="O46" s="94">
        <v>14.197865999999999</v>
      </c>
      <c r="P46" s="51">
        <v>8654.0400389999995</v>
      </c>
      <c r="Q46" s="89">
        <v>14.175798</v>
      </c>
      <c r="R46" s="113">
        <v>4.4215520000000001</v>
      </c>
      <c r="S46" s="105">
        <v>4.7080970000000004</v>
      </c>
      <c r="T46" s="94">
        <v>3.7385470000000001</v>
      </c>
      <c r="U46" s="51">
        <v>3073.6999510000001</v>
      </c>
      <c r="V46" s="89">
        <v>3.4460829999999998</v>
      </c>
      <c r="W46" s="70">
        <v>10382</v>
      </c>
      <c r="X46" s="94">
        <v>3.4687410000000001</v>
      </c>
      <c r="Y46" s="69">
        <v>6612</v>
      </c>
      <c r="Z46" s="89">
        <v>6.3641120000000004</v>
      </c>
      <c r="AA46" s="72">
        <v>1666.6180420000001</v>
      </c>
      <c r="AB46" s="93">
        <v>13.946713693986043</v>
      </c>
      <c r="AC46" s="51">
        <v>3366.209961</v>
      </c>
      <c r="AD46" s="89">
        <v>8.6534499999999994</v>
      </c>
      <c r="AE46" s="72">
        <v>3712.9399410000001</v>
      </c>
      <c r="AF46" s="94">
        <v>7.3288039999999999</v>
      </c>
      <c r="AG46" s="51">
        <v>10043.870117</v>
      </c>
      <c r="AH46" s="89">
        <v>3.9718550000000001</v>
      </c>
      <c r="AI46" s="72">
        <v>3181.2299800000001</v>
      </c>
      <c r="AJ46" s="94">
        <v>0.85300299999999996</v>
      </c>
      <c r="AK46" s="51">
        <v>443.67</v>
      </c>
      <c r="AL46" s="89">
        <v>2.8086518325553915</v>
      </c>
      <c r="AM46" s="72">
        <v>25553</v>
      </c>
      <c r="AN46" s="89">
        <v>14.381213000000001</v>
      </c>
      <c r="AO46" s="70">
        <v>9619.2998050000006</v>
      </c>
      <c r="AP46" s="89">
        <v>23.097716999999999</v>
      </c>
      <c r="AQ46" s="72">
        <v>736.40002400000003</v>
      </c>
      <c r="AR46" s="94">
        <v>15.555182</v>
      </c>
      <c r="AS46" s="291">
        <v>711.35998500000005</v>
      </c>
      <c r="AT46" s="89">
        <v>7.8287630000000004</v>
      </c>
      <c r="AU46" s="72">
        <v>6216.4301759999998</v>
      </c>
      <c r="AV46" s="89">
        <v>8.3493259999999996</v>
      </c>
      <c r="AW46" s="71">
        <v>371.58999599999999</v>
      </c>
      <c r="AX46" s="94">
        <v>8.7185210000000009</v>
      </c>
      <c r="AY46" s="51">
        <v>1488.5</v>
      </c>
      <c r="AZ46" s="94">
        <v>4.1419829999999997</v>
      </c>
      <c r="BA46" s="51">
        <v>6435.6938479999999</v>
      </c>
      <c r="BB46" s="89">
        <v>8.0483469999999997</v>
      </c>
      <c r="BC46" s="72">
        <v>5230.5</v>
      </c>
      <c r="BD46" s="89">
        <v>7.7402009999999999</v>
      </c>
      <c r="BE46" s="72">
        <v>4764.9184569999998</v>
      </c>
      <c r="BF46" s="94">
        <v>8.0461419999999997</v>
      </c>
      <c r="BG46" s="291">
        <v>361.16</v>
      </c>
      <c r="BH46" s="292">
        <v>13.584490879787891</v>
      </c>
      <c r="BI46" s="72">
        <v>4227.3</v>
      </c>
      <c r="BJ46" s="94">
        <v>10.964656</v>
      </c>
      <c r="BK46" s="342">
        <v>38.873019999999997</v>
      </c>
    </row>
    <row r="47" spans="1:63">
      <c r="A47" s="316">
        <v>32</v>
      </c>
      <c r="B47" s="310">
        <v>37500</v>
      </c>
      <c r="C47" s="51">
        <v>815.28</v>
      </c>
      <c r="D47" s="94">
        <v>53.528892999999997</v>
      </c>
      <c r="E47" s="51">
        <v>7591.93</v>
      </c>
      <c r="F47" s="89">
        <v>45.775481999999997</v>
      </c>
      <c r="G47" s="72">
        <v>1172.0600589999999</v>
      </c>
      <c r="H47" s="94">
        <v>17.563192000000001</v>
      </c>
      <c r="I47" s="51">
        <v>362.26998900000001</v>
      </c>
      <c r="J47" s="89">
        <v>26.458458</v>
      </c>
      <c r="K47" s="113">
        <v>4.7692370000000004</v>
      </c>
      <c r="L47" s="105">
        <v>5.282241</v>
      </c>
      <c r="M47" s="105">
        <v>11.104073</v>
      </c>
      <c r="N47" s="105">
        <v>5.0951420000000001</v>
      </c>
      <c r="O47" s="94">
        <v>13.229668</v>
      </c>
      <c r="P47" s="51">
        <v>7773.6298829999996</v>
      </c>
      <c r="Q47" s="89">
        <v>12.701833000000001</v>
      </c>
      <c r="R47" s="113">
        <v>3.9403670000000002</v>
      </c>
      <c r="S47" s="105">
        <v>4.2339000000000002</v>
      </c>
      <c r="T47" s="94">
        <v>3.3730799999999999</v>
      </c>
      <c r="U47" s="51">
        <v>2928.3000489999999</v>
      </c>
      <c r="V47" s="89">
        <v>3.150703</v>
      </c>
      <c r="W47" s="70">
        <v>8623</v>
      </c>
      <c r="X47" s="94">
        <v>2.494907</v>
      </c>
      <c r="Y47" s="69">
        <v>6180.3999020000001</v>
      </c>
      <c r="Z47" s="89">
        <v>5.6424089999999998</v>
      </c>
      <c r="AA47" s="72">
        <v>1581.6180420000001</v>
      </c>
      <c r="AB47" s="93">
        <v>13.235410543465598</v>
      </c>
      <c r="AC47" s="51">
        <v>2777.4499510000001</v>
      </c>
      <c r="AD47" s="89">
        <v>7.3565519999999998</v>
      </c>
      <c r="AE47" s="72">
        <v>2769.030029</v>
      </c>
      <c r="AF47" s="94">
        <v>5.5711060000000003</v>
      </c>
      <c r="AG47" s="51">
        <v>9072.2099610000005</v>
      </c>
      <c r="AH47" s="89">
        <v>3.621397</v>
      </c>
      <c r="AI47" s="72">
        <v>2991.360107</v>
      </c>
      <c r="AJ47" s="94">
        <v>0.82266600000000001</v>
      </c>
      <c r="AK47" s="51">
        <v>419.31</v>
      </c>
      <c r="AL47" s="89">
        <v>2.6544409130858551</v>
      </c>
      <c r="AM47" s="72">
        <v>21278</v>
      </c>
      <c r="AN47" s="89">
        <v>12.572794</v>
      </c>
      <c r="AO47" s="70">
        <v>9383.2900389999995</v>
      </c>
      <c r="AP47" s="89">
        <v>21.678142999999999</v>
      </c>
      <c r="AQ47" s="72">
        <v>646.419983</v>
      </c>
      <c r="AR47" s="94">
        <v>12.945401</v>
      </c>
      <c r="AS47" s="291">
        <v>638.01000999999997</v>
      </c>
      <c r="AT47" s="89">
        <v>6.8501669999999999</v>
      </c>
      <c r="AU47" s="72">
        <v>5728.4599609999996</v>
      </c>
      <c r="AV47" s="89">
        <v>7.5395440000000002</v>
      </c>
      <c r="AW47" s="71">
        <v>296.35998499999999</v>
      </c>
      <c r="AX47" s="94">
        <v>7.2112509999999999</v>
      </c>
      <c r="AY47" s="51">
        <v>1352.3000489999999</v>
      </c>
      <c r="AZ47" s="94">
        <v>3.6854520000000002</v>
      </c>
      <c r="BA47" s="51">
        <v>5431.6948240000002</v>
      </c>
      <c r="BB47" s="89">
        <v>6.8214629999999996</v>
      </c>
      <c r="BC47" s="72">
        <v>4783</v>
      </c>
      <c r="BD47" s="89">
        <v>7.1349710000000002</v>
      </c>
      <c r="BE47" s="72">
        <v>4191.7900390000004</v>
      </c>
      <c r="BF47" s="94">
        <v>6.9946580000000003</v>
      </c>
      <c r="BG47" s="291">
        <v>331.79</v>
      </c>
      <c r="BH47" s="292">
        <v>12.479782648538352</v>
      </c>
      <c r="BI47" s="72">
        <v>3721.8</v>
      </c>
      <c r="BJ47" s="94">
        <v>9.9670930000000002</v>
      </c>
      <c r="BK47" s="342">
        <v>38.873019999999997</v>
      </c>
    </row>
    <row r="48" spans="1:63">
      <c r="A48" s="316">
        <v>33</v>
      </c>
      <c r="B48" s="310">
        <v>37530</v>
      </c>
      <c r="C48" s="51">
        <v>885.76</v>
      </c>
      <c r="D48" s="94">
        <v>58.193134000000001</v>
      </c>
      <c r="E48" s="51">
        <v>8397.0300000000007</v>
      </c>
      <c r="F48" s="89">
        <v>50.562137999999997</v>
      </c>
      <c r="G48" s="72">
        <v>1329.75</v>
      </c>
      <c r="H48" s="94">
        <v>20.809664000000001</v>
      </c>
      <c r="I48" s="51">
        <v>373.5</v>
      </c>
      <c r="J48" s="89">
        <v>27.641224000000001</v>
      </c>
      <c r="K48" s="113">
        <v>4.7401460000000002</v>
      </c>
      <c r="L48" s="105">
        <v>5.3913549999999999</v>
      </c>
      <c r="M48" s="105">
        <v>11.460832999999999</v>
      </c>
      <c r="N48" s="105">
        <v>5.3327819999999999</v>
      </c>
      <c r="O48" s="94">
        <v>13.680504000000001</v>
      </c>
      <c r="P48" s="51">
        <v>8357.3203130000002</v>
      </c>
      <c r="Q48" s="89">
        <v>13.722191</v>
      </c>
      <c r="R48" s="113">
        <v>4.1649190000000003</v>
      </c>
      <c r="S48" s="105">
        <v>4.4371280000000004</v>
      </c>
      <c r="T48" s="94">
        <v>3.5707909999999998</v>
      </c>
      <c r="U48" s="51">
        <v>2995</v>
      </c>
      <c r="V48" s="89">
        <v>3.3439749999999999</v>
      </c>
      <c r="W48" s="70">
        <v>10168</v>
      </c>
      <c r="X48" s="94">
        <v>3.2015829999999998</v>
      </c>
      <c r="Y48" s="69">
        <v>6248.7998049999997</v>
      </c>
      <c r="Z48" s="89">
        <v>5.9704569999999997</v>
      </c>
      <c r="AA48" s="72">
        <v>1507.4959719999999</v>
      </c>
      <c r="AB48" s="93">
        <v>12.615136873887986</v>
      </c>
      <c r="AC48" s="51">
        <v>3150.040039</v>
      </c>
      <c r="AD48" s="89">
        <v>8.1950620000000001</v>
      </c>
      <c r="AE48" s="72">
        <v>3152.8500979999999</v>
      </c>
      <c r="AF48" s="94">
        <v>6.3374379999999997</v>
      </c>
      <c r="AG48" s="51">
        <v>9441.25</v>
      </c>
      <c r="AH48" s="89">
        <v>3.8651939999999998</v>
      </c>
      <c r="AI48" s="72">
        <v>2949.320068</v>
      </c>
      <c r="AJ48" s="94">
        <v>0.80214399999999997</v>
      </c>
      <c r="AK48" s="51">
        <v>369.04</v>
      </c>
      <c r="AL48" s="89">
        <v>2.3362068029982686</v>
      </c>
      <c r="AM48" s="72">
        <v>23557</v>
      </c>
      <c r="AN48" s="89">
        <v>13.347825</v>
      </c>
      <c r="AO48" s="70">
        <v>8640.4804690000001</v>
      </c>
      <c r="AP48" s="89">
        <v>20.43601</v>
      </c>
      <c r="AQ48" s="72">
        <v>658.919983</v>
      </c>
      <c r="AR48" s="94">
        <v>13.928687</v>
      </c>
      <c r="AS48" s="291">
        <v>659.57000700000003</v>
      </c>
      <c r="AT48" s="89">
        <v>7.2715059999999996</v>
      </c>
      <c r="AU48" s="72">
        <v>5967.7299800000001</v>
      </c>
      <c r="AV48" s="89">
        <v>7.9014949999999997</v>
      </c>
      <c r="AW48" s="71">
        <v>342.83999599999999</v>
      </c>
      <c r="AX48" s="94">
        <v>7.9560170000000001</v>
      </c>
      <c r="AY48" s="51">
        <v>1463.369995</v>
      </c>
      <c r="AZ48" s="94">
        <v>3.9095680000000002</v>
      </c>
      <c r="BA48" s="51">
        <v>6139.3935549999997</v>
      </c>
      <c r="BB48" s="89">
        <v>7.6289769999999999</v>
      </c>
      <c r="BC48" s="72">
        <v>4949.1000979999999</v>
      </c>
      <c r="BD48" s="89">
        <v>7.329993</v>
      </c>
      <c r="BE48" s="72">
        <v>4579.1191410000001</v>
      </c>
      <c r="BF48" s="94">
        <v>7.6438350000000002</v>
      </c>
      <c r="BG48" s="291">
        <v>357.22</v>
      </c>
      <c r="BH48" s="292">
        <v>13.436293587100307</v>
      </c>
      <c r="BI48" s="72">
        <v>4039.7</v>
      </c>
      <c r="BJ48" s="94">
        <v>10.453089</v>
      </c>
      <c r="BK48" s="342">
        <v>38.873019999999997</v>
      </c>
    </row>
    <row r="49" spans="1:63">
      <c r="A49" s="316">
        <v>34</v>
      </c>
      <c r="B49" s="310">
        <v>37561</v>
      </c>
      <c r="C49" s="51">
        <v>936.31</v>
      </c>
      <c r="D49" s="94">
        <v>61.782542999999997</v>
      </c>
      <c r="E49" s="51">
        <v>8896.09</v>
      </c>
      <c r="F49" s="89">
        <v>53.739390999999998</v>
      </c>
      <c r="G49" s="72">
        <v>1478.780029</v>
      </c>
      <c r="H49" s="94">
        <v>23.496701999999999</v>
      </c>
      <c r="I49" s="51">
        <v>406.35000600000001</v>
      </c>
      <c r="J49" s="89">
        <v>29.982392999999998</v>
      </c>
      <c r="K49" s="113">
        <v>4.7341470000000001</v>
      </c>
      <c r="L49" s="105">
        <v>5.7700310000000004</v>
      </c>
      <c r="M49" s="105">
        <v>12.597994999999999</v>
      </c>
      <c r="N49" s="105">
        <v>5.5704159999999998</v>
      </c>
      <c r="O49" s="94">
        <v>14.707838000000001</v>
      </c>
      <c r="P49" s="51">
        <v>8846.7099610000005</v>
      </c>
      <c r="Q49" s="89">
        <v>14.594735</v>
      </c>
      <c r="R49" s="113">
        <v>4.3253139999999997</v>
      </c>
      <c r="S49" s="105">
        <v>4.7758380000000002</v>
      </c>
      <c r="T49" s="94">
        <v>3.7834819999999998</v>
      </c>
      <c r="U49" s="51">
        <v>3025.1999510000001</v>
      </c>
      <c r="V49" s="89">
        <v>3.5117210000000001</v>
      </c>
      <c r="W49" s="70">
        <v>10509</v>
      </c>
      <c r="X49" s="94">
        <v>3.1498750000000002</v>
      </c>
      <c r="Y49" s="69">
        <v>6570.3999020000001</v>
      </c>
      <c r="Z49" s="89">
        <v>6.3181849999999997</v>
      </c>
      <c r="AA49" s="72">
        <v>1434.1820070000001</v>
      </c>
      <c r="AB49" s="93">
        <v>12.001625647045097</v>
      </c>
      <c r="AC49" s="51">
        <v>3326.6499020000001</v>
      </c>
      <c r="AD49" s="89">
        <v>8.6758129999999998</v>
      </c>
      <c r="AE49" s="72">
        <v>3320.320068</v>
      </c>
      <c r="AF49" s="94">
        <v>6.7388469999999998</v>
      </c>
      <c r="AG49" s="51">
        <v>10069.870117</v>
      </c>
      <c r="AH49" s="89">
        <v>4.0683579999999999</v>
      </c>
      <c r="AI49" s="72">
        <v>3228.820068</v>
      </c>
      <c r="AJ49" s="94">
        <v>0.88958599999999999</v>
      </c>
      <c r="AK49" s="51">
        <v>390.43</v>
      </c>
      <c r="AL49" s="89">
        <v>2.4716161448477507</v>
      </c>
      <c r="AM49" s="72">
        <v>25919</v>
      </c>
      <c r="AN49" s="89">
        <v>14.687396</v>
      </c>
      <c r="AO49" s="70">
        <v>9215.5595699999994</v>
      </c>
      <c r="AP49" s="89">
        <v>21.175369</v>
      </c>
      <c r="AQ49" s="72">
        <v>724.79998799999998</v>
      </c>
      <c r="AR49" s="94">
        <v>15.673477</v>
      </c>
      <c r="AS49" s="291">
        <v>629.21997099999999</v>
      </c>
      <c r="AT49" s="89">
        <v>6.9453060000000004</v>
      </c>
      <c r="AU49" s="72">
        <v>6156.830078</v>
      </c>
      <c r="AV49" s="89">
        <v>8.3493259999999996</v>
      </c>
      <c r="AW49" s="71">
        <v>361.98998999999998</v>
      </c>
      <c r="AX49" s="94">
        <v>8.3697789999999994</v>
      </c>
      <c r="AY49" s="51">
        <v>1391.530029</v>
      </c>
      <c r="AZ49" s="94">
        <v>3.7850579999999998</v>
      </c>
      <c r="BA49" s="51">
        <v>6685.5932620000003</v>
      </c>
      <c r="BB49" s="89">
        <v>8.4097190000000008</v>
      </c>
      <c r="BC49" s="72">
        <v>5117.5</v>
      </c>
      <c r="BD49" s="89">
        <v>7.7536500000000004</v>
      </c>
      <c r="BE49" s="72">
        <v>4646.6689450000003</v>
      </c>
      <c r="BF49" s="94">
        <v>7.9455640000000001</v>
      </c>
      <c r="BG49" s="291">
        <v>364.9</v>
      </c>
      <c r="BH49" s="292">
        <v>13.725164984015382</v>
      </c>
      <c r="BI49" s="72">
        <v>4169.3999999999996</v>
      </c>
      <c r="BJ49" s="94">
        <v>10.922024</v>
      </c>
      <c r="BK49" s="342">
        <v>38.873019999999997</v>
      </c>
    </row>
    <row r="50" spans="1:63">
      <c r="A50" s="316">
        <v>35</v>
      </c>
      <c r="B50" s="310">
        <v>37591</v>
      </c>
      <c r="C50" s="51">
        <v>879.82</v>
      </c>
      <c r="D50" s="94">
        <v>58.002482999999998</v>
      </c>
      <c r="E50" s="51">
        <v>8341.6299999999992</v>
      </c>
      <c r="F50" s="89">
        <v>50.602879000000001</v>
      </c>
      <c r="G50" s="72">
        <v>1335.51001</v>
      </c>
      <c r="H50" s="94">
        <v>20.657084999999999</v>
      </c>
      <c r="I50" s="51">
        <v>383.08999599999999</v>
      </c>
      <c r="J50" s="89">
        <v>28.127268000000001</v>
      </c>
      <c r="K50" s="113">
        <v>4.8433320000000002</v>
      </c>
      <c r="L50" s="105">
        <v>5.4683719999999996</v>
      </c>
      <c r="M50" s="105">
        <v>11.639215</v>
      </c>
      <c r="N50" s="105">
        <v>5.3148929999999996</v>
      </c>
      <c r="O50" s="94">
        <v>13.850491999999999</v>
      </c>
      <c r="P50" s="51">
        <v>8343.1904300000006</v>
      </c>
      <c r="Q50" s="89">
        <v>13.681284</v>
      </c>
      <c r="R50" s="113">
        <v>4.1495490000000004</v>
      </c>
      <c r="S50" s="105">
        <v>4.6028589999999996</v>
      </c>
      <c r="T50" s="94">
        <v>3.558808</v>
      </c>
      <c r="U50" s="51">
        <v>2975.5</v>
      </c>
      <c r="V50" s="89">
        <v>3.311156</v>
      </c>
      <c r="W50" s="70">
        <v>11268</v>
      </c>
      <c r="X50" s="94">
        <v>3.438577</v>
      </c>
      <c r="Y50" s="69">
        <v>6614.5</v>
      </c>
      <c r="Z50" s="89">
        <v>6.1935260000000003</v>
      </c>
      <c r="AA50" s="72">
        <v>1357.654053</v>
      </c>
      <c r="AB50" s="93">
        <v>11.361218884891171</v>
      </c>
      <c r="AC50" s="51">
        <v>3063.9099120000001</v>
      </c>
      <c r="AD50" s="89">
        <v>8.2733249999999998</v>
      </c>
      <c r="AE50" s="72">
        <v>2892.6298830000001</v>
      </c>
      <c r="AF50" s="94">
        <v>5.9846830000000004</v>
      </c>
      <c r="AG50" s="51">
        <v>9321.2900389999995</v>
      </c>
      <c r="AH50" s="89">
        <v>3.7737699999999998</v>
      </c>
      <c r="AI50" s="72">
        <v>3377.280029</v>
      </c>
      <c r="AJ50" s="94">
        <v>0.94490600000000002</v>
      </c>
      <c r="AK50" s="51">
        <v>424.94</v>
      </c>
      <c r="AL50" s="89">
        <v>2.6900816140962611</v>
      </c>
      <c r="AM50" s="72">
        <v>23508</v>
      </c>
      <c r="AN50" s="89">
        <v>13.969768</v>
      </c>
      <c r="AO50" s="70">
        <v>8578.9501949999994</v>
      </c>
      <c r="AP50" s="89">
        <v>20.554310000000001</v>
      </c>
      <c r="AQ50" s="72">
        <v>627.54998799999998</v>
      </c>
      <c r="AR50" s="94">
        <v>13.566421999999999</v>
      </c>
      <c r="AS50" s="291">
        <v>646.32000700000003</v>
      </c>
      <c r="AT50" s="89">
        <v>6.8229829999999998</v>
      </c>
      <c r="AU50" s="72">
        <v>6127.0898440000001</v>
      </c>
      <c r="AV50" s="89">
        <v>7.6377009999999999</v>
      </c>
      <c r="AW50" s="71">
        <v>322.73001099999999</v>
      </c>
      <c r="AX50" s="94">
        <v>7.8082459999999996</v>
      </c>
      <c r="AY50" s="51">
        <v>1341.030029</v>
      </c>
      <c r="AZ50" s="94">
        <v>3.5443410000000002</v>
      </c>
      <c r="BA50" s="51">
        <v>6036.8935549999997</v>
      </c>
      <c r="BB50" s="89">
        <v>7.9011209999999998</v>
      </c>
      <c r="BC50" s="72">
        <v>4630.7998049999997</v>
      </c>
      <c r="BD50" s="89">
        <v>7.4712110000000003</v>
      </c>
      <c r="BE50" s="72">
        <v>4452.4296880000002</v>
      </c>
      <c r="BF50" s="94">
        <v>7.4518250000000004</v>
      </c>
      <c r="BG50" s="291">
        <v>356.48</v>
      </c>
      <c r="BH50" s="292">
        <v>13.408459975142172</v>
      </c>
      <c r="BI50" s="72">
        <v>3940.4</v>
      </c>
      <c r="BJ50" s="94">
        <v>10.359301</v>
      </c>
      <c r="BK50" s="342">
        <v>38.873019999999997</v>
      </c>
    </row>
    <row r="51" spans="1:63">
      <c r="A51" s="316">
        <v>36</v>
      </c>
      <c r="B51" s="310">
        <v>37622</v>
      </c>
      <c r="C51" s="51">
        <v>855.7</v>
      </c>
      <c r="D51" s="94">
        <v>56.853935</v>
      </c>
      <c r="E51" s="51">
        <v>8053.81</v>
      </c>
      <c r="F51" s="89">
        <v>49.107784000000002</v>
      </c>
      <c r="G51" s="72">
        <v>1320.910034</v>
      </c>
      <c r="H51" s="94">
        <v>20.716432999999999</v>
      </c>
      <c r="I51" s="51">
        <v>372.17001299999998</v>
      </c>
      <c r="J51" s="89">
        <v>27.67794</v>
      </c>
      <c r="K51" s="113">
        <v>4.8437809999999999</v>
      </c>
      <c r="L51" s="105">
        <v>5.2986089999999999</v>
      </c>
      <c r="M51" s="105">
        <v>11.456239</v>
      </c>
      <c r="N51" s="105">
        <v>5.295814</v>
      </c>
      <c r="O51" s="94">
        <v>13.699764</v>
      </c>
      <c r="P51" s="51">
        <v>8125.0698240000002</v>
      </c>
      <c r="Q51" s="89">
        <v>13.395241</v>
      </c>
      <c r="R51" s="113">
        <v>4.0749649999999997</v>
      </c>
      <c r="S51" s="105">
        <v>4.6023500000000004</v>
      </c>
      <c r="T51" s="94">
        <v>3.459657</v>
      </c>
      <c r="U51" s="51">
        <v>2935.3999020000001</v>
      </c>
      <c r="V51" s="89">
        <v>3.5411090000000001</v>
      </c>
      <c r="W51" s="70">
        <v>10941</v>
      </c>
      <c r="X51" s="94">
        <v>3.4356390000000001</v>
      </c>
      <c r="Y51" s="69">
        <v>6569.5</v>
      </c>
      <c r="Z51" s="89">
        <v>6.4763510000000002</v>
      </c>
      <c r="AA51" s="72">
        <v>1499.8149410000001</v>
      </c>
      <c r="AB51" s="93">
        <v>12.550859914481572</v>
      </c>
      <c r="AC51" s="51">
        <v>2937.8798830000001</v>
      </c>
      <c r="AD51" s="89">
        <v>8.0735419999999998</v>
      </c>
      <c r="AE51" s="72">
        <v>2747.830078</v>
      </c>
      <c r="AF51" s="94">
        <v>6.0434130000000001</v>
      </c>
      <c r="AG51" s="51">
        <v>9258.9501949999994</v>
      </c>
      <c r="AH51" s="89">
        <v>3.8713090000000001</v>
      </c>
      <c r="AI51" s="72">
        <v>3250.3798830000001</v>
      </c>
      <c r="AJ51" s="94">
        <v>0.94714799999999999</v>
      </c>
      <c r="AK51" s="51">
        <v>388.44</v>
      </c>
      <c r="AL51" s="89">
        <v>2.4590184547925631</v>
      </c>
      <c r="AM51" s="72">
        <v>22532</v>
      </c>
      <c r="AN51" s="89">
        <v>14.359626</v>
      </c>
      <c r="AO51" s="70">
        <v>8339.9404300000006</v>
      </c>
      <c r="AP51" s="89">
        <v>20.021967</v>
      </c>
      <c r="AQ51" s="72">
        <v>591.85998500000005</v>
      </c>
      <c r="AR51" s="94">
        <v>13.034115</v>
      </c>
      <c r="AS51" s="291">
        <v>664.77002000000005</v>
      </c>
      <c r="AT51" s="89">
        <v>7.3368130000000003</v>
      </c>
      <c r="AU51" s="72">
        <v>5954.3500979999999</v>
      </c>
      <c r="AV51" s="89">
        <v>7.5844129999999996</v>
      </c>
      <c r="AW51" s="71">
        <v>294.94000199999999</v>
      </c>
      <c r="AX51" s="94">
        <v>7.2910570000000003</v>
      </c>
      <c r="AY51" s="51">
        <v>1291.4399410000001</v>
      </c>
      <c r="AZ51" s="94">
        <v>3.5000719999999998</v>
      </c>
      <c r="BA51" s="51">
        <v>5947.6943359999996</v>
      </c>
      <c r="BB51" s="89">
        <v>8.2124670000000002</v>
      </c>
      <c r="BC51" s="72">
        <v>4422.5</v>
      </c>
      <c r="BD51" s="89">
        <v>7.2145149999999996</v>
      </c>
      <c r="BE51" s="72">
        <v>5015.1367190000001</v>
      </c>
      <c r="BF51" s="94">
        <v>8.1467189999999992</v>
      </c>
      <c r="BG51" s="291">
        <v>370.01</v>
      </c>
      <c r="BH51" s="292">
        <v>13.917370557663485</v>
      </c>
      <c r="BI51" s="72">
        <v>3567.4</v>
      </c>
      <c r="BJ51" s="94">
        <v>10.202014</v>
      </c>
      <c r="BK51" s="342">
        <v>38.873019999999997</v>
      </c>
    </row>
    <row r="52" spans="1:63">
      <c r="A52" s="316">
        <v>37</v>
      </c>
      <c r="B52" s="310">
        <v>37653</v>
      </c>
      <c r="C52" s="51">
        <v>841.15</v>
      </c>
      <c r="D52" s="94">
        <v>56.087643</v>
      </c>
      <c r="E52" s="51">
        <v>7891.08</v>
      </c>
      <c r="F52" s="89">
        <v>48.210929999999998</v>
      </c>
      <c r="G52" s="72">
        <v>1337.5200199999999</v>
      </c>
      <c r="H52" s="94">
        <v>21.326733000000001</v>
      </c>
      <c r="I52" s="51">
        <v>360.51998900000001</v>
      </c>
      <c r="J52" s="89">
        <v>26.846563</v>
      </c>
      <c r="K52" s="113">
        <v>4.9125040000000002</v>
      </c>
      <c r="L52" s="105">
        <v>5.1040460000000003</v>
      </c>
      <c r="M52" s="105">
        <v>11.110215999999999</v>
      </c>
      <c r="N52" s="105">
        <v>5.1715730000000004</v>
      </c>
      <c r="O52" s="94">
        <v>13.348497</v>
      </c>
      <c r="P52" s="51">
        <v>7972.6000979999999</v>
      </c>
      <c r="Q52" s="89">
        <v>13.16925</v>
      </c>
      <c r="R52" s="113">
        <v>4.0004400000000002</v>
      </c>
      <c r="S52" s="105">
        <v>4.5132750000000001</v>
      </c>
      <c r="T52" s="94">
        <v>3.3726389999999999</v>
      </c>
      <c r="U52" s="51">
        <v>2778.3999020000001</v>
      </c>
      <c r="V52" s="89">
        <v>3.484842</v>
      </c>
      <c r="W52" s="70">
        <v>10281</v>
      </c>
      <c r="X52" s="94">
        <v>3.2522899999999999</v>
      </c>
      <c r="Y52" s="69">
        <v>6555.1000979999999</v>
      </c>
      <c r="Z52" s="89">
        <v>6.5816610000000004</v>
      </c>
      <c r="AA52" s="72">
        <v>1511.9320070000001</v>
      </c>
      <c r="AB52" s="93">
        <v>12.652258822962327</v>
      </c>
      <c r="AC52" s="51">
        <v>2754.070068</v>
      </c>
      <c r="AD52" s="89">
        <v>7.6831579999999997</v>
      </c>
      <c r="AE52" s="72">
        <v>2547.0500489999999</v>
      </c>
      <c r="AF52" s="94">
        <v>5.606465</v>
      </c>
      <c r="AG52" s="51">
        <v>9122.6601559999999</v>
      </c>
      <c r="AH52" s="89">
        <v>3.7988499999999998</v>
      </c>
      <c r="AI52" s="72">
        <v>3283.6599120000001</v>
      </c>
      <c r="AJ52" s="94">
        <v>0.969634</v>
      </c>
      <c r="AK52" s="51">
        <v>399.22</v>
      </c>
      <c r="AL52" s="89">
        <v>2.5272612180060938</v>
      </c>
      <c r="AM52" s="72">
        <v>23279</v>
      </c>
      <c r="AN52" s="89">
        <v>14.742421</v>
      </c>
      <c r="AO52" s="70">
        <v>8363.0400389999995</v>
      </c>
      <c r="AP52" s="89">
        <v>20.228988999999999</v>
      </c>
      <c r="AQ52" s="72">
        <v>575.42999299999997</v>
      </c>
      <c r="AR52" s="94">
        <v>12.560955999999999</v>
      </c>
      <c r="AS52" s="291">
        <v>646.79998799999998</v>
      </c>
      <c r="AT52" s="89">
        <v>7.0461109999999998</v>
      </c>
      <c r="AU52" s="72">
        <v>5927.0600590000004</v>
      </c>
      <c r="AV52" s="89">
        <v>7.3356389999999996</v>
      </c>
      <c r="AW52" s="71">
        <v>266.209991</v>
      </c>
      <c r="AX52" s="94">
        <v>6.7371540000000003</v>
      </c>
      <c r="AY52" s="51">
        <v>1273.849976</v>
      </c>
      <c r="AZ52" s="94">
        <v>3.466256</v>
      </c>
      <c r="BA52" s="51">
        <v>5999.3940430000002</v>
      </c>
      <c r="BB52" s="89">
        <v>8.2754670000000008</v>
      </c>
      <c r="BC52" s="72">
        <v>4148.2001950000003</v>
      </c>
      <c r="BD52" s="89">
        <v>6.8099639999999999</v>
      </c>
      <c r="BE52" s="72">
        <v>4432.4399409999996</v>
      </c>
      <c r="BF52" s="94">
        <v>7.3603909999999999</v>
      </c>
      <c r="BG52" s="291">
        <v>361.32</v>
      </c>
      <c r="BH52" s="292">
        <v>13.590509152216081</v>
      </c>
      <c r="BI52" s="72">
        <v>3655.6</v>
      </c>
      <c r="BJ52" s="94">
        <v>9.7132939999999994</v>
      </c>
      <c r="BK52" s="342">
        <v>38.873019999999997</v>
      </c>
    </row>
    <row r="53" spans="1:63">
      <c r="A53" s="316">
        <v>38</v>
      </c>
      <c r="B53" s="310">
        <v>37681</v>
      </c>
      <c r="C53" s="51">
        <v>848.18</v>
      </c>
      <c r="D53" s="94">
        <v>55.981926000000001</v>
      </c>
      <c r="E53" s="51">
        <v>7992.13</v>
      </c>
      <c r="F53" s="89">
        <v>48.673164</v>
      </c>
      <c r="G53" s="72">
        <v>1341.170044</v>
      </c>
      <c r="H53" s="94">
        <v>21.403016999999998</v>
      </c>
      <c r="I53" s="51">
        <v>364.540009</v>
      </c>
      <c r="J53" s="89">
        <v>26.842831</v>
      </c>
      <c r="K53" s="113">
        <v>4.9045110000000003</v>
      </c>
      <c r="L53" s="105">
        <v>5.0845890000000002</v>
      </c>
      <c r="M53" s="105">
        <v>11.245615000000001</v>
      </c>
      <c r="N53" s="105">
        <v>5.1560430000000004</v>
      </c>
      <c r="O53" s="94">
        <v>13.542813000000001</v>
      </c>
      <c r="P53" s="51">
        <v>8051.8598629999997</v>
      </c>
      <c r="Q53" s="89">
        <v>13.265128000000001</v>
      </c>
      <c r="R53" s="113">
        <v>3.9463400000000002</v>
      </c>
      <c r="S53" s="105">
        <v>4.4783900000000001</v>
      </c>
      <c r="T53" s="94">
        <v>3.342635</v>
      </c>
      <c r="U53" s="51">
        <v>2848.6000979999999</v>
      </c>
      <c r="V53" s="89">
        <v>3.5973760000000001</v>
      </c>
      <c r="W53" s="70">
        <v>11274</v>
      </c>
      <c r="X53" s="94">
        <v>3.645184</v>
      </c>
      <c r="Y53" s="69">
        <v>6343.2998049999997</v>
      </c>
      <c r="Z53" s="89">
        <v>6.423699</v>
      </c>
      <c r="AA53" s="72">
        <v>1510.5780030000001</v>
      </c>
      <c r="AB53" s="93">
        <v>12.640928148715064</v>
      </c>
      <c r="AC53" s="51">
        <v>2618.459961</v>
      </c>
      <c r="AD53" s="89">
        <v>7.3663280000000002</v>
      </c>
      <c r="AE53" s="72">
        <v>2423.8701169999999</v>
      </c>
      <c r="AF53" s="94">
        <v>5.347988</v>
      </c>
      <c r="AG53" s="51">
        <v>8634.4501949999994</v>
      </c>
      <c r="AH53" s="89">
        <v>3.5348989999999998</v>
      </c>
      <c r="AI53" s="72">
        <v>3048.719971</v>
      </c>
      <c r="AJ53" s="94">
        <v>0.92196199999999995</v>
      </c>
      <c r="AK53" s="51">
        <v>398</v>
      </c>
      <c r="AL53" s="89">
        <v>2.5195380110375862</v>
      </c>
      <c r="AM53" s="72">
        <v>21605</v>
      </c>
      <c r="AN53" s="89">
        <v>13.672567000000001</v>
      </c>
      <c r="AO53" s="70">
        <v>7972.7099609999996</v>
      </c>
      <c r="AP53" s="89">
        <v>19.105156000000001</v>
      </c>
      <c r="AQ53" s="72">
        <v>535.70001200000002</v>
      </c>
      <c r="AR53" s="94">
        <v>11.104506000000001</v>
      </c>
      <c r="AS53" s="291">
        <v>635.71997099999999</v>
      </c>
      <c r="AT53" s="89">
        <v>6.9076789999999999</v>
      </c>
      <c r="AU53" s="72">
        <v>5914.0297849999997</v>
      </c>
      <c r="AV53" s="89">
        <v>7.4249429999999998</v>
      </c>
      <c r="AW53" s="71">
        <v>248.53999300000001</v>
      </c>
      <c r="AX53" s="94">
        <v>6.5143899999999997</v>
      </c>
      <c r="AY53" s="51">
        <v>1267.8199460000001</v>
      </c>
      <c r="AZ53" s="94">
        <v>3.3901669999999999</v>
      </c>
      <c r="BA53" s="51">
        <v>5870.4941410000001</v>
      </c>
      <c r="BB53" s="89">
        <v>8.153969</v>
      </c>
      <c r="BC53" s="72">
        <v>4085.6000979999999</v>
      </c>
      <c r="BD53" s="89">
        <v>6.8369330000000001</v>
      </c>
      <c r="BE53" s="72">
        <v>4321.2001950000003</v>
      </c>
      <c r="BF53" s="94">
        <v>7.1226649999999996</v>
      </c>
      <c r="BG53" s="291">
        <v>364.55</v>
      </c>
      <c r="BH53" s="292">
        <v>13.712000034236306</v>
      </c>
      <c r="BI53" s="72">
        <v>3613.3</v>
      </c>
      <c r="BJ53" s="94">
        <v>9.7045659999999998</v>
      </c>
      <c r="BK53" s="342">
        <v>38.873019999999997</v>
      </c>
    </row>
    <row r="54" spans="1:63">
      <c r="A54" s="316">
        <v>39</v>
      </c>
      <c r="B54" s="310">
        <v>37712</v>
      </c>
      <c r="C54" s="51">
        <v>916.92</v>
      </c>
      <c r="D54" s="94">
        <v>60.963462999999997</v>
      </c>
      <c r="E54" s="51">
        <v>8480.09</v>
      </c>
      <c r="F54" s="89">
        <v>51.811329000000001</v>
      </c>
      <c r="G54" s="72">
        <v>1464.3100589999999</v>
      </c>
      <c r="H54" s="94">
        <v>23.267834000000001</v>
      </c>
      <c r="I54" s="51">
        <v>398.67999300000002</v>
      </c>
      <c r="J54" s="89">
        <v>29.669101999999999</v>
      </c>
      <c r="K54" s="113">
        <v>4.9506129999999997</v>
      </c>
      <c r="L54" s="105">
        <v>5.5450549999999996</v>
      </c>
      <c r="M54" s="105">
        <v>12.298719</v>
      </c>
      <c r="N54" s="105">
        <v>5.5960650000000003</v>
      </c>
      <c r="O54" s="94">
        <v>14.684464</v>
      </c>
      <c r="P54" s="51">
        <v>8701.9697269999997</v>
      </c>
      <c r="Q54" s="89">
        <v>14.404769</v>
      </c>
      <c r="R54" s="113">
        <v>4.3293189999999999</v>
      </c>
      <c r="S54" s="105">
        <v>4.8112440000000003</v>
      </c>
      <c r="T54" s="94">
        <v>3.654693</v>
      </c>
      <c r="U54" s="51">
        <v>2970.8999020000001</v>
      </c>
      <c r="V54" s="89">
        <v>3.8374519999999999</v>
      </c>
      <c r="W54" s="70">
        <v>12557</v>
      </c>
      <c r="X54" s="94">
        <v>4.4091440000000004</v>
      </c>
      <c r="Y54" s="69">
        <v>6586.1000979999999</v>
      </c>
      <c r="Z54" s="89">
        <v>6.9107430000000001</v>
      </c>
      <c r="AA54" s="72">
        <v>1521.44397</v>
      </c>
      <c r="AB54" s="93">
        <v>12.731857520015666</v>
      </c>
      <c r="AC54" s="51">
        <v>2953.669922</v>
      </c>
      <c r="AD54" s="89">
        <v>8.6393120000000003</v>
      </c>
      <c r="AE54" s="72">
        <v>2942.040039</v>
      </c>
      <c r="AF54" s="94">
        <v>6.671138</v>
      </c>
      <c r="AG54" s="51">
        <v>8717.2197269999997</v>
      </c>
      <c r="AH54" s="89">
        <v>3.5866530000000001</v>
      </c>
      <c r="AI54" s="72">
        <v>2959.790039</v>
      </c>
      <c r="AJ54" s="94">
        <v>0.86619500000000005</v>
      </c>
      <c r="AK54" s="51">
        <v>450.86</v>
      </c>
      <c r="AL54" s="89">
        <v>2.8541681096894629</v>
      </c>
      <c r="AM54" s="72">
        <v>23887</v>
      </c>
      <c r="AN54" s="89">
        <v>15.498191</v>
      </c>
      <c r="AO54" s="70">
        <v>7831.419922</v>
      </c>
      <c r="AP54" s="89">
        <v>18.957283</v>
      </c>
      <c r="AQ54" s="72">
        <v>599.34997599999997</v>
      </c>
      <c r="AR54" s="94">
        <v>12.767962000000001</v>
      </c>
      <c r="AS54" s="291">
        <v>630.36999500000002</v>
      </c>
      <c r="AT54" s="89">
        <v>6.8246219999999997</v>
      </c>
      <c r="AU54" s="72">
        <v>6509.8798829999996</v>
      </c>
      <c r="AV54" s="89">
        <v>8.6241610000000009</v>
      </c>
      <c r="AW54" s="71">
        <v>282.63000499999998</v>
      </c>
      <c r="AX54" s="94">
        <v>7.5138239999999996</v>
      </c>
      <c r="AY54" s="51">
        <v>1281.329956</v>
      </c>
      <c r="AZ54" s="94">
        <v>3.5169809999999999</v>
      </c>
      <c r="BA54" s="51">
        <v>6489.4936520000001</v>
      </c>
      <c r="BB54" s="89">
        <v>9.2789640000000002</v>
      </c>
      <c r="BC54" s="72">
        <v>4542.7001950000003</v>
      </c>
      <c r="BD54" s="89">
        <v>7.592098</v>
      </c>
      <c r="BE54" s="72">
        <v>4148.0498049999997</v>
      </c>
      <c r="BF54" s="94">
        <v>6.9123669999999997</v>
      </c>
      <c r="BG54" s="291">
        <v>374.63</v>
      </c>
      <c r="BH54" s="292">
        <v>14.091144727690807</v>
      </c>
      <c r="BI54" s="72">
        <v>3926</v>
      </c>
      <c r="BJ54" s="94">
        <v>10.751821</v>
      </c>
      <c r="BK54" s="342">
        <v>38.873019999999997</v>
      </c>
    </row>
    <row r="55" spans="1:63">
      <c r="A55" s="316">
        <v>40</v>
      </c>
      <c r="B55" s="310">
        <v>37742</v>
      </c>
      <c r="C55" s="51">
        <v>963.59</v>
      </c>
      <c r="D55" s="94">
        <v>64.306472999999997</v>
      </c>
      <c r="E55" s="51">
        <v>8850.26</v>
      </c>
      <c r="F55" s="89">
        <v>54.312221999999998</v>
      </c>
      <c r="G55" s="72">
        <v>1595.910034</v>
      </c>
      <c r="H55" s="94">
        <v>25.251324</v>
      </c>
      <c r="I55" s="51">
        <v>441</v>
      </c>
      <c r="J55" s="89">
        <v>32.893833000000001</v>
      </c>
      <c r="K55" s="113">
        <v>5.0412020000000002</v>
      </c>
      <c r="L55" s="105">
        <v>5.9666090000000001</v>
      </c>
      <c r="M55" s="105">
        <v>13.472175</v>
      </c>
      <c r="N55" s="105">
        <v>6.0360880000000003</v>
      </c>
      <c r="O55" s="94">
        <v>16.082637999999999</v>
      </c>
      <c r="P55" s="51">
        <v>9218.8896480000003</v>
      </c>
      <c r="Q55" s="89">
        <v>15.284446000000001</v>
      </c>
      <c r="R55" s="113">
        <v>4.5957369999999997</v>
      </c>
      <c r="S55" s="105">
        <v>5.1786779999999997</v>
      </c>
      <c r="T55" s="94">
        <v>3.924744</v>
      </c>
      <c r="U55" s="51">
        <v>2979.8000489999999</v>
      </c>
      <c r="V55" s="89">
        <v>4.0625220000000004</v>
      </c>
      <c r="W55" s="70">
        <v>13422</v>
      </c>
      <c r="X55" s="94">
        <v>4.6361480000000004</v>
      </c>
      <c r="Y55" s="69">
        <v>6859.7998049999997</v>
      </c>
      <c r="Z55" s="89">
        <v>7.5689080000000004</v>
      </c>
      <c r="AA55" s="72">
        <v>1576.260986</v>
      </c>
      <c r="AB55" s="93">
        <v>13.190581239814838</v>
      </c>
      <c r="AC55" s="51">
        <v>2991.75</v>
      </c>
      <c r="AD55" s="89">
        <v>9.1598210000000009</v>
      </c>
      <c r="AE55" s="72">
        <v>2982.679932</v>
      </c>
      <c r="AF55" s="94">
        <v>7.058853</v>
      </c>
      <c r="AG55" s="51">
        <v>9487.3798829999996</v>
      </c>
      <c r="AH55" s="89">
        <v>3.93859</v>
      </c>
      <c r="AI55" s="72">
        <v>3180.75</v>
      </c>
      <c r="AJ55" s="94">
        <v>0.96423800000000004</v>
      </c>
      <c r="AK55" s="51">
        <v>494.78</v>
      </c>
      <c r="AL55" s="89">
        <v>3.1322035605557206</v>
      </c>
      <c r="AM55" s="72">
        <v>24946</v>
      </c>
      <c r="AN55" s="89">
        <v>17.314001000000001</v>
      </c>
      <c r="AO55" s="70">
        <v>8424.5097659999992</v>
      </c>
      <c r="AP55" s="89">
        <v>20.081116000000002</v>
      </c>
      <c r="AQ55" s="72">
        <v>633.419983</v>
      </c>
      <c r="AR55" s="94">
        <v>13.677322</v>
      </c>
      <c r="AS55" s="291">
        <v>671.46002199999998</v>
      </c>
      <c r="AT55" s="89">
        <v>7.4198709999999997</v>
      </c>
      <c r="AU55" s="72">
        <v>6699.1801759999998</v>
      </c>
      <c r="AV55" s="89">
        <v>8.9813759999999991</v>
      </c>
      <c r="AW55" s="71">
        <v>280.57000699999998</v>
      </c>
      <c r="AX55" s="94">
        <v>7.9473130000000003</v>
      </c>
      <c r="AY55" s="51">
        <v>1349</v>
      </c>
      <c r="AZ55" s="94">
        <v>3.9566029999999999</v>
      </c>
      <c r="BA55" s="51">
        <v>6508.4931640000004</v>
      </c>
      <c r="BB55" s="89">
        <v>9.7739580000000004</v>
      </c>
      <c r="BC55" s="72">
        <v>4630.7998049999997</v>
      </c>
      <c r="BD55" s="89">
        <v>8.010135</v>
      </c>
      <c r="BE55" s="72">
        <v>4555.8789059999999</v>
      </c>
      <c r="BF55" s="94">
        <v>7.7718410000000002</v>
      </c>
      <c r="BG55" s="291">
        <v>403.82</v>
      </c>
      <c r="BH55" s="292">
        <v>15.189082792698663</v>
      </c>
      <c r="BI55" s="72">
        <v>4048.1</v>
      </c>
      <c r="BJ55" s="94">
        <v>11.406358000000001</v>
      </c>
      <c r="BK55" s="342">
        <v>38.873019999999997</v>
      </c>
    </row>
    <row r="56" spans="1:63">
      <c r="A56" s="316">
        <v>41</v>
      </c>
      <c r="B56" s="310">
        <v>37773</v>
      </c>
      <c r="C56" s="51">
        <v>974.5</v>
      </c>
      <c r="D56" s="94">
        <v>64.757499999999993</v>
      </c>
      <c r="E56" s="51">
        <v>8985.44</v>
      </c>
      <c r="F56" s="89">
        <v>55.050201000000001</v>
      </c>
      <c r="G56" s="72">
        <v>1622.8000489999999</v>
      </c>
      <c r="H56" s="94">
        <v>25.386948</v>
      </c>
      <c r="I56" s="51">
        <v>448.36999500000002</v>
      </c>
      <c r="J56" s="89">
        <v>33.218918000000002</v>
      </c>
      <c r="K56" s="113">
        <v>5.031625</v>
      </c>
      <c r="L56" s="105">
        <v>6.0703760000000004</v>
      </c>
      <c r="M56" s="105">
        <v>13.742965999999999</v>
      </c>
      <c r="N56" s="105">
        <v>6.0619750000000003</v>
      </c>
      <c r="O56" s="94">
        <v>16.441514999999999</v>
      </c>
      <c r="P56" s="51">
        <v>9342.4199219999991</v>
      </c>
      <c r="Q56" s="89">
        <v>15.456263999999999</v>
      </c>
      <c r="R56" s="113">
        <v>4.7178469999999999</v>
      </c>
      <c r="S56" s="105">
        <v>5.3256540000000001</v>
      </c>
      <c r="T56" s="94">
        <v>4.041766</v>
      </c>
      <c r="U56" s="51">
        <v>2998.8999020000001</v>
      </c>
      <c r="V56" s="89">
        <v>4.163805</v>
      </c>
      <c r="W56" s="70">
        <v>12973</v>
      </c>
      <c r="X56" s="94">
        <v>4.6317830000000004</v>
      </c>
      <c r="Y56" s="69">
        <v>6983.1000979999999</v>
      </c>
      <c r="Z56" s="89">
        <v>7.7663570000000002</v>
      </c>
      <c r="AA56" s="72">
        <v>1486.024048</v>
      </c>
      <c r="AB56" s="93">
        <v>12.435453965782862</v>
      </c>
      <c r="AC56" s="51">
        <v>3084.1000979999999</v>
      </c>
      <c r="AD56" s="89">
        <v>9.33521</v>
      </c>
      <c r="AE56" s="72">
        <v>3220.580078</v>
      </c>
      <c r="AF56" s="94">
        <v>7.508108</v>
      </c>
      <c r="AG56" s="51">
        <v>9577.1201170000004</v>
      </c>
      <c r="AH56" s="89">
        <v>3.9592939999999999</v>
      </c>
      <c r="AI56" s="72">
        <v>3607.1298830000001</v>
      </c>
      <c r="AJ56" s="94">
        <v>1.101858</v>
      </c>
      <c r="AK56" s="51">
        <v>505.5</v>
      </c>
      <c r="AL56" s="89">
        <v>3.2000664939183414</v>
      </c>
      <c r="AM56" s="72">
        <v>24677</v>
      </c>
      <c r="AN56" s="89">
        <v>17.058802</v>
      </c>
      <c r="AO56" s="70">
        <v>9083.1103519999997</v>
      </c>
      <c r="AP56" s="89">
        <v>21.500703999999999</v>
      </c>
      <c r="AQ56" s="72">
        <v>669.92999299999997</v>
      </c>
      <c r="AR56" s="94">
        <v>14.778902</v>
      </c>
      <c r="AS56" s="291">
        <v>691.96002199999998</v>
      </c>
      <c r="AT56" s="89">
        <v>7.6828909999999997</v>
      </c>
      <c r="AU56" s="72">
        <v>7054.9902339999999</v>
      </c>
      <c r="AV56" s="89">
        <v>9.2237690000000008</v>
      </c>
      <c r="AW56" s="71">
        <v>291.54998799999998</v>
      </c>
      <c r="AX56" s="94">
        <v>7.9533329999999998</v>
      </c>
      <c r="AY56" s="51">
        <v>1447.8900149999999</v>
      </c>
      <c r="AZ56" s="94">
        <v>4.0834169999999999</v>
      </c>
      <c r="BA56" s="51">
        <v>6861.9931640000004</v>
      </c>
      <c r="BB56" s="89">
        <v>10.057461</v>
      </c>
      <c r="BC56" s="72">
        <v>4813.7001950000003</v>
      </c>
      <c r="BD56" s="89">
        <v>7.9427079999999997</v>
      </c>
      <c r="BE56" s="72">
        <v>4872.1274409999996</v>
      </c>
      <c r="BF56" s="94">
        <v>8.1741510000000002</v>
      </c>
      <c r="BG56" s="291">
        <v>461.82</v>
      </c>
      <c r="BH56" s="292">
        <v>17.370665643239604</v>
      </c>
      <c r="BI56" s="72">
        <v>4031.2</v>
      </c>
      <c r="BJ56" s="94">
        <v>11.45872</v>
      </c>
      <c r="BK56" s="342">
        <v>38.873019999999997</v>
      </c>
    </row>
    <row r="57" spans="1:63">
      <c r="A57" s="316">
        <v>42</v>
      </c>
      <c r="B57" s="310">
        <v>37803</v>
      </c>
      <c r="C57" s="51">
        <v>990.31</v>
      </c>
      <c r="D57" s="94">
        <v>66.163071000000002</v>
      </c>
      <c r="E57" s="51">
        <v>9233.7999999999993</v>
      </c>
      <c r="F57" s="89">
        <v>56.767406000000001</v>
      </c>
      <c r="G57" s="72">
        <v>1735.0200199999999</v>
      </c>
      <c r="H57" s="94">
        <v>26.955090999999999</v>
      </c>
      <c r="I57" s="51">
        <v>476.01998900000001</v>
      </c>
      <c r="J57" s="89">
        <v>35.436866999999999</v>
      </c>
      <c r="K57" s="113">
        <v>4.866409</v>
      </c>
      <c r="L57" s="105">
        <v>6.3427639999999998</v>
      </c>
      <c r="M57" s="105">
        <v>14.480138999999999</v>
      </c>
      <c r="N57" s="105">
        <v>6.0916189999999997</v>
      </c>
      <c r="O57" s="94">
        <v>17.204151</v>
      </c>
      <c r="P57" s="51">
        <v>9555.1904300000006</v>
      </c>
      <c r="Q57" s="89">
        <v>15.868926999999999</v>
      </c>
      <c r="R57" s="113">
        <v>4.8677080000000004</v>
      </c>
      <c r="S57" s="105">
        <v>5.4639819999999997</v>
      </c>
      <c r="T57" s="94">
        <v>4.1557890000000004</v>
      </c>
      <c r="U57" s="51">
        <v>3106.6999510000001</v>
      </c>
      <c r="V57" s="89">
        <v>4.1112880000000001</v>
      </c>
      <c r="W57" s="70">
        <v>13572</v>
      </c>
      <c r="X57" s="94">
        <v>4.7671140000000003</v>
      </c>
      <c r="Y57" s="69">
        <v>7257.8999020000001</v>
      </c>
      <c r="Z57" s="89">
        <v>7.6742119999999998</v>
      </c>
      <c r="AA57" s="72">
        <v>1476.741943</v>
      </c>
      <c r="AB57" s="93">
        <v>12.357778783077432</v>
      </c>
      <c r="AC57" s="51">
        <v>3210.2700199999999</v>
      </c>
      <c r="AD57" s="89">
        <v>9.5219090000000008</v>
      </c>
      <c r="AE57" s="72">
        <v>3487.860107</v>
      </c>
      <c r="AF57" s="94">
        <v>7.815817</v>
      </c>
      <c r="AG57" s="51">
        <v>10134.830078000001</v>
      </c>
      <c r="AH57" s="89">
        <v>4.2180710000000001</v>
      </c>
      <c r="AI57" s="72">
        <v>3792.610107</v>
      </c>
      <c r="AJ57" s="94">
        <v>1.1738150000000001</v>
      </c>
      <c r="AK57" s="51">
        <v>507.99</v>
      </c>
      <c r="AL57" s="89">
        <v>3.2158294327311143</v>
      </c>
      <c r="AM57" s="72">
        <v>25132</v>
      </c>
      <c r="AN57" s="89">
        <v>16.921389000000001</v>
      </c>
      <c r="AO57" s="70">
        <v>9563.2099610000005</v>
      </c>
      <c r="AP57" s="89">
        <v>22.476652000000001</v>
      </c>
      <c r="AQ57" s="72">
        <v>713.52002000000005</v>
      </c>
      <c r="AR57" s="94">
        <v>16.043129</v>
      </c>
      <c r="AS57" s="291">
        <v>720.55999799999995</v>
      </c>
      <c r="AT57" s="89">
        <v>8.1673960000000001</v>
      </c>
      <c r="AU57" s="72">
        <v>7355.0698240000002</v>
      </c>
      <c r="AV57" s="89">
        <v>9.6447690000000001</v>
      </c>
      <c r="AW57" s="71">
        <v>317.48998999999998</v>
      </c>
      <c r="AX57" s="94">
        <v>8.3928419999999999</v>
      </c>
      <c r="AY57" s="51">
        <v>1558.869995</v>
      </c>
      <c r="AZ57" s="94">
        <v>4.4554049999999998</v>
      </c>
      <c r="BA57" s="51">
        <v>7061.6928710000002</v>
      </c>
      <c r="BB57" s="89">
        <v>10.232957000000001</v>
      </c>
      <c r="BC57" s="72">
        <v>5079.1000979999999</v>
      </c>
      <c r="BD57" s="89">
        <v>8.151726</v>
      </c>
      <c r="BE57" s="72">
        <v>5318.3159180000002</v>
      </c>
      <c r="BF57" s="94">
        <v>9.3444979999999997</v>
      </c>
      <c r="BG57" s="291">
        <v>484.11</v>
      </c>
      <c r="BH57" s="292">
        <v>18.209069673303997</v>
      </c>
      <c r="BI57" s="72">
        <v>4157</v>
      </c>
      <c r="BJ57" s="94">
        <v>11.336544</v>
      </c>
      <c r="BK57" s="342">
        <v>38.873019999999997</v>
      </c>
    </row>
    <row r="58" spans="1:63">
      <c r="A58" s="316">
        <v>43</v>
      </c>
      <c r="B58" s="310">
        <v>37834</v>
      </c>
      <c r="C58" s="51">
        <v>1008.01</v>
      </c>
      <c r="D58" s="94">
        <v>67.527702000000005</v>
      </c>
      <c r="E58" s="51">
        <v>9415.82</v>
      </c>
      <c r="F58" s="89">
        <v>58.040295</v>
      </c>
      <c r="G58" s="72">
        <v>1810.4499510000001</v>
      </c>
      <c r="H58" s="94">
        <v>28.302835000000002</v>
      </c>
      <c r="I58" s="51">
        <v>497.42001299999998</v>
      </c>
      <c r="J58" s="89">
        <v>37.132339000000002</v>
      </c>
      <c r="K58" s="113">
        <v>4.9043580000000002</v>
      </c>
      <c r="L58" s="105">
        <v>6.5567859999999998</v>
      </c>
      <c r="M58" s="105">
        <v>15.179698</v>
      </c>
      <c r="N58" s="105">
        <v>6.1622409999999999</v>
      </c>
      <c r="O58" s="94">
        <v>17.921923</v>
      </c>
      <c r="P58" s="51">
        <v>9770.5595699999994</v>
      </c>
      <c r="Q58" s="89">
        <v>16.248072000000001</v>
      </c>
      <c r="R58" s="113">
        <v>4.9898150000000001</v>
      </c>
      <c r="S58" s="105">
        <v>5.6757970000000002</v>
      </c>
      <c r="T58" s="94">
        <v>4.302816</v>
      </c>
      <c r="U58" s="51">
        <v>3202.8999020000001</v>
      </c>
      <c r="V58" s="89">
        <v>4.2575839999999996</v>
      </c>
      <c r="W58" s="70">
        <v>15174</v>
      </c>
      <c r="X58" s="94">
        <v>5.3520880000000002</v>
      </c>
      <c r="Y58" s="69">
        <v>7510.2998049999997</v>
      </c>
      <c r="Z58" s="89">
        <v>8.1085989999999999</v>
      </c>
      <c r="AA58" s="72">
        <v>1421.9830320000001</v>
      </c>
      <c r="AB58" s="93">
        <v>11.899541301743685</v>
      </c>
      <c r="AC58" s="51">
        <v>3311.419922</v>
      </c>
      <c r="AD58" s="89">
        <v>9.5445419999999999</v>
      </c>
      <c r="AE58" s="72">
        <v>3484.580078</v>
      </c>
      <c r="AF58" s="94">
        <v>7.7235050000000003</v>
      </c>
      <c r="AG58" s="51">
        <v>10908.990234000001</v>
      </c>
      <c r="AH58" s="89">
        <v>4.6890450000000001</v>
      </c>
      <c r="AI58" s="72">
        <v>4244.7299800000001</v>
      </c>
      <c r="AJ58" s="94">
        <v>1.3645050000000001</v>
      </c>
      <c r="AK58" s="51">
        <v>529.66999999999996</v>
      </c>
      <c r="AL58" s="89">
        <v>3.3530746188599956</v>
      </c>
      <c r="AM58" s="72">
        <v>25247</v>
      </c>
      <c r="AN58" s="89">
        <v>16.332474000000001</v>
      </c>
      <c r="AO58" s="70">
        <v>10343.549805000001</v>
      </c>
      <c r="AP58" s="89">
        <v>24.546879000000001</v>
      </c>
      <c r="AQ58" s="72">
        <v>759.46997099999999</v>
      </c>
      <c r="AR58" s="94">
        <v>17.292572</v>
      </c>
      <c r="AS58" s="291">
        <v>743.29998799999998</v>
      </c>
      <c r="AT58" s="89">
        <v>8.4442579999999996</v>
      </c>
      <c r="AU58" s="72">
        <v>7591.419922</v>
      </c>
      <c r="AV58" s="89">
        <v>9.5427099999999996</v>
      </c>
      <c r="AW58" s="71">
        <v>329.41000400000001</v>
      </c>
      <c r="AX58" s="94">
        <v>8.6396920000000001</v>
      </c>
      <c r="AY58" s="51">
        <v>1599.25</v>
      </c>
      <c r="AZ58" s="94">
        <v>4.5822209999999997</v>
      </c>
      <c r="BA58" s="51">
        <v>7111.2924800000001</v>
      </c>
      <c r="BB58" s="89">
        <v>10.142958999999999</v>
      </c>
      <c r="BC58" s="72">
        <v>5124.2001950000003</v>
      </c>
      <c r="BD58" s="89">
        <v>8.2461219999999997</v>
      </c>
      <c r="BE58" s="72">
        <v>5650.8046880000002</v>
      </c>
      <c r="BF58" s="94">
        <v>10.176542</v>
      </c>
      <c r="BG58" s="291">
        <v>537.71</v>
      </c>
      <c r="BH58" s="292">
        <v>20.225154526882616</v>
      </c>
      <c r="BI58" s="72">
        <v>4161.0600000000004</v>
      </c>
      <c r="BJ58" s="94">
        <v>11.353994</v>
      </c>
      <c r="BK58" s="342">
        <v>38.873019999999997</v>
      </c>
    </row>
    <row r="59" spans="1:63">
      <c r="A59" s="316">
        <v>44</v>
      </c>
      <c r="B59" s="310">
        <v>37865</v>
      </c>
      <c r="C59" s="51">
        <v>995.97</v>
      </c>
      <c r="D59" s="94">
        <v>66.535843</v>
      </c>
      <c r="E59" s="51">
        <v>9275.06</v>
      </c>
      <c r="F59" s="89">
        <v>57.329742000000003</v>
      </c>
      <c r="G59" s="72">
        <v>1786.9399410000001</v>
      </c>
      <c r="H59" s="94">
        <v>27.480630999999999</v>
      </c>
      <c r="I59" s="51">
        <v>487.67999300000002</v>
      </c>
      <c r="J59" s="89">
        <v>36.323920999999999</v>
      </c>
      <c r="K59" s="113">
        <v>5.030964</v>
      </c>
      <c r="L59" s="105">
        <v>6.5243580000000003</v>
      </c>
      <c r="M59" s="105">
        <v>14.931475000000001</v>
      </c>
      <c r="N59" s="105">
        <v>6.1517790000000003</v>
      </c>
      <c r="O59" s="94">
        <v>17.690147</v>
      </c>
      <c r="P59" s="51">
        <v>9649.6796880000002</v>
      </c>
      <c r="Q59" s="89">
        <v>16.006809000000001</v>
      </c>
      <c r="R59" s="113">
        <v>5.1285749999999997</v>
      </c>
      <c r="S59" s="105">
        <v>5.8357409999999996</v>
      </c>
      <c r="T59" s="94">
        <v>4.3388249999999999</v>
      </c>
      <c r="U59" s="51">
        <v>3176.1999510000001</v>
      </c>
      <c r="V59" s="89">
        <v>4.4113810000000004</v>
      </c>
      <c r="W59" s="70">
        <v>16011</v>
      </c>
      <c r="X59" s="94">
        <v>5.5398050000000003</v>
      </c>
      <c r="Y59" s="69">
        <v>7421.1000979999999</v>
      </c>
      <c r="Z59" s="89">
        <v>8.1678370000000005</v>
      </c>
      <c r="AA59" s="72">
        <v>1367.1610109999999</v>
      </c>
      <c r="AB59" s="93">
        <v>11.440775698741355</v>
      </c>
      <c r="AC59" s="51">
        <v>3134.98999</v>
      </c>
      <c r="AD59" s="89">
        <v>9.6463800000000006</v>
      </c>
      <c r="AE59" s="72">
        <v>3256.780029</v>
      </c>
      <c r="AF59" s="94">
        <v>7.6681179999999998</v>
      </c>
      <c r="AG59" s="51">
        <v>11229.870117</v>
      </c>
      <c r="AH59" s="89">
        <v>4.9012419999999999</v>
      </c>
      <c r="AI59" s="72">
        <v>4453.2402339999999</v>
      </c>
      <c r="AJ59" s="94">
        <v>1.3681019999999999</v>
      </c>
      <c r="AK59" s="51">
        <v>597.65</v>
      </c>
      <c r="AL59" s="89">
        <v>3.7834218399412398</v>
      </c>
      <c r="AM59" s="72">
        <v>24615</v>
      </c>
      <c r="AN59" s="89">
        <v>16.999908000000001</v>
      </c>
      <c r="AO59" s="70">
        <v>10219.049805000001</v>
      </c>
      <c r="AP59" s="89">
        <v>25.907306999999999</v>
      </c>
      <c r="AQ59" s="72">
        <v>697.52002000000005</v>
      </c>
      <c r="AR59" s="94">
        <v>15.784367</v>
      </c>
      <c r="AS59" s="291">
        <v>733.45001200000002</v>
      </c>
      <c r="AT59" s="89">
        <v>8.1535519999999995</v>
      </c>
      <c r="AU59" s="72">
        <v>7822.4799800000001</v>
      </c>
      <c r="AV59" s="89">
        <v>9.8361339999999995</v>
      </c>
      <c r="AW59" s="71">
        <v>306.77999899999998</v>
      </c>
      <c r="AX59" s="94">
        <v>8.4349880000000006</v>
      </c>
      <c r="AY59" s="51">
        <v>1630.8000489999999</v>
      </c>
      <c r="AZ59" s="94">
        <v>4.725943</v>
      </c>
      <c r="BA59" s="51">
        <v>6703.5932620000003</v>
      </c>
      <c r="BB59" s="89">
        <v>10.084460999999999</v>
      </c>
      <c r="BC59" s="72">
        <v>5043.5</v>
      </c>
      <c r="BD59" s="89">
        <v>8.6169619999999991</v>
      </c>
      <c r="BE59" s="72">
        <v>5611.3847660000001</v>
      </c>
      <c r="BF59" s="94">
        <v>10.048533000000001</v>
      </c>
      <c r="BG59" s="291">
        <v>578.98</v>
      </c>
      <c r="BH59" s="292">
        <v>21.777461985767872</v>
      </c>
      <c r="BI59" s="72">
        <v>4091.31</v>
      </c>
      <c r="BJ59" s="94">
        <v>11.70308</v>
      </c>
      <c r="BK59" s="342">
        <v>38.873019999999997</v>
      </c>
    </row>
    <row r="60" spans="1:63">
      <c r="A60" s="316">
        <v>45</v>
      </c>
      <c r="B60" s="310">
        <v>37895</v>
      </c>
      <c r="C60" s="51">
        <v>1050.71</v>
      </c>
      <c r="D60" s="94">
        <v>70.366348000000002</v>
      </c>
      <c r="E60" s="51">
        <v>9801.1200000000008</v>
      </c>
      <c r="F60" s="89">
        <v>60.468353</v>
      </c>
      <c r="G60" s="72">
        <v>1932.209961</v>
      </c>
      <c r="H60" s="94">
        <v>29.820129000000001</v>
      </c>
      <c r="I60" s="51">
        <v>528.21997099999999</v>
      </c>
      <c r="J60" s="89">
        <v>39.579262</v>
      </c>
      <c r="K60" s="113">
        <v>4.9801289999999998</v>
      </c>
      <c r="L60" s="105">
        <v>6.9848239999999997</v>
      </c>
      <c r="M60" s="105">
        <v>16.142537999999998</v>
      </c>
      <c r="N60" s="105">
        <v>6.4368749999999997</v>
      </c>
      <c r="O60" s="94">
        <v>19.043457</v>
      </c>
      <c r="P60" s="51">
        <v>10224.519531</v>
      </c>
      <c r="Q60" s="89">
        <v>17.043759999999999</v>
      </c>
      <c r="R60" s="113">
        <v>5.4616009999999999</v>
      </c>
      <c r="S60" s="105">
        <v>6.2507270000000004</v>
      </c>
      <c r="T60" s="94">
        <v>4.5908709999999999</v>
      </c>
      <c r="U60" s="51">
        <v>3282.3999020000001</v>
      </c>
      <c r="V60" s="89">
        <v>4.763992</v>
      </c>
      <c r="W60" s="70">
        <v>17982</v>
      </c>
      <c r="X60" s="94">
        <v>6.0985870000000002</v>
      </c>
      <c r="Y60" s="69">
        <v>7772.7001950000003</v>
      </c>
      <c r="Z60" s="89">
        <v>8.7009550000000004</v>
      </c>
      <c r="AA60" s="72">
        <v>1348.3029790000001</v>
      </c>
      <c r="AB60" s="93">
        <v>11.282966550809411</v>
      </c>
      <c r="AC60" s="51">
        <v>3373.1999510000001</v>
      </c>
      <c r="AD60" s="89">
        <v>10.212151</v>
      </c>
      <c r="AE60" s="72">
        <v>3655.98999</v>
      </c>
      <c r="AF60" s="94">
        <v>8.5481649999999991</v>
      </c>
      <c r="AG60" s="51">
        <v>12190.099609000001</v>
      </c>
      <c r="AH60" s="89">
        <v>5.2014240000000003</v>
      </c>
      <c r="AI60" s="72">
        <v>4906.8701170000004</v>
      </c>
      <c r="AJ60" s="94">
        <v>1.7072050000000001</v>
      </c>
      <c r="AK60" s="51">
        <v>625.54999999999995</v>
      </c>
      <c r="AL60" s="89">
        <v>3.9600427206144775</v>
      </c>
      <c r="AM60" s="72">
        <v>25973</v>
      </c>
      <c r="AN60" s="89">
        <v>17.844021000000001</v>
      </c>
      <c r="AO60" s="70">
        <v>10559.589844</v>
      </c>
      <c r="AP60" s="89">
        <v>27.326878000000001</v>
      </c>
      <c r="AQ60" s="72">
        <v>782.35998500000005</v>
      </c>
      <c r="AR60" s="94">
        <v>17.884018000000001</v>
      </c>
      <c r="AS60" s="291">
        <v>817.11999500000002</v>
      </c>
      <c r="AT60" s="89">
        <v>9.3440560000000001</v>
      </c>
      <c r="AU60" s="72">
        <v>8064.830078</v>
      </c>
      <c r="AV60" s="89">
        <v>10.186971</v>
      </c>
      <c r="AW60" s="71">
        <v>330.22000100000002</v>
      </c>
      <c r="AX60" s="94">
        <v>8.9648109999999992</v>
      </c>
      <c r="AY60" s="51">
        <v>1723.709961</v>
      </c>
      <c r="AZ60" s="94">
        <v>5.0472049999999999</v>
      </c>
      <c r="BA60" s="51">
        <v>7129.4926759999998</v>
      </c>
      <c r="BB60" s="89">
        <v>10.664956</v>
      </c>
      <c r="BC60" s="72">
        <v>5211.3999020000001</v>
      </c>
      <c r="BD60" s="89">
        <v>8.8327240000000007</v>
      </c>
      <c r="BE60" s="72">
        <v>6045.0922849999997</v>
      </c>
      <c r="BF60" s="94">
        <v>10.651994</v>
      </c>
      <c r="BG60" s="291">
        <v>639.45000000000005</v>
      </c>
      <c r="BH60" s="292">
        <v>24.051951378575836</v>
      </c>
      <c r="BI60" s="72">
        <v>4287.59</v>
      </c>
      <c r="BJ60" s="94">
        <v>12.628155</v>
      </c>
      <c r="BK60" s="342">
        <v>38.873019999999997</v>
      </c>
    </row>
    <row r="61" spans="1:63">
      <c r="A61" s="316">
        <v>46</v>
      </c>
      <c r="B61" s="310">
        <v>37926</v>
      </c>
      <c r="C61" s="51">
        <v>1058.2</v>
      </c>
      <c r="D61" s="94">
        <v>71.134842000000006</v>
      </c>
      <c r="E61" s="51">
        <v>9782.4599999999991</v>
      </c>
      <c r="F61" s="89">
        <v>60.575713999999998</v>
      </c>
      <c r="G61" s="72">
        <v>1960.26001</v>
      </c>
      <c r="H61" s="94">
        <v>29.989657999999999</v>
      </c>
      <c r="I61" s="51">
        <v>546.51000999999997</v>
      </c>
      <c r="J61" s="89">
        <v>41.061141999999997</v>
      </c>
      <c r="K61" s="113">
        <v>4.9947739999999996</v>
      </c>
      <c r="L61" s="105">
        <v>7.2572150000000004</v>
      </c>
      <c r="M61" s="105">
        <v>16.751836999999998</v>
      </c>
      <c r="N61" s="105">
        <v>6.5833430000000002</v>
      </c>
      <c r="O61" s="94">
        <v>19.701412000000001</v>
      </c>
      <c r="P61" s="51">
        <v>10352.219727</v>
      </c>
      <c r="Q61" s="89">
        <v>17.278929000000002</v>
      </c>
      <c r="R61" s="113">
        <v>5.5781590000000003</v>
      </c>
      <c r="S61" s="105">
        <v>6.3933780000000002</v>
      </c>
      <c r="T61" s="94">
        <v>4.6478820000000001</v>
      </c>
      <c r="U61" s="51">
        <v>3195.6999510000001</v>
      </c>
      <c r="V61" s="89">
        <v>4.7602399999999996</v>
      </c>
      <c r="W61" s="70">
        <v>20184</v>
      </c>
      <c r="X61" s="94">
        <v>6.4478270000000002</v>
      </c>
      <c r="Y61" s="69">
        <v>7859.3999020000001</v>
      </c>
      <c r="Z61" s="89">
        <v>9.0629439999999999</v>
      </c>
      <c r="AA61" s="72">
        <v>1397.224976</v>
      </c>
      <c r="AB61" s="93">
        <v>11.692359146054724</v>
      </c>
      <c r="AC61" s="51">
        <v>3424.790039</v>
      </c>
      <c r="AD61" s="89">
        <v>10.777925</v>
      </c>
      <c r="AE61" s="72">
        <v>3745.9499510000001</v>
      </c>
      <c r="AF61" s="94">
        <v>9.1081990000000008</v>
      </c>
      <c r="AG61" s="51">
        <v>12317.469727</v>
      </c>
      <c r="AH61" s="89">
        <v>5.1444919999999996</v>
      </c>
      <c r="AI61" s="72">
        <v>5044.8198240000002</v>
      </c>
      <c r="AJ61" s="94">
        <v>1.7224950000000001</v>
      </c>
      <c r="AK61" s="51">
        <v>617.08000000000004</v>
      </c>
      <c r="AL61" s="89">
        <v>3.9064234066609895</v>
      </c>
      <c r="AM61" s="72">
        <v>27156</v>
      </c>
      <c r="AN61" s="89">
        <v>19.090551000000001</v>
      </c>
      <c r="AO61" s="70">
        <v>10100.570313</v>
      </c>
      <c r="AP61" s="89">
        <v>26.498795000000001</v>
      </c>
      <c r="AQ61" s="72">
        <v>796.17999299999997</v>
      </c>
      <c r="AR61" s="94">
        <v>17.499575</v>
      </c>
      <c r="AS61" s="291">
        <v>779.28002900000001</v>
      </c>
      <c r="AT61" s="89">
        <v>8.8041780000000003</v>
      </c>
      <c r="AU61" s="72">
        <v>8554.4804690000001</v>
      </c>
      <c r="AV61" s="89">
        <v>10.403847000000001</v>
      </c>
      <c r="AW61" s="71">
        <v>332.19000199999999</v>
      </c>
      <c r="AX61" s="94">
        <v>9.3561549999999993</v>
      </c>
      <c r="AY61" s="51">
        <v>1714</v>
      </c>
      <c r="AZ61" s="94">
        <v>5.0472049999999999</v>
      </c>
      <c r="BA61" s="51">
        <v>7252.4926759999998</v>
      </c>
      <c r="BB61" s="89">
        <v>11.249955999999999</v>
      </c>
      <c r="BC61" s="72">
        <v>5317.5</v>
      </c>
      <c r="BD61" s="89">
        <v>9.3316730000000003</v>
      </c>
      <c r="BE61" s="72">
        <v>5771.7441410000001</v>
      </c>
      <c r="BF61" s="94">
        <v>10.130824</v>
      </c>
      <c r="BG61" s="291">
        <v>646.03</v>
      </c>
      <c r="BH61" s="292">
        <v>24.299448831049421</v>
      </c>
      <c r="BI61" s="72">
        <v>4342.6000000000004</v>
      </c>
      <c r="BJ61" s="94">
        <v>12.924882</v>
      </c>
      <c r="BK61" s="342">
        <v>38.873019999999997</v>
      </c>
    </row>
    <row r="62" spans="1:63">
      <c r="A62" s="316">
        <v>47</v>
      </c>
      <c r="B62" s="310">
        <v>37956</v>
      </c>
      <c r="C62" s="51">
        <v>1111.92</v>
      </c>
      <c r="D62" s="94">
        <v>74.362526000000003</v>
      </c>
      <c r="E62" s="51">
        <v>10453.92</v>
      </c>
      <c r="F62" s="89">
        <v>64.792068</v>
      </c>
      <c r="G62" s="72">
        <v>2003.369995</v>
      </c>
      <c r="H62" s="94">
        <v>30.905104000000001</v>
      </c>
      <c r="I62" s="51">
        <v>556.90997300000004</v>
      </c>
      <c r="J62" s="89">
        <v>41.567604000000003</v>
      </c>
      <c r="K62" s="113">
        <v>5.0323169999999999</v>
      </c>
      <c r="L62" s="105">
        <v>7.451778</v>
      </c>
      <c r="M62" s="105">
        <v>17.000063000000001</v>
      </c>
      <c r="N62" s="105">
        <v>6.9285949999999996</v>
      </c>
      <c r="O62" s="94">
        <v>19.940662</v>
      </c>
      <c r="P62" s="51">
        <v>10799.629883</v>
      </c>
      <c r="Q62" s="89">
        <v>17.977565999999999</v>
      </c>
      <c r="R62" s="113">
        <v>5.9056329999999999</v>
      </c>
      <c r="S62" s="105">
        <v>6.6786789999999998</v>
      </c>
      <c r="T62" s="94">
        <v>4.9119330000000003</v>
      </c>
      <c r="U62" s="51">
        <v>3306</v>
      </c>
      <c r="V62" s="89">
        <v>5.0115699999999999</v>
      </c>
      <c r="W62" s="70">
        <v>22236</v>
      </c>
      <c r="X62" s="94">
        <v>7.4213279999999999</v>
      </c>
      <c r="Y62" s="69">
        <v>8220.9003909999992</v>
      </c>
      <c r="Z62" s="89">
        <v>9.3788630000000008</v>
      </c>
      <c r="AA62" s="72">
        <v>1497.0439449999999</v>
      </c>
      <c r="AB62" s="93">
        <v>12.527671465247694</v>
      </c>
      <c r="AC62" s="51">
        <v>3557.8999020000001</v>
      </c>
      <c r="AD62" s="89">
        <v>11.536054999999999</v>
      </c>
      <c r="AE62" s="72">
        <v>3965.1599120000001</v>
      </c>
      <c r="AF62" s="94">
        <v>9.9636300000000002</v>
      </c>
      <c r="AG62" s="51">
        <v>12575.940430000001</v>
      </c>
      <c r="AH62" s="89">
        <v>5.1755469999999999</v>
      </c>
      <c r="AI62" s="72">
        <v>5838.9599609999996</v>
      </c>
      <c r="AJ62" s="94">
        <v>2.2666789999999999</v>
      </c>
      <c r="AK62" s="51">
        <v>691.89</v>
      </c>
      <c r="AL62" s="89">
        <v>4.3800079257708431</v>
      </c>
      <c r="AM62" s="72">
        <v>26887</v>
      </c>
      <c r="AN62" s="89">
        <v>19.355556</v>
      </c>
      <c r="AO62" s="70">
        <v>10676.639648</v>
      </c>
      <c r="AP62" s="89">
        <v>28.509868999999998</v>
      </c>
      <c r="AQ62" s="72">
        <v>810.71002199999998</v>
      </c>
      <c r="AR62" s="94">
        <v>18.512436000000001</v>
      </c>
      <c r="AS62" s="291">
        <v>793.94000200000005</v>
      </c>
      <c r="AT62" s="89">
        <v>8.928763</v>
      </c>
      <c r="AU62" s="72">
        <v>8795.2802730000003</v>
      </c>
      <c r="AV62" s="89">
        <v>10.895016999999999</v>
      </c>
      <c r="AW62" s="71">
        <v>337.64999399999999</v>
      </c>
      <c r="AX62" s="94">
        <v>9.8498540000000006</v>
      </c>
      <c r="AY62" s="51">
        <v>1764.5200199999999</v>
      </c>
      <c r="AZ62" s="94">
        <v>5.0725680000000004</v>
      </c>
      <c r="BA62" s="51">
        <v>7737.1923829999996</v>
      </c>
      <c r="BB62" s="89">
        <v>12.41995</v>
      </c>
      <c r="BC62" s="72">
        <v>5487.7998049999997</v>
      </c>
      <c r="BD62" s="89">
        <v>9.9384990000000002</v>
      </c>
      <c r="BE62" s="72">
        <v>5890.6630859999996</v>
      </c>
      <c r="BF62" s="94">
        <v>10.277120999999999</v>
      </c>
      <c r="BG62" s="291">
        <v>772.15</v>
      </c>
      <c r="BH62" s="292">
        <v>29.043262937985787</v>
      </c>
      <c r="BI62" s="72">
        <v>4476.87</v>
      </c>
      <c r="BJ62" s="94">
        <v>13.596871999999999</v>
      </c>
      <c r="BK62" s="342">
        <v>38.873019999999997</v>
      </c>
    </row>
    <row r="63" spans="1:63">
      <c r="A63" s="316">
        <v>48</v>
      </c>
      <c r="B63" s="310">
        <v>37987</v>
      </c>
      <c r="C63" s="51">
        <v>1131.1300000000001</v>
      </c>
      <c r="D63" s="94">
        <v>76.190956</v>
      </c>
      <c r="E63" s="51">
        <v>10488.07</v>
      </c>
      <c r="F63" s="89">
        <v>65.201308999999995</v>
      </c>
      <c r="G63" s="72">
        <v>2066.1499020000001</v>
      </c>
      <c r="H63" s="94">
        <v>31.434443000000002</v>
      </c>
      <c r="I63" s="51">
        <v>580.76000999999997</v>
      </c>
      <c r="J63" s="89">
        <v>43.612965000000003</v>
      </c>
      <c r="K63" s="113">
        <v>5.0769299999999999</v>
      </c>
      <c r="L63" s="105">
        <v>7.7856040000000002</v>
      </c>
      <c r="M63" s="105">
        <v>17.830696</v>
      </c>
      <c r="N63" s="105">
        <v>7.1780249999999999</v>
      </c>
      <c r="O63" s="94">
        <v>20.852540999999999</v>
      </c>
      <c r="P63" s="51">
        <v>11029.200194999999</v>
      </c>
      <c r="Q63" s="89">
        <v>18.455991999999998</v>
      </c>
      <c r="R63" s="113">
        <v>6.1096060000000003</v>
      </c>
      <c r="S63" s="105">
        <v>6.9888599999999999</v>
      </c>
      <c r="T63" s="94">
        <v>5.0453770000000002</v>
      </c>
      <c r="U63" s="51">
        <v>3283.6000979999999</v>
      </c>
      <c r="V63" s="89">
        <v>5.2489319999999999</v>
      </c>
      <c r="W63" s="70">
        <v>21851</v>
      </c>
      <c r="X63" s="94">
        <v>7.0960999999999999</v>
      </c>
      <c r="Y63" s="69">
        <v>8521.4003909999992</v>
      </c>
      <c r="Z63" s="89">
        <v>9.5788460000000004</v>
      </c>
      <c r="AA63" s="72">
        <v>1590.729004</v>
      </c>
      <c r="AB63" s="93">
        <v>13.311653554934681</v>
      </c>
      <c r="AC63" s="51">
        <v>3638.4399410000001</v>
      </c>
      <c r="AD63" s="89">
        <v>11.995810000000001</v>
      </c>
      <c r="AE63" s="72">
        <v>4058.6000979999999</v>
      </c>
      <c r="AF63" s="94">
        <v>10.247854999999999</v>
      </c>
      <c r="AG63" s="51">
        <v>13289.370117</v>
      </c>
      <c r="AH63" s="89">
        <v>5.8042619999999996</v>
      </c>
      <c r="AI63" s="72">
        <v>5695.669922</v>
      </c>
      <c r="AJ63" s="94">
        <v>2.152406</v>
      </c>
      <c r="AK63" s="51">
        <v>752.93</v>
      </c>
      <c r="AL63" s="89">
        <v>4.7664214940968082</v>
      </c>
      <c r="AM63" s="72">
        <v>27774</v>
      </c>
      <c r="AN63" s="89">
        <v>20.930716</v>
      </c>
      <c r="AO63" s="70">
        <v>10783.610352</v>
      </c>
      <c r="AP63" s="89">
        <v>28.575240999999998</v>
      </c>
      <c r="AQ63" s="72">
        <v>848.5</v>
      </c>
      <c r="AR63" s="94">
        <v>19.839731</v>
      </c>
      <c r="AS63" s="291">
        <v>818.94000200000005</v>
      </c>
      <c r="AT63" s="89">
        <v>9.4781139999999997</v>
      </c>
      <c r="AU63" s="72">
        <v>9428.7695309999999</v>
      </c>
      <c r="AV63" s="89">
        <v>12.260173</v>
      </c>
      <c r="AW63" s="71">
        <v>353.30999800000001</v>
      </c>
      <c r="AX63" s="94">
        <v>10.320664000000001</v>
      </c>
      <c r="AY63" s="51">
        <v>1848.3599850000001</v>
      </c>
      <c r="AZ63" s="94">
        <v>5.5261079999999998</v>
      </c>
      <c r="BA63" s="51">
        <v>7929.8920900000003</v>
      </c>
      <c r="BB63" s="89">
        <v>12.807943</v>
      </c>
      <c r="BC63" s="72">
        <v>5736.3999020000001</v>
      </c>
      <c r="BD63" s="89">
        <v>10.260491999999999</v>
      </c>
      <c r="BE63" s="72">
        <v>6375.3500979999999</v>
      </c>
      <c r="BF63" s="94">
        <v>11.195538000000001</v>
      </c>
      <c r="BG63" s="291">
        <v>698.9</v>
      </c>
      <c r="BH63" s="292">
        <v>26.288074251742273</v>
      </c>
      <c r="BI63" s="72">
        <v>4390.68</v>
      </c>
      <c r="BJ63" s="94">
        <v>14.220034999999999</v>
      </c>
      <c r="BK63" s="342">
        <v>38.873019999999997</v>
      </c>
    </row>
    <row r="64" spans="1:63">
      <c r="A64" s="316">
        <v>49</v>
      </c>
      <c r="B64" s="310">
        <v>38018</v>
      </c>
      <c r="C64" s="51">
        <v>1144.94</v>
      </c>
      <c r="D64" s="94">
        <v>77.224898999999994</v>
      </c>
      <c r="E64" s="51">
        <v>10583.92</v>
      </c>
      <c r="F64" s="89">
        <v>65.858504999999994</v>
      </c>
      <c r="G64" s="72">
        <v>2029.8199460000001</v>
      </c>
      <c r="H64" s="94">
        <v>31.010477000000002</v>
      </c>
      <c r="I64" s="51">
        <v>585.55999799999995</v>
      </c>
      <c r="J64" s="89">
        <v>44.027977</v>
      </c>
      <c r="K64" s="113">
        <v>5.1306050000000001</v>
      </c>
      <c r="L64" s="105">
        <v>7.9835459999999996</v>
      </c>
      <c r="M64" s="105">
        <v>18.073602999999999</v>
      </c>
      <c r="N64" s="105">
        <v>7.3683779999999999</v>
      </c>
      <c r="O64" s="94">
        <v>21.229762999999998</v>
      </c>
      <c r="P64" s="51">
        <v>11172.889648</v>
      </c>
      <c r="Q64" s="89">
        <v>18.719944000000002</v>
      </c>
      <c r="R64" s="113">
        <v>6.2622039999999997</v>
      </c>
      <c r="S64" s="105">
        <v>7.1114709999999999</v>
      </c>
      <c r="T64" s="94">
        <v>5.1207260000000003</v>
      </c>
      <c r="U64" s="51">
        <v>3372.5</v>
      </c>
      <c r="V64" s="89">
        <v>5.5220669999999998</v>
      </c>
      <c r="W64" s="70">
        <v>21755</v>
      </c>
      <c r="X64" s="94">
        <v>7.4251189999999996</v>
      </c>
      <c r="Y64" s="69">
        <v>8788.5</v>
      </c>
      <c r="Z64" s="89">
        <v>9.8332119999999996</v>
      </c>
      <c r="AA64" s="72">
        <v>1675.0670170000001</v>
      </c>
      <c r="AB64" s="93">
        <v>14.017417017940966</v>
      </c>
      <c r="AC64" s="51">
        <v>3725.4399410000001</v>
      </c>
      <c r="AD64" s="89">
        <v>12.285424000000001</v>
      </c>
      <c r="AE64" s="72">
        <v>4018.1599120000001</v>
      </c>
      <c r="AF64" s="94">
        <v>10.110716999999999</v>
      </c>
      <c r="AG64" s="51">
        <v>13907.030273</v>
      </c>
      <c r="AH64" s="89">
        <v>6.0174589999999997</v>
      </c>
      <c r="AI64" s="72">
        <v>5667.5097660000001</v>
      </c>
      <c r="AJ64" s="94">
        <v>2.222947</v>
      </c>
      <c r="AK64" s="51">
        <v>761.08</v>
      </c>
      <c r="AL64" s="89">
        <v>4.8180150488454423</v>
      </c>
      <c r="AM64" s="72">
        <v>27957</v>
      </c>
      <c r="AN64" s="89">
        <v>21.147123000000001</v>
      </c>
      <c r="AO64" s="70">
        <v>11041.919921999999</v>
      </c>
      <c r="AP64" s="89">
        <v>28.723155999999999</v>
      </c>
      <c r="AQ64" s="72">
        <v>883.419983</v>
      </c>
      <c r="AR64" s="94">
        <v>20.615997</v>
      </c>
      <c r="AS64" s="291">
        <v>879.23999000000003</v>
      </c>
      <c r="AT64" s="89">
        <v>10.263199</v>
      </c>
      <c r="AU64" s="72">
        <v>9991.7998050000006</v>
      </c>
      <c r="AV64" s="89">
        <v>13.141142</v>
      </c>
      <c r="AW64" s="71">
        <v>356.58999599999999</v>
      </c>
      <c r="AX64" s="94">
        <v>10.55864</v>
      </c>
      <c r="AY64" s="51">
        <v>1888.630005</v>
      </c>
      <c r="AZ64" s="94">
        <v>5.6570590000000003</v>
      </c>
      <c r="BA64" s="51">
        <v>8249.3916019999997</v>
      </c>
      <c r="BB64" s="89">
        <v>13.376072000000001</v>
      </c>
      <c r="BC64" s="72">
        <v>5798.3999020000001</v>
      </c>
      <c r="BD64" s="89">
        <v>10.267272</v>
      </c>
      <c r="BE64" s="72">
        <v>6750.5087890000004</v>
      </c>
      <c r="BF64" s="94">
        <v>11.580325</v>
      </c>
      <c r="BG64" s="291">
        <v>716.3</v>
      </c>
      <c r="BH64" s="292">
        <v>26.942547752818648</v>
      </c>
      <c r="BI64" s="72">
        <v>4492.21</v>
      </c>
      <c r="BJ64" s="94">
        <v>14.89893</v>
      </c>
      <c r="BK64" s="342">
        <v>38.873019999999997</v>
      </c>
    </row>
    <row r="65" spans="1:63">
      <c r="A65" s="316">
        <v>50</v>
      </c>
      <c r="B65" s="310">
        <v>38047</v>
      </c>
      <c r="C65" s="51">
        <v>1126.21</v>
      </c>
      <c r="D65" s="94">
        <v>75.935822000000002</v>
      </c>
      <c r="E65" s="51">
        <v>10357.700000000001</v>
      </c>
      <c r="F65" s="89">
        <v>64.685401999999996</v>
      </c>
      <c r="G65" s="72">
        <v>1994.219971</v>
      </c>
      <c r="H65" s="94">
        <v>30.391446999999999</v>
      </c>
      <c r="I65" s="51">
        <v>590.30999799999995</v>
      </c>
      <c r="J65" s="89">
        <v>44.367496000000003</v>
      </c>
      <c r="K65" s="113">
        <v>5.1637180000000003</v>
      </c>
      <c r="L65" s="105">
        <v>8.1221029999999992</v>
      </c>
      <c r="M65" s="105">
        <v>18.286144</v>
      </c>
      <c r="N65" s="105">
        <v>7.3366509999999998</v>
      </c>
      <c r="O65" s="94">
        <v>21.32029</v>
      </c>
      <c r="P65" s="51">
        <v>11039.419921999999</v>
      </c>
      <c r="Q65" s="89">
        <v>18.462942000000002</v>
      </c>
      <c r="R65" s="113">
        <v>6.2904629999999999</v>
      </c>
      <c r="S65" s="105">
        <v>7.0545450000000001</v>
      </c>
      <c r="T65" s="94">
        <v>5.0996290000000002</v>
      </c>
      <c r="U65" s="51">
        <v>3416.3999020000001</v>
      </c>
      <c r="V65" s="89">
        <v>5.5695680000000003</v>
      </c>
      <c r="W65" s="70">
        <v>22142</v>
      </c>
      <c r="X65" s="94">
        <v>7.4695780000000003</v>
      </c>
      <c r="Y65" s="69">
        <v>8585.9003909999992</v>
      </c>
      <c r="Z65" s="89">
        <v>9.766273</v>
      </c>
      <c r="AA65" s="72">
        <v>1741.623047</v>
      </c>
      <c r="AB65" s="93">
        <v>14.574376004119003</v>
      </c>
      <c r="AC65" s="51">
        <v>3625.2299800000001</v>
      </c>
      <c r="AD65" s="89">
        <v>11.816246</v>
      </c>
      <c r="AE65" s="72">
        <v>3856.6999510000001</v>
      </c>
      <c r="AF65" s="94">
        <v>9.6993050000000007</v>
      </c>
      <c r="AG65" s="51">
        <v>12681.669921999999</v>
      </c>
      <c r="AH65" s="89">
        <v>5.6496969999999997</v>
      </c>
      <c r="AI65" s="72">
        <v>5590.6000979999999</v>
      </c>
      <c r="AJ65" s="94">
        <v>2.3784990000000001</v>
      </c>
      <c r="AK65" s="51">
        <v>735.68</v>
      </c>
      <c r="AL65" s="89">
        <v>4.6572204119601288</v>
      </c>
      <c r="AM65" s="72">
        <v>27148</v>
      </c>
      <c r="AN65" s="89">
        <v>20.363900999999998</v>
      </c>
      <c r="AO65" s="70">
        <v>11715.389648</v>
      </c>
      <c r="AP65" s="89">
        <v>32.154549000000003</v>
      </c>
      <c r="AQ65" s="72">
        <v>880.5</v>
      </c>
      <c r="AR65" s="94">
        <v>21.041460000000001</v>
      </c>
      <c r="AS65" s="291">
        <v>901.84997599999997</v>
      </c>
      <c r="AT65" s="89">
        <v>10.405943000000001</v>
      </c>
      <c r="AU65" s="72">
        <v>10517.5</v>
      </c>
      <c r="AV65" s="89">
        <v>13.855263000000001</v>
      </c>
      <c r="AW65" s="71">
        <v>338.86999500000002</v>
      </c>
      <c r="AX65" s="94">
        <v>9.9323840000000008</v>
      </c>
      <c r="AY65" s="51">
        <v>1858.920044</v>
      </c>
      <c r="AZ65" s="94">
        <v>5.5697580000000002</v>
      </c>
      <c r="BA65" s="51">
        <v>8018.091797</v>
      </c>
      <c r="BB65" s="89">
        <v>12.826121000000001</v>
      </c>
      <c r="BC65" s="72">
        <v>5618.6000979999999</v>
      </c>
      <c r="BD65" s="89">
        <v>10.050262</v>
      </c>
      <c r="BE65" s="72">
        <v>6522.1596680000002</v>
      </c>
      <c r="BF65" s="94">
        <v>11.158887</v>
      </c>
      <c r="BG65" s="291">
        <v>647.29999999999995</v>
      </c>
      <c r="BH65" s="292">
        <v>24.347216430623391</v>
      </c>
      <c r="BI65" s="72">
        <v>4385.67</v>
      </c>
      <c r="BJ65" s="94">
        <v>14.541136</v>
      </c>
      <c r="BK65" s="342">
        <v>38.873019999999997</v>
      </c>
    </row>
    <row r="66" spans="1:63">
      <c r="A66" s="316">
        <v>51</v>
      </c>
      <c r="B66" s="310">
        <v>38078</v>
      </c>
      <c r="C66" s="51">
        <v>1107.3</v>
      </c>
      <c r="D66" s="94">
        <v>74.760161999999994</v>
      </c>
      <c r="E66" s="51">
        <v>10225.57</v>
      </c>
      <c r="F66" s="89">
        <v>63.781028999999997</v>
      </c>
      <c r="G66" s="72">
        <v>1920.150024</v>
      </c>
      <c r="H66" s="94">
        <v>29.484124999999999</v>
      </c>
      <c r="I66" s="51">
        <v>559.79998799999998</v>
      </c>
      <c r="J66" s="89">
        <v>41.995925999999997</v>
      </c>
      <c r="K66" s="113">
        <v>5.0362200000000001</v>
      </c>
      <c r="L66" s="105">
        <v>7.6734390000000001</v>
      </c>
      <c r="M66" s="105">
        <v>17.413205999999999</v>
      </c>
      <c r="N66" s="105">
        <v>7.2335450000000003</v>
      </c>
      <c r="O66" s="94">
        <v>20.47533</v>
      </c>
      <c r="P66" s="51">
        <v>10793.660156</v>
      </c>
      <c r="Q66" s="89">
        <v>18.128737999999998</v>
      </c>
      <c r="R66" s="113">
        <v>6.0926489999999998</v>
      </c>
      <c r="S66" s="105">
        <v>6.7961850000000004</v>
      </c>
      <c r="T66" s="94">
        <v>4.9459160000000004</v>
      </c>
      <c r="U66" s="51">
        <v>3407.6999510000001</v>
      </c>
      <c r="V66" s="89">
        <v>5.1499689999999996</v>
      </c>
      <c r="W66" s="70">
        <v>19607</v>
      </c>
      <c r="X66" s="94">
        <v>6.3580350000000001</v>
      </c>
      <c r="Y66" s="69">
        <v>8244</v>
      </c>
      <c r="Z66" s="89">
        <v>8.9429309999999997</v>
      </c>
      <c r="AA66" s="72">
        <v>1595.5870359999999</v>
      </c>
      <c r="AB66" s="93">
        <v>13.352306889839729</v>
      </c>
      <c r="AC66" s="51">
        <v>3674.280029</v>
      </c>
      <c r="AD66" s="89">
        <v>11.538217</v>
      </c>
      <c r="AE66" s="72">
        <v>3985.209961</v>
      </c>
      <c r="AF66" s="94">
        <v>9.6058039999999991</v>
      </c>
      <c r="AG66" s="51">
        <v>11942.959961</v>
      </c>
      <c r="AH66" s="89">
        <v>5.2286339999999996</v>
      </c>
      <c r="AI66" s="72">
        <v>5655.0898440000001</v>
      </c>
      <c r="AJ66" s="94">
        <v>2.1795369999999998</v>
      </c>
      <c r="AK66" s="51">
        <v>783.41</v>
      </c>
      <c r="AL66" s="89">
        <v>4.9593750583591847</v>
      </c>
      <c r="AM66" s="72">
        <v>28020</v>
      </c>
      <c r="AN66" s="89">
        <v>20.58032</v>
      </c>
      <c r="AO66" s="70">
        <v>11761.790039</v>
      </c>
      <c r="AP66" s="89">
        <v>29.995135999999999</v>
      </c>
      <c r="AQ66" s="72">
        <v>862.84002699999996</v>
      </c>
      <c r="AR66" s="94">
        <v>19.294847000000001</v>
      </c>
      <c r="AS66" s="291">
        <v>838.21002199999998</v>
      </c>
      <c r="AT66" s="89">
        <v>9.3781960000000009</v>
      </c>
      <c r="AU66" s="72">
        <v>9948.1298829999996</v>
      </c>
      <c r="AV66" s="89">
        <v>12.553831000000001</v>
      </c>
      <c r="AW66" s="71">
        <v>341.41000400000001</v>
      </c>
      <c r="AX66" s="94">
        <v>9.9135950000000008</v>
      </c>
      <c r="AY66" s="51">
        <v>1842.030029</v>
      </c>
      <c r="AZ66" s="94">
        <v>5.3253170000000001</v>
      </c>
      <c r="BA66" s="51">
        <v>8109.4916990000002</v>
      </c>
      <c r="BB66" s="89">
        <v>12.512513</v>
      </c>
      <c r="BC66" s="72">
        <v>5774.3999020000001</v>
      </c>
      <c r="BD66" s="89">
        <v>10.111295</v>
      </c>
      <c r="BE66" s="72">
        <v>6117.7822269999997</v>
      </c>
      <c r="BF66" s="94">
        <v>10.233561</v>
      </c>
      <c r="BG66" s="291">
        <v>648.15</v>
      </c>
      <c r="BH66" s="292">
        <v>24.379189257518952</v>
      </c>
      <c r="BI66" s="72">
        <v>4489.6899999999996</v>
      </c>
      <c r="BJ66" s="94">
        <v>14.302606000000001</v>
      </c>
      <c r="BK66" s="342">
        <v>38.873019999999997</v>
      </c>
    </row>
    <row r="67" spans="1:63">
      <c r="A67" s="316">
        <v>52</v>
      </c>
      <c r="B67" s="310">
        <v>38108</v>
      </c>
      <c r="C67" s="51">
        <v>1120.68</v>
      </c>
      <c r="D67" s="94">
        <v>76.040306000000001</v>
      </c>
      <c r="E67" s="51">
        <v>10188.450000000001</v>
      </c>
      <c r="F67" s="89">
        <v>63.711261999999998</v>
      </c>
      <c r="G67" s="72">
        <v>1986.73999</v>
      </c>
      <c r="H67" s="94">
        <v>30.993497999999999</v>
      </c>
      <c r="I67" s="51">
        <v>568.28002900000001</v>
      </c>
      <c r="J67" s="89">
        <v>42.899253999999999</v>
      </c>
      <c r="K67" s="113">
        <v>5.0148429999999999</v>
      </c>
      <c r="L67" s="105">
        <v>7.8053970000000001</v>
      </c>
      <c r="M67" s="105">
        <v>17.747199999999999</v>
      </c>
      <c r="N67" s="105">
        <v>7.289066</v>
      </c>
      <c r="O67" s="94">
        <v>20.792180999999999</v>
      </c>
      <c r="P67" s="51">
        <v>10926.360352</v>
      </c>
      <c r="Q67" s="89">
        <v>18.372601</v>
      </c>
      <c r="R67" s="113">
        <v>6.120908</v>
      </c>
      <c r="S67" s="105">
        <v>6.8049429999999997</v>
      </c>
      <c r="T67" s="94">
        <v>4.9760559999999998</v>
      </c>
      <c r="U67" s="51">
        <v>3456.8999020000001</v>
      </c>
      <c r="V67" s="89">
        <v>5.2251799999999999</v>
      </c>
      <c r="W67" s="70">
        <v>19545</v>
      </c>
      <c r="X67" s="94">
        <v>6.2868969999999997</v>
      </c>
      <c r="Y67" s="69">
        <v>8417.2998050000006</v>
      </c>
      <c r="Z67" s="89">
        <v>9.0968900000000001</v>
      </c>
      <c r="AA67" s="72">
        <v>1555.9060059999999</v>
      </c>
      <c r="AB67" s="93">
        <v>13.020245223311539</v>
      </c>
      <c r="AC67" s="51">
        <v>3669.6298830000001</v>
      </c>
      <c r="AD67" s="89">
        <v>11.961057</v>
      </c>
      <c r="AE67" s="72">
        <v>3921.4099120000001</v>
      </c>
      <c r="AF67" s="94">
        <v>9.6993050000000007</v>
      </c>
      <c r="AG67" s="51">
        <v>12198.240234000001</v>
      </c>
      <c r="AH67" s="89">
        <v>5.3618810000000003</v>
      </c>
      <c r="AI67" s="72">
        <v>4759.6201170000004</v>
      </c>
      <c r="AJ67" s="94">
        <v>1.872954</v>
      </c>
      <c r="AK67" s="51">
        <v>732.52</v>
      </c>
      <c r="AL67" s="89">
        <v>4.6372160398121931</v>
      </c>
      <c r="AM67" s="72">
        <v>27355</v>
      </c>
      <c r="AN67" s="89">
        <v>20.807044999999999</v>
      </c>
      <c r="AO67" s="70">
        <v>11236.370117</v>
      </c>
      <c r="AP67" s="89">
        <v>29.551414000000001</v>
      </c>
      <c r="AQ67" s="72">
        <v>803.84002699999996</v>
      </c>
      <c r="AR67" s="94">
        <v>18.548431000000001</v>
      </c>
      <c r="AS67" s="291">
        <v>810.669983</v>
      </c>
      <c r="AT67" s="89">
        <v>8.9927919999999997</v>
      </c>
      <c r="AU67" s="72">
        <v>10036.290039</v>
      </c>
      <c r="AV67" s="89">
        <v>12.914225</v>
      </c>
      <c r="AW67" s="71">
        <v>337.19000199999999</v>
      </c>
      <c r="AX67" s="94">
        <v>10.157833999999999</v>
      </c>
      <c r="AY67" s="51">
        <v>1788.660034</v>
      </c>
      <c r="AZ67" s="94">
        <v>5.3078570000000003</v>
      </c>
      <c r="BA67" s="51">
        <v>7959.2915039999998</v>
      </c>
      <c r="BB67" s="89">
        <v>12.612505000000001</v>
      </c>
      <c r="BC67" s="72">
        <v>5627.1000979999999</v>
      </c>
      <c r="BD67" s="89">
        <v>10.280839</v>
      </c>
      <c r="BE67" s="72">
        <v>5977.8125</v>
      </c>
      <c r="BF67" s="94">
        <v>10.297698</v>
      </c>
      <c r="BG67" s="291">
        <v>641.04999999999995</v>
      </c>
      <c r="BH67" s="292">
        <v>24.112132071728897</v>
      </c>
      <c r="BI67" s="72">
        <v>4430.6899999999996</v>
      </c>
      <c r="BJ67" s="94">
        <v>14.587002</v>
      </c>
      <c r="BK67" s="342">
        <v>38.873019999999997</v>
      </c>
    </row>
    <row r="68" spans="1:63">
      <c r="A68" s="316">
        <v>53</v>
      </c>
      <c r="B68" s="310">
        <v>38139</v>
      </c>
      <c r="C68" s="51">
        <v>1140.8399999999999</v>
      </c>
      <c r="D68" s="94">
        <v>77.165497000000002</v>
      </c>
      <c r="E68" s="51">
        <v>10435.48</v>
      </c>
      <c r="F68" s="89">
        <v>65.433891000000003</v>
      </c>
      <c r="G68" s="72">
        <v>2047.790039</v>
      </c>
      <c r="H68" s="94">
        <v>32.002589999999998</v>
      </c>
      <c r="I68" s="51">
        <v>591.52002000000005</v>
      </c>
      <c r="J68" s="89">
        <v>44.596336000000001</v>
      </c>
      <c r="K68" s="113">
        <v>5.0432819999999996</v>
      </c>
      <c r="L68" s="105">
        <v>8.1946779999999997</v>
      </c>
      <c r="M68" s="105">
        <v>18.468321</v>
      </c>
      <c r="N68" s="105">
        <v>7.4133259999999996</v>
      </c>
      <c r="O68" s="94">
        <v>21.358022999999999</v>
      </c>
      <c r="P68" s="51">
        <v>11138.910156</v>
      </c>
      <c r="Q68" s="89">
        <v>18.693080999999999</v>
      </c>
      <c r="R68" s="113">
        <v>6.2678560000000001</v>
      </c>
      <c r="S68" s="105">
        <v>7.0195129999999999</v>
      </c>
      <c r="T68" s="94">
        <v>5.0453770000000002</v>
      </c>
      <c r="U68" s="51">
        <v>3530.3000489999999</v>
      </c>
      <c r="V68" s="89">
        <v>5.3122670000000003</v>
      </c>
      <c r="W68" s="70">
        <v>21149</v>
      </c>
      <c r="X68" s="94">
        <v>6.5403269999999996</v>
      </c>
      <c r="Y68" s="69">
        <v>8545.5996090000008</v>
      </c>
      <c r="Z68" s="89">
        <v>9.6190069999999999</v>
      </c>
      <c r="AA68" s="72">
        <v>1399.161987</v>
      </c>
      <c r="AB68" s="93">
        <v>11.708568581665229</v>
      </c>
      <c r="AC68" s="51">
        <v>3732.98999</v>
      </c>
      <c r="AD68" s="89">
        <v>12.262256000000001</v>
      </c>
      <c r="AE68" s="72">
        <v>4052.7299800000001</v>
      </c>
      <c r="AF68" s="94">
        <v>10.067081</v>
      </c>
      <c r="AG68" s="51">
        <v>12285.75</v>
      </c>
      <c r="AH68" s="89">
        <v>5.3991879999999997</v>
      </c>
      <c r="AI68" s="72">
        <v>4795.4599609999996</v>
      </c>
      <c r="AJ68" s="94">
        <v>1.942591</v>
      </c>
      <c r="AK68" s="51">
        <v>732.4</v>
      </c>
      <c r="AL68" s="89">
        <v>4.6364563801103724</v>
      </c>
      <c r="AM68" s="72">
        <v>28092</v>
      </c>
      <c r="AN68" s="89">
        <v>21.672713999999999</v>
      </c>
      <c r="AO68" s="70">
        <v>11858.870117</v>
      </c>
      <c r="AP68" s="89">
        <v>31.415026000000001</v>
      </c>
      <c r="AQ68" s="72">
        <v>785.78997800000002</v>
      </c>
      <c r="AR68" s="94">
        <v>18.167755</v>
      </c>
      <c r="AS68" s="291">
        <v>819.85998500000005</v>
      </c>
      <c r="AT68" s="89">
        <v>9.2069030000000005</v>
      </c>
      <c r="AU68" s="72">
        <v>10281.820313</v>
      </c>
      <c r="AV68" s="89">
        <v>13.007664999999999</v>
      </c>
      <c r="AW68" s="71">
        <v>345.13000499999998</v>
      </c>
      <c r="AX68" s="94">
        <v>10.383290000000001</v>
      </c>
      <c r="AY68" s="51">
        <v>1838</v>
      </c>
      <c r="AZ68" s="94">
        <v>5.4649979999999996</v>
      </c>
      <c r="BA68" s="51">
        <v>8078.2915039999998</v>
      </c>
      <c r="BB68" s="89">
        <v>12.871570999999999</v>
      </c>
      <c r="BC68" s="72">
        <v>5619.1000979999999</v>
      </c>
      <c r="BD68" s="89">
        <v>10.321526</v>
      </c>
      <c r="BE68" s="72">
        <v>5839.4130859999996</v>
      </c>
      <c r="BF68" s="94">
        <v>9.9129050000000003</v>
      </c>
      <c r="BG68" s="291">
        <v>646.64</v>
      </c>
      <c r="BH68" s="292">
        <v>24.322392537888565</v>
      </c>
      <c r="BI68" s="72">
        <v>4464.07</v>
      </c>
      <c r="BJ68" s="94">
        <v>14.816361000000001</v>
      </c>
      <c r="BK68" s="342">
        <v>38.873019999999997</v>
      </c>
    </row>
    <row r="69" spans="1:63">
      <c r="A69" s="316">
        <v>54</v>
      </c>
      <c r="B69" s="310">
        <v>38169</v>
      </c>
      <c r="C69" s="51">
        <v>1101.72</v>
      </c>
      <c r="D69" s="94">
        <v>74.951920000000001</v>
      </c>
      <c r="E69" s="51">
        <v>10139.709999999999</v>
      </c>
      <c r="F69" s="89">
        <v>63.690925999999997</v>
      </c>
      <c r="G69" s="72">
        <v>1887.3599850000001</v>
      </c>
      <c r="H69" s="94">
        <v>29.585882000000002</v>
      </c>
      <c r="I69" s="51">
        <v>551.28997800000002</v>
      </c>
      <c r="J69" s="89">
        <v>41.686405000000001</v>
      </c>
      <c r="K69" s="113">
        <v>5.0915249999999999</v>
      </c>
      <c r="L69" s="105">
        <v>7.9043669999999997</v>
      </c>
      <c r="M69" s="105">
        <v>17.382843000000001</v>
      </c>
      <c r="N69" s="105">
        <v>7.3325079999999998</v>
      </c>
      <c r="O69" s="94">
        <v>20.158459000000001</v>
      </c>
      <c r="P69" s="51">
        <v>10701.650390999999</v>
      </c>
      <c r="Q69" s="89">
        <v>18.043479999999999</v>
      </c>
      <c r="R69" s="113">
        <v>6.0587390000000001</v>
      </c>
      <c r="S69" s="105">
        <v>6.7961850000000004</v>
      </c>
      <c r="T69" s="94">
        <v>4.8253589999999997</v>
      </c>
      <c r="U69" s="51">
        <v>3546.1000979999999</v>
      </c>
      <c r="V69" s="89">
        <v>5.2410139999999998</v>
      </c>
      <c r="W69" s="70">
        <v>22337</v>
      </c>
      <c r="X69" s="94">
        <v>7.0027290000000004</v>
      </c>
      <c r="Y69" s="69">
        <v>8458.0996090000008</v>
      </c>
      <c r="Z69" s="89">
        <v>9.6123139999999996</v>
      </c>
      <c r="AA69" s="72">
        <v>1386.2020259999999</v>
      </c>
      <c r="AB69" s="93">
        <v>11.600116098254382</v>
      </c>
      <c r="AC69" s="51">
        <v>3647.1000979999999</v>
      </c>
      <c r="AD69" s="89">
        <v>11.833626000000001</v>
      </c>
      <c r="AE69" s="72">
        <v>3895.610107</v>
      </c>
      <c r="AF69" s="94">
        <v>9.4375</v>
      </c>
      <c r="AG69" s="51">
        <v>12238.030273</v>
      </c>
      <c r="AH69" s="89">
        <v>5.4045189999999996</v>
      </c>
      <c r="AI69" s="72">
        <v>5170.3198240000002</v>
      </c>
      <c r="AJ69" s="94">
        <v>2.0239850000000001</v>
      </c>
      <c r="AK69" s="51">
        <v>756.98</v>
      </c>
      <c r="AL69" s="89">
        <v>4.7920600090332464</v>
      </c>
      <c r="AM69" s="72">
        <v>27538</v>
      </c>
      <c r="AN69" s="89">
        <v>20.920403</v>
      </c>
      <c r="AO69" s="70">
        <v>11325.780273</v>
      </c>
      <c r="AP69" s="89">
        <v>29.107702</v>
      </c>
      <c r="AQ69" s="72">
        <v>735.34002699999996</v>
      </c>
      <c r="AR69" s="94">
        <v>16.458470999999999</v>
      </c>
      <c r="AS69" s="291">
        <v>833.97997999999995</v>
      </c>
      <c r="AT69" s="89">
        <v>9.3924679999999992</v>
      </c>
      <c r="AU69" s="72">
        <v>10116.389648</v>
      </c>
      <c r="AV69" s="89">
        <v>12.707331999999999</v>
      </c>
      <c r="AW69" s="71">
        <v>329.91000400000001</v>
      </c>
      <c r="AX69" s="94">
        <v>9.7382500000000007</v>
      </c>
      <c r="AY69" s="51">
        <v>1891.709961</v>
      </c>
      <c r="AZ69" s="94">
        <v>5.4999180000000001</v>
      </c>
      <c r="BA69" s="51">
        <v>7919.2919920000004</v>
      </c>
      <c r="BB69" s="89">
        <v>12.417071999999999</v>
      </c>
      <c r="BC69" s="72">
        <v>5547.2001950000003</v>
      </c>
      <c r="BD69" s="89">
        <v>9.8942870000000003</v>
      </c>
      <c r="BE69" s="72">
        <v>5420.544922</v>
      </c>
      <c r="BF69" s="94">
        <v>8.9784179999999996</v>
      </c>
      <c r="BG69" s="291">
        <v>636.70000000000005</v>
      </c>
      <c r="BH69" s="292">
        <v>23.948514260662265</v>
      </c>
      <c r="BI69" s="72">
        <v>4413.08</v>
      </c>
      <c r="BJ69" s="94">
        <v>14.467739</v>
      </c>
      <c r="BK69" s="342">
        <v>38.873019999999997</v>
      </c>
    </row>
    <row r="70" spans="1:63">
      <c r="A70" s="316">
        <v>55</v>
      </c>
      <c r="B70" s="310">
        <v>38200</v>
      </c>
      <c r="C70" s="51">
        <v>1104.24</v>
      </c>
      <c r="D70" s="94">
        <v>75.134490999999997</v>
      </c>
      <c r="E70" s="51">
        <v>10173.92</v>
      </c>
      <c r="F70" s="89">
        <v>63.831935999999999</v>
      </c>
      <c r="G70" s="72">
        <v>1838.099976</v>
      </c>
      <c r="H70" s="94">
        <v>28.848129</v>
      </c>
      <c r="I70" s="51">
        <v>547.92999299999997</v>
      </c>
      <c r="J70" s="89">
        <v>41.057312000000003</v>
      </c>
      <c r="K70" s="113">
        <v>5.1907839999999998</v>
      </c>
      <c r="L70" s="105">
        <v>8.0165330000000008</v>
      </c>
      <c r="M70" s="105">
        <v>17.322113000000002</v>
      </c>
      <c r="N70" s="105">
        <v>7.4045810000000003</v>
      </c>
      <c r="O70" s="94">
        <v>20.166008000000001</v>
      </c>
      <c r="P70" s="51">
        <v>10719.150390999999</v>
      </c>
      <c r="Q70" s="89">
        <v>18.099405000000001</v>
      </c>
      <c r="R70" s="113">
        <v>6.1039529999999997</v>
      </c>
      <c r="S70" s="105">
        <v>6.8093209999999997</v>
      </c>
      <c r="T70" s="94">
        <v>4.8434410000000003</v>
      </c>
      <c r="U70" s="51">
        <v>3561.8999020000001</v>
      </c>
      <c r="V70" s="89">
        <v>5.359769</v>
      </c>
      <c r="W70" s="70">
        <v>22803</v>
      </c>
      <c r="X70" s="94">
        <v>7.5673969999999997</v>
      </c>
      <c r="Y70" s="69">
        <v>8377</v>
      </c>
      <c r="Z70" s="89">
        <v>9.5587630000000008</v>
      </c>
      <c r="AA70" s="72">
        <v>1342.0620120000001</v>
      </c>
      <c r="AB70" s="93">
        <v>11.230740439169484</v>
      </c>
      <c r="AC70" s="51">
        <v>3594.280029</v>
      </c>
      <c r="AD70" s="89">
        <v>11.868378</v>
      </c>
      <c r="AE70" s="72">
        <v>3785.209961</v>
      </c>
      <c r="AF70" s="94">
        <v>9.3502320000000001</v>
      </c>
      <c r="AG70" s="51">
        <v>12850.280273</v>
      </c>
      <c r="AH70" s="89">
        <v>5.8309129999999998</v>
      </c>
      <c r="AI70" s="72">
        <v>5192.080078</v>
      </c>
      <c r="AJ70" s="94">
        <v>1.9091290000000001</v>
      </c>
      <c r="AK70" s="51">
        <v>754.7</v>
      </c>
      <c r="AL70" s="89">
        <v>4.7776264746986588</v>
      </c>
      <c r="AM70" s="72">
        <v>26913</v>
      </c>
      <c r="AN70" s="89">
        <v>20.971933</v>
      </c>
      <c r="AO70" s="70">
        <v>11081.790039</v>
      </c>
      <c r="AP70" s="89">
        <v>29.521832</v>
      </c>
      <c r="AQ70" s="72">
        <v>803.57000700000003</v>
      </c>
      <c r="AR70" s="94">
        <v>18.100577999999999</v>
      </c>
      <c r="AS70" s="291">
        <v>827.97997999999995</v>
      </c>
      <c r="AT70" s="89">
        <v>9.2354529999999997</v>
      </c>
      <c r="AU70" s="72">
        <v>10264.320313</v>
      </c>
      <c r="AV70" s="89">
        <v>12.960946</v>
      </c>
      <c r="AW70" s="71">
        <v>323.11999500000002</v>
      </c>
      <c r="AX70" s="94">
        <v>9.8133979999999994</v>
      </c>
      <c r="AY70" s="51">
        <v>1918.339966</v>
      </c>
      <c r="AZ70" s="94">
        <v>5.7181689999999996</v>
      </c>
      <c r="BA70" s="51">
        <v>7869.4921880000002</v>
      </c>
      <c r="BB70" s="89">
        <v>12.594324</v>
      </c>
      <c r="BC70" s="72">
        <v>5421.7001950000003</v>
      </c>
      <c r="BD70" s="89">
        <v>9.9010680000000004</v>
      </c>
      <c r="BE70" s="72">
        <v>5765.5141599999997</v>
      </c>
      <c r="BF70" s="94">
        <v>9.7479960000000005</v>
      </c>
      <c r="BG70" s="291">
        <v>624.59</v>
      </c>
      <c r="BH70" s="292">
        <v>23.493015371070744</v>
      </c>
      <c r="BI70" s="72">
        <v>4459.32</v>
      </c>
      <c r="BJ70" s="94">
        <v>14.632876</v>
      </c>
      <c r="BK70" s="342">
        <v>38.873019999999997</v>
      </c>
    </row>
    <row r="71" spans="1:63">
      <c r="A71" s="316">
        <v>56</v>
      </c>
      <c r="B71" s="310">
        <v>38231</v>
      </c>
      <c r="C71" s="51">
        <v>1114.58</v>
      </c>
      <c r="D71" s="94">
        <v>75.574059000000005</v>
      </c>
      <c r="E71" s="51">
        <v>10080.27</v>
      </c>
      <c r="F71" s="89">
        <v>63.378371999999999</v>
      </c>
      <c r="G71" s="72">
        <v>1896.839966</v>
      </c>
      <c r="H71" s="94">
        <v>29.797861000000001</v>
      </c>
      <c r="I71" s="51">
        <v>572.94000200000005</v>
      </c>
      <c r="J71" s="89">
        <v>43.145432</v>
      </c>
      <c r="K71" s="113">
        <v>5.1994300000000004</v>
      </c>
      <c r="L71" s="105">
        <v>8.2870489999999997</v>
      </c>
      <c r="M71" s="105">
        <v>18.050825</v>
      </c>
      <c r="N71" s="105">
        <v>7.5246979999999999</v>
      </c>
      <c r="O71" s="94">
        <v>20.973255000000002</v>
      </c>
      <c r="P71" s="51">
        <v>10895.480469</v>
      </c>
      <c r="Q71" s="89">
        <v>18.351074000000001</v>
      </c>
      <c r="R71" s="113">
        <v>6.2848090000000001</v>
      </c>
      <c r="S71" s="105">
        <v>7.0414089999999998</v>
      </c>
      <c r="T71" s="94">
        <v>4.9368730000000003</v>
      </c>
      <c r="U71" s="51">
        <v>3674.6999510000001</v>
      </c>
      <c r="V71" s="89">
        <v>5.7476979999999998</v>
      </c>
      <c r="W71" s="70">
        <v>23245</v>
      </c>
      <c r="X71" s="94">
        <v>8.2432160000000003</v>
      </c>
      <c r="Y71" s="69">
        <v>8668.2998050000006</v>
      </c>
      <c r="Z71" s="89">
        <v>10.348633</v>
      </c>
      <c r="AA71" s="72">
        <v>1396.6999510000001</v>
      </c>
      <c r="AB71" s="93">
        <v>11.687965593859412</v>
      </c>
      <c r="AC71" s="51">
        <v>3640.610107</v>
      </c>
      <c r="AD71" s="89">
        <v>12.244877000000001</v>
      </c>
      <c r="AE71" s="72">
        <v>3892.8999020000001</v>
      </c>
      <c r="AF71" s="94">
        <v>9.8302119999999995</v>
      </c>
      <c r="AG71" s="51">
        <v>13120.030273</v>
      </c>
      <c r="AH71" s="89">
        <v>5.9268489999999998</v>
      </c>
      <c r="AI71" s="72">
        <v>5583.6098629999997</v>
      </c>
      <c r="AJ71" s="94">
        <v>2.1478830000000002</v>
      </c>
      <c r="AK71" s="51">
        <v>820.13</v>
      </c>
      <c r="AL71" s="89">
        <v>5.1918309271162197</v>
      </c>
      <c r="AM71" s="72">
        <v>27794</v>
      </c>
      <c r="AN71" s="89">
        <v>22.074636000000002</v>
      </c>
      <c r="AO71" s="70">
        <v>10823.570313</v>
      </c>
      <c r="AP71" s="89">
        <v>28.693570999999999</v>
      </c>
      <c r="AQ71" s="72">
        <v>835.09002699999996</v>
      </c>
      <c r="AR71" s="94">
        <v>18.660395000000001</v>
      </c>
      <c r="AS71" s="291">
        <v>849.96002199999998</v>
      </c>
      <c r="AT71" s="89">
        <v>9.5923090000000002</v>
      </c>
      <c r="AU71" s="72">
        <v>10957.370117</v>
      </c>
      <c r="AV71" s="89">
        <v>13.648370999999999</v>
      </c>
      <c r="AW71" s="71">
        <v>323.94000199999999</v>
      </c>
      <c r="AX71" s="94">
        <v>10.020060000000001</v>
      </c>
      <c r="AY71" s="51">
        <v>1984.73999</v>
      </c>
      <c r="AZ71" s="94">
        <v>5.9364189999999999</v>
      </c>
      <c r="BA71" s="51">
        <v>8029.1918949999999</v>
      </c>
      <c r="BB71" s="89">
        <v>13.039738</v>
      </c>
      <c r="BC71" s="72">
        <v>5465.2998049999997</v>
      </c>
      <c r="BD71" s="89">
        <v>10.097734000000001</v>
      </c>
      <c r="BE71" s="72">
        <v>5845.6630859999996</v>
      </c>
      <c r="BF71" s="94">
        <v>9.8029659999999996</v>
      </c>
      <c r="BG71" s="291">
        <v>644.66999999999996</v>
      </c>
      <c r="BH71" s="292">
        <v>24.248292744333099</v>
      </c>
      <c r="BI71" s="72">
        <v>4570.7700000000004</v>
      </c>
      <c r="BJ71" s="94">
        <v>14.981496999999999</v>
      </c>
      <c r="BK71" s="342">
        <v>38.873019999999997</v>
      </c>
    </row>
    <row r="72" spans="1:63">
      <c r="A72" s="316">
        <v>57</v>
      </c>
      <c r="B72" s="310">
        <v>38261</v>
      </c>
      <c r="C72" s="51">
        <v>1130.2</v>
      </c>
      <c r="D72" s="94">
        <v>76.866446999999994</v>
      </c>
      <c r="E72" s="51">
        <v>10027.469999999999</v>
      </c>
      <c r="F72" s="89">
        <v>63.138064999999997</v>
      </c>
      <c r="G72" s="72">
        <v>1974.98999</v>
      </c>
      <c r="H72" s="94">
        <v>31.290299999999998</v>
      </c>
      <c r="I72" s="51">
        <v>583.78997800000002</v>
      </c>
      <c r="J72" s="89">
        <v>44.135970999999998</v>
      </c>
      <c r="K72" s="113">
        <v>5.2435109999999998</v>
      </c>
      <c r="L72" s="105">
        <v>8.4124130000000008</v>
      </c>
      <c r="M72" s="105">
        <v>18.453137999999999</v>
      </c>
      <c r="N72" s="105">
        <v>7.6047760000000002</v>
      </c>
      <c r="O72" s="94">
        <v>21.448537999999999</v>
      </c>
      <c r="P72" s="51">
        <v>11068.950194999999</v>
      </c>
      <c r="Q72" s="89">
        <v>18.723120000000002</v>
      </c>
      <c r="R72" s="113">
        <v>6.4882759999999999</v>
      </c>
      <c r="S72" s="105">
        <v>7.2691160000000004</v>
      </c>
      <c r="T72" s="94">
        <v>5.0393489999999996</v>
      </c>
      <c r="U72" s="51">
        <v>3786.3000489999999</v>
      </c>
      <c r="V72" s="89">
        <v>6.1237550000000001</v>
      </c>
      <c r="W72" s="70">
        <v>23052</v>
      </c>
      <c r="X72" s="94">
        <v>8.3543679999999991</v>
      </c>
      <c r="Y72" s="69">
        <v>8871</v>
      </c>
      <c r="Z72" s="89">
        <v>11.011323000000001</v>
      </c>
      <c r="AA72" s="72">
        <v>1320.5360109999999</v>
      </c>
      <c r="AB72" s="93">
        <v>11.050604999999999</v>
      </c>
      <c r="AC72" s="51">
        <v>3706.820068</v>
      </c>
      <c r="AD72" s="89">
        <v>12.853066</v>
      </c>
      <c r="AE72" s="72">
        <v>3960.25</v>
      </c>
      <c r="AF72" s="94">
        <v>10.272785000000001</v>
      </c>
      <c r="AG72" s="51">
        <v>13054.660156</v>
      </c>
      <c r="AH72" s="89">
        <v>5.9321789999999996</v>
      </c>
      <c r="AI72" s="72">
        <v>5672.2700199999999</v>
      </c>
      <c r="AJ72" s="94">
        <v>2.2545989999999998</v>
      </c>
      <c r="AK72" s="51">
        <v>860.49</v>
      </c>
      <c r="AL72" s="89">
        <v>5.4473298068284741</v>
      </c>
      <c r="AM72" s="72">
        <v>28681</v>
      </c>
      <c r="AN72" s="89">
        <v>23.445284000000001</v>
      </c>
      <c r="AO72" s="70">
        <v>10771.419921999999</v>
      </c>
      <c r="AP72" s="89">
        <v>29.373926000000001</v>
      </c>
      <c r="AQ72" s="72">
        <v>834.84002699999996</v>
      </c>
      <c r="AR72" s="94">
        <v>19.063461</v>
      </c>
      <c r="AS72" s="291">
        <v>861.14001499999995</v>
      </c>
      <c r="AT72" s="89">
        <v>9.7778740000000006</v>
      </c>
      <c r="AU72" s="72">
        <v>11564.349609000001</v>
      </c>
      <c r="AV72" s="89">
        <v>14.322445</v>
      </c>
      <c r="AW72" s="71">
        <v>330.48001099999999</v>
      </c>
      <c r="AX72" s="94">
        <v>10.552377</v>
      </c>
      <c r="AY72" s="51">
        <v>1980.6899410000001</v>
      </c>
      <c r="AZ72" s="94">
        <v>6.02372</v>
      </c>
      <c r="BA72" s="51">
        <v>8418.2910159999992</v>
      </c>
      <c r="BB72" s="89">
        <v>14.248723999999999</v>
      </c>
      <c r="BC72" s="72">
        <v>5363.3999020000001</v>
      </c>
      <c r="BD72" s="89">
        <v>10.477503</v>
      </c>
      <c r="BE72" s="72">
        <v>5705.9047849999997</v>
      </c>
      <c r="BF72" s="94">
        <v>9.7938039999999997</v>
      </c>
      <c r="BG72" s="291">
        <v>628.16</v>
      </c>
      <c r="BH72" s="292">
        <v>23.627293525742424</v>
      </c>
      <c r="BI72" s="72">
        <v>4624.21</v>
      </c>
      <c r="BJ72" s="94">
        <v>15.412686000000001</v>
      </c>
      <c r="BK72" s="342">
        <v>38.873019999999997</v>
      </c>
    </row>
    <row r="73" spans="1:63">
      <c r="A73" s="316">
        <v>58</v>
      </c>
      <c r="B73" s="310">
        <v>38292</v>
      </c>
      <c r="C73" s="51">
        <v>1173.82</v>
      </c>
      <c r="D73" s="94">
        <v>80.051085999999998</v>
      </c>
      <c r="E73" s="51">
        <v>10428.02</v>
      </c>
      <c r="F73" s="89">
        <v>65.679398000000006</v>
      </c>
      <c r="G73" s="72">
        <v>2096.8100589999999</v>
      </c>
      <c r="H73" s="94">
        <v>33.172806000000001</v>
      </c>
      <c r="I73" s="51">
        <v>633.77002000000005</v>
      </c>
      <c r="J73" s="89">
        <v>48.196658999999997</v>
      </c>
      <c r="K73" s="113">
        <v>5.2013059999999998</v>
      </c>
      <c r="L73" s="105">
        <v>9.0920009999999998</v>
      </c>
      <c r="M73" s="105">
        <v>19.842248999999999</v>
      </c>
      <c r="N73" s="105">
        <v>8.0211839999999999</v>
      </c>
      <c r="O73" s="94">
        <v>22.919691</v>
      </c>
      <c r="P73" s="51">
        <v>11568.540039</v>
      </c>
      <c r="Q73" s="89">
        <v>19.599997999999999</v>
      </c>
      <c r="R73" s="113">
        <v>6.957376</v>
      </c>
      <c r="S73" s="105">
        <v>7.8252459999999999</v>
      </c>
      <c r="T73" s="94">
        <v>5.3407450000000001</v>
      </c>
      <c r="U73" s="51">
        <v>3942.8000489999999</v>
      </c>
      <c r="V73" s="89">
        <v>6.5829339999999998</v>
      </c>
      <c r="W73" s="70">
        <v>25128</v>
      </c>
      <c r="X73" s="94">
        <v>9.2702799999999996</v>
      </c>
      <c r="Y73" s="69">
        <v>9030.0996090000008</v>
      </c>
      <c r="Z73" s="89">
        <v>11.560212999999999</v>
      </c>
      <c r="AA73" s="72">
        <v>1340.770996</v>
      </c>
      <c r="AB73" s="94">
        <v>11.975598</v>
      </c>
      <c r="AC73" s="51">
        <v>3753.75</v>
      </c>
      <c r="AD73" s="89">
        <v>13.536553</v>
      </c>
      <c r="AE73" s="72">
        <v>4126</v>
      </c>
      <c r="AF73" s="94">
        <v>11.076905999999999</v>
      </c>
      <c r="AG73" s="51">
        <v>14060.049805000001</v>
      </c>
      <c r="AH73" s="89">
        <v>6.4278589999999998</v>
      </c>
      <c r="AI73" s="72">
        <v>6234.2900390000004</v>
      </c>
      <c r="AJ73" s="94">
        <v>2.4418039999999999</v>
      </c>
      <c r="AK73" s="51">
        <v>977.77</v>
      </c>
      <c r="AL73" s="89">
        <v>6.1897705554075895</v>
      </c>
      <c r="AM73" s="72">
        <v>29615</v>
      </c>
      <c r="AN73" s="89">
        <v>25.207540999999999</v>
      </c>
      <c r="AO73" s="70">
        <v>10899.25</v>
      </c>
      <c r="AP73" s="89">
        <v>30.498011000000002</v>
      </c>
      <c r="AQ73" s="72">
        <v>878.05999799999995</v>
      </c>
      <c r="AR73" s="94">
        <v>21.093710000000002</v>
      </c>
      <c r="AS73" s="291">
        <v>917.19000200000005</v>
      </c>
      <c r="AT73" s="89">
        <v>10.477314</v>
      </c>
      <c r="AU73" s="72">
        <v>12102.549805000001</v>
      </c>
      <c r="AV73" s="89">
        <v>15.563810999999999</v>
      </c>
      <c r="AW73" s="71">
        <v>337.14999399999999</v>
      </c>
      <c r="AX73" s="94">
        <v>11.191153999999999</v>
      </c>
      <c r="AY73" s="51">
        <v>2027.660034</v>
      </c>
      <c r="AZ73" s="94">
        <v>6.2245109999999997</v>
      </c>
      <c r="BA73" s="51">
        <v>8692.9912110000005</v>
      </c>
      <c r="BB73" s="89">
        <v>15.362254999999999</v>
      </c>
      <c r="BC73" s="72">
        <v>5444.2001950000003</v>
      </c>
      <c r="BD73" s="89">
        <v>11.264162000000001</v>
      </c>
      <c r="BE73" s="72">
        <v>5844.7329099999997</v>
      </c>
      <c r="BF73" s="94">
        <v>10.316018</v>
      </c>
      <c r="BG73" s="291">
        <v>656.73</v>
      </c>
      <c r="BH73" s="292">
        <v>24.70191141041543</v>
      </c>
      <c r="BI73" s="72">
        <v>4703.18</v>
      </c>
      <c r="BJ73" s="94">
        <v>16.293413000000001</v>
      </c>
      <c r="BK73" s="342">
        <v>38.873019999999997</v>
      </c>
    </row>
    <row r="74" spans="1:63">
      <c r="A74" s="316">
        <v>59</v>
      </c>
      <c r="B74" s="310">
        <v>38322</v>
      </c>
      <c r="C74" s="51">
        <v>1211.92</v>
      </c>
      <c r="D74" s="94">
        <v>82.317863000000003</v>
      </c>
      <c r="E74" s="51">
        <v>10783.01</v>
      </c>
      <c r="F74" s="89">
        <v>68.038856999999993</v>
      </c>
      <c r="G74" s="72">
        <v>2175.4399410000001</v>
      </c>
      <c r="H74" s="94">
        <v>33.851177</v>
      </c>
      <c r="I74" s="51">
        <v>651.57000700000003</v>
      </c>
      <c r="J74" s="89">
        <v>49.191901999999999</v>
      </c>
      <c r="K74" s="113">
        <v>5.2457250000000002</v>
      </c>
      <c r="L74" s="105">
        <v>9.2173639999999999</v>
      </c>
      <c r="M74" s="105">
        <v>20.358419000000001</v>
      </c>
      <c r="N74" s="105">
        <v>8.2026950000000003</v>
      </c>
      <c r="O74" s="94">
        <v>23.674133000000001</v>
      </c>
      <c r="P74" s="51">
        <v>11971.139648</v>
      </c>
      <c r="Q74" s="89">
        <v>20.182247</v>
      </c>
      <c r="R74" s="113">
        <v>7.1212809999999998</v>
      </c>
      <c r="S74" s="105">
        <v>7.9084459999999996</v>
      </c>
      <c r="T74" s="94">
        <v>5.5004850000000003</v>
      </c>
      <c r="U74" s="51">
        <v>4053.1000979999999</v>
      </c>
      <c r="V74" s="89">
        <v>6.610646</v>
      </c>
      <c r="W74" s="70">
        <v>26196</v>
      </c>
      <c r="X74" s="94">
        <v>9.8882980000000007</v>
      </c>
      <c r="Y74" s="69">
        <v>9246.7001949999994</v>
      </c>
      <c r="Z74" s="89">
        <v>11.573603</v>
      </c>
      <c r="AA74" s="72">
        <v>1266.4959719999999</v>
      </c>
      <c r="AB74" s="94">
        <v>11.904778</v>
      </c>
      <c r="AC74" s="51">
        <v>3821.1599120000001</v>
      </c>
      <c r="AD74" s="89">
        <v>13.831963</v>
      </c>
      <c r="AE74" s="72">
        <v>4256.080078</v>
      </c>
      <c r="AF74" s="94">
        <v>11.612985999999999</v>
      </c>
      <c r="AG74" s="51">
        <v>14230.139648</v>
      </c>
      <c r="AH74" s="89">
        <v>6.4438500000000003</v>
      </c>
      <c r="AI74" s="72">
        <v>6602.6899409999996</v>
      </c>
      <c r="AJ74" s="94">
        <v>2.6796530000000001</v>
      </c>
      <c r="AK74" s="51">
        <v>1000.23</v>
      </c>
      <c r="AL74" s="89">
        <v>6.3319535295983043</v>
      </c>
      <c r="AM74" s="72">
        <v>30903</v>
      </c>
      <c r="AN74" s="89">
        <v>26.382380000000001</v>
      </c>
      <c r="AO74" s="70">
        <v>11488.759765999999</v>
      </c>
      <c r="AP74" s="89">
        <v>32.302455999999999</v>
      </c>
      <c r="AQ74" s="72">
        <v>895.919983</v>
      </c>
      <c r="AR74" s="94">
        <v>21.832663</v>
      </c>
      <c r="AS74" s="291">
        <v>907.42999299999997</v>
      </c>
      <c r="AT74" s="89">
        <v>10.206102</v>
      </c>
      <c r="AU74" s="72">
        <v>12917.879883</v>
      </c>
      <c r="AV74" s="89">
        <v>16.791827999999999</v>
      </c>
      <c r="AW74" s="71">
        <v>348.07998700000002</v>
      </c>
      <c r="AX74" s="94">
        <v>11.529332999999999</v>
      </c>
      <c r="AY74" s="51">
        <v>2066.139893</v>
      </c>
      <c r="AZ74" s="94">
        <v>6.25943</v>
      </c>
      <c r="BA74" s="51">
        <v>9080.7910159999992</v>
      </c>
      <c r="BB74" s="89">
        <v>16.044011999999999</v>
      </c>
      <c r="BC74" s="72">
        <v>5693.2001950000003</v>
      </c>
      <c r="BD74" s="89">
        <v>11.664274000000001</v>
      </c>
      <c r="BE74" s="72">
        <v>6139.6621089999999</v>
      </c>
      <c r="BF74" s="94">
        <v>11.048951000000001</v>
      </c>
      <c r="BG74" s="291">
        <v>668.1</v>
      </c>
      <c r="BH74" s="292">
        <v>25.129576725662314</v>
      </c>
      <c r="BI74" s="72">
        <v>4814.3</v>
      </c>
      <c r="BJ74" s="94">
        <v>16.596157000000002</v>
      </c>
      <c r="BK74" s="342">
        <v>38.873019999999997</v>
      </c>
    </row>
    <row r="75" spans="1:63">
      <c r="A75" s="316">
        <v>60</v>
      </c>
      <c r="B75" s="310">
        <v>38353</v>
      </c>
      <c r="C75" s="51">
        <v>1181.27</v>
      </c>
      <c r="D75" s="94">
        <v>80.852333000000002</v>
      </c>
      <c r="E75" s="51">
        <v>10489.94</v>
      </c>
      <c r="F75" s="89">
        <v>66.426070999999993</v>
      </c>
      <c r="G75" s="72">
        <v>2062.4099120000001</v>
      </c>
      <c r="H75" s="94">
        <v>32.018028000000001</v>
      </c>
      <c r="I75" s="51">
        <v>624.02002000000005</v>
      </c>
      <c r="J75" s="89">
        <v>47.344372</v>
      </c>
      <c r="K75" s="113">
        <v>5.283703</v>
      </c>
      <c r="L75" s="105">
        <v>9.0178659999999997</v>
      </c>
      <c r="M75" s="105">
        <v>19.832606999999999</v>
      </c>
      <c r="N75" s="105">
        <v>8.1617879999999996</v>
      </c>
      <c r="O75" s="94">
        <v>23.127904999999998</v>
      </c>
      <c r="P75" s="51">
        <v>11642.570313</v>
      </c>
      <c r="Q75" s="89">
        <v>19.768896000000002</v>
      </c>
      <c r="R75" s="113">
        <v>7.1450449999999996</v>
      </c>
      <c r="S75" s="105">
        <v>7.998297</v>
      </c>
      <c r="T75" s="94">
        <v>5.413367</v>
      </c>
      <c r="U75" s="51">
        <v>4106.7001950000003</v>
      </c>
      <c r="V75" s="89">
        <v>6.896903</v>
      </c>
      <c r="W75" s="70">
        <v>24351</v>
      </c>
      <c r="X75" s="94">
        <v>9.7825240000000004</v>
      </c>
      <c r="Y75" s="69">
        <v>9204.0996090000008</v>
      </c>
      <c r="Z75" s="89">
        <v>11.17549</v>
      </c>
      <c r="AA75" s="72">
        <v>1191.8229980000001</v>
      </c>
      <c r="AB75" s="94">
        <v>11.627922999999999</v>
      </c>
      <c r="AC75" s="51">
        <v>3913.6899410000001</v>
      </c>
      <c r="AD75" s="89">
        <v>13.791639999999999</v>
      </c>
      <c r="AE75" s="72">
        <v>4254.8500979999999</v>
      </c>
      <c r="AF75" s="94">
        <v>11.181633</v>
      </c>
      <c r="AG75" s="51">
        <v>13721.690430000001</v>
      </c>
      <c r="AH75" s="89">
        <v>6.2800580000000004</v>
      </c>
      <c r="AI75" s="72">
        <v>6555.9399409999996</v>
      </c>
      <c r="AJ75" s="94">
        <v>2.5799539999999999</v>
      </c>
      <c r="AK75" s="51">
        <v>1045.43</v>
      </c>
      <c r="AL75" s="89">
        <v>6.6180920172839803</v>
      </c>
      <c r="AM75" s="72">
        <v>31334</v>
      </c>
      <c r="AN75" s="89">
        <v>26.560490000000001</v>
      </c>
      <c r="AO75" s="70">
        <v>11387.589844</v>
      </c>
      <c r="AP75" s="89">
        <v>31.454726999999998</v>
      </c>
      <c r="AQ75" s="72">
        <v>932.70001200000002</v>
      </c>
      <c r="AR75" s="94">
        <v>23.198640999999999</v>
      </c>
      <c r="AS75" s="291">
        <v>916.27002000000005</v>
      </c>
      <c r="AT75" s="89">
        <v>10.550221000000001</v>
      </c>
      <c r="AU75" s="72">
        <v>13097.120117</v>
      </c>
      <c r="AV75" s="89">
        <v>16.933185999999999</v>
      </c>
      <c r="AW75" s="71">
        <v>360.42001299999998</v>
      </c>
      <c r="AX75" s="94">
        <v>11.689151000000001</v>
      </c>
      <c r="AY75" s="51">
        <v>2096.320068</v>
      </c>
      <c r="AZ75" s="94">
        <v>6.6219219999999996</v>
      </c>
      <c r="BA75" s="51">
        <v>9223.890625</v>
      </c>
      <c r="BB75" s="89">
        <v>16.063621999999999</v>
      </c>
      <c r="BC75" s="72">
        <v>5771.3999020000001</v>
      </c>
      <c r="BD75" s="89">
        <v>11.287421</v>
      </c>
      <c r="BE75" s="72">
        <v>5994.2021480000003</v>
      </c>
      <c r="BF75" s="94">
        <v>10.8666</v>
      </c>
      <c r="BG75" s="291">
        <v>701.91</v>
      </c>
      <c r="BH75" s="292">
        <v>26.401288960697499</v>
      </c>
      <c r="BI75" s="72">
        <v>4852.3100000000004</v>
      </c>
      <c r="BJ75" s="94">
        <v>16.505019999999998</v>
      </c>
      <c r="BK75" s="342">
        <v>38.873019999999997</v>
      </c>
    </row>
    <row r="76" spans="1:63">
      <c r="A76" s="316">
        <v>61</v>
      </c>
      <c r="B76" s="310">
        <v>38384</v>
      </c>
      <c r="C76" s="51">
        <v>1203.5999999999999</v>
      </c>
      <c r="D76" s="94">
        <v>82.542465000000007</v>
      </c>
      <c r="E76" s="51">
        <v>10766.23</v>
      </c>
      <c r="F76" s="89">
        <v>68.328132999999994</v>
      </c>
      <c r="G76" s="72">
        <v>2051.719971</v>
      </c>
      <c r="H76" s="94">
        <v>31.863938999999998</v>
      </c>
      <c r="I76" s="51">
        <v>634.05999799999995</v>
      </c>
      <c r="J76" s="89">
        <v>48.121746000000002</v>
      </c>
      <c r="K76" s="113">
        <v>5.2512730000000003</v>
      </c>
      <c r="L76" s="105">
        <v>9.2257130000000007</v>
      </c>
      <c r="M76" s="105">
        <v>20.246576000000001</v>
      </c>
      <c r="N76" s="105">
        <v>8.3828870000000002</v>
      </c>
      <c r="O76" s="94">
        <v>23.554918000000001</v>
      </c>
      <c r="P76" s="51">
        <v>11863.480469</v>
      </c>
      <c r="Q76" s="89">
        <v>20.178394000000001</v>
      </c>
      <c r="R76" s="113">
        <v>7.4795170000000004</v>
      </c>
      <c r="S76" s="105">
        <v>8.2996949999999998</v>
      </c>
      <c r="T76" s="94">
        <v>5.6106020000000001</v>
      </c>
      <c r="U76" s="51">
        <v>4156.5</v>
      </c>
      <c r="V76" s="89">
        <v>7.2698179999999999</v>
      </c>
      <c r="W76" s="70">
        <v>28139</v>
      </c>
      <c r="X76" s="94">
        <v>11.381154</v>
      </c>
      <c r="Y76" s="69">
        <v>9668.2998050000006</v>
      </c>
      <c r="Z76" s="89">
        <v>11.920522999999999</v>
      </c>
      <c r="AA76" s="72">
        <v>1306.003052</v>
      </c>
      <c r="AB76" s="94">
        <v>12.404833999999999</v>
      </c>
      <c r="AC76" s="51">
        <v>4027.1599120000001</v>
      </c>
      <c r="AD76" s="89">
        <v>14.483864000000001</v>
      </c>
      <c r="AE76" s="72">
        <v>4350.4902339999999</v>
      </c>
      <c r="AF76" s="94">
        <v>11.641496</v>
      </c>
      <c r="AG76" s="51">
        <v>14195.349609000001</v>
      </c>
      <c r="AH76" s="89">
        <v>6.4926659999999998</v>
      </c>
      <c r="AI76" s="72">
        <v>6713.8598629999997</v>
      </c>
      <c r="AJ76" s="94">
        <v>2.6949779999999999</v>
      </c>
      <c r="AK76" s="51">
        <v>1073.83</v>
      </c>
      <c r="AL76" s="89">
        <v>6.7978781467148028</v>
      </c>
      <c r="AM76" s="72">
        <v>31850</v>
      </c>
      <c r="AN76" s="89">
        <v>27.310907</v>
      </c>
      <c r="AO76" s="70">
        <v>11740.599609000001</v>
      </c>
      <c r="AP76" s="89">
        <v>32.108173000000001</v>
      </c>
      <c r="AQ76" s="72">
        <v>1011.3599850000001</v>
      </c>
      <c r="AR76" s="94">
        <v>25.715510999999999</v>
      </c>
      <c r="AS76" s="291">
        <v>907.38000499999998</v>
      </c>
      <c r="AT76" s="89">
        <v>10.462664</v>
      </c>
      <c r="AU76" s="72">
        <v>13789.459961</v>
      </c>
      <c r="AV76" s="89">
        <v>18.127758</v>
      </c>
      <c r="AW76" s="71">
        <v>374.36999500000002</v>
      </c>
      <c r="AX76" s="94">
        <v>12.400665</v>
      </c>
      <c r="AY76" s="51">
        <v>2119.3999020000001</v>
      </c>
      <c r="AZ76" s="94">
        <v>6.6491340000000001</v>
      </c>
      <c r="BA76" s="51">
        <v>9390.9902340000008</v>
      </c>
      <c r="BB76" s="89">
        <v>16.530774999999998</v>
      </c>
      <c r="BC76" s="72">
        <v>5931.2998049999997</v>
      </c>
      <c r="BD76" s="89">
        <v>11.996294000000001</v>
      </c>
      <c r="BE76" s="72">
        <v>6207.8012699999999</v>
      </c>
      <c r="BF76" s="94">
        <v>11.475421000000001</v>
      </c>
      <c r="BG76" s="291">
        <v>741.55</v>
      </c>
      <c r="BH76" s="292">
        <v>27.892288562752423</v>
      </c>
      <c r="BI76" s="72">
        <v>4968.5</v>
      </c>
      <c r="BJ76" s="94">
        <v>17.374694999999999</v>
      </c>
      <c r="BK76" s="342">
        <v>38.873019999999997</v>
      </c>
    </row>
    <row r="77" spans="1:63">
      <c r="A77" s="316">
        <v>62</v>
      </c>
      <c r="B77" s="310">
        <v>38412</v>
      </c>
      <c r="C77" s="51">
        <v>1180.5899999999999</v>
      </c>
      <c r="D77" s="94">
        <v>80.715491999999998</v>
      </c>
      <c r="E77" s="51">
        <v>10503.76</v>
      </c>
      <c r="F77" s="89">
        <v>66.756309999999999</v>
      </c>
      <c r="G77" s="72">
        <v>1999.2299800000001</v>
      </c>
      <c r="H77" s="94">
        <v>31.307486000000001</v>
      </c>
      <c r="I77" s="51">
        <v>615.07000700000003</v>
      </c>
      <c r="J77" s="89">
        <v>46.547927999999999</v>
      </c>
      <c r="K77" s="113">
        <v>5.2233000000000001</v>
      </c>
      <c r="L77" s="105">
        <v>9.0513890000000004</v>
      </c>
      <c r="M77" s="105">
        <v>19.786604000000001</v>
      </c>
      <c r="N77" s="105">
        <v>8.3127829999999996</v>
      </c>
      <c r="O77" s="94">
        <v>23.143149999999999</v>
      </c>
      <c r="P77" s="51">
        <v>11638.269531</v>
      </c>
      <c r="Q77" s="89">
        <v>19.75478</v>
      </c>
      <c r="R77" s="113">
        <v>7.2603790000000004</v>
      </c>
      <c r="S77" s="105">
        <v>8.1017620000000008</v>
      </c>
      <c r="T77" s="94">
        <v>5.4406759999999998</v>
      </c>
      <c r="U77" s="51">
        <v>4100.6000979999999</v>
      </c>
      <c r="V77" s="89">
        <v>6.9501749999999998</v>
      </c>
      <c r="W77" s="70">
        <v>26611</v>
      </c>
      <c r="X77" s="94">
        <v>10.345675</v>
      </c>
      <c r="Y77" s="69">
        <v>9612.4003909999992</v>
      </c>
      <c r="Z77" s="89">
        <v>12.089848999999999</v>
      </c>
      <c r="AA77" s="72">
        <v>1181.235962</v>
      </c>
      <c r="AB77" s="94">
        <v>11.718059999999999</v>
      </c>
      <c r="AC77" s="51">
        <v>4067.780029</v>
      </c>
      <c r="AD77" s="89">
        <v>14.184691000000001</v>
      </c>
      <c r="AE77" s="72">
        <v>4348.7700199999999</v>
      </c>
      <c r="AF77" s="94">
        <v>11.389519</v>
      </c>
      <c r="AG77" s="51">
        <v>13516.879883</v>
      </c>
      <c r="AH77" s="89">
        <v>6.2746089999999999</v>
      </c>
      <c r="AI77" s="72">
        <v>6492.8198240000002</v>
      </c>
      <c r="AJ77" s="94">
        <v>2.582808</v>
      </c>
      <c r="AK77" s="51">
        <v>1080.1600000000001</v>
      </c>
      <c r="AL77" s="89">
        <v>6.8379501959858286</v>
      </c>
      <c r="AM77" s="72">
        <v>32302</v>
      </c>
      <c r="AN77" s="89">
        <v>27.258054999999999</v>
      </c>
      <c r="AO77" s="70">
        <v>11668.950194999999</v>
      </c>
      <c r="AP77" s="89">
        <v>31.157706999999998</v>
      </c>
      <c r="AQ77" s="72">
        <v>965.67999299999997</v>
      </c>
      <c r="AR77" s="94">
        <v>23.827860000000001</v>
      </c>
      <c r="AS77" s="291">
        <v>871.34997599999997</v>
      </c>
      <c r="AT77" s="89">
        <v>9.9081600000000005</v>
      </c>
      <c r="AU77" s="72">
        <v>12676.900390999999</v>
      </c>
      <c r="AV77" s="89">
        <v>16.28528</v>
      </c>
      <c r="AW77" s="71">
        <v>369.55999800000001</v>
      </c>
      <c r="AX77" s="94">
        <v>11.96232</v>
      </c>
      <c r="AY77" s="51">
        <v>2141.429932</v>
      </c>
      <c r="AZ77" s="94">
        <v>6.5674919999999997</v>
      </c>
      <c r="BA77" s="51">
        <v>9258.7900389999995</v>
      </c>
      <c r="BB77" s="89">
        <v>15.943365</v>
      </c>
      <c r="BC77" s="72">
        <v>5929.7001950000003</v>
      </c>
      <c r="BD77" s="89">
        <v>11.498722000000001</v>
      </c>
      <c r="BE77" s="72">
        <v>6005.8520509999998</v>
      </c>
      <c r="BF77" s="94">
        <v>10.682103</v>
      </c>
      <c r="BG77" s="291">
        <v>681.49</v>
      </c>
      <c r="BH77" s="292">
        <v>25.63322198274685</v>
      </c>
      <c r="BI77" s="72">
        <v>4894.37</v>
      </c>
      <c r="BJ77" s="94">
        <v>16.953886000000001</v>
      </c>
      <c r="BK77" s="342">
        <v>38.873019999999997</v>
      </c>
    </row>
    <row r="78" spans="1:63">
      <c r="A78" s="316">
        <v>63</v>
      </c>
      <c r="B78" s="310">
        <v>38443</v>
      </c>
      <c r="C78" s="51">
        <v>1156.8499999999999</v>
      </c>
      <c r="D78" s="94">
        <v>79.514358999999999</v>
      </c>
      <c r="E78" s="51">
        <v>10192.51</v>
      </c>
      <c r="F78" s="89">
        <v>64.881432000000004</v>
      </c>
      <c r="G78" s="72">
        <v>1921.650024</v>
      </c>
      <c r="H78" s="94">
        <v>29.946278</v>
      </c>
      <c r="I78" s="51">
        <v>579.38000499999998</v>
      </c>
      <c r="J78" s="89">
        <v>44.112549000000001</v>
      </c>
      <c r="K78" s="113">
        <v>5.2959820000000004</v>
      </c>
      <c r="L78" s="105">
        <v>8.7040120000000005</v>
      </c>
      <c r="M78" s="105">
        <v>18.875757</v>
      </c>
      <c r="N78" s="105">
        <v>8.234591</v>
      </c>
      <c r="O78" s="94">
        <v>22.342478</v>
      </c>
      <c r="P78" s="51">
        <v>11363.519531</v>
      </c>
      <c r="Q78" s="89">
        <v>19.365213000000001</v>
      </c>
      <c r="R78" s="113">
        <v>7.1104450000000003</v>
      </c>
      <c r="S78" s="105">
        <v>7.8498469999999996</v>
      </c>
      <c r="T78" s="94">
        <v>5.2586120000000003</v>
      </c>
      <c r="U78" s="51">
        <v>3943.1000979999999</v>
      </c>
      <c r="V78" s="89">
        <v>6.9009989999999997</v>
      </c>
      <c r="W78" s="70">
        <v>24844</v>
      </c>
      <c r="X78" s="94">
        <v>9.923311</v>
      </c>
      <c r="Y78" s="69">
        <v>9369.2998050000006</v>
      </c>
      <c r="Z78" s="89">
        <v>11.351588</v>
      </c>
      <c r="AA78" s="72">
        <v>1159.145996</v>
      </c>
      <c r="AB78" s="94">
        <v>11.872585000000001</v>
      </c>
      <c r="AC78" s="51">
        <v>3911.709961</v>
      </c>
      <c r="AD78" s="89">
        <v>13.709516000000001</v>
      </c>
      <c r="AE78" s="72">
        <v>4184.8398440000001</v>
      </c>
      <c r="AF78" s="94">
        <v>10.898156</v>
      </c>
      <c r="AG78" s="51">
        <v>13908.969727</v>
      </c>
      <c r="AH78" s="89">
        <v>6.5689859999999998</v>
      </c>
      <c r="AI78" s="72">
        <v>6154.4399409999996</v>
      </c>
      <c r="AJ78" s="94">
        <v>2.4364129999999999</v>
      </c>
      <c r="AK78" s="51">
        <v>1029.6099999999999</v>
      </c>
      <c r="AL78" s="89">
        <v>6.517943546593993</v>
      </c>
      <c r="AM78" s="72">
        <v>30911</v>
      </c>
      <c r="AN78" s="89">
        <v>25.905187999999999</v>
      </c>
      <c r="AO78" s="70">
        <v>11008.900390999999</v>
      </c>
      <c r="AP78" s="89">
        <v>30.444846999999999</v>
      </c>
      <c r="AQ78" s="72">
        <v>911.29998799999998</v>
      </c>
      <c r="AR78" s="94">
        <v>23.101258999999999</v>
      </c>
      <c r="AS78" s="291">
        <v>878.96002199999998</v>
      </c>
      <c r="AT78" s="89">
        <v>10.039490000000001</v>
      </c>
      <c r="AU78" s="72">
        <v>12322.990234000001</v>
      </c>
      <c r="AV78" s="89">
        <v>15.893846</v>
      </c>
      <c r="AW78" s="71">
        <v>348.20001200000002</v>
      </c>
      <c r="AX78" s="94">
        <v>11.441387000000001</v>
      </c>
      <c r="AY78" s="51">
        <v>2125.25</v>
      </c>
      <c r="AZ78" s="94">
        <v>6.6037800000000004</v>
      </c>
      <c r="BA78" s="51">
        <v>9001.5908199999994</v>
      </c>
      <c r="BB78" s="89">
        <v>15.471584</v>
      </c>
      <c r="BC78" s="72">
        <v>5870.7998049999997</v>
      </c>
      <c r="BD78" s="89">
        <v>11.416926999999999</v>
      </c>
      <c r="BE78" s="72">
        <v>5818.0434569999998</v>
      </c>
      <c r="BF78" s="94">
        <v>10.488386999999999</v>
      </c>
      <c r="BG78" s="291">
        <v>658.88</v>
      </c>
      <c r="BH78" s="292">
        <v>24.782781370212575</v>
      </c>
      <c r="BI78" s="72">
        <v>4801.68</v>
      </c>
      <c r="BJ78" s="94">
        <v>16.748154</v>
      </c>
      <c r="BK78" s="342">
        <v>38.873019999999997</v>
      </c>
    </row>
    <row r="79" spans="1:63">
      <c r="A79" s="316">
        <v>64</v>
      </c>
      <c r="B79" s="310">
        <v>38473</v>
      </c>
      <c r="C79" s="51">
        <v>1191.5</v>
      </c>
      <c r="D79" s="94">
        <v>82.076721000000006</v>
      </c>
      <c r="E79" s="51">
        <v>10467.48</v>
      </c>
      <c r="F79" s="89">
        <v>66.680892999999998</v>
      </c>
      <c r="G79" s="72">
        <v>2068.219971</v>
      </c>
      <c r="H79" s="94">
        <v>32.600174000000003</v>
      </c>
      <c r="I79" s="51">
        <v>616.71002199999998</v>
      </c>
      <c r="J79" s="89">
        <v>46.96434</v>
      </c>
      <c r="K79" s="113">
        <v>5.3516649999999997</v>
      </c>
      <c r="L79" s="105">
        <v>9.1734089999999995</v>
      </c>
      <c r="M79" s="105">
        <v>20.041117</v>
      </c>
      <c r="N79" s="105">
        <v>8.38828</v>
      </c>
      <c r="O79" s="94">
        <v>23.684559</v>
      </c>
      <c r="P79" s="51">
        <v>11787.809569999999</v>
      </c>
      <c r="Q79" s="89">
        <v>20.095043</v>
      </c>
      <c r="R79" s="113">
        <v>7.1162099999999997</v>
      </c>
      <c r="S79" s="105">
        <v>7.9668070000000002</v>
      </c>
      <c r="T79" s="94">
        <v>5.413367</v>
      </c>
      <c r="U79" s="51">
        <v>4070.3999020000001</v>
      </c>
      <c r="V79" s="89">
        <v>6.8641199999999998</v>
      </c>
      <c r="W79" s="70">
        <v>25207</v>
      </c>
      <c r="X79" s="94">
        <v>10.804373999999999</v>
      </c>
      <c r="Y79" s="69">
        <v>9607.2998050000006</v>
      </c>
      <c r="Z79" s="89">
        <v>11.663149000000001</v>
      </c>
      <c r="AA79" s="72">
        <v>1060.7380370000001</v>
      </c>
      <c r="AB79" s="94">
        <v>11.726644</v>
      </c>
      <c r="AC79" s="51">
        <v>4120.7299800000001</v>
      </c>
      <c r="AD79" s="89">
        <v>13.973497999999999</v>
      </c>
      <c r="AE79" s="72">
        <v>4460.6298829999996</v>
      </c>
      <c r="AF79" s="94">
        <v>11.131238</v>
      </c>
      <c r="AG79" s="51">
        <v>13867.070313</v>
      </c>
      <c r="AH79" s="89">
        <v>6.5689859999999998</v>
      </c>
      <c r="AI79" s="72">
        <v>6715.1098629999997</v>
      </c>
      <c r="AJ79" s="94">
        <v>2.60467</v>
      </c>
      <c r="AK79" s="51">
        <v>1088.17</v>
      </c>
      <c r="AL79" s="89">
        <v>6.8886574810823387</v>
      </c>
      <c r="AM79" s="72">
        <v>31739</v>
      </c>
      <c r="AN79" s="89">
        <v>25.683236999999998</v>
      </c>
      <c r="AO79" s="70">
        <v>11276.589844</v>
      </c>
      <c r="AP79" s="89">
        <v>30.058729</v>
      </c>
      <c r="AQ79" s="72">
        <v>970.21002199999998</v>
      </c>
      <c r="AR79" s="94">
        <v>24.082543999999999</v>
      </c>
      <c r="AS79" s="291">
        <v>860.72997999999995</v>
      </c>
      <c r="AT79" s="89">
        <v>9.8497889999999995</v>
      </c>
      <c r="AU79" s="72">
        <v>12964.389648</v>
      </c>
      <c r="AV79" s="89">
        <v>17.459606000000001</v>
      </c>
      <c r="AW79" s="71">
        <v>364.67999300000002</v>
      </c>
      <c r="AX79" s="94">
        <v>11.441387000000001</v>
      </c>
      <c r="AY79" s="51">
        <v>2161.7700199999999</v>
      </c>
      <c r="AZ79" s="94">
        <v>6.6763469999999998</v>
      </c>
      <c r="BA79" s="51">
        <v>9427.0898440000001</v>
      </c>
      <c r="BB79" s="89">
        <v>15.503962</v>
      </c>
      <c r="BC79" s="72">
        <v>6127.2001950000003</v>
      </c>
      <c r="BD79" s="89">
        <v>11.457822999999999</v>
      </c>
      <c r="BE79" s="72">
        <v>6011.5322269999997</v>
      </c>
      <c r="BF79" s="94">
        <v>10.93117</v>
      </c>
      <c r="BG79" s="291">
        <v>667.55</v>
      </c>
      <c r="BH79" s="292">
        <v>25.108889753441566</v>
      </c>
      <c r="BI79" s="72">
        <v>4963.97</v>
      </c>
      <c r="BJ79" s="94">
        <v>16.617235000000001</v>
      </c>
      <c r="BK79" s="342">
        <v>38.873019999999997</v>
      </c>
    </row>
    <row r="80" spans="1:63">
      <c r="A80" s="316">
        <v>65</v>
      </c>
      <c r="B80" s="310">
        <v>38504</v>
      </c>
      <c r="C80" s="51">
        <v>1191.33</v>
      </c>
      <c r="D80" s="94">
        <v>81.870627999999996</v>
      </c>
      <c r="E80" s="51">
        <v>10274.969999999999</v>
      </c>
      <c r="F80" s="89">
        <v>65.692054999999996</v>
      </c>
      <c r="G80" s="72">
        <v>2056.959961</v>
      </c>
      <c r="H80" s="94">
        <v>31.487261</v>
      </c>
      <c r="I80" s="51">
        <v>639.65997300000004</v>
      </c>
      <c r="J80" s="89">
        <v>48.767249999999997</v>
      </c>
      <c r="K80" s="113">
        <v>5.382028</v>
      </c>
      <c r="L80" s="105">
        <v>9.52881</v>
      </c>
      <c r="M80" s="105">
        <v>20.746471</v>
      </c>
      <c r="N80" s="105">
        <v>8.4314219999999995</v>
      </c>
      <c r="O80" s="94">
        <v>24.424220999999999</v>
      </c>
      <c r="P80" s="51">
        <v>11876.740234000001</v>
      </c>
      <c r="Q80" s="89">
        <v>20.194241000000002</v>
      </c>
      <c r="R80" s="113">
        <v>7.2084799999999998</v>
      </c>
      <c r="S80" s="105">
        <v>8.092765</v>
      </c>
      <c r="T80" s="94">
        <v>5.458882</v>
      </c>
      <c r="U80" s="51">
        <v>4229.8999020000001</v>
      </c>
      <c r="V80" s="89">
        <v>7.2452300000000003</v>
      </c>
      <c r="W80" s="70">
        <v>25051</v>
      </c>
      <c r="X80" s="94">
        <v>11.272156000000001</v>
      </c>
      <c r="Y80" s="69">
        <v>9902.7998050000006</v>
      </c>
      <c r="Z80" s="89">
        <v>12.293037</v>
      </c>
      <c r="AA80" s="72">
        <v>1080.9379879999999</v>
      </c>
      <c r="AB80" s="94">
        <v>12.256751</v>
      </c>
      <c r="AC80" s="51">
        <v>4229.3500979999999</v>
      </c>
      <c r="AD80" s="89">
        <v>14.102558</v>
      </c>
      <c r="AE80" s="72">
        <v>4586.2797849999997</v>
      </c>
      <c r="AF80" s="94">
        <v>11.175336</v>
      </c>
      <c r="AG80" s="51">
        <v>14201.059569999999</v>
      </c>
      <c r="AH80" s="89">
        <v>6.7706879999999998</v>
      </c>
      <c r="AI80" s="72">
        <v>7193.8500979999999</v>
      </c>
      <c r="AJ80" s="94">
        <v>2.8375699999999999</v>
      </c>
      <c r="AK80" s="51">
        <v>1122.3800000000001</v>
      </c>
      <c r="AL80" s="89">
        <v>7.1052238010762983</v>
      </c>
      <c r="AM80" s="72">
        <v>32343</v>
      </c>
      <c r="AN80" s="89">
        <v>26.032028</v>
      </c>
      <c r="AO80" s="70">
        <v>11584.009765999999</v>
      </c>
      <c r="AP80" s="89">
        <v>30.118122</v>
      </c>
      <c r="AQ80" s="72">
        <v>1008.159973</v>
      </c>
      <c r="AR80" s="94">
        <v>23.970184</v>
      </c>
      <c r="AS80" s="291">
        <v>888.32000700000003</v>
      </c>
      <c r="AT80" s="89">
        <v>10.097858</v>
      </c>
      <c r="AU80" s="72">
        <v>13486.129883</v>
      </c>
      <c r="AV80" s="89">
        <v>18.276228</v>
      </c>
      <c r="AW80" s="71">
        <v>383.82998700000002</v>
      </c>
      <c r="AX80" s="94">
        <v>11.867027</v>
      </c>
      <c r="AY80" s="51">
        <v>2212.6599120000001</v>
      </c>
      <c r="AZ80" s="94">
        <v>6.8668389999999997</v>
      </c>
      <c r="BA80" s="51">
        <v>9783.1904300000006</v>
      </c>
      <c r="BB80" s="89">
        <v>15.77223</v>
      </c>
      <c r="BC80" s="72">
        <v>6253.1000979999999</v>
      </c>
      <c r="BD80" s="89">
        <v>11.328319</v>
      </c>
      <c r="BE80" s="72">
        <v>6241.9111329999996</v>
      </c>
      <c r="BF80" s="94">
        <v>11.161785</v>
      </c>
      <c r="BG80" s="291">
        <v>675.5</v>
      </c>
      <c r="BH80" s="292">
        <v>25.40791750931734</v>
      </c>
      <c r="BI80" s="72">
        <v>5113.16</v>
      </c>
      <c r="BJ80" s="94">
        <v>16.804255999999999</v>
      </c>
      <c r="BK80" s="342">
        <v>38.873019999999997</v>
      </c>
    </row>
    <row r="81" spans="1:63">
      <c r="A81" s="316">
        <v>66</v>
      </c>
      <c r="B81" s="310">
        <v>38534</v>
      </c>
      <c r="C81" s="51">
        <v>1234.18</v>
      </c>
      <c r="D81" s="94">
        <v>85.346207000000007</v>
      </c>
      <c r="E81" s="51">
        <v>10640.91</v>
      </c>
      <c r="F81" s="89">
        <v>68.246230999999995</v>
      </c>
      <c r="G81" s="72">
        <v>2184.830078</v>
      </c>
      <c r="H81" s="94">
        <v>33.915646000000002</v>
      </c>
      <c r="I81" s="51">
        <v>679.75</v>
      </c>
      <c r="J81" s="89">
        <v>52.093829999999997</v>
      </c>
      <c r="K81" s="113">
        <v>5.3280529999999997</v>
      </c>
      <c r="L81" s="105">
        <v>10.071977</v>
      </c>
      <c r="M81" s="105">
        <v>22.042162000000001</v>
      </c>
      <c r="N81" s="105">
        <v>8.7351960000000002</v>
      </c>
      <c r="O81" s="94">
        <v>25.796797000000002</v>
      </c>
      <c r="P81" s="51">
        <v>12360.809569999999</v>
      </c>
      <c r="Q81" s="89">
        <v>21.089338000000001</v>
      </c>
      <c r="R81" s="113">
        <v>7.4737520000000002</v>
      </c>
      <c r="S81" s="105">
        <v>8.4706379999999992</v>
      </c>
      <c r="T81" s="94">
        <v>5.7016330000000002</v>
      </c>
      <c r="U81" s="51">
        <v>4346.7001950000003</v>
      </c>
      <c r="V81" s="89">
        <v>7.3804650000000001</v>
      </c>
      <c r="W81" s="70">
        <v>26042</v>
      </c>
      <c r="X81" s="94">
        <v>11.521940000000001</v>
      </c>
      <c r="Y81" s="69">
        <v>10422.900390999999</v>
      </c>
      <c r="Z81" s="89">
        <v>13.010980999999999</v>
      </c>
      <c r="AA81" s="72">
        <v>1083.0329589999999</v>
      </c>
      <c r="AB81" s="94">
        <v>13.254716</v>
      </c>
      <c r="AC81" s="51">
        <v>4451.7402339999999</v>
      </c>
      <c r="AD81" s="89">
        <v>14.800644999999999</v>
      </c>
      <c r="AE81" s="72">
        <v>4886.5</v>
      </c>
      <c r="AF81" s="94">
        <v>11.931272999999999</v>
      </c>
      <c r="AG81" s="51">
        <v>14880.980469</v>
      </c>
      <c r="AH81" s="89">
        <v>7.1849990000000004</v>
      </c>
      <c r="AI81" s="72">
        <v>7635.419922</v>
      </c>
      <c r="AJ81" s="94">
        <v>3.3841700000000001</v>
      </c>
      <c r="AK81" s="51">
        <v>1182.3</v>
      </c>
      <c r="AL81" s="89">
        <v>7.484547212185273</v>
      </c>
      <c r="AM81" s="72">
        <v>33693</v>
      </c>
      <c r="AN81" s="89">
        <v>27.014966999999999</v>
      </c>
      <c r="AO81" s="70">
        <v>11899.599609000001</v>
      </c>
      <c r="AP81" s="89">
        <v>30.444846999999999</v>
      </c>
      <c r="AQ81" s="72">
        <v>1111.290039</v>
      </c>
      <c r="AR81" s="94">
        <v>26.958964999999999</v>
      </c>
      <c r="AS81" s="291">
        <v>937.39001499999995</v>
      </c>
      <c r="AT81" s="89">
        <v>10.856655999999999</v>
      </c>
      <c r="AU81" s="72">
        <v>14409.660156</v>
      </c>
      <c r="AV81" s="89">
        <v>19.86224</v>
      </c>
      <c r="AW81" s="71">
        <v>395.76998900000001</v>
      </c>
      <c r="AX81" s="94">
        <v>12.114786</v>
      </c>
      <c r="AY81" s="51">
        <v>2352.5600589999999</v>
      </c>
      <c r="AZ81" s="94">
        <v>7.3566799999999999</v>
      </c>
      <c r="BA81" s="51">
        <v>10115.589844</v>
      </c>
      <c r="BB81" s="89">
        <v>16.452143</v>
      </c>
      <c r="BC81" s="72">
        <v>6600.8999020000001</v>
      </c>
      <c r="BD81" s="89">
        <v>11.887238999999999</v>
      </c>
      <c r="BE81" s="72">
        <v>6311.9506840000004</v>
      </c>
      <c r="BF81" s="94">
        <v>11.300157</v>
      </c>
      <c r="BG81" s="291">
        <v>675.67</v>
      </c>
      <c r="BH81" s="292">
        <v>25.414311164449813</v>
      </c>
      <c r="BI81" s="72">
        <v>5282.3</v>
      </c>
      <c r="BJ81" s="94">
        <v>16.925827000000002</v>
      </c>
      <c r="BK81" s="342">
        <v>38.873019999999997</v>
      </c>
    </row>
    <row r="82" spans="1:63">
      <c r="A82" s="316">
        <v>67</v>
      </c>
      <c r="B82" s="310">
        <v>38565</v>
      </c>
      <c r="C82" s="51">
        <v>1220.33</v>
      </c>
      <c r="D82" s="94">
        <v>84.546097000000003</v>
      </c>
      <c r="E82" s="51">
        <v>10481.6</v>
      </c>
      <c r="F82" s="89">
        <v>67.191947999999996</v>
      </c>
      <c r="G82" s="72">
        <v>2152.0900879999999</v>
      </c>
      <c r="H82" s="94">
        <v>33.401539</v>
      </c>
      <c r="I82" s="51">
        <v>666.51000999999997</v>
      </c>
      <c r="J82" s="89">
        <v>51.050261999999996</v>
      </c>
      <c r="K82" s="113">
        <v>5.4006169999999996</v>
      </c>
      <c r="L82" s="105">
        <v>9.8573939999999993</v>
      </c>
      <c r="M82" s="105">
        <v>21.674154000000001</v>
      </c>
      <c r="N82" s="105">
        <v>8.7242990000000002</v>
      </c>
      <c r="O82" s="94">
        <v>25.514654</v>
      </c>
      <c r="P82" s="51">
        <v>12217.129883</v>
      </c>
      <c r="Q82" s="89">
        <v>20.897414999999999</v>
      </c>
      <c r="R82" s="113">
        <v>7.6871260000000001</v>
      </c>
      <c r="S82" s="105">
        <v>8.5336169999999996</v>
      </c>
      <c r="T82" s="94">
        <v>5.7714259999999999</v>
      </c>
      <c r="U82" s="51">
        <v>4413.5</v>
      </c>
      <c r="V82" s="89">
        <v>7.5771670000000002</v>
      </c>
      <c r="W82" s="70">
        <v>28045</v>
      </c>
      <c r="X82" s="94">
        <v>12.757239999999999</v>
      </c>
      <c r="Y82" s="69">
        <v>10668.900390999999</v>
      </c>
      <c r="Z82" s="89">
        <v>13.816967999999999</v>
      </c>
      <c r="AA82" s="72">
        <v>1162.7979740000001</v>
      </c>
      <c r="AB82" s="94">
        <v>13.261151999999999</v>
      </c>
      <c r="AC82" s="51">
        <v>4399.3598629999997</v>
      </c>
      <c r="AD82" s="89">
        <v>15.000093</v>
      </c>
      <c r="AE82" s="72">
        <v>4829.6899409999996</v>
      </c>
      <c r="AF82" s="94">
        <v>12.158054</v>
      </c>
      <c r="AG82" s="51">
        <v>14903.549805000001</v>
      </c>
      <c r="AH82" s="89">
        <v>7.1195830000000004</v>
      </c>
      <c r="AI82" s="72">
        <v>7805.4301759999998</v>
      </c>
      <c r="AJ82" s="94">
        <v>3.4507129999999999</v>
      </c>
      <c r="AK82" s="51">
        <v>1050.0899999999999</v>
      </c>
      <c r="AL82" s="89">
        <v>6.647592135704671</v>
      </c>
      <c r="AM82" s="72">
        <v>33520</v>
      </c>
      <c r="AN82" s="89">
        <v>27.416605000000001</v>
      </c>
      <c r="AO82" s="70">
        <v>12413.599609000001</v>
      </c>
      <c r="AP82" s="89">
        <v>33.058643000000004</v>
      </c>
      <c r="AQ82" s="72">
        <v>1083.329956</v>
      </c>
      <c r="AR82" s="94">
        <v>26.292290000000001</v>
      </c>
      <c r="AS82" s="291">
        <v>913.55999799999995</v>
      </c>
      <c r="AT82" s="89">
        <v>10.593997</v>
      </c>
      <c r="AU82" s="72">
        <v>14243.190430000001</v>
      </c>
      <c r="AV82" s="89">
        <v>19.734006999999998</v>
      </c>
      <c r="AW82" s="71">
        <v>389.60000600000001</v>
      </c>
      <c r="AX82" s="94">
        <v>12.248196</v>
      </c>
      <c r="AY82" s="51">
        <v>2275.429932</v>
      </c>
      <c r="AZ82" s="94">
        <v>7.1026899999999999</v>
      </c>
      <c r="BA82" s="51">
        <v>10008.890625</v>
      </c>
      <c r="BB82" s="89">
        <v>16.623277999999999</v>
      </c>
      <c r="BC82" s="72">
        <v>6517.2001950000003</v>
      </c>
      <c r="BD82" s="89">
        <v>12.118983999999999</v>
      </c>
      <c r="BE82" s="72">
        <v>6033.4423829999996</v>
      </c>
      <c r="BF82" s="94">
        <v>10.838925</v>
      </c>
      <c r="BG82" s="291">
        <v>697.85</v>
      </c>
      <c r="BH82" s="292">
        <v>26.248578274000124</v>
      </c>
      <c r="BI82" s="72">
        <v>5296.92</v>
      </c>
      <c r="BJ82" s="94">
        <v>17.599117</v>
      </c>
      <c r="BK82" s="342">
        <v>38.873019999999997</v>
      </c>
    </row>
    <row r="83" spans="1:63">
      <c r="A83" s="316">
        <v>68</v>
      </c>
      <c r="B83" s="310">
        <v>38596</v>
      </c>
      <c r="C83" s="51">
        <v>1228.81</v>
      </c>
      <c r="D83" s="94">
        <v>84.863388</v>
      </c>
      <c r="E83" s="51">
        <v>10568.7</v>
      </c>
      <c r="F83" s="89">
        <v>67.941338000000002</v>
      </c>
      <c r="G83" s="72">
        <v>2151.6899410000001</v>
      </c>
      <c r="H83" s="94">
        <v>33.812823999999999</v>
      </c>
      <c r="I83" s="51">
        <v>667.79998799999998</v>
      </c>
      <c r="J83" s="89">
        <v>50.942836999999997</v>
      </c>
      <c r="K83" s="113">
        <v>5.3414989999999998</v>
      </c>
      <c r="L83" s="105">
        <v>9.9110359999999993</v>
      </c>
      <c r="M83" s="105">
        <v>21.827494000000002</v>
      </c>
      <c r="N83" s="105">
        <v>8.8604900000000004</v>
      </c>
      <c r="O83" s="94">
        <v>25.758675</v>
      </c>
      <c r="P83" s="51">
        <v>12289.259765999999</v>
      </c>
      <c r="Q83" s="89">
        <v>20.975605000000002</v>
      </c>
      <c r="R83" s="113">
        <v>8.0504280000000001</v>
      </c>
      <c r="S83" s="105">
        <v>8.8710020000000007</v>
      </c>
      <c r="T83" s="94">
        <v>5.9170780000000001</v>
      </c>
      <c r="U83" s="51">
        <v>4592.6000979999999</v>
      </c>
      <c r="V83" s="89">
        <v>8.0361410000000006</v>
      </c>
      <c r="W83" s="70">
        <v>31584</v>
      </c>
      <c r="X83" s="94">
        <v>15.132486999999999</v>
      </c>
      <c r="Y83" s="69">
        <v>11011.799805000001</v>
      </c>
      <c r="Z83" s="89">
        <v>14.609408</v>
      </c>
      <c r="AA83" s="72">
        <v>1155.614014</v>
      </c>
      <c r="AB83" s="94">
        <v>13.786958</v>
      </c>
      <c r="AC83" s="51">
        <v>4600.0200199999999</v>
      </c>
      <c r="AD83" s="89">
        <v>15.228884000000001</v>
      </c>
      <c r="AE83" s="72">
        <v>5044.1201170000004</v>
      </c>
      <c r="AF83" s="94">
        <v>12.24625</v>
      </c>
      <c r="AG83" s="51">
        <v>15428.519531</v>
      </c>
      <c r="AH83" s="89">
        <v>7.4030570000000004</v>
      </c>
      <c r="AI83" s="72">
        <v>8634.4804690000001</v>
      </c>
      <c r="AJ83" s="94">
        <v>3.7834270000000001</v>
      </c>
      <c r="AK83" s="51">
        <v>1079.28</v>
      </c>
      <c r="AL83" s="89">
        <v>6.8323793581724779</v>
      </c>
      <c r="AM83" s="72">
        <v>34775</v>
      </c>
      <c r="AN83" s="89">
        <v>27.807652999999998</v>
      </c>
      <c r="AO83" s="70">
        <v>13574.299805000001</v>
      </c>
      <c r="AP83" s="89">
        <v>36.207084999999999</v>
      </c>
      <c r="AQ83" s="72">
        <v>1221.01001</v>
      </c>
      <c r="AR83" s="94">
        <v>29.550739</v>
      </c>
      <c r="AS83" s="291">
        <v>927.53997800000002</v>
      </c>
      <c r="AT83" s="89">
        <v>10.681551000000001</v>
      </c>
      <c r="AU83" s="72">
        <v>16120.080078000001</v>
      </c>
      <c r="AV83" s="89">
        <v>22.109652000000001</v>
      </c>
      <c r="AW83" s="71">
        <v>402.98998999999998</v>
      </c>
      <c r="AX83" s="94">
        <v>12.30537</v>
      </c>
      <c r="AY83" s="51">
        <v>2305.139893</v>
      </c>
      <c r="AZ83" s="94">
        <v>7.2387569999999997</v>
      </c>
      <c r="BA83" s="51">
        <v>10813.889648</v>
      </c>
      <c r="BB83" s="89">
        <v>17.455832999999998</v>
      </c>
      <c r="BC83" s="72">
        <v>6898.8999020000001</v>
      </c>
      <c r="BD83" s="89">
        <v>12.377993999999999</v>
      </c>
      <c r="BE83" s="72">
        <v>6118.5820309999999</v>
      </c>
      <c r="BF83" s="94">
        <v>10.802025</v>
      </c>
      <c r="BG83" s="291">
        <v>723.23</v>
      </c>
      <c r="BH83" s="292">
        <v>27.203208989052889</v>
      </c>
      <c r="BI83" s="72">
        <v>5477.71</v>
      </c>
      <c r="BJ83" s="94">
        <v>17.730039999999999</v>
      </c>
      <c r="BK83" s="342">
        <v>38.873019999999997</v>
      </c>
    </row>
    <row r="84" spans="1:63">
      <c r="A84" s="316">
        <v>69</v>
      </c>
      <c r="B84" s="310">
        <v>38626</v>
      </c>
      <c r="C84" s="51">
        <v>1207.01</v>
      </c>
      <c r="D84" s="94">
        <v>83.209000000000003</v>
      </c>
      <c r="E84" s="51">
        <v>10440.07</v>
      </c>
      <c r="F84" s="89">
        <v>66.857322999999994</v>
      </c>
      <c r="G84" s="72">
        <v>2120.3000489999999</v>
      </c>
      <c r="H84" s="94">
        <v>33.307259000000002</v>
      </c>
      <c r="I84" s="51">
        <v>646.60998500000005</v>
      </c>
      <c r="J84" s="89">
        <v>49.089809000000002</v>
      </c>
      <c r="K84" s="113">
        <v>5.2974500000000004</v>
      </c>
      <c r="L84" s="105">
        <v>9.6159839999999992</v>
      </c>
      <c r="M84" s="105">
        <v>21.122150000000001</v>
      </c>
      <c r="N84" s="105">
        <v>8.6098999999999997</v>
      </c>
      <c r="O84" s="94">
        <v>25.125751000000001</v>
      </c>
      <c r="P84" s="51">
        <v>12063.240234000001</v>
      </c>
      <c r="Q84" s="89">
        <v>20.676694999999999</v>
      </c>
      <c r="R84" s="113">
        <v>7.7793910000000004</v>
      </c>
      <c r="S84" s="105">
        <v>8.5111240000000006</v>
      </c>
      <c r="T84" s="94">
        <v>5.7805289999999996</v>
      </c>
      <c r="U84" s="51">
        <v>4412.7001950000003</v>
      </c>
      <c r="V84" s="89">
        <v>7.5853630000000001</v>
      </c>
      <c r="W84" s="70">
        <v>30194</v>
      </c>
      <c r="X84" s="94">
        <v>14.342249000000001</v>
      </c>
      <c r="Y84" s="69">
        <v>10383.299805000001</v>
      </c>
      <c r="Z84" s="89">
        <v>13.546049</v>
      </c>
      <c r="AA84" s="72">
        <v>1092.8170170000001</v>
      </c>
      <c r="AB84" s="94">
        <v>12.364058</v>
      </c>
      <c r="AC84" s="51">
        <v>4436.4501950000003</v>
      </c>
      <c r="AD84" s="89">
        <v>14.63639</v>
      </c>
      <c r="AE84" s="72">
        <v>4929.0698240000002</v>
      </c>
      <c r="AF84" s="94">
        <v>11.906076000000001</v>
      </c>
      <c r="AG84" s="51">
        <v>14386.370117</v>
      </c>
      <c r="AH84" s="89">
        <v>6.8851690000000003</v>
      </c>
      <c r="AI84" s="72">
        <v>7892.3198240000002</v>
      </c>
      <c r="AJ84" s="94">
        <v>3.4526140000000001</v>
      </c>
      <c r="AK84" s="51">
        <v>1066.22</v>
      </c>
      <c r="AL84" s="89">
        <v>6.7497030606243609</v>
      </c>
      <c r="AM84" s="72">
        <v>32782</v>
      </c>
      <c r="AN84" s="89">
        <v>26.106010000000001</v>
      </c>
      <c r="AO84" s="70">
        <v>13606.5</v>
      </c>
      <c r="AP84" s="89">
        <v>35.969479</v>
      </c>
      <c r="AQ84" s="72">
        <v>1158.1099850000001</v>
      </c>
      <c r="AR84" s="94">
        <v>27.902784</v>
      </c>
      <c r="AS84" s="291">
        <v>910.76000999999997</v>
      </c>
      <c r="AT84" s="89">
        <v>10.462664</v>
      </c>
      <c r="AU84" s="72">
        <v>15759.730469</v>
      </c>
      <c r="AV84" s="89">
        <v>21.643972000000002</v>
      </c>
      <c r="AW84" s="71">
        <v>394.16000400000001</v>
      </c>
      <c r="AX84" s="94">
        <v>11.898790999999999</v>
      </c>
      <c r="AY84" s="51">
        <v>2216.7700199999999</v>
      </c>
      <c r="AZ84" s="94">
        <v>6.9484789999999998</v>
      </c>
      <c r="BA84" s="51">
        <v>10493.789063</v>
      </c>
      <c r="BB84" s="89">
        <v>16.891549999999999</v>
      </c>
      <c r="BC84" s="72">
        <v>7036.6000979999999</v>
      </c>
      <c r="BD84" s="89">
        <v>12.534763</v>
      </c>
      <c r="BE84" s="72">
        <v>5764.2739259999998</v>
      </c>
      <c r="BF84" s="94">
        <v>10.202427</v>
      </c>
      <c r="BG84" s="291">
        <v>682.62</v>
      </c>
      <c r="BH84" s="292">
        <v>25.675725422902463</v>
      </c>
      <c r="BI84" s="72">
        <v>5317.28</v>
      </c>
      <c r="BJ84" s="94">
        <v>17.299880999999999</v>
      </c>
      <c r="BK84" s="342">
        <v>38.873019999999997</v>
      </c>
    </row>
    <row r="85" spans="1:63">
      <c r="A85" s="316">
        <v>70</v>
      </c>
      <c r="B85" s="310">
        <v>38657</v>
      </c>
      <c r="C85" s="51">
        <v>1249.48</v>
      </c>
      <c r="D85" s="94">
        <v>86.866241000000002</v>
      </c>
      <c r="E85" s="51">
        <v>10805.87</v>
      </c>
      <c r="F85" s="89">
        <v>69.724022000000005</v>
      </c>
      <c r="G85" s="72">
        <v>2232.820068</v>
      </c>
      <c r="H85" s="94">
        <v>35.338085</v>
      </c>
      <c r="I85" s="51">
        <v>677.28997800000002</v>
      </c>
      <c r="J85" s="89">
        <v>51.914509000000002</v>
      </c>
      <c r="K85" s="113">
        <v>5.3230009999999996</v>
      </c>
      <c r="L85" s="105">
        <v>9.978097</v>
      </c>
      <c r="M85" s="105">
        <v>22.095835000000001</v>
      </c>
      <c r="N85" s="105">
        <v>8.8087389999999992</v>
      </c>
      <c r="O85" s="94">
        <v>26.300084999999999</v>
      </c>
      <c r="P85" s="51">
        <v>12521.919921999999</v>
      </c>
      <c r="Q85" s="89">
        <v>21.497762999999999</v>
      </c>
      <c r="R85" s="113">
        <v>7.9869979999999998</v>
      </c>
      <c r="S85" s="105">
        <v>8.7855319999999999</v>
      </c>
      <c r="T85" s="94">
        <v>6.0596930000000002</v>
      </c>
      <c r="U85" s="51">
        <v>4583.6000979999999</v>
      </c>
      <c r="V85" s="89">
        <v>7.7246949999999996</v>
      </c>
      <c r="W85" s="70">
        <v>31917</v>
      </c>
      <c r="X85" s="94">
        <v>15.350476</v>
      </c>
      <c r="Y85" s="69">
        <v>10824.099609000001</v>
      </c>
      <c r="Z85" s="89">
        <v>14.257215</v>
      </c>
      <c r="AA85" s="72">
        <v>1099.260986</v>
      </c>
      <c r="AB85" s="94">
        <v>13.083019</v>
      </c>
      <c r="AC85" s="51">
        <v>4567.4101559999999</v>
      </c>
      <c r="AD85" s="89">
        <v>14.841709</v>
      </c>
      <c r="AE85" s="72">
        <v>5193.3999020000001</v>
      </c>
      <c r="AF85" s="94">
        <v>12.258848</v>
      </c>
      <c r="AG85" s="51">
        <v>14937.139648</v>
      </c>
      <c r="AH85" s="89">
        <v>7.0214549999999996</v>
      </c>
      <c r="AI85" s="72">
        <v>8788.8095699999994</v>
      </c>
      <c r="AJ85" s="94">
        <v>3.6760090000000001</v>
      </c>
      <c r="AK85" s="51">
        <v>1096.6400000000001</v>
      </c>
      <c r="AL85" s="89">
        <v>6.9422767950358271</v>
      </c>
      <c r="AM85" s="72">
        <v>34090</v>
      </c>
      <c r="AN85" s="89">
        <v>26.401952999999999</v>
      </c>
      <c r="AO85" s="70">
        <v>14872.150390999999</v>
      </c>
      <c r="AP85" s="89">
        <v>37.009051999999997</v>
      </c>
      <c r="AQ85" s="72">
        <v>1297.4399410000001</v>
      </c>
      <c r="AR85" s="94">
        <v>30.554494999999999</v>
      </c>
      <c r="AS85" s="291">
        <v>896.13000499999998</v>
      </c>
      <c r="AT85" s="89">
        <v>10.272966</v>
      </c>
      <c r="AU85" s="72">
        <v>16830.960938</v>
      </c>
      <c r="AV85" s="89">
        <v>23.351455999999999</v>
      </c>
      <c r="AW85" s="71">
        <v>418.790009</v>
      </c>
      <c r="AX85" s="94">
        <v>12.489604</v>
      </c>
      <c r="AY85" s="51">
        <v>2300.25</v>
      </c>
      <c r="AZ85" s="94">
        <v>7.1208309999999999</v>
      </c>
      <c r="BA85" s="51">
        <v>10557.789063</v>
      </c>
      <c r="BB85" s="89">
        <v>16.743544</v>
      </c>
      <c r="BC85" s="72">
        <v>7407.5</v>
      </c>
      <c r="BD85" s="89">
        <v>12.882382</v>
      </c>
      <c r="BE85" s="72">
        <v>6203.4414059999999</v>
      </c>
      <c r="BF85" s="94">
        <v>10.949617999999999</v>
      </c>
      <c r="BG85" s="291">
        <v>667.75</v>
      </c>
      <c r="BH85" s="292">
        <v>25.116412904288161</v>
      </c>
      <c r="BI85" s="72">
        <v>5423.17</v>
      </c>
      <c r="BJ85" s="94">
        <v>17.327936000000001</v>
      </c>
      <c r="BK85" s="342">
        <v>38.873019999999997</v>
      </c>
    </row>
    <row r="86" spans="1:63">
      <c r="A86" s="316">
        <v>71</v>
      </c>
      <c r="B86" s="310">
        <v>38687</v>
      </c>
      <c r="C86" s="51">
        <v>1248.29</v>
      </c>
      <c r="D86" s="94">
        <v>86.242821000000006</v>
      </c>
      <c r="E86" s="51">
        <v>10717.5</v>
      </c>
      <c r="F86" s="89">
        <v>69.084648000000001</v>
      </c>
      <c r="G86" s="72">
        <v>2205.320068</v>
      </c>
      <c r="H86" s="94">
        <v>34.626854000000002</v>
      </c>
      <c r="I86" s="51">
        <v>673.21997099999999</v>
      </c>
      <c r="J86" s="89">
        <v>51.352660999999998</v>
      </c>
      <c r="K86" s="113">
        <v>5.3753440000000001</v>
      </c>
      <c r="L86" s="105">
        <v>9.7635109999999994</v>
      </c>
      <c r="M86" s="105">
        <v>21.865835000000001</v>
      </c>
      <c r="N86" s="105">
        <v>8.5336350000000003</v>
      </c>
      <c r="O86" s="94">
        <v>26.147559999999999</v>
      </c>
      <c r="P86" s="51">
        <v>12517.690430000001</v>
      </c>
      <c r="Q86" s="89">
        <v>21.419235</v>
      </c>
      <c r="R86" s="113">
        <v>8.2292020000000008</v>
      </c>
      <c r="S86" s="105">
        <v>8.7765319999999996</v>
      </c>
      <c r="T86" s="94">
        <v>5.9383179999999998</v>
      </c>
      <c r="U86" s="51">
        <v>4708.7998049999997</v>
      </c>
      <c r="V86" s="89">
        <v>7.7083019999999998</v>
      </c>
      <c r="W86" s="70">
        <v>33456</v>
      </c>
      <c r="X86" s="94">
        <v>15.155189999999999</v>
      </c>
      <c r="Y86" s="69">
        <v>11272.299805000001</v>
      </c>
      <c r="Z86" s="89">
        <v>14.832921000000001</v>
      </c>
      <c r="AA86" s="72">
        <v>1161.0570070000001</v>
      </c>
      <c r="AB86" s="94">
        <v>13.224669</v>
      </c>
      <c r="AC86" s="51">
        <v>4715.2299800000001</v>
      </c>
      <c r="AD86" s="89">
        <v>15.240618</v>
      </c>
      <c r="AE86" s="72">
        <v>5408.2597660000001</v>
      </c>
      <c r="AF86" s="94">
        <v>12.794309</v>
      </c>
      <c r="AG86" s="51">
        <v>14876.429688</v>
      </c>
      <c r="AH86" s="89">
        <v>6.8797189999999997</v>
      </c>
      <c r="AI86" s="72">
        <v>9397.9296880000002</v>
      </c>
      <c r="AJ86" s="94">
        <v>3.7767719999999998</v>
      </c>
      <c r="AK86" s="51">
        <v>1162.6300000000001</v>
      </c>
      <c r="AL86" s="89">
        <v>7.3600263260618828</v>
      </c>
      <c r="AM86" s="72">
        <v>35704</v>
      </c>
      <c r="AN86" s="89">
        <v>27.036100000000001</v>
      </c>
      <c r="AO86" s="70">
        <v>16111.429688</v>
      </c>
      <c r="AP86" s="89">
        <v>40.157496999999999</v>
      </c>
      <c r="AQ86" s="72">
        <v>1379.369995</v>
      </c>
      <c r="AR86" s="94">
        <v>33.520805000000003</v>
      </c>
      <c r="AS86" s="291">
        <v>899.78997800000002</v>
      </c>
      <c r="AT86" s="89">
        <v>9.9519350000000006</v>
      </c>
      <c r="AU86" s="72">
        <v>17802.710938</v>
      </c>
      <c r="AV86" s="89">
        <v>24.100594000000001</v>
      </c>
      <c r="AW86" s="71">
        <v>436.77999899999998</v>
      </c>
      <c r="AX86" s="94">
        <v>12.908889</v>
      </c>
      <c r="AY86" s="51">
        <v>2347.3400879999999</v>
      </c>
      <c r="AZ86" s="94">
        <v>7.1661869999999999</v>
      </c>
      <c r="BA86" s="51">
        <v>10733.889648</v>
      </c>
      <c r="BB86" s="89">
        <v>16.729658000000001</v>
      </c>
      <c r="BC86" s="72">
        <v>7583.8999020000001</v>
      </c>
      <c r="BD86" s="89">
        <v>13.161842</v>
      </c>
      <c r="BE86" s="72">
        <v>6548.3095700000003</v>
      </c>
      <c r="BF86" s="94">
        <v>11.512321</v>
      </c>
      <c r="BG86" s="291">
        <v>713.73</v>
      </c>
      <c r="BH86" s="292">
        <v>26.845880763533255</v>
      </c>
      <c r="BI86" s="72">
        <v>5618.76</v>
      </c>
      <c r="BJ86" s="94">
        <v>17.374694999999999</v>
      </c>
      <c r="BK86" s="342">
        <v>38.873019999999997</v>
      </c>
    </row>
    <row r="87" spans="1:63">
      <c r="A87" s="316">
        <v>72</v>
      </c>
      <c r="B87" s="310">
        <v>38718</v>
      </c>
      <c r="C87" s="51">
        <v>1280.08</v>
      </c>
      <c r="D87" s="94">
        <v>88.781998000000002</v>
      </c>
      <c r="E87" s="51">
        <v>10864.86</v>
      </c>
      <c r="F87" s="89">
        <v>70.094566</v>
      </c>
      <c r="G87" s="72">
        <v>2305.820068</v>
      </c>
      <c r="H87" s="94">
        <v>36.076160000000002</v>
      </c>
      <c r="I87" s="51">
        <v>733.20001200000002</v>
      </c>
      <c r="J87" s="89">
        <v>55.901161000000002</v>
      </c>
      <c r="K87" s="113">
        <v>5.3694430000000004</v>
      </c>
      <c r="L87" s="105">
        <v>10.638857</v>
      </c>
      <c r="M87" s="105">
        <v>23.818356999999999</v>
      </c>
      <c r="N87" s="105">
        <v>9.0660340000000001</v>
      </c>
      <c r="O87" s="94">
        <v>28.214544</v>
      </c>
      <c r="P87" s="51">
        <v>12953.629883</v>
      </c>
      <c r="Q87" s="89">
        <v>22.280335999999998</v>
      </c>
      <c r="R87" s="113">
        <v>8.9740719999999996</v>
      </c>
      <c r="S87" s="105">
        <v>9.5752520000000008</v>
      </c>
      <c r="T87" s="94">
        <v>6.5896679999999996</v>
      </c>
      <c r="U87" s="51">
        <v>4880.2001950000003</v>
      </c>
      <c r="V87" s="89">
        <v>8.658175</v>
      </c>
      <c r="W87" s="70">
        <v>38383</v>
      </c>
      <c r="X87" s="94">
        <v>19.103739000000001</v>
      </c>
      <c r="Y87" s="69">
        <v>11945.599609000001</v>
      </c>
      <c r="Z87" s="89">
        <v>16.284420000000001</v>
      </c>
      <c r="AA87" s="72">
        <v>1258.0460210000001</v>
      </c>
      <c r="AB87" s="94">
        <v>15.708498000000001</v>
      </c>
      <c r="AC87" s="51">
        <v>4947.9902339999999</v>
      </c>
      <c r="AD87" s="89">
        <v>16.656956000000001</v>
      </c>
      <c r="AE87" s="72">
        <v>5674.1499020000001</v>
      </c>
      <c r="AF87" s="94">
        <v>13.906466</v>
      </c>
      <c r="AG87" s="51">
        <v>15753.139648</v>
      </c>
      <c r="AH87" s="89">
        <v>7.514653</v>
      </c>
      <c r="AI87" s="72">
        <v>9919.8896480000003</v>
      </c>
      <c r="AJ87" s="94">
        <v>5.1825169999999998</v>
      </c>
      <c r="AK87" s="51">
        <v>1232.32</v>
      </c>
      <c r="AL87" s="89">
        <v>7.8011986978940655</v>
      </c>
      <c r="AM87" s="72">
        <v>36654</v>
      </c>
      <c r="AN87" s="89">
        <v>29.041564999999999</v>
      </c>
      <c r="AO87" s="70">
        <v>16649.820313</v>
      </c>
      <c r="AP87" s="89">
        <v>41.819915999999999</v>
      </c>
      <c r="AQ87" s="72">
        <v>1399.829956</v>
      </c>
      <c r="AR87" s="94">
        <v>36.326549999999997</v>
      </c>
      <c r="AS87" s="291">
        <v>914.01000999999997</v>
      </c>
      <c r="AT87" s="89">
        <v>11.042854</v>
      </c>
      <c r="AU87" s="72">
        <v>18907.099609000001</v>
      </c>
      <c r="AV87" s="89">
        <v>26.560745000000001</v>
      </c>
      <c r="AW87" s="71">
        <v>450.5</v>
      </c>
      <c r="AX87" s="94">
        <v>13.863792</v>
      </c>
      <c r="AY87" s="51">
        <v>2412.080078</v>
      </c>
      <c r="AZ87" s="94">
        <v>7.9214960000000003</v>
      </c>
      <c r="BA87" s="51">
        <v>11104.288086</v>
      </c>
      <c r="BB87" s="89">
        <v>18.162839999999999</v>
      </c>
      <c r="BC87" s="72">
        <v>7810.8999020000001</v>
      </c>
      <c r="BD87" s="89">
        <v>14.018361000000001</v>
      </c>
      <c r="BE87" s="72">
        <v>6532.1499020000001</v>
      </c>
      <c r="BF87" s="94">
        <v>12.573582999999999</v>
      </c>
      <c r="BG87" s="291">
        <v>762.63</v>
      </c>
      <c r="BH87" s="292">
        <v>28.685181727861245</v>
      </c>
      <c r="BI87" s="72">
        <v>5760.26</v>
      </c>
      <c r="BJ87" s="94">
        <v>19.001729999999998</v>
      </c>
      <c r="BK87" s="342">
        <v>38.873019999999997</v>
      </c>
    </row>
    <row r="88" spans="1:63">
      <c r="A88" s="316">
        <v>73</v>
      </c>
      <c r="B88" s="310">
        <v>38749</v>
      </c>
      <c r="C88" s="51">
        <v>1280.6600000000001</v>
      </c>
      <c r="D88" s="94">
        <v>89.290358999999995</v>
      </c>
      <c r="E88" s="51">
        <v>10993.41</v>
      </c>
      <c r="F88" s="89">
        <v>71.228461999999993</v>
      </c>
      <c r="G88" s="72">
        <v>2281.389893</v>
      </c>
      <c r="H88" s="94">
        <v>35.303069999999998</v>
      </c>
      <c r="I88" s="51">
        <v>730.64001499999995</v>
      </c>
      <c r="J88" s="89">
        <v>56.078845999999999</v>
      </c>
      <c r="K88" s="113">
        <v>5.3904439999999996</v>
      </c>
      <c r="L88" s="105">
        <v>10.652505</v>
      </c>
      <c r="M88" s="105">
        <v>23.779648000000002</v>
      </c>
      <c r="N88" s="105">
        <v>9.1311160000000005</v>
      </c>
      <c r="O88" s="94">
        <v>27.97551</v>
      </c>
      <c r="P88" s="51">
        <v>12922.269531</v>
      </c>
      <c r="Q88" s="89">
        <v>22.280335999999998</v>
      </c>
      <c r="R88" s="113">
        <v>8.9093389999999992</v>
      </c>
      <c r="S88" s="105">
        <v>9.5426660000000005</v>
      </c>
      <c r="T88" s="94">
        <v>6.4514440000000004</v>
      </c>
      <c r="U88" s="51">
        <v>4878.3999020000001</v>
      </c>
      <c r="V88" s="89">
        <v>8.4289919999999992</v>
      </c>
      <c r="W88" s="70">
        <v>38610</v>
      </c>
      <c r="X88" s="94">
        <v>19.043665000000001</v>
      </c>
      <c r="Y88" s="69">
        <v>11688.299805000001</v>
      </c>
      <c r="Z88" s="89">
        <v>15.916180000000001</v>
      </c>
      <c r="AA88" s="72">
        <v>1299.030029</v>
      </c>
      <c r="AB88" s="94">
        <v>15.894594</v>
      </c>
      <c r="AC88" s="51">
        <v>5000.4501950000003</v>
      </c>
      <c r="AD88" s="89">
        <v>16.407540999999998</v>
      </c>
      <c r="AE88" s="72">
        <v>5796.0400390000004</v>
      </c>
      <c r="AF88" s="94">
        <v>13.969818999999999</v>
      </c>
      <c r="AG88" s="51">
        <v>15918.480469</v>
      </c>
      <c r="AH88" s="89">
        <v>7.4137849999999998</v>
      </c>
      <c r="AI88" s="72">
        <v>10370.240234000001</v>
      </c>
      <c r="AJ88" s="94">
        <v>5.1994889999999998</v>
      </c>
      <c r="AK88" s="51">
        <v>1230.6600000000001</v>
      </c>
      <c r="AL88" s="89">
        <v>7.7906900720188847</v>
      </c>
      <c r="AM88" s="72">
        <v>37650</v>
      </c>
      <c r="AN88" s="89">
        <v>29.354067000000001</v>
      </c>
      <c r="AO88" s="70">
        <v>16205.429688</v>
      </c>
      <c r="AP88" s="89">
        <v>41.163688999999998</v>
      </c>
      <c r="AQ88" s="72">
        <v>1371.589966</v>
      </c>
      <c r="AR88" s="94">
        <v>34.970238000000002</v>
      </c>
      <c r="AS88" s="291">
        <v>928.94000200000005</v>
      </c>
      <c r="AT88" s="89">
        <v>11.149327</v>
      </c>
      <c r="AU88" s="72">
        <v>18706.320313</v>
      </c>
      <c r="AV88" s="89">
        <v>26.184631</v>
      </c>
      <c r="AW88" s="71">
        <v>458.72000100000002</v>
      </c>
      <c r="AX88" s="94">
        <v>14.110896</v>
      </c>
      <c r="AY88" s="51">
        <v>2481.959961</v>
      </c>
      <c r="AZ88" s="94">
        <v>8.0437980000000007</v>
      </c>
      <c r="BA88" s="51">
        <v>11740.688477</v>
      </c>
      <c r="BB88" s="89">
        <v>18.776444999999999</v>
      </c>
      <c r="BC88" s="72">
        <v>7892.6000979999999</v>
      </c>
      <c r="BD88" s="89">
        <v>13.901764999999999</v>
      </c>
      <c r="BE88" s="72">
        <v>6561.5996089999999</v>
      </c>
      <c r="BF88" s="94">
        <v>11.790065999999999</v>
      </c>
      <c r="BG88" s="291">
        <v>744.05</v>
      </c>
      <c r="BH88" s="292">
        <v>27.986322306310228</v>
      </c>
      <c r="BI88" s="72">
        <v>5791.54</v>
      </c>
      <c r="BJ88" s="94">
        <v>18.895685</v>
      </c>
      <c r="BK88" s="342">
        <v>38.873019999999997</v>
      </c>
    </row>
    <row r="89" spans="1:63">
      <c r="A89" s="316">
        <v>74</v>
      </c>
      <c r="B89" s="310">
        <v>38777</v>
      </c>
      <c r="C89" s="51">
        <v>1294.8699999999999</v>
      </c>
      <c r="D89" s="94">
        <v>90.404488000000001</v>
      </c>
      <c r="E89" s="51">
        <v>11109.32</v>
      </c>
      <c r="F89" s="89">
        <v>72.274856999999997</v>
      </c>
      <c r="G89" s="72">
        <v>2339.790039</v>
      </c>
      <c r="H89" s="94">
        <v>36.016005999999997</v>
      </c>
      <c r="I89" s="51">
        <v>765.14001499999995</v>
      </c>
      <c r="J89" s="89">
        <v>58.698143000000002</v>
      </c>
      <c r="K89" s="113">
        <v>5.33535</v>
      </c>
      <c r="L89" s="105">
        <v>11.027834</v>
      </c>
      <c r="M89" s="105">
        <v>24.770788</v>
      </c>
      <c r="N89" s="105">
        <v>9.1820509999999995</v>
      </c>
      <c r="O89" s="94">
        <v>29.016479</v>
      </c>
      <c r="P89" s="51">
        <v>13155.440430000001</v>
      </c>
      <c r="Q89" s="89">
        <v>22.596067000000001</v>
      </c>
      <c r="R89" s="113">
        <v>9.1918009999999999</v>
      </c>
      <c r="S89" s="105">
        <v>9.8592019999999998</v>
      </c>
      <c r="T89" s="94">
        <v>6.6475270000000002</v>
      </c>
      <c r="U89" s="51">
        <v>5087.2001950000003</v>
      </c>
      <c r="V89" s="89">
        <v>8.4968979999999998</v>
      </c>
      <c r="W89" s="70">
        <v>37952</v>
      </c>
      <c r="X89" s="94">
        <v>18.461404999999999</v>
      </c>
      <c r="Y89" s="69">
        <v>12110.599609000001</v>
      </c>
      <c r="Z89" s="89">
        <v>16.113942999999999</v>
      </c>
      <c r="AA89" s="72">
        <v>1298.295044</v>
      </c>
      <c r="AB89" s="94">
        <v>16.262398000000001</v>
      </c>
      <c r="AC89" s="51">
        <v>5220.8500979999999</v>
      </c>
      <c r="AD89" s="89">
        <v>17.345797000000001</v>
      </c>
      <c r="AE89" s="72">
        <v>5970.080078</v>
      </c>
      <c r="AF89" s="94">
        <v>14.603376000000001</v>
      </c>
      <c r="AG89" s="51">
        <v>15805.040039</v>
      </c>
      <c r="AH89" s="89">
        <v>7.5594840000000003</v>
      </c>
      <c r="AI89" s="72">
        <v>11279.959961</v>
      </c>
      <c r="AJ89" s="94">
        <v>5.3575670000000004</v>
      </c>
      <c r="AK89" s="51">
        <v>1322.97</v>
      </c>
      <c r="AL89" s="89">
        <v>8.3750582976442107</v>
      </c>
      <c r="AM89" s="72">
        <v>37928</v>
      </c>
      <c r="AN89" s="89">
        <v>30.065296</v>
      </c>
      <c r="AO89" s="70">
        <v>17059.660156000002</v>
      </c>
      <c r="AP89" s="89">
        <v>42.953411000000003</v>
      </c>
      <c r="AQ89" s="72">
        <v>1359.599976</v>
      </c>
      <c r="AR89" s="94">
        <v>35.151085000000002</v>
      </c>
      <c r="AS89" s="291">
        <v>926.63000499999998</v>
      </c>
      <c r="AT89" s="89">
        <v>11.362275</v>
      </c>
      <c r="AU89" s="72">
        <v>19272.630859000001</v>
      </c>
      <c r="AV89" s="89">
        <v>26.218820999999998</v>
      </c>
      <c r="AW89" s="71">
        <v>468.69000199999999</v>
      </c>
      <c r="AX89" s="94">
        <v>14.71565</v>
      </c>
      <c r="AY89" s="51">
        <v>2533.3999020000001</v>
      </c>
      <c r="AZ89" s="94">
        <v>8.2601800000000001</v>
      </c>
      <c r="BA89" s="51">
        <v>11854.288086</v>
      </c>
      <c r="BB89" s="89">
        <v>19.248446999999999</v>
      </c>
      <c r="BC89" s="72">
        <v>8023.2998049999997</v>
      </c>
      <c r="BD89" s="89">
        <v>14.354418000000001</v>
      </c>
      <c r="BE89" s="72">
        <v>6613.9399409999996</v>
      </c>
      <c r="BF89" s="94">
        <v>11.874013</v>
      </c>
      <c r="BG89" s="291">
        <v>733.25</v>
      </c>
      <c r="BH89" s="292">
        <v>27.580096985502504</v>
      </c>
      <c r="BI89" s="72">
        <v>5964.57</v>
      </c>
      <c r="BJ89" s="94">
        <v>19.435562000000001</v>
      </c>
      <c r="BK89" s="342">
        <v>38.873019999999997</v>
      </c>
    </row>
    <row r="90" spans="1:63">
      <c r="A90" s="316">
        <v>75</v>
      </c>
      <c r="B90" s="310">
        <v>38808</v>
      </c>
      <c r="C90" s="51">
        <v>1310.6099999999999</v>
      </c>
      <c r="D90" s="94">
        <v>91.910499999999999</v>
      </c>
      <c r="E90" s="51">
        <v>11367.14</v>
      </c>
      <c r="F90" s="89">
        <v>74.107185000000001</v>
      </c>
      <c r="G90" s="72">
        <v>2322.570068</v>
      </c>
      <c r="H90" s="94">
        <v>35.972504000000001</v>
      </c>
      <c r="I90" s="51">
        <v>764.53997800000002</v>
      </c>
      <c r="J90" s="89">
        <v>59.009768999999999</v>
      </c>
      <c r="K90" s="113">
        <v>5.3244920000000002</v>
      </c>
      <c r="L90" s="105">
        <v>11.040908999999999</v>
      </c>
      <c r="M90" s="105">
        <v>24.782488000000001</v>
      </c>
      <c r="N90" s="105">
        <v>9.4253940000000007</v>
      </c>
      <c r="O90" s="94">
        <v>29.148239</v>
      </c>
      <c r="P90" s="51">
        <v>13280.929688</v>
      </c>
      <c r="Q90" s="89">
        <v>22.934190999999998</v>
      </c>
      <c r="R90" s="113">
        <v>9.6625750000000004</v>
      </c>
      <c r="S90" s="105">
        <v>10.222289</v>
      </c>
      <c r="T90" s="94">
        <v>6.8596830000000004</v>
      </c>
      <c r="U90" s="51">
        <v>5207</v>
      </c>
      <c r="V90" s="89">
        <v>9.3117839999999994</v>
      </c>
      <c r="W90" s="70">
        <v>40363</v>
      </c>
      <c r="X90" s="94">
        <v>20.448484000000001</v>
      </c>
      <c r="Y90" s="69">
        <v>12204.200194999999</v>
      </c>
      <c r="Z90" s="89">
        <v>16.952708999999999</v>
      </c>
      <c r="AA90" s="72">
        <v>1440.2230219999999</v>
      </c>
      <c r="AB90" s="94">
        <v>17.208200000000001</v>
      </c>
      <c r="AC90" s="51">
        <v>5188.3999020000001</v>
      </c>
      <c r="AD90" s="89">
        <v>17.993072999999999</v>
      </c>
      <c r="AE90" s="72">
        <v>6009.8901370000003</v>
      </c>
      <c r="AF90" s="94">
        <v>15.312954</v>
      </c>
      <c r="AG90" s="51">
        <v>16661.300781000002</v>
      </c>
      <c r="AH90" s="89">
        <v>8.0189909999999998</v>
      </c>
      <c r="AI90" s="72">
        <v>11851.929688</v>
      </c>
      <c r="AJ90" s="94">
        <v>5.8667990000000003</v>
      </c>
      <c r="AK90" s="51">
        <v>1464.41</v>
      </c>
      <c r="AL90" s="89">
        <v>9.2704438661898294</v>
      </c>
      <c r="AM90" s="72">
        <v>37773</v>
      </c>
      <c r="AN90" s="89">
        <v>31.670929000000001</v>
      </c>
      <c r="AO90" s="70">
        <v>16906.230468999998</v>
      </c>
      <c r="AP90" s="89">
        <v>44.146560999999998</v>
      </c>
      <c r="AQ90" s="72">
        <v>1419.7299800000001</v>
      </c>
      <c r="AR90" s="94">
        <v>37.373924000000002</v>
      </c>
      <c r="AS90" s="291">
        <v>949.22997999999995</v>
      </c>
      <c r="AT90" s="89">
        <v>11.864223000000001</v>
      </c>
      <c r="AU90" s="72">
        <v>20646.189452999999</v>
      </c>
      <c r="AV90" s="89">
        <v>27.695930000000001</v>
      </c>
      <c r="AW90" s="71">
        <v>469.39999399999999</v>
      </c>
      <c r="AX90" s="94">
        <v>15.307399</v>
      </c>
      <c r="AY90" s="51">
        <v>2610.709961</v>
      </c>
      <c r="AZ90" s="94">
        <v>8.7870270000000001</v>
      </c>
      <c r="BA90" s="51">
        <v>11892.488281</v>
      </c>
      <c r="BB90" s="89">
        <v>20.173587999999999</v>
      </c>
      <c r="BC90" s="72">
        <v>8047.2998049999997</v>
      </c>
      <c r="BD90" s="89">
        <v>15.259708</v>
      </c>
      <c r="BE90" s="72">
        <v>7171.7368159999996</v>
      </c>
      <c r="BF90" s="94">
        <v>12.909376</v>
      </c>
      <c r="BG90" s="291">
        <v>768.29</v>
      </c>
      <c r="BH90" s="292">
        <v>28.898073107711674</v>
      </c>
      <c r="BI90" s="72">
        <v>6023.14</v>
      </c>
      <c r="BJ90" s="94">
        <v>20.679200999999999</v>
      </c>
      <c r="BK90" s="342">
        <v>38.873019999999997</v>
      </c>
    </row>
    <row r="91" spans="1:63">
      <c r="A91" s="316">
        <v>76</v>
      </c>
      <c r="B91" s="310">
        <v>38838</v>
      </c>
      <c r="C91" s="51">
        <v>1270.0899999999999</v>
      </c>
      <c r="D91" s="94">
        <v>89.142066999999997</v>
      </c>
      <c r="E91" s="51">
        <v>11168.31</v>
      </c>
      <c r="F91" s="89">
        <v>72.785659999999993</v>
      </c>
      <c r="G91" s="72">
        <v>2178.8798830000001</v>
      </c>
      <c r="H91" s="94">
        <v>33.368060999999997</v>
      </c>
      <c r="I91" s="51">
        <v>721.01000999999997</v>
      </c>
      <c r="J91" s="89">
        <v>55.656609000000003</v>
      </c>
      <c r="K91" s="113">
        <v>5.3190670000000004</v>
      </c>
      <c r="L91" s="105">
        <v>10.617569</v>
      </c>
      <c r="M91" s="105">
        <v>23.558847</v>
      </c>
      <c r="N91" s="105">
        <v>9.2273230000000002</v>
      </c>
      <c r="O91" s="94">
        <v>27.805426000000001</v>
      </c>
      <c r="P91" s="51">
        <v>12841.690430000001</v>
      </c>
      <c r="Q91" s="89">
        <v>22.192288999999999</v>
      </c>
      <c r="R91" s="113">
        <v>9.2329939999999997</v>
      </c>
      <c r="S91" s="105">
        <v>9.8312740000000005</v>
      </c>
      <c r="T91" s="94">
        <v>6.5607369999999996</v>
      </c>
      <c r="U91" s="51">
        <v>4972.2998049999997</v>
      </c>
      <c r="V91" s="89">
        <v>8.8279429999999994</v>
      </c>
      <c r="W91" s="70">
        <v>36530</v>
      </c>
      <c r="X91" s="94">
        <v>17.075066</v>
      </c>
      <c r="Y91" s="69">
        <v>11744.5</v>
      </c>
      <c r="Z91" s="89">
        <v>16.570826</v>
      </c>
      <c r="AA91" s="72">
        <v>1641.3000489999999</v>
      </c>
      <c r="AB91" s="94">
        <v>16.041273</v>
      </c>
      <c r="AC91" s="51">
        <v>4930.1801759999998</v>
      </c>
      <c r="AD91" s="89">
        <v>17.624903</v>
      </c>
      <c r="AE91" s="72">
        <v>5692.8598629999997</v>
      </c>
      <c r="AF91" s="94">
        <v>14.641387</v>
      </c>
      <c r="AG91" s="51">
        <v>15857.889648</v>
      </c>
      <c r="AH91" s="89">
        <v>7.5090479999999999</v>
      </c>
      <c r="AI91" s="72">
        <v>10398.610352</v>
      </c>
      <c r="AJ91" s="94">
        <v>5.253444</v>
      </c>
      <c r="AK91" s="51">
        <v>1330</v>
      </c>
      <c r="AL91" s="89">
        <v>8.4195616951758545</v>
      </c>
      <c r="AM91" s="72">
        <v>36450</v>
      </c>
      <c r="AN91" s="89">
        <v>31.304541</v>
      </c>
      <c r="AO91" s="70">
        <v>15467.330078000001</v>
      </c>
      <c r="AP91" s="89">
        <v>41.760272999999998</v>
      </c>
      <c r="AQ91" s="72">
        <v>1317.6999510000001</v>
      </c>
      <c r="AR91" s="94">
        <v>34.133862000000001</v>
      </c>
      <c r="AS91" s="291">
        <v>927.78002900000001</v>
      </c>
      <c r="AT91" s="89">
        <v>11.499169</v>
      </c>
      <c r="AU91" s="72">
        <v>18677.919922000001</v>
      </c>
      <c r="AV91" s="89">
        <v>24.598096999999999</v>
      </c>
      <c r="AW91" s="71">
        <v>440.41000400000001</v>
      </c>
      <c r="AX91" s="94">
        <v>14.631112999999999</v>
      </c>
      <c r="AY91" s="51">
        <v>2383.8701169999999</v>
      </c>
      <c r="AZ91" s="94">
        <v>8.1002460000000003</v>
      </c>
      <c r="BA91" s="51">
        <v>11340.488281</v>
      </c>
      <c r="BB91" s="89">
        <v>19.583576000000001</v>
      </c>
      <c r="BC91" s="72">
        <v>7604.3999020000001</v>
      </c>
      <c r="BD91" s="89">
        <v>14.621888999999999</v>
      </c>
      <c r="BE91" s="72">
        <v>6846.9184569999998</v>
      </c>
      <c r="BF91" s="94">
        <v>12.004599000000001</v>
      </c>
      <c r="BG91" s="291">
        <v>709.43</v>
      </c>
      <c r="BH91" s="292">
        <v>26.684143213589312</v>
      </c>
      <c r="BI91" s="72">
        <v>5723.81</v>
      </c>
      <c r="BJ91" s="94">
        <v>20.129686</v>
      </c>
      <c r="BK91" s="342">
        <v>38.873019999999997</v>
      </c>
    </row>
    <row r="92" spans="1:63">
      <c r="A92" s="316">
        <v>77</v>
      </c>
      <c r="B92" s="310">
        <v>38869</v>
      </c>
      <c r="C92" s="51">
        <v>1270.2</v>
      </c>
      <c r="D92" s="94">
        <v>88.981300000000005</v>
      </c>
      <c r="E92" s="51">
        <v>11150.22</v>
      </c>
      <c r="F92" s="89">
        <v>73.007514999999998</v>
      </c>
      <c r="G92" s="72">
        <v>2172.0900879999999</v>
      </c>
      <c r="H92" s="94">
        <v>33.325062000000003</v>
      </c>
      <c r="I92" s="51">
        <v>724.669983</v>
      </c>
      <c r="J92" s="89">
        <v>55.548209999999997</v>
      </c>
      <c r="K92" s="113">
        <v>5.3250450000000003</v>
      </c>
      <c r="L92" s="105">
        <v>10.733644</v>
      </c>
      <c r="M92" s="105">
        <v>23.605324</v>
      </c>
      <c r="N92" s="105">
        <v>9.1396049999999995</v>
      </c>
      <c r="O92" s="94">
        <v>27.913460000000001</v>
      </c>
      <c r="P92" s="51">
        <v>12849.290039</v>
      </c>
      <c r="Q92" s="89">
        <v>22.141863000000001</v>
      </c>
      <c r="R92" s="113">
        <v>9.1976870000000002</v>
      </c>
      <c r="S92" s="105">
        <v>9.9010979999999993</v>
      </c>
      <c r="T92" s="94">
        <v>6.5607369999999996</v>
      </c>
      <c r="U92" s="51">
        <v>5034</v>
      </c>
      <c r="V92" s="89">
        <v>8.8067250000000001</v>
      </c>
      <c r="W92" s="70">
        <v>36631</v>
      </c>
      <c r="X92" s="94">
        <v>18.077847999999999</v>
      </c>
      <c r="Y92" s="69">
        <v>11612.900390999999</v>
      </c>
      <c r="Z92" s="89">
        <v>16.195765999999999</v>
      </c>
      <c r="AA92" s="72">
        <v>1672.2110600000001</v>
      </c>
      <c r="AB92" s="94">
        <v>16.814117</v>
      </c>
      <c r="AC92" s="51">
        <v>4965.9599609999996</v>
      </c>
      <c r="AD92" s="89">
        <v>17.785233000000002</v>
      </c>
      <c r="AE92" s="72">
        <v>5683.3100590000004</v>
      </c>
      <c r="AF92" s="94">
        <v>14.533683</v>
      </c>
      <c r="AG92" s="51">
        <v>16267.620117</v>
      </c>
      <c r="AH92" s="89">
        <v>7.5762939999999999</v>
      </c>
      <c r="AI92" s="72">
        <v>10609.25</v>
      </c>
      <c r="AJ92" s="94">
        <v>5.003228</v>
      </c>
      <c r="AK92" s="51">
        <v>1310.26</v>
      </c>
      <c r="AL92" s="89">
        <v>8.2945976742264023</v>
      </c>
      <c r="AM92" s="72">
        <v>36444</v>
      </c>
      <c r="AN92" s="89">
        <v>31.520060000000001</v>
      </c>
      <c r="AO92" s="70">
        <v>15505.179688</v>
      </c>
      <c r="AP92" s="89">
        <v>40.686432000000003</v>
      </c>
      <c r="AQ92" s="72">
        <v>1295.150024</v>
      </c>
      <c r="AR92" s="94">
        <v>33.998221999999998</v>
      </c>
      <c r="AS92" s="291">
        <v>914.69000200000005</v>
      </c>
      <c r="AT92" s="89">
        <v>11.088486</v>
      </c>
      <c r="AU92" s="72">
        <v>19147.169922000001</v>
      </c>
      <c r="AV92" s="89">
        <v>25.405041000000001</v>
      </c>
      <c r="AW92" s="71">
        <v>440.25</v>
      </c>
      <c r="AX92" s="94">
        <v>14.663629999999999</v>
      </c>
      <c r="AY92" s="51">
        <v>2435.389893</v>
      </c>
      <c r="AZ92" s="94">
        <v>8.2789990000000007</v>
      </c>
      <c r="BA92" s="51">
        <v>11548.087890999999</v>
      </c>
      <c r="BB92" s="89">
        <v>19.970623</v>
      </c>
      <c r="BC92" s="72">
        <v>7652.1000979999999</v>
      </c>
      <c r="BD92" s="89">
        <v>14.587597000000001</v>
      </c>
      <c r="BE92" s="72">
        <v>6704.3789059999999</v>
      </c>
      <c r="BF92" s="94">
        <v>11.957960999999999</v>
      </c>
      <c r="BG92" s="291">
        <v>678.13</v>
      </c>
      <c r="BH92" s="292">
        <v>25.506841195607638</v>
      </c>
      <c r="BI92" s="72">
        <v>5833.42</v>
      </c>
      <c r="BJ92" s="94">
        <v>20.293576999999999</v>
      </c>
      <c r="BK92" s="342">
        <v>38.873019999999997</v>
      </c>
    </row>
    <row r="93" spans="1:63">
      <c r="A93" s="316">
        <v>78</v>
      </c>
      <c r="B93" s="310">
        <v>38899</v>
      </c>
      <c r="C93" s="51">
        <v>1276.6600000000001</v>
      </c>
      <c r="D93" s="94">
        <v>89.774811</v>
      </c>
      <c r="E93" s="51">
        <v>11185.68</v>
      </c>
      <c r="F93" s="89">
        <v>73.188170999999997</v>
      </c>
      <c r="G93" s="72">
        <v>2091.469971</v>
      </c>
      <c r="H93" s="94">
        <v>31.911076999999999</v>
      </c>
      <c r="I93" s="51">
        <v>700.55999799999995</v>
      </c>
      <c r="J93" s="89">
        <v>54.043373000000003</v>
      </c>
      <c r="K93" s="113">
        <v>5.3965480000000001</v>
      </c>
      <c r="L93" s="105">
        <v>10.576601</v>
      </c>
      <c r="M93" s="105">
        <v>22.823119999999999</v>
      </c>
      <c r="N93" s="105">
        <v>9.4353490000000004</v>
      </c>
      <c r="O93" s="94">
        <v>27.072277</v>
      </c>
      <c r="P93" s="51">
        <v>12789.669921999999</v>
      </c>
      <c r="Q93" s="89">
        <v>22.201511</v>
      </c>
      <c r="R93" s="113">
        <v>9.3036100000000008</v>
      </c>
      <c r="S93" s="105">
        <v>9.9616109999999995</v>
      </c>
      <c r="T93" s="94">
        <v>6.5607369999999996</v>
      </c>
      <c r="U93" s="51">
        <v>4957.1000979999999</v>
      </c>
      <c r="V93" s="89">
        <v>8.8958549999999992</v>
      </c>
      <c r="W93" s="70">
        <v>37077</v>
      </c>
      <c r="X93" s="94">
        <v>18.239591999999998</v>
      </c>
      <c r="Y93" s="69">
        <v>11831</v>
      </c>
      <c r="Z93" s="89">
        <v>16.216232000000002</v>
      </c>
      <c r="AA93" s="72">
        <v>1612.7330320000001</v>
      </c>
      <c r="AB93" s="94">
        <v>17.219138999999998</v>
      </c>
      <c r="AC93" s="51">
        <v>5009.419922</v>
      </c>
      <c r="AD93" s="89">
        <v>17.933693000000002</v>
      </c>
      <c r="AE93" s="72">
        <v>5681.9702150000003</v>
      </c>
      <c r="AF93" s="94">
        <v>14.514676</v>
      </c>
      <c r="AG93" s="51">
        <v>16971.339843999998</v>
      </c>
      <c r="AH93" s="89">
        <v>7.6939719999999996</v>
      </c>
      <c r="AI93" s="72">
        <v>10743.879883</v>
      </c>
      <c r="AJ93" s="94">
        <v>4.423724</v>
      </c>
      <c r="AK93" s="51">
        <v>1351.65</v>
      </c>
      <c r="AL93" s="89">
        <v>8.5566169663792806</v>
      </c>
      <c r="AM93" s="72">
        <v>36606</v>
      </c>
      <c r="AN93" s="89">
        <v>31.703254999999999</v>
      </c>
      <c r="AO93" s="70">
        <v>15456.809569999999</v>
      </c>
      <c r="AP93" s="89">
        <v>40.477623000000001</v>
      </c>
      <c r="AQ93" s="72">
        <v>1297.8199460000001</v>
      </c>
      <c r="AR93" s="94">
        <v>34.020828000000002</v>
      </c>
      <c r="AS93" s="291">
        <v>935.84997599999997</v>
      </c>
      <c r="AT93" s="89">
        <v>11.453538</v>
      </c>
      <c r="AU93" s="72">
        <v>20095.929688</v>
      </c>
      <c r="AV93" s="89">
        <v>27.237755</v>
      </c>
      <c r="AW93" s="71">
        <v>454.05999800000001</v>
      </c>
      <c r="AX93" s="94">
        <v>15.079807000000001</v>
      </c>
      <c r="AY93" s="51">
        <v>2445.429932</v>
      </c>
      <c r="AZ93" s="94">
        <v>8.2884039999999999</v>
      </c>
      <c r="BA93" s="51">
        <v>11817.988281</v>
      </c>
      <c r="BB93" s="89">
        <v>20.532309999999999</v>
      </c>
      <c r="BC93" s="72">
        <v>7941.7998049999997</v>
      </c>
      <c r="BD93" s="89">
        <v>15.095112</v>
      </c>
      <c r="BE93" s="72">
        <v>6454.5502930000002</v>
      </c>
      <c r="BF93" s="94">
        <v>11.444945000000001</v>
      </c>
      <c r="BG93" s="291">
        <v>691.49</v>
      </c>
      <c r="BH93" s="292">
        <v>26.00935695697806</v>
      </c>
      <c r="BI93" s="72">
        <v>5928.33</v>
      </c>
      <c r="BJ93" s="94">
        <v>20.823810999999999</v>
      </c>
      <c r="BK93" s="342">
        <v>38.873019999999997</v>
      </c>
    </row>
    <row r="94" spans="1:63">
      <c r="A94" s="316">
        <v>79</v>
      </c>
      <c r="B94" s="310">
        <v>38930</v>
      </c>
      <c r="C94" s="51">
        <v>1303.82</v>
      </c>
      <c r="D94" s="94">
        <v>91.733924999999999</v>
      </c>
      <c r="E94" s="51">
        <v>11381.15</v>
      </c>
      <c r="F94" s="89">
        <v>74.538864000000004</v>
      </c>
      <c r="G94" s="72">
        <v>2183.75</v>
      </c>
      <c r="H94" s="94">
        <v>33.433529</v>
      </c>
      <c r="I94" s="51">
        <v>720.53002900000001</v>
      </c>
      <c r="J94" s="89">
        <v>55.664337000000003</v>
      </c>
      <c r="K94" s="113">
        <v>5.4853940000000003</v>
      </c>
      <c r="L94" s="105">
        <v>10.822412</v>
      </c>
      <c r="M94" s="105">
        <v>23.334258999999999</v>
      </c>
      <c r="N94" s="105">
        <v>9.6128370000000007</v>
      </c>
      <c r="O94" s="94">
        <v>27.573907999999999</v>
      </c>
      <c r="P94" s="51">
        <v>13062.540039</v>
      </c>
      <c r="Q94" s="89">
        <v>22.714963999999998</v>
      </c>
      <c r="R94" s="113">
        <v>9.5389959999999991</v>
      </c>
      <c r="S94" s="105">
        <v>10.138502000000001</v>
      </c>
      <c r="T94" s="94">
        <v>6.7021740000000003</v>
      </c>
      <c r="U94" s="51">
        <v>5079.7998049999997</v>
      </c>
      <c r="V94" s="89">
        <v>9.1420169999999992</v>
      </c>
      <c r="W94" s="70">
        <v>36232</v>
      </c>
      <c r="X94" s="94">
        <v>18.100956</v>
      </c>
      <c r="Y94" s="69">
        <v>12073.799805000001</v>
      </c>
      <c r="Z94" s="89">
        <v>16.877703</v>
      </c>
      <c r="AA94" s="72">
        <v>1658.637939</v>
      </c>
      <c r="AB94" s="94">
        <v>17.346121</v>
      </c>
      <c r="AC94" s="51">
        <v>5165.0400390000004</v>
      </c>
      <c r="AD94" s="89">
        <v>18.580969</v>
      </c>
      <c r="AE94" s="72">
        <v>5859.5698240000002</v>
      </c>
      <c r="AF94" s="94">
        <v>15.053190000000001</v>
      </c>
      <c r="AG94" s="51">
        <v>17392.269531000002</v>
      </c>
      <c r="AH94" s="89">
        <v>7.946142</v>
      </c>
      <c r="AI94" s="72">
        <v>11699.049805000001</v>
      </c>
      <c r="AJ94" s="94">
        <v>4.3002409999999998</v>
      </c>
      <c r="AK94" s="51">
        <v>1431.26</v>
      </c>
      <c r="AL94" s="89">
        <v>9.0605878735619498</v>
      </c>
      <c r="AM94" s="72">
        <v>37938</v>
      </c>
      <c r="AN94" s="89">
        <v>33.007168</v>
      </c>
      <c r="AO94" s="70">
        <v>16140.759765999999</v>
      </c>
      <c r="AP94" s="89">
        <v>40.895221999999997</v>
      </c>
      <c r="AQ94" s="72">
        <v>1352.73999</v>
      </c>
      <c r="AR94" s="94">
        <v>34.555809000000004</v>
      </c>
      <c r="AS94" s="291">
        <v>958.11999500000002</v>
      </c>
      <c r="AT94" s="89">
        <v>11.727323999999999</v>
      </c>
      <c r="AU94" s="72">
        <v>21049.349609000001</v>
      </c>
      <c r="AV94" s="89">
        <v>28.290880000000001</v>
      </c>
      <c r="AW94" s="71">
        <v>469.01001000000002</v>
      </c>
      <c r="AX94" s="94">
        <v>15.788598</v>
      </c>
      <c r="AY94" s="51">
        <v>2482.389893</v>
      </c>
      <c r="AZ94" s="94">
        <v>8.5330110000000001</v>
      </c>
      <c r="BA94" s="51">
        <v>12144.6875</v>
      </c>
      <c r="BB94" s="89">
        <v>21.216723999999999</v>
      </c>
      <c r="BC94" s="72">
        <v>8168</v>
      </c>
      <c r="BD94" s="89">
        <v>15.534043</v>
      </c>
      <c r="BE94" s="72">
        <v>6611.7397460000002</v>
      </c>
      <c r="BF94" s="94">
        <v>11.659478</v>
      </c>
      <c r="BG94" s="291">
        <v>690.9</v>
      </c>
      <c r="BH94" s="292">
        <v>25.987166272357332</v>
      </c>
      <c r="BI94" s="72">
        <v>5906.13</v>
      </c>
      <c r="BJ94" s="94">
        <v>21.276924000000001</v>
      </c>
      <c r="BK94" s="342">
        <v>38.873019999999997</v>
      </c>
    </row>
    <row r="95" spans="1:63">
      <c r="A95" s="316">
        <v>80</v>
      </c>
      <c r="B95" s="310">
        <v>38961</v>
      </c>
      <c r="C95" s="51">
        <v>1335.85</v>
      </c>
      <c r="D95" s="94">
        <v>93.798370000000006</v>
      </c>
      <c r="E95" s="51">
        <v>11679.07</v>
      </c>
      <c r="F95" s="89">
        <v>76.624038999999996</v>
      </c>
      <c r="G95" s="72">
        <v>2258.429932</v>
      </c>
      <c r="H95" s="94">
        <v>34.964554</v>
      </c>
      <c r="I95" s="51">
        <v>725.59002699999996</v>
      </c>
      <c r="J95" s="89">
        <v>55.842773000000001</v>
      </c>
      <c r="K95" s="113">
        <v>5.5303300000000002</v>
      </c>
      <c r="L95" s="105">
        <v>10.918004</v>
      </c>
      <c r="M95" s="105">
        <v>23.543365000000001</v>
      </c>
      <c r="N95" s="105">
        <v>9.8361230000000006</v>
      </c>
      <c r="O95" s="94">
        <v>27.836286999999999</v>
      </c>
      <c r="P95" s="51">
        <v>13345.969727</v>
      </c>
      <c r="Q95" s="89">
        <v>23.141645</v>
      </c>
      <c r="R95" s="113">
        <v>9.5625339999999994</v>
      </c>
      <c r="S95" s="105">
        <v>10.222289</v>
      </c>
      <c r="T95" s="94">
        <v>6.7600350000000002</v>
      </c>
      <c r="U95" s="51">
        <v>5113</v>
      </c>
      <c r="V95" s="89">
        <v>8.9977140000000002</v>
      </c>
      <c r="W95" s="70">
        <v>36449</v>
      </c>
      <c r="X95" s="94">
        <v>17.777477000000001</v>
      </c>
      <c r="Y95" s="69">
        <v>11761.299805000001</v>
      </c>
      <c r="Z95" s="89">
        <v>16.366250999999998</v>
      </c>
      <c r="AA95" s="72">
        <v>1752.4239500000001</v>
      </c>
      <c r="AB95" s="94">
        <v>17.810265000000001</v>
      </c>
      <c r="AC95" s="51">
        <v>5250.0097660000001</v>
      </c>
      <c r="AD95" s="89">
        <v>18.717545000000001</v>
      </c>
      <c r="AE95" s="72">
        <v>6004.330078</v>
      </c>
      <c r="AF95" s="94">
        <v>15.224254</v>
      </c>
      <c r="AG95" s="51">
        <v>17543.050781000002</v>
      </c>
      <c r="AH95" s="89">
        <v>7.9125199999999998</v>
      </c>
      <c r="AI95" s="72">
        <v>12454.419921999999</v>
      </c>
      <c r="AJ95" s="94">
        <v>4.7822589999999998</v>
      </c>
      <c r="AK95" s="51">
        <v>1534.62</v>
      </c>
      <c r="AL95" s="89">
        <v>9.7149080967299017</v>
      </c>
      <c r="AM95" s="72">
        <v>38475</v>
      </c>
      <c r="AN95" s="89">
        <v>32.845523999999997</v>
      </c>
      <c r="AO95" s="70">
        <v>16127.580078000001</v>
      </c>
      <c r="AP95" s="89">
        <v>40.388126</v>
      </c>
      <c r="AQ95" s="72">
        <v>1371.410034</v>
      </c>
      <c r="AR95" s="94">
        <v>34.849677999999997</v>
      </c>
      <c r="AS95" s="291">
        <v>967.54998799999998</v>
      </c>
      <c r="AT95" s="89">
        <v>11.651275999999999</v>
      </c>
      <c r="AU95" s="72">
        <v>21937.109375</v>
      </c>
      <c r="AV95" s="89">
        <v>29.549173</v>
      </c>
      <c r="AW95" s="71">
        <v>483.61999500000002</v>
      </c>
      <c r="AX95" s="94">
        <v>16.321819000000001</v>
      </c>
      <c r="AY95" s="51">
        <v>2568.860107</v>
      </c>
      <c r="AZ95" s="94">
        <v>8.7776169999999993</v>
      </c>
      <c r="BA95" s="51">
        <v>12934.6875</v>
      </c>
      <c r="BB95" s="89">
        <v>22.222104999999999</v>
      </c>
      <c r="BC95" s="72">
        <v>8425.9003909999992</v>
      </c>
      <c r="BD95" s="89">
        <v>15.801517</v>
      </c>
      <c r="BE95" s="72">
        <v>6883.0180659999996</v>
      </c>
      <c r="BF95" s="94">
        <v>11.939308</v>
      </c>
      <c r="BG95" s="291">
        <v>686.1</v>
      </c>
      <c r="BH95" s="292">
        <v>25.80661967927848</v>
      </c>
      <c r="BI95" s="72">
        <v>5960.81</v>
      </c>
      <c r="BJ95" s="94">
        <v>21.103387999999999</v>
      </c>
      <c r="BK95" s="342">
        <v>38.873019999999997</v>
      </c>
    </row>
    <row r="96" spans="1:63">
      <c r="A96" s="316">
        <v>81</v>
      </c>
      <c r="B96" s="310">
        <v>38991</v>
      </c>
      <c r="C96" s="51">
        <v>1377.94</v>
      </c>
      <c r="D96" s="94">
        <v>97.180098999999998</v>
      </c>
      <c r="E96" s="51">
        <v>12080.73</v>
      </c>
      <c r="F96" s="89">
        <v>79.385138999999995</v>
      </c>
      <c r="G96" s="72">
        <v>2366.709961</v>
      </c>
      <c r="H96" s="94">
        <v>36.645702</v>
      </c>
      <c r="I96" s="51">
        <v>766.84002699999996</v>
      </c>
      <c r="J96" s="89">
        <v>59.312804999999997</v>
      </c>
      <c r="K96" s="113">
        <v>5.5698100000000004</v>
      </c>
      <c r="L96" s="105">
        <v>11.443762</v>
      </c>
      <c r="M96" s="105">
        <v>24.766995999999999</v>
      </c>
      <c r="N96" s="105">
        <v>10.059412999999999</v>
      </c>
      <c r="O96" s="94">
        <v>29.194535999999999</v>
      </c>
      <c r="P96" s="51">
        <v>13829.070313</v>
      </c>
      <c r="Q96" s="89">
        <v>24.049779999999998</v>
      </c>
      <c r="R96" s="113">
        <v>9.9450330000000005</v>
      </c>
      <c r="S96" s="105">
        <v>10.678473</v>
      </c>
      <c r="T96" s="94">
        <v>7.0139769999999997</v>
      </c>
      <c r="U96" s="51">
        <v>5352.8999020000001</v>
      </c>
      <c r="V96" s="89">
        <v>9.7701589999999996</v>
      </c>
      <c r="W96" s="70">
        <v>39263</v>
      </c>
      <c r="X96" s="94">
        <v>19.399494000000001</v>
      </c>
      <c r="Y96" s="69">
        <v>12344.599609000001</v>
      </c>
      <c r="Z96" s="89">
        <v>17.143651999999999</v>
      </c>
      <c r="AA96" s="72">
        <v>1837.9930420000001</v>
      </c>
      <c r="AB96" s="94">
        <v>18.738538999999999</v>
      </c>
      <c r="AC96" s="51">
        <v>5348.7299800000001</v>
      </c>
      <c r="AD96" s="89">
        <v>19.115414000000001</v>
      </c>
      <c r="AE96" s="72">
        <v>6268.919922</v>
      </c>
      <c r="AF96" s="94">
        <v>15.940168</v>
      </c>
      <c r="AG96" s="51">
        <v>18324.349609000001</v>
      </c>
      <c r="AH96" s="89">
        <v>8.1983119999999996</v>
      </c>
      <c r="AI96" s="72">
        <v>12961.900390999999</v>
      </c>
      <c r="AJ96" s="94">
        <v>5.1234599999999997</v>
      </c>
      <c r="AK96" s="51">
        <v>1582.63</v>
      </c>
      <c r="AL96" s="89">
        <v>10.018835282433205</v>
      </c>
      <c r="AM96" s="72">
        <v>39558</v>
      </c>
      <c r="AN96" s="89">
        <v>33.998562</v>
      </c>
      <c r="AO96" s="70">
        <v>16399.390625</v>
      </c>
      <c r="AP96" s="89">
        <v>41.193516000000002</v>
      </c>
      <c r="AQ96" s="72">
        <v>1364.5500489999999</v>
      </c>
      <c r="AR96" s="94">
        <v>35.595654000000003</v>
      </c>
      <c r="AS96" s="291">
        <v>988.29998799999998</v>
      </c>
      <c r="AT96" s="89">
        <v>12.30533</v>
      </c>
      <c r="AU96" s="72">
        <v>23046.949218999998</v>
      </c>
      <c r="AV96" s="89">
        <v>31.77853</v>
      </c>
      <c r="AW96" s="71">
        <v>486.57000699999998</v>
      </c>
      <c r="AX96" s="94">
        <v>16.211275000000001</v>
      </c>
      <c r="AY96" s="51">
        <v>2701.75</v>
      </c>
      <c r="AZ96" s="94">
        <v>9.5302539999999993</v>
      </c>
      <c r="BA96" s="51">
        <v>13752.986328000001</v>
      </c>
      <c r="BB96" s="89">
        <v>23.850525000000001</v>
      </c>
      <c r="BC96" s="72">
        <v>8569.7001949999994</v>
      </c>
      <c r="BD96" s="89">
        <v>16.171862000000001</v>
      </c>
      <c r="BE96" s="72">
        <v>7021.2880859999996</v>
      </c>
      <c r="BF96" s="94">
        <v>12.349721000000001</v>
      </c>
      <c r="BG96" s="291">
        <v>722.46</v>
      </c>
      <c r="BH96" s="292">
        <v>27.174248175803992</v>
      </c>
      <c r="BI96" s="72">
        <v>6129.22</v>
      </c>
      <c r="BJ96" s="94">
        <v>22.077100999999999</v>
      </c>
      <c r="BK96" s="342">
        <v>38.540095999999998</v>
      </c>
    </row>
    <row r="97" spans="1:63">
      <c r="A97" s="316">
        <v>82</v>
      </c>
      <c r="B97" s="310">
        <v>39022</v>
      </c>
      <c r="C97" s="51">
        <v>1400.63</v>
      </c>
      <c r="D97" s="94">
        <v>99.112578999999997</v>
      </c>
      <c r="E97" s="51">
        <v>12221.93</v>
      </c>
      <c r="F97" s="89">
        <v>80.502853000000002</v>
      </c>
      <c r="G97" s="72">
        <v>2431.7700199999999</v>
      </c>
      <c r="H97" s="94">
        <v>37.902206</v>
      </c>
      <c r="I97" s="51">
        <v>786.11999500000002</v>
      </c>
      <c r="J97" s="89">
        <v>60.744469000000002</v>
      </c>
      <c r="K97" s="113">
        <v>5.6324870000000002</v>
      </c>
      <c r="L97" s="105">
        <v>11.791990999999999</v>
      </c>
      <c r="M97" s="105">
        <v>25.533705000000001</v>
      </c>
      <c r="N97" s="105">
        <v>10.202544</v>
      </c>
      <c r="O97" s="94">
        <v>30.274946</v>
      </c>
      <c r="P97" s="51">
        <v>14116.709961</v>
      </c>
      <c r="Q97" s="89">
        <v>24.586957999999999</v>
      </c>
      <c r="R97" s="113">
        <v>10.315772000000001</v>
      </c>
      <c r="S97" s="105">
        <v>11.004322999999999</v>
      </c>
      <c r="T97" s="94">
        <v>7.2229179999999999</v>
      </c>
      <c r="U97" s="51">
        <v>5461.6000979999999</v>
      </c>
      <c r="V97" s="89">
        <v>10.194580999999999</v>
      </c>
      <c r="W97" s="70">
        <v>41932</v>
      </c>
      <c r="X97" s="94">
        <v>20.499320999999998</v>
      </c>
      <c r="Y97" s="69">
        <v>12752.400390999999</v>
      </c>
      <c r="Z97" s="89">
        <v>17.573263000000001</v>
      </c>
      <c r="AA97" s="72">
        <v>2099.2890630000002</v>
      </c>
      <c r="AB97" s="94">
        <v>20.853439000000002</v>
      </c>
      <c r="AC97" s="51">
        <v>5327.6401370000003</v>
      </c>
      <c r="AD97" s="89">
        <v>19.982413999999999</v>
      </c>
      <c r="AE97" s="72">
        <v>6309.1899409999996</v>
      </c>
      <c r="AF97" s="94">
        <v>16.713099</v>
      </c>
      <c r="AG97" s="51">
        <v>18960.480468999998</v>
      </c>
      <c r="AH97" s="89">
        <v>8.6466159999999999</v>
      </c>
      <c r="AI97" s="72">
        <v>13696.309569999999</v>
      </c>
      <c r="AJ97" s="94">
        <v>5.1873680000000002</v>
      </c>
      <c r="AK97" s="51">
        <v>1718.96</v>
      </c>
      <c r="AL97" s="89">
        <v>10.881872008676305</v>
      </c>
      <c r="AM97" s="72">
        <v>40270</v>
      </c>
      <c r="AN97" s="89">
        <v>35.992148999999998</v>
      </c>
      <c r="AO97" s="70">
        <v>16274.330078000001</v>
      </c>
      <c r="AP97" s="89">
        <v>41.193516000000002</v>
      </c>
      <c r="AQ97" s="72">
        <v>1432.209961</v>
      </c>
      <c r="AR97" s="94">
        <v>37.298575999999997</v>
      </c>
      <c r="AS97" s="291">
        <v>1080.660034</v>
      </c>
      <c r="AT97" s="89">
        <v>13.765547</v>
      </c>
      <c r="AU97" s="72">
        <v>24962.009765999999</v>
      </c>
      <c r="AV97" s="89">
        <v>32.995776999999997</v>
      </c>
      <c r="AW97" s="71">
        <v>477.67001299999998</v>
      </c>
      <c r="AX97" s="94">
        <v>16.757504999999998</v>
      </c>
      <c r="AY97" s="51">
        <v>2838.530029</v>
      </c>
      <c r="AZ97" s="94">
        <v>10.320520999999999</v>
      </c>
      <c r="BA97" s="51">
        <v>13849.286133</v>
      </c>
      <c r="BB97" s="89">
        <v>25.063583000000001</v>
      </c>
      <c r="BC97" s="72">
        <v>8484.5996090000008</v>
      </c>
      <c r="BD97" s="89">
        <v>16.789114000000001</v>
      </c>
      <c r="BE97" s="72">
        <v>7567.6850590000004</v>
      </c>
      <c r="BF97" s="94">
        <v>13.54365</v>
      </c>
      <c r="BG97" s="291">
        <v>739.06</v>
      </c>
      <c r="BH97" s="292">
        <v>27.798631330303841</v>
      </c>
      <c r="BI97" s="72">
        <v>6048.85</v>
      </c>
      <c r="BJ97" s="94">
        <v>22.703745000000001</v>
      </c>
      <c r="BK97" s="342">
        <v>38.540095999999998</v>
      </c>
    </row>
    <row r="98" spans="1:63">
      <c r="A98" s="316">
        <v>83</v>
      </c>
      <c r="B98" s="310">
        <v>39052</v>
      </c>
      <c r="C98" s="51">
        <v>1418.3</v>
      </c>
      <c r="D98" s="94">
        <v>99.881339999999994</v>
      </c>
      <c r="E98" s="51">
        <v>12463.15</v>
      </c>
      <c r="F98" s="89">
        <v>82.117515999999995</v>
      </c>
      <c r="G98" s="72">
        <v>2415.290039</v>
      </c>
      <c r="H98" s="94">
        <v>37.144871000000002</v>
      </c>
      <c r="I98" s="51">
        <v>787.65997300000004</v>
      </c>
      <c r="J98" s="89">
        <v>60.713341</v>
      </c>
      <c r="K98" s="113">
        <v>5.6050630000000004</v>
      </c>
      <c r="L98" s="105">
        <v>11.641772</v>
      </c>
      <c r="M98" s="105">
        <v>25.262644000000002</v>
      </c>
      <c r="N98" s="105">
        <v>9.9477720000000005</v>
      </c>
      <c r="O98" s="94">
        <v>29.873652</v>
      </c>
      <c r="P98" s="51">
        <v>14257.549805000001</v>
      </c>
      <c r="Q98" s="89">
        <v>24.746666000000001</v>
      </c>
      <c r="R98" s="113">
        <v>10.398152</v>
      </c>
      <c r="S98" s="105">
        <v>10.669164</v>
      </c>
      <c r="T98" s="94">
        <v>6.4643040000000003</v>
      </c>
      <c r="U98" s="51">
        <v>5644.2998049999997</v>
      </c>
      <c r="V98" s="89">
        <v>9.9738810000000004</v>
      </c>
      <c r="W98" s="70">
        <v>44474</v>
      </c>
      <c r="X98" s="94">
        <v>21.649984</v>
      </c>
      <c r="Y98" s="69">
        <v>12908.400390999999</v>
      </c>
      <c r="Z98" s="89">
        <v>17.266399</v>
      </c>
      <c r="AA98" s="72">
        <v>2675.4741210000002</v>
      </c>
      <c r="AB98" s="94">
        <v>24.400175000000001</v>
      </c>
      <c r="AC98" s="51">
        <v>5541.7597660000001</v>
      </c>
      <c r="AD98" s="89">
        <v>20.326827999999999</v>
      </c>
      <c r="AE98" s="72">
        <v>6596.919922</v>
      </c>
      <c r="AF98" s="94">
        <v>17.042545</v>
      </c>
      <c r="AG98" s="51">
        <v>19964.720702999999</v>
      </c>
      <c r="AH98" s="89">
        <v>8.9660270000000004</v>
      </c>
      <c r="AI98" s="72">
        <v>13786.910156</v>
      </c>
      <c r="AJ98" s="94">
        <v>5.0391550000000001</v>
      </c>
      <c r="AK98" s="51">
        <v>1805.52</v>
      </c>
      <c r="AL98" s="89">
        <v>11.429839873589405</v>
      </c>
      <c r="AM98" s="72">
        <v>41434</v>
      </c>
      <c r="AN98" s="89">
        <v>35.787388</v>
      </c>
      <c r="AO98" s="70">
        <v>17225.830077999999</v>
      </c>
      <c r="AP98" s="89">
        <v>42.386665000000001</v>
      </c>
      <c r="AQ98" s="72">
        <v>1434.459961</v>
      </c>
      <c r="AR98" s="94">
        <v>37.223236</v>
      </c>
      <c r="AS98" s="291">
        <v>1096.23999</v>
      </c>
      <c r="AT98" s="89">
        <v>13.841594000000001</v>
      </c>
      <c r="AU98" s="72">
        <v>26448.320313</v>
      </c>
      <c r="AV98" s="89">
        <v>35.047328999999998</v>
      </c>
      <c r="AW98" s="71">
        <v>495.33999599999999</v>
      </c>
      <c r="AX98" s="94">
        <v>17.108647999999999</v>
      </c>
      <c r="AY98" s="51">
        <v>2985.830078</v>
      </c>
      <c r="AZ98" s="94">
        <v>10.536906999999999</v>
      </c>
      <c r="BA98" s="51">
        <v>14146.485352</v>
      </c>
      <c r="BB98" s="89">
        <v>25.299585</v>
      </c>
      <c r="BC98" s="72">
        <v>8785.7001949999994</v>
      </c>
      <c r="BD98" s="89">
        <v>17.077159999999999</v>
      </c>
      <c r="BE98" s="72">
        <v>7823.6840819999998</v>
      </c>
      <c r="BF98" s="94">
        <v>13.534325000000001</v>
      </c>
      <c r="BG98" s="291">
        <v>679.84</v>
      </c>
      <c r="BH98" s="292">
        <v>25.571161103698117</v>
      </c>
      <c r="BI98" s="72">
        <v>6220.81</v>
      </c>
      <c r="BJ98" s="94">
        <v>22.568774999999999</v>
      </c>
      <c r="BK98" s="342">
        <v>38.540095999999998</v>
      </c>
    </row>
    <row r="99" spans="1:63">
      <c r="A99" s="316">
        <v>84</v>
      </c>
      <c r="B99" s="310">
        <v>39083</v>
      </c>
      <c r="C99" s="51">
        <v>1438.24</v>
      </c>
      <c r="D99" s="94">
        <v>101.948441</v>
      </c>
      <c r="E99" s="51">
        <v>12621.69</v>
      </c>
      <c r="F99" s="89">
        <v>83.547325000000001</v>
      </c>
      <c r="G99" s="72">
        <v>2463.929932</v>
      </c>
      <c r="H99" s="94">
        <v>37.974246999999998</v>
      </c>
      <c r="I99" s="51">
        <v>800.34002699999996</v>
      </c>
      <c r="J99" s="89">
        <v>62.002364999999998</v>
      </c>
      <c r="K99" s="113">
        <v>5.6005570000000002</v>
      </c>
      <c r="L99" s="105">
        <v>12.083468</v>
      </c>
      <c r="M99" s="105">
        <v>26.146574000000001</v>
      </c>
      <c r="N99" s="105">
        <v>10.623434</v>
      </c>
      <c r="O99" s="94">
        <v>31.293465000000001</v>
      </c>
      <c r="P99" s="51">
        <v>14531.919921999999</v>
      </c>
      <c r="Q99" s="89">
        <v>25.332198999999999</v>
      </c>
      <c r="R99" s="113">
        <v>10.736653</v>
      </c>
      <c r="S99" s="105">
        <v>11.406749</v>
      </c>
      <c r="T99" s="94">
        <v>7.5093740000000002</v>
      </c>
      <c r="U99" s="51">
        <v>5757.7001950000003</v>
      </c>
      <c r="V99" s="89">
        <v>10.63641</v>
      </c>
      <c r="W99" s="70">
        <v>44642</v>
      </c>
      <c r="X99" s="94">
        <v>22.287974999999999</v>
      </c>
      <c r="Y99" s="69">
        <v>13034.099609000001</v>
      </c>
      <c r="Z99" s="89">
        <v>17.475041999999998</v>
      </c>
      <c r="AA99" s="72">
        <v>2786.334961</v>
      </c>
      <c r="AB99" s="94">
        <v>23.018962999999999</v>
      </c>
      <c r="AC99" s="51">
        <v>5608.3100590000004</v>
      </c>
      <c r="AD99" s="89">
        <v>20.676987</v>
      </c>
      <c r="AE99" s="72">
        <v>6789.1098629999997</v>
      </c>
      <c r="AF99" s="94">
        <v>17.791886999999999</v>
      </c>
      <c r="AG99" s="51">
        <v>20106.419922000001</v>
      </c>
      <c r="AH99" s="89">
        <v>9.3672219999999999</v>
      </c>
      <c r="AI99" s="72">
        <v>14090.919921999999</v>
      </c>
      <c r="AJ99" s="94">
        <v>5.2587989999999998</v>
      </c>
      <c r="AK99" s="51">
        <v>1757.26</v>
      </c>
      <c r="AL99" s="89">
        <v>11.12433006350731</v>
      </c>
      <c r="AM99" s="72">
        <v>42197</v>
      </c>
      <c r="AN99" s="89">
        <v>36.937007999999999</v>
      </c>
      <c r="AO99" s="70">
        <v>17383.419922000001</v>
      </c>
      <c r="AP99" s="89">
        <v>42.988934</v>
      </c>
      <c r="AQ99" s="72">
        <v>1360.2299800000001</v>
      </c>
      <c r="AR99" s="94">
        <v>35.889744</v>
      </c>
      <c r="AS99" s="291">
        <v>1189.349976</v>
      </c>
      <c r="AT99" s="89">
        <v>15.827253000000001</v>
      </c>
      <c r="AU99" s="72">
        <v>27561.490234000001</v>
      </c>
      <c r="AV99" s="89">
        <v>36.182343000000003</v>
      </c>
      <c r="AW99" s="71">
        <v>499.80999800000001</v>
      </c>
      <c r="AX99" s="94">
        <v>17.572941</v>
      </c>
      <c r="AY99" s="51">
        <v>3125.5600589999999</v>
      </c>
      <c r="AZ99" s="94">
        <v>11.339243</v>
      </c>
      <c r="BA99" s="51">
        <v>14553.185546999999</v>
      </c>
      <c r="BB99" s="89">
        <v>26.192751000000001</v>
      </c>
      <c r="BC99" s="72">
        <v>9135.0996090000008</v>
      </c>
      <c r="BD99" s="89">
        <v>17.618027000000001</v>
      </c>
      <c r="BE99" s="72">
        <v>7699.6049800000001</v>
      </c>
      <c r="BF99" s="94">
        <v>13.547751</v>
      </c>
      <c r="BG99" s="291">
        <v>654.04</v>
      </c>
      <c r="BH99" s="292">
        <v>24.600731027120261</v>
      </c>
      <c r="BI99" s="72">
        <v>6203.09</v>
      </c>
      <c r="BJ99" s="94">
        <v>23.510252000000001</v>
      </c>
      <c r="BK99" s="342">
        <v>38.540095999999998</v>
      </c>
    </row>
    <row r="100" spans="1:63">
      <c r="A100" s="316">
        <v>85</v>
      </c>
      <c r="B100" s="310">
        <v>39114</v>
      </c>
      <c r="C100" s="51">
        <v>1406.82</v>
      </c>
      <c r="D100" s="94">
        <v>99.948486000000003</v>
      </c>
      <c r="E100" s="51">
        <v>12268.63</v>
      </c>
      <c r="F100" s="89">
        <v>81.229827999999998</v>
      </c>
      <c r="G100" s="72">
        <v>2416.1499020000001</v>
      </c>
      <c r="H100" s="94">
        <v>37.336632000000002</v>
      </c>
      <c r="I100" s="51">
        <v>793.29998799999998</v>
      </c>
      <c r="J100" s="89">
        <v>61.596054000000002</v>
      </c>
      <c r="K100" s="113">
        <v>5.6866339999999997</v>
      </c>
      <c r="L100" s="105">
        <v>12.013982</v>
      </c>
      <c r="M100" s="105">
        <v>26.115271</v>
      </c>
      <c r="N100" s="105">
        <v>10.505767000000001</v>
      </c>
      <c r="O100" s="94">
        <v>31.199677999999999</v>
      </c>
      <c r="P100" s="51">
        <v>14271.610352</v>
      </c>
      <c r="Q100" s="89">
        <v>24.923727</v>
      </c>
      <c r="R100" s="113">
        <v>10.742666</v>
      </c>
      <c r="S100" s="105">
        <v>11.406749</v>
      </c>
      <c r="T100" s="94">
        <v>7.4542929999999998</v>
      </c>
      <c r="U100" s="51">
        <v>5816.5</v>
      </c>
      <c r="V100" s="89">
        <v>10.938784</v>
      </c>
      <c r="W100" s="70">
        <v>43892</v>
      </c>
      <c r="X100" s="94">
        <v>21.613441000000002</v>
      </c>
      <c r="Y100" s="69">
        <v>13045</v>
      </c>
      <c r="Z100" s="89">
        <v>17.578484</v>
      </c>
      <c r="AA100" s="72">
        <v>2881.0729980000001</v>
      </c>
      <c r="AB100" s="94">
        <v>21.972442999999998</v>
      </c>
      <c r="AC100" s="51">
        <v>5516.3198240000002</v>
      </c>
      <c r="AD100" s="89">
        <v>20.520482999999999</v>
      </c>
      <c r="AE100" s="72">
        <v>6715.4399409999996</v>
      </c>
      <c r="AF100" s="94">
        <v>17.817706999999999</v>
      </c>
      <c r="AG100" s="51">
        <v>19651.509765999999</v>
      </c>
      <c r="AH100" s="89">
        <v>8.9785869999999992</v>
      </c>
      <c r="AI100" s="72">
        <v>12938.089844</v>
      </c>
      <c r="AJ100" s="94">
        <v>4.6248100000000001</v>
      </c>
      <c r="AK100" s="51">
        <v>1740.97</v>
      </c>
      <c r="AL100" s="89">
        <v>11.021206258985194</v>
      </c>
      <c r="AM100" s="72">
        <v>41155</v>
      </c>
      <c r="AN100" s="89">
        <v>36.310402000000003</v>
      </c>
      <c r="AO100" s="70">
        <v>17604.119140999999</v>
      </c>
      <c r="AP100" s="89">
        <v>44.340800999999999</v>
      </c>
      <c r="AQ100" s="72">
        <v>1417.339966</v>
      </c>
      <c r="AR100" s="94">
        <v>37.164200000000001</v>
      </c>
      <c r="AS100" s="291">
        <v>1196.4499510000001</v>
      </c>
      <c r="AT100" s="89">
        <v>15.656233</v>
      </c>
      <c r="AU100" s="72">
        <v>26638.949218999998</v>
      </c>
      <c r="AV100" s="89">
        <v>34.836638999999998</v>
      </c>
      <c r="AW100" s="71">
        <v>490.209991</v>
      </c>
      <c r="AX100" s="94">
        <v>17.434000000000001</v>
      </c>
      <c r="AY100" s="51">
        <v>3104.1499020000001</v>
      </c>
      <c r="AZ100" s="94">
        <v>11.310214</v>
      </c>
      <c r="BA100" s="51">
        <v>14248.385742</v>
      </c>
      <c r="BB100" s="89">
        <v>25.741154000000002</v>
      </c>
      <c r="BC100" s="72">
        <v>8789.7001949999994</v>
      </c>
      <c r="BD100" s="89">
        <v>17.175673</v>
      </c>
      <c r="BE100" s="72">
        <v>7901.9228519999997</v>
      </c>
      <c r="BF100" s="94">
        <v>13.271461</v>
      </c>
      <c r="BG100" s="291">
        <v>677.13</v>
      </c>
      <c r="BH100" s="292">
        <v>25.469227698184525</v>
      </c>
      <c r="BI100" s="72">
        <v>6171.47</v>
      </c>
      <c r="BJ100" s="94">
        <v>23.161133</v>
      </c>
      <c r="BK100" s="342">
        <v>38.540095999999998</v>
      </c>
    </row>
    <row r="101" spans="1:63">
      <c r="A101" s="316">
        <v>86</v>
      </c>
      <c r="B101" s="310">
        <v>39142</v>
      </c>
      <c r="C101" s="51">
        <v>1420.86</v>
      </c>
      <c r="D101" s="94">
        <v>100.707329</v>
      </c>
      <c r="E101" s="51">
        <v>12354.35</v>
      </c>
      <c r="F101" s="89">
        <v>81.993308999999996</v>
      </c>
      <c r="G101" s="72">
        <v>2421.639893</v>
      </c>
      <c r="H101" s="94">
        <v>37.508944999999997</v>
      </c>
      <c r="I101" s="51">
        <v>800.71002199999998</v>
      </c>
      <c r="J101" s="89">
        <v>62.080497999999999</v>
      </c>
      <c r="K101" s="113">
        <v>5.6865880000000004</v>
      </c>
      <c r="L101" s="105">
        <v>12.076516</v>
      </c>
      <c r="M101" s="105">
        <v>26.428395999999999</v>
      </c>
      <c r="N101" s="105">
        <v>10.659646</v>
      </c>
      <c r="O101" s="94">
        <v>31.551451</v>
      </c>
      <c r="P101" s="51">
        <v>14409.269531</v>
      </c>
      <c r="Q101" s="89">
        <v>25.098784999999999</v>
      </c>
      <c r="R101" s="113">
        <v>11.043583999999999</v>
      </c>
      <c r="S101" s="105">
        <v>11.656532</v>
      </c>
      <c r="T101" s="94">
        <v>7.6415670000000002</v>
      </c>
      <c r="U101" s="51">
        <v>5978.7998049999997</v>
      </c>
      <c r="V101" s="89">
        <v>11.539083</v>
      </c>
      <c r="W101" s="70">
        <v>45805</v>
      </c>
      <c r="X101" s="94">
        <v>23.217227999999999</v>
      </c>
      <c r="Y101" s="69">
        <v>13165.5</v>
      </c>
      <c r="Z101" s="89">
        <v>18.033632000000001</v>
      </c>
      <c r="AA101" s="72">
        <v>3183.9829100000002</v>
      </c>
      <c r="AB101" s="94">
        <v>22.710773</v>
      </c>
      <c r="AC101" s="51">
        <v>5634.1601559999999</v>
      </c>
      <c r="AD101" s="89">
        <v>21.176607000000001</v>
      </c>
      <c r="AE101" s="72">
        <v>6917.0297849999997</v>
      </c>
      <c r="AF101" s="94">
        <v>18.611758999999999</v>
      </c>
      <c r="AG101" s="51">
        <v>19800.929688</v>
      </c>
      <c r="AH101" s="89">
        <v>9.1786189999999994</v>
      </c>
      <c r="AI101" s="72">
        <v>13072.099609000001</v>
      </c>
      <c r="AJ101" s="94">
        <v>4.51126</v>
      </c>
      <c r="AK101" s="51">
        <v>1830.92</v>
      </c>
      <c r="AL101" s="89">
        <v>11.590634510474718</v>
      </c>
      <c r="AM101" s="72">
        <v>41771</v>
      </c>
      <c r="AN101" s="89">
        <v>37.134903000000001</v>
      </c>
      <c r="AO101" s="70">
        <v>17287.650390999999</v>
      </c>
      <c r="AP101" s="89">
        <v>43.770012000000001</v>
      </c>
      <c r="AQ101" s="72">
        <v>1452.5500489999999</v>
      </c>
      <c r="AR101" s="94">
        <v>38.362800999999997</v>
      </c>
      <c r="AS101" s="291">
        <v>1246.869995</v>
      </c>
      <c r="AT101" s="89">
        <v>16.837833</v>
      </c>
      <c r="AU101" s="72">
        <v>28747.689452999999</v>
      </c>
      <c r="AV101" s="89">
        <v>37.286526000000002</v>
      </c>
      <c r="AW101" s="71">
        <v>510.5</v>
      </c>
      <c r="AX101" s="94">
        <v>18.783731</v>
      </c>
      <c r="AY101" s="51">
        <v>3231.23999</v>
      </c>
      <c r="AZ101" s="94">
        <v>11.968121999999999</v>
      </c>
      <c r="BA101" s="51">
        <v>14641.685546999999</v>
      </c>
      <c r="BB101" s="89">
        <v>26.820246000000001</v>
      </c>
      <c r="BC101" s="72">
        <v>8977</v>
      </c>
      <c r="BD101" s="89">
        <v>17.611111000000001</v>
      </c>
      <c r="BE101" s="72">
        <v>7884.373047</v>
      </c>
      <c r="BF101" s="94">
        <v>13.280989999999999</v>
      </c>
      <c r="BG101" s="291">
        <v>673.71</v>
      </c>
      <c r="BH101" s="292">
        <v>25.340590176426911</v>
      </c>
      <c r="BI101" s="72">
        <v>6308.03</v>
      </c>
      <c r="BJ101" s="94">
        <v>24.008977999999999</v>
      </c>
      <c r="BK101" s="342">
        <v>38.540095999999998</v>
      </c>
    </row>
    <row r="102" spans="1:63">
      <c r="A102" s="316">
        <v>87</v>
      </c>
      <c r="B102" s="310">
        <v>39173</v>
      </c>
      <c r="C102" s="51">
        <v>1482.37</v>
      </c>
      <c r="D102" s="94">
        <v>105.585335</v>
      </c>
      <c r="E102" s="51">
        <v>13062.91</v>
      </c>
      <c r="F102" s="89">
        <v>86.887992999999994</v>
      </c>
      <c r="G102" s="72">
        <v>2525.0900879999999</v>
      </c>
      <c r="H102" s="94">
        <v>39.627769000000001</v>
      </c>
      <c r="I102" s="51">
        <v>814.57000700000003</v>
      </c>
      <c r="J102" s="89">
        <v>63.209774000000003</v>
      </c>
      <c r="K102" s="113">
        <v>5.7162550000000003</v>
      </c>
      <c r="L102" s="105">
        <v>12.30813</v>
      </c>
      <c r="M102" s="105">
        <v>27.137810000000002</v>
      </c>
      <c r="N102" s="105">
        <v>11.157472</v>
      </c>
      <c r="O102" s="94">
        <v>32.317024000000004</v>
      </c>
      <c r="P102" s="51">
        <v>14952.349609000001</v>
      </c>
      <c r="Q102" s="89">
        <v>26.21067</v>
      </c>
      <c r="R102" s="113">
        <v>11.476901</v>
      </c>
      <c r="S102" s="105">
        <v>12.180586</v>
      </c>
      <c r="T102" s="94">
        <v>7.9683820000000001</v>
      </c>
      <c r="U102" s="51">
        <v>6158.2998049999997</v>
      </c>
      <c r="V102" s="89">
        <v>12.045999999999999</v>
      </c>
      <c r="W102" s="70">
        <v>48956</v>
      </c>
      <c r="X102" s="94">
        <v>24.792725000000001</v>
      </c>
      <c r="Y102" s="69">
        <v>13416.700194999999</v>
      </c>
      <c r="Z102" s="89">
        <v>19.137029999999999</v>
      </c>
      <c r="AA102" s="72">
        <v>3841.2719729999999</v>
      </c>
      <c r="AB102" s="94">
        <v>23.344894</v>
      </c>
      <c r="AC102" s="51">
        <v>5960.0400390000004</v>
      </c>
      <c r="AD102" s="89">
        <v>22.783815000000001</v>
      </c>
      <c r="AE102" s="72">
        <v>7408.8701170000004</v>
      </c>
      <c r="AF102" s="94">
        <v>20.270868</v>
      </c>
      <c r="AG102" s="51">
        <v>20318.980468999998</v>
      </c>
      <c r="AH102" s="89">
        <v>9.3272150000000007</v>
      </c>
      <c r="AI102" s="72">
        <v>13872.370117</v>
      </c>
      <c r="AJ102" s="94">
        <v>4.711157</v>
      </c>
      <c r="AK102" s="51">
        <v>1999.17</v>
      </c>
      <c r="AL102" s="89">
        <v>12.65574071740204</v>
      </c>
      <c r="AM102" s="72">
        <v>43755</v>
      </c>
      <c r="AN102" s="89">
        <v>39.586368999999998</v>
      </c>
      <c r="AO102" s="70">
        <v>17400.410156000002</v>
      </c>
      <c r="AP102" s="89">
        <v>42.898829999999997</v>
      </c>
      <c r="AQ102" s="72">
        <v>1542.23999</v>
      </c>
      <c r="AR102" s="94">
        <v>40.251739999999998</v>
      </c>
      <c r="AS102" s="291">
        <v>1322.25</v>
      </c>
      <c r="AT102" s="89">
        <v>17.708492</v>
      </c>
      <c r="AU102" s="72">
        <v>28996.710938</v>
      </c>
      <c r="AV102" s="89">
        <v>38.19746</v>
      </c>
      <c r="AW102" s="71">
        <v>530.80999799999995</v>
      </c>
      <c r="AX102" s="94">
        <v>20.305481</v>
      </c>
      <c r="AY102" s="51">
        <v>3361.290039</v>
      </c>
      <c r="AZ102" s="94">
        <v>12.316426</v>
      </c>
      <c r="BA102" s="51">
        <v>14374.584961</v>
      </c>
      <c r="BB102" s="89">
        <v>26.939083</v>
      </c>
      <c r="BC102" s="72">
        <v>9428.2998050000006</v>
      </c>
      <c r="BD102" s="89">
        <v>18.786111999999999</v>
      </c>
      <c r="BE102" s="72">
        <v>7875.3833009999998</v>
      </c>
      <c r="BF102" s="94">
        <v>13.157138</v>
      </c>
      <c r="BG102" s="291">
        <v>699.16</v>
      </c>
      <c r="BH102" s="292">
        <v>26.297851842783938</v>
      </c>
      <c r="BI102" s="72">
        <v>6449.21</v>
      </c>
      <c r="BJ102" s="94">
        <v>24.787008</v>
      </c>
      <c r="BK102" s="342">
        <v>38.540095999999998</v>
      </c>
    </row>
    <row r="103" spans="1:63">
      <c r="A103" s="316">
        <v>88</v>
      </c>
      <c r="B103" s="310">
        <v>39203</v>
      </c>
      <c r="C103" s="51">
        <v>1530.62</v>
      </c>
      <c r="D103" s="94">
        <v>109.166855</v>
      </c>
      <c r="E103" s="51">
        <v>13627.64</v>
      </c>
      <c r="F103" s="89">
        <v>90.699982000000006</v>
      </c>
      <c r="G103" s="72">
        <v>2604.5200199999999</v>
      </c>
      <c r="H103" s="94">
        <v>40.878014</v>
      </c>
      <c r="I103" s="51">
        <v>847.17999299999997</v>
      </c>
      <c r="J103" s="89">
        <v>65.973350999999994</v>
      </c>
      <c r="K103" s="113">
        <v>5.6710700000000003</v>
      </c>
      <c r="L103" s="105">
        <v>12.760123999999999</v>
      </c>
      <c r="M103" s="105">
        <v>28.335761999999999</v>
      </c>
      <c r="N103" s="105">
        <v>11.646255</v>
      </c>
      <c r="O103" s="94">
        <v>33.833961000000002</v>
      </c>
      <c r="P103" s="51">
        <v>15462.160156</v>
      </c>
      <c r="Q103" s="89">
        <v>27.177361000000001</v>
      </c>
      <c r="R103" s="113">
        <v>11.831982</v>
      </c>
      <c r="S103" s="105">
        <v>12.719331</v>
      </c>
      <c r="T103" s="94">
        <v>8.2731639999999995</v>
      </c>
      <c r="U103" s="51">
        <v>6341.7998049999997</v>
      </c>
      <c r="V103" s="89">
        <v>12.406180000000001</v>
      </c>
      <c r="W103" s="70">
        <v>52268</v>
      </c>
      <c r="X103" s="94">
        <v>27.967282999999998</v>
      </c>
      <c r="Y103" s="69">
        <v>14056.799805000001</v>
      </c>
      <c r="Z103" s="89">
        <v>20.757643000000002</v>
      </c>
      <c r="AA103" s="72">
        <v>4109.6538090000004</v>
      </c>
      <c r="AB103" s="94">
        <v>24.910233999999999</v>
      </c>
      <c r="AC103" s="51">
        <v>6104</v>
      </c>
      <c r="AD103" s="89">
        <v>23.427894999999999</v>
      </c>
      <c r="AE103" s="72">
        <v>7883.0400390000004</v>
      </c>
      <c r="AF103" s="94">
        <v>21.348969</v>
      </c>
      <c r="AG103" s="51">
        <v>20634.470702999999</v>
      </c>
      <c r="AH103" s="89">
        <v>9.6186900000000009</v>
      </c>
      <c r="AI103" s="72">
        <v>14544.459961</v>
      </c>
      <c r="AJ103" s="94">
        <v>5.1204090000000004</v>
      </c>
      <c r="AK103" s="51">
        <v>2084.3200000000002</v>
      </c>
      <c r="AL103" s="89">
        <v>13.19478258081875</v>
      </c>
      <c r="AM103" s="72">
        <v>43079</v>
      </c>
      <c r="AN103" s="89">
        <v>39.355507000000003</v>
      </c>
      <c r="AO103" s="70">
        <v>17875.75</v>
      </c>
      <c r="AP103" s="89">
        <v>43.860134000000002</v>
      </c>
      <c r="AQ103" s="72">
        <v>1700.910034</v>
      </c>
      <c r="AR103" s="94">
        <v>44.075119000000001</v>
      </c>
      <c r="AS103" s="291">
        <v>1346.8900149999999</v>
      </c>
      <c r="AT103" s="89">
        <v>18.563593000000001</v>
      </c>
      <c r="AU103" s="72">
        <v>31398.960938</v>
      </c>
      <c r="AV103" s="89">
        <v>43.380164999999998</v>
      </c>
      <c r="AW103" s="71">
        <v>540.39001499999995</v>
      </c>
      <c r="AX103" s="94">
        <v>20.252554</v>
      </c>
      <c r="AY103" s="51">
        <v>3511.1298830000001</v>
      </c>
      <c r="AZ103" s="94">
        <v>13.245240000000001</v>
      </c>
      <c r="BA103" s="51">
        <v>15329.384765999999</v>
      </c>
      <c r="BB103" s="89">
        <v>28.431733999999999</v>
      </c>
      <c r="BC103" s="72">
        <v>9450.7998050000006</v>
      </c>
      <c r="BD103" s="89">
        <v>18.772283999999999</v>
      </c>
      <c r="BE103" s="72">
        <v>8144.9125979999999</v>
      </c>
      <c r="BF103" s="94">
        <v>13.909786</v>
      </c>
      <c r="BG103" s="291">
        <v>737.4</v>
      </c>
      <c r="BH103" s="292">
        <v>27.736193902532406</v>
      </c>
      <c r="BI103" s="72">
        <v>6621.45</v>
      </c>
      <c r="BJ103" s="94">
        <v>25.315660000000001</v>
      </c>
      <c r="BK103" s="342">
        <v>38.540095999999998</v>
      </c>
    </row>
    <row r="104" spans="1:63">
      <c r="A104" s="316">
        <v>89</v>
      </c>
      <c r="B104" s="310">
        <v>39234</v>
      </c>
      <c r="C104" s="51">
        <v>1503.35</v>
      </c>
      <c r="D104" s="94">
        <v>107.1091</v>
      </c>
      <c r="E104" s="51">
        <v>13408.62</v>
      </c>
      <c r="F104" s="89">
        <v>89.544028999999995</v>
      </c>
      <c r="G104" s="72">
        <v>2603.2299800000001</v>
      </c>
      <c r="H104" s="94">
        <v>41.041836000000004</v>
      </c>
      <c r="I104" s="51">
        <v>833.70001200000002</v>
      </c>
      <c r="J104" s="89">
        <v>64.900825999999995</v>
      </c>
      <c r="K104" s="113">
        <v>5.6491910000000001</v>
      </c>
      <c r="L104" s="105">
        <v>12.440250000000001</v>
      </c>
      <c r="M104" s="105">
        <v>27.881640999999998</v>
      </c>
      <c r="N104" s="105">
        <v>11.365657000000001</v>
      </c>
      <c r="O104" s="94">
        <v>33.200606999999998</v>
      </c>
      <c r="P104" s="51">
        <v>15210.650390999999</v>
      </c>
      <c r="Q104" s="89">
        <v>26.628108999999998</v>
      </c>
      <c r="R104" s="113">
        <v>11.904204999999999</v>
      </c>
      <c r="S104" s="105">
        <v>12.694842</v>
      </c>
      <c r="T104" s="94">
        <v>8.2437869999999993</v>
      </c>
      <c r="U104" s="51">
        <v>6310.6000979999999</v>
      </c>
      <c r="V104" s="89">
        <v>12.659639</v>
      </c>
      <c r="W104" s="70">
        <v>54392</v>
      </c>
      <c r="X104" s="94">
        <v>28.972017000000001</v>
      </c>
      <c r="Y104" s="69">
        <v>13906.599609000001</v>
      </c>
      <c r="Z104" s="89">
        <v>20.592133</v>
      </c>
      <c r="AA104" s="72">
        <v>3820.7028810000002</v>
      </c>
      <c r="AB104" s="94">
        <v>28.568621</v>
      </c>
      <c r="AC104" s="51">
        <v>6054.9301759999998</v>
      </c>
      <c r="AD104" s="89">
        <v>23.114887</v>
      </c>
      <c r="AE104" s="72">
        <v>8007.3198240000002</v>
      </c>
      <c r="AF104" s="94">
        <v>21.387702999999998</v>
      </c>
      <c r="AG104" s="51">
        <v>21772.730468999998</v>
      </c>
      <c r="AH104" s="89">
        <v>9.7272789999999993</v>
      </c>
      <c r="AI104" s="72">
        <v>14650.509765999999</v>
      </c>
      <c r="AJ104" s="94">
        <v>5.1629909999999999</v>
      </c>
      <c r="AK104" s="51">
        <v>2139.2800000000002</v>
      </c>
      <c r="AL104" s="89">
        <v>13.542706724252483</v>
      </c>
      <c r="AM104" s="72">
        <v>41954</v>
      </c>
      <c r="AN104" s="89">
        <v>38.377110000000002</v>
      </c>
      <c r="AO104" s="70">
        <v>18138.359375</v>
      </c>
      <c r="AP104" s="89">
        <v>43.589775000000003</v>
      </c>
      <c r="AQ104" s="72">
        <v>1743.599976</v>
      </c>
      <c r="AR104" s="94">
        <v>45.744061000000002</v>
      </c>
      <c r="AS104" s="291">
        <v>1354.380005</v>
      </c>
      <c r="AT104" s="89">
        <v>18.345932000000001</v>
      </c>
      <c r="AU104" s="72">
        <v>31151.050781000002</v>
      </c>
      <c r="AV104" s="89">
        <v>42.690063000000002</v>
      </c>
      <c r="AW104" s="71">
        <v>548.21002199999998</v>
      </c>
      <c r="AX104" s="94">
        <v>20.080525999999999</v>
      </c>
      <c r="AY104" s="51">
        <v>3548.1999510000001</v>
      </c>
      <c r="AZ104" s="94">
        <v>13.196859999999999</v>
      </c>
      <c r="BA104" s="51">
        <v>14891.985352</v>
      </c>
      <c r="BB104" s="89">
        <v>27.637875000000001</v>
      </c>
      <c r="BC104" s="72">
        <v>9209.4003909999992</v>
      </c>
      <c r="BD104" s="89">
        <v>18.260811</v>
      </c>
      <c r="BE104" s="72">
        <v>8883.1689449999994</v>
      </c>
      <c r="BF104" s="94">
        <v>15.243603</v>
      </c>
      <c r="BG104" s="291">
        <v>776.79</v>
      </c>
      <c r="BH104" s="292">
        <v>29.21778783580821</v>
      </c>
      <c r="BI104" s="72">
        <v>6607.9</v>
      </c>
      <c r="BJ104" s="94">
        <v>25.485227999999999</v>
      </c>
      <c r="BK104" s="342">
        <v>38.540095999999998</v>
      </c>
    </row>
    <row r="105" spans="1:63">
      <c r="A105" s="316">
        <v>90</v>
      </c>
      <c r="B105" s="310">
        <v>39264</v>
      </c>
      <c r="C105" s="51">
        <v>1455.27</v>
      </c>
      <c r="D105" s="94">
        <v>104.202675</v>
      </c>
      <c r="E105" s="51">
        <v>13211.99</v>
      </c>
      <c r="F105" s="89">
        <v>88.299423000000004</v>
      </c>
      <c r="G105" s="72">
        <v>2546.2700199999999</v>
      </c>
      <c r="H105" s="94">
        <v>41.013511999999999</v>
      </c>
      <c r="I105" s="51">
        <v>776.11999500000002</v>
      </c>
      <c r="J105" s="89">
        <v>60.475127999999998</v>
      </c>
      <c r="K105" s="113">
        <v>5.6966359999999998</v>
      </c>
      <c r="L105" s="105">
        <v>11.543217</v>
      </c>
      <c r="M105" s="105">
        <v>26.276554000000001</v>
      </c>
      <c r="N105" s="105">
        <v>10.942956000000001</v>
      </c>
      <c r="O105" s="94">
        <v>31.652387999999998</v>
      </c>
      <c r="P105" s="51">
        <v>14682.660156</v>
      </c>
      <c r="Q105" s="89">
        <v>25.8109</v>
      </c>
      <c r="R105" s="113">
        <v>11.777817000000001</v>
      </c>
      <c r="S105" s="105">
        <v>12.435267</v>
      </c>
      <c r="T105" s="94">
        <v>8.1703449999999993</v>
      </c>
      <c r="U105" s="51">
        <v>6187.5</v>
      </c>
      <c r="V105" s="89">
        <v>12.468437</v>
      </c>
      <c r="W105" s="70">
        <v>54183</v>
      </c>
      <c r="X105" s="94">
        <v>30.000322000000001</v>
      </c>
      <c r="Y105" s="69">
        <v>13868.599609000001</v>
      </c>
      <c r="Z105" s="89">
        <v>20.592133</v>
      </c>
      <c r="AA105" s="72">
        <v>4471.0322269999997</v>
      </c>
      <c r="AB105" s="94">
        <v>31.020835999999999</v>
      </c>
      <c r="AC105" s="51">
        <v>5751.080078</v>
      </c>
      <c r="AD105" s="89">
        <v>22.193905000000001</v>
      </c>
      <c r="AE105" s="72">
        <v>7584.1401370000003</v>
      </c>
      <c r="AF105" s="94">
        <v>20.587195999999999</v>
      </c>
      <c r="AG105" s="51">
        <v>23184.939452999999</v>
      </c>
      <c r="AH105" s="89">
        <v>10.253080000000001</v>
      </c>
      <c r="AI105" s="72">
        <v>15550.990234000001</v>
      </c>
      <c r="AJ105" s="94">
        <v>5.4113829999999998</v>
      </c>
      <c r="AK105" s="51">
        <v>2348.67</v>
      </c>
      <c r="AL105" s="89">
        <v>14.86824959895389</v>
      </c>
      <c r="AM105" s="72">
        <v>40221</v>
      </c>
      <c r="AN105" s="89">
        <v>36.958995999999999</v>
      </c>
      <c r="AO105" s="70">
        <v>17248.890625</v>
      </c>
      <c r="AP105" s="89">
        <v>43.349445000000003</v>
      </c>
      <c r="AQ105" s="72">
        <v>1933.2700199999999</v>
      </c>
      <c r="AR105" s="94">
        <v>50.045361</v>
      </c>
      <c r="AS105" s="291">
        <v>1373.709961</v>
      </c>
      <c r="AT105" s="89">
        <v>18.159369999999999</v>
      </c>
      <c r="AU105" s="72">
        <v>30659.660156000002</v>
      </c>
      <c r="AV105" s="89">
        <v>40.571429999999999</v>
      </c>
      <c r="AW105" s="71">
        <v>533.98999000000003</v>
      </c>
      <c r="AX105" s="94">
        <v>19.882038000000001</v>
      </c>
      <c r="AY105" s="51">
        <v>3547.6599120000001</v>
      </c>
      <c r="AZ105" s="94">
        <v>13.090439999999999</v>
      </c>
      <c r="BA105" s="51">
        <v>14802.385742</v>
      </c>
      <c r="BB105" s="89">
        <v>27.761461000000001</v>
      </c>
      <c r="BC105" s="72">
        <v>8885</v>
      </c>
      <c r="BD105" s="89">
        <v>17.818463999999999</v>
      </c>
      <c r="BE105" s="72">
        <v>9287.2080079999996</v>
      </c>
      <c r="BF105" s="94">
        <v>15.481783999999999</v>
      </c>
      <c r="BG105" s="291">
        <v>859.76</v>
      </c>
      <c r="BH105" s="292">
        <v>32.338580920636367</v>
      </c>
      <c r="BI105" s="72">
        <v>6360.11</v>
      </c>
      <c r="BJ105" s="94">
        <v>24.627413000000001</v>
      </c>
      <c r="BK105" s="342">
        <v>38.540095999999998</v>
      </c>
    </row>
    <row r="106" spans="1:63">
      <c r="A106" s="316">
        <v>91</v>
      </c>
      <c r="B106" s="310">
        <v>39295</v>
      </c>
      <c r="C106" s="51">
        <v>1473.99</v>
      </c>
      <c r="D106" s="94">
        <v>105.539856</v>
      </c>
      <c r="E106" s="51">
        <v>13357.74</v>
      </c>
      <c r="F106" s="89">
        <v>89.225821999999994</v>
      </c>
      <c r="G106" s="72">
        <v>2596.360107</v>
      </c>
      <c r="H106" s="94">
        <v>42.169792000000001</v>
      </c>
      <c r="I106" s="51">
        <v>792.85998500000005</v>
      </c>
      <c r="J106" s="89">
        <v>61.761496999999999</v>
      </c>
      <c r="K106" s="113">
        <v>5.7732520000000003</v>
      </c>
      <c r="L106" s="105">
        <v>11.710106</v>
      </c>
      <c r="M106" s="105">
        <v>26.628881</v>
      </c>
      <c r="N106" s="105">
        <v>11.101414999999999</v>
      </c>
      <c r="O106" s="94">
        <v>32.004269000000001</v>
      </c>
      <c r="P106" s="51">
        <v>14847.700194999999</v>
      </c>
      <c r="Q106" s="89">
        <v>26.18572</v>
      </c>
      <c r="R106" s="113">
        <v>11.693562999999999</v>
      </c>
      <c r="S106" s="105">
        <v>12.361798</v>
      </c>
      <c r="T106" s="94">
        <v>8.1593300000000006</v>
      </c>
      <c r="U106" s="51">
        <v>6248.2998049999997</v>
      </c>
      <c r="V106" s="89">
        <v>12.423968</v>
      </c>
      <c r="W106" s="70">
        <v>54637</v>
      </c>
      <c r="X106" s="94">
        <v>29.033331</v>
      </c>
      <c r="Y106" s="69">
        <v>13660.5</v>
      </c>
      <c r="Z106" s="89">
        <v>20.619719</v>
      </c>
      <c r="AA106" s="72">
        <v>5218.8251950000003</v>
      </c>
      <c r="AB106" s="94">
        <v>33.326725000000003</v>
      </c>
      <c r="AC106" s="51">
        <v>5662.7001950000003</v>
      </c>
      <c r="AD106" s="89">
        <v>22.037389999999998</v>
      </c>
      <c r="AE106" s="72">
        <v>7638.169922</v>
      </c>
      <c r="AF106" s="94">
        <v>20.819604999999999</v>
      </c>
      <c r="AG106" s="51">
        <v>23984.140625</v>
      </c>
      <c r="AH106" s="89">
        <v>10.538838</v>
      </c>
      <c r="AI106" s="72">
        <v>15318.599609000001</v>
      </c>
      <c r="AJ106" s="94">
        <v>5.4941810000000002</v>
      </c>
      <c r="AK106" s="51">
        <v>2194.34</v>
      </c>
      <c r="AL106" s="89">
        <v>13.891263917437731</v>
      </c>
      <c r="AM106" s="72">
        <v>40187</v>
      </c>
      <c r="AN106" s="89">
        <v>37.178863999999997</v>
      </c>
      <c r="AO106" s="70">
        <v>16569.089843999998</v>
      </c>
      <c r="AP106" s="89">
        <v>42.267952000000001</v>
      </c>
      <c r="AQ106" s="72">
        <v>1873.23999</v>
      </c>
      <c r="AR106" s="94">
        <v>48.626766000000003</v>
      </c>
      <c r="AS106" s="291">
        <v>1273.9300539999999</v>
      </c>
      <c r="AT106" s="89">
        <v>17.226519</v>
      </c>
      <c r="AU106" s="72">
        <v>30347.859375</v>
      </c>
      <c r="AV106" s="89">
        <v>40.336796</v>
      </c>
      <c r="AW106" s="71">
        <v>522.72997999999995</v>
      </c>
      <c r="AX106" s="94">
        <v>19.690166000000001</v>
      </c>
      <c r="AY106" s="51">
        <v>3392.9099120000001</v>
      </c>
      <c r="AZ106" s="94">
        <v>12.867908999999999</v>
      </c>
      <c r="BA106" s="51">
        <v>14479.785156</v>
      </c>
      <c r="BB106" s="89">
        <v>27.633120000000002</v>
      </c>
      <c r="BC106" s="72">
        <v>8881.5</v>
      </c>
      <c r="BD106" s="89">
        <v>17.770081000000001</v>
      </c>
      <c r="BE106" s="72">
        <v>8982.1191409999992</v>
      </c>
      <c r="BF106" s="94">
        <v>15.186441</v>
      </c>
      <c r="BG106" s="291">
        <v>813.21</v>
      </c>
      <c r="BH106" s="292">
        <v>30.587673066952114</v>
      </c>
      <c r="BI106" s="72">
        <v>6303.3</v>
      </c>
      <c r="BJ106" s="94">
        <v>24.677282000000002</v>
      </c>
      <c r="BK106" s="342">
        <v>38.540095999999998</v>
      </c>
    </row>
    <row r="107" spans="1:63">
      <c r="A107" s="316">
        <v>92</v>
      </c>
      <c r="B107" s="310">
        <v>39326</v>
      </c>
      <c r="C107" s="51">
        <v>1526.75</v>
      </c>
      <c r="D107" s="94">
        <v>109.10813899999999</v>
      </c>
      <c r="E107" s="51">
        <v>13895.63</v>
      </c>
      <c r="F107" s="89">
        <v>93.116675999999998</v>
      </c>
      <c r="G107" s="72">
        <v>2701.5</v>
      </c>
      <c r="H107" s="94">
        <v>44.361548999999997</v>
      </c>
      <c r="I107" s="51">
        <v>805.45001200000002</v>
      </c>
      <c r="J107" s="89">
        <v>62.781174</v>
      </c>
      <c r="K107" s="113">
        <v>5.8151820000000001</v>
      </c>
      <c r="L107" s="105">
        <v>11.814413</v>
      </c>
      <c r="M107" s="105">
        <v>27.200448999999999</v>
      </c>
      <c r="N107" s="105">
        <v>11.409196</v>
      </c>
      <c r="O107" s="94">
        <v>32.973838999999998</v>
      </c>
      <c r="P107" s="51">
        <v>15362.019531</v>
      </c>
      <c r="Q107" s="89">
        <v>27.016183999999999</v>
      </c>
      <c r="R107" s="113">
        <v>12.439833999999999</v>
      </c>
      <c r="S107" s="105">
        <v>12.983809000000001</v>
      </c>
      <c r="T107" s="94">
        <v>8.6881070000000005</v>
      </c>
      <c r="U107" s="51">
        <v>6580.8999020000001</v>
      </c>
      <c r="V107" s="89">
        <v>14.135935</v>
      </c>
      <c r="W107" s="70">
        <v>60465</v>
      </c>
      <c r="X107" s="94">
        <v>34.693770999999998</v>
      </c>
      <c r="Y107" s="69">
        <v>14098.900390999999</v>
      </c>
      <c r="Z107" s="89">
        <v>22.571345999999998</v>
      </c>
      <c r="AA107" s="72">
        <v>5552.3007809999999</v>
      </c>
      <c r="AB107" s="94">
        <v>39.909595000000003</v>
      </c>
      <c r="AC107" s="51">
        <v>5715.6899409999996</v>
      </c>
      <c r="AD107" s="89">
        <v>23.151007</v>
      </c>
      <c r="AE107" s="72">
        <v>7861.5097660000001</v>
      </c>
      <c r="AF107" s="94">
        <v>22.323779999999999</v>
      </c>
      <c r="AG107" s="51">
        <v>27142.470702999999</v>
      </c>
      <c r="AH107" s="89">
        <v>12.019076</v>
      </c>
      <c r="AI107" s="72">
        <v>17291.099609000001</v>
      </c>
      <c r="AJ107" s="94">
        <v>6.4226900000000002</v>
      </c>
      <c r="AK107" s="51">
        <v>2359.21</v>
      </c>
      <c r="AL107" s="89">
        <v>14.934973042763778</v>
      </c>
      <c r="AM107" s="72">
        <v>39889</v>
      </c>
      <c r="AN107" s="89">
        <v>38.300175000000003</v>
      </c>
      <c r="AO107" s="70">
        <v>16785.689452999999</v>
      </c>
      <c r="AP107" s="89">
        <v>43.079067000000002</v>
      </c>
      <c r="AQ107" s="72">
        <v>1946.4799800000001</v>
      </c>
      <c r="AR107" s="94">
        <v>51.630851999999997</v>
      </c>
      <c r="AS107" s="291">
        <v>1336.3000489999999</v>
      </c>
      <c r="AT107" s="89">
        <v>18.485859000000001</v>
      </c>
      <c r="AU107" s="72">
        <v>30296.189452999999</v>
      </c>
      <c r="AV107" s="89">
        <v>40.571429999999999</v>
      </c>
      <c r="AW107" s="71">
        <v>540.97997999999995</v>
      </c>
      <c r="AX107" s="94">
        <v>21.198687</v>
      </c>
      <c r="AY107" s="51">
        <v>3706.2299800000001</v>
      </c>
      <c r="AZ107" s="94">
        <v>14.338526999999999</v>
      </c>
      <c r="BA107" s="51">
        <v>14576.485352</v>
      </c>
      <c r="BB107" s="89">
        <v>28.902348</v>
      </c>
      <c r="BC107" s="72">
        <v>8933.5</v>
      </c>
      <c r="BD107" s="89">
        <v>18.592579000000001</v>
      </c>
      <c r="BE107" s="72">
        <v>9411.9082030000009</v>
      </c>
      <c r="BF107" s="94">
        <v>16.005780999999999</v>
      </c>
      <c r="BG107" s="291">
        <v>845.5</v>
      </c>
      <c r="BH107" s="292">
        <v>31.802212071247705</v>
      </c>
      <c r="BI107" s="72">
        <v>6466.79</v>
      </c>
      <c r="BJ107" s="94">
        <v>25.664777999999998</v>
      </c>
      <c r="BK107" s="342">
        <v>38.540095999999998</v>
      </c>
    </row>
    <row r="108" spans="1:63">
      <c r="A108" s="316">
        <v>93</v>
      </c>
      <c r="B108" s="310">
        <v>39356</v>
      </c>
      <c r="C108" s="51">
        <v>1549.38</v>
      </c>
      <c r="D108" s="94">
        <v>111.113052</v>
      </c>
      <c r="E108" s="51">
        <v>13930.01</v>
      </c>
      <c r="F108" s="89">
        <v>93.304077000000007</v>
      </c>
      <c r="G108" s="72">
        <v>2859.1201169999999</v>
      </c>
      <c r="H108" s="94">
        <v>47.509937000000001</v>
      </c>
      <c r="I108" s="51">
        <v>828.02002000000005</v>
      </c>
      <c r="J108" s="89">
        <v>64.726630999999998</v>
      </c>
      <c r="K108" s="113">
        <v>5.868989</v>
      </c>
      <c r="L108" s="105">
        <v>11.974349</v>
      </c>
      <c r="M108" s="105">
        <v>27.912966000000001</v>
      </c>
      <c r="N108" s="105">
        <v>11.531091</v>
      </c>
      <c r="O108" s="94">
        <v>33.802703999999999</v>
      </c>
      <c r="P108" s="51">
        <v>15673.360352</v>
      </c>
      <c r="Q108" s="89">
        <v>27.628837999999998</v>
      </c>
      <c r="R108" s="113">
        <v>13.174066</v>
      </c>
      <c r="S108" s="105">
        <v>13.605816000000001</v>
      </c>
      <c r="T108" s="94">
        <v>9.2462619999999998</v>
      </c>
      <c r="U108" s="51">
        <v>6779.1000979999999</v>
      </c>
      <c r="V108" s="89">
        <v>15.434354000000001</v>
      </c>
      <c r="W108" s="70">
        <v>65318</v>
      </c>
      <c r="X108" s="94">
        <v>40.377791999999999</v>
      </c>
      <c r="Y108" s="69">
        <v>14625</v>
      </c>
      <c r="Z108" s="89">
        <v>24.881588000000001</v>
      </c>
      <c r="AA108" s="72">
        <v>5954.7651370000003</v>
      </c>
      <c r="AB108" s="94">
        <v>48.448036000000002</v>
      </c>
      <c r="AC108" s="51">
        <v>5847.9501950000003</v>
      </c>
      <c r="AD108" s="89">
        <v>24.011787000000002</v>
      </c>
      <c r="AE108" s="72">
        <v>8019.2202150000003</v>
      </c>
      <c r="AF108" s="94">
        <v>23.421247000000001</v>
      </c>
      <c r="AG108" s="51">
        <v>31352.580077999999</v>
      </c>
      <c r="AH108" s="89">
        <v>13.676485</v>
      </c>
      <c r="AI108" s="72">
        <v>19837.990234000001</v>
      </c>
      <c r="AJ108" s="94">
        <v>7.6587310000000004</v>
      </c>
      <c r="AK108" s="51">
        <v>2643.49</v>
      </c>
      <c r="AL108" s="89">
        <v>16.734606876376251</v>
      </c>
      <c r="AM108" s="72">
        <v>40512</v>
      </c>
      <c r="AN108" s="89">
        <v>39.773251000000002</v>
      </c>
      <c r="AO108" s="70">
        <v>16737.630859000001</v>
      </c>
      <c r="AP108" s="89">
        <v>43.139153</v>
      </c>
      <c r="AQ108" s="72">
        <v>2064.8500979999999</v>
      </c>
      <c r="AR108" s="94">
        <v>56.713535</v>
      </c>
      <c r="AS108" s="291">
        <v>1413.650024</v>
      </c>
      <c r="AT108" s="89">
        <v>20.382645</v>
      </c>
      <c r="AU108" s="72">
        <v>31458.669922000001</v>
      </c>
      <c r="AV108" s="89">
        <v>42.703865</v>
      </c>
      <c r="AW108" s="71">
        <v>547.84997599999997</v>
      </c>
      <c r="AX108" s="94">
        <v>21.661833000000001</v>
      </c>
      <c r="AY108" s="51">
        <v>3805.6999510000001</v>
      </c>
      <c r="AZ108" s="94">
        <v>15.228642000000001</v>
      </c>
      <c r="BA108" s="51">
        <v>15890.484375</v>
      </c>
      <c r="BB108" s="89">
        <v>32.168129</v>
      </c>
      <c r="BC108" s="72">
        <v>9019.5996090000008</v>
      </c>
      <c r="BD108" s="89">
        <v>19.041840000000001</v>
      </c>
      <c r="BE108" s="72">
        <v>9711.3251949999994</v>
      </c>
      <c r="BF108" s="94">
        <v>17.291962000000002</v>
      </c>
      <c r="BG108" s="291">
        <v>907.28</v>
      </c>
      <c r="BH108" s="292">
        <v>34.125975032839463</v>
      </c>
      <c r="BI108" s="72">
        <v>6721.57</v>
      </c>
      <c r="BJ108" s="94">
        <v>27.150997</v>
      </c>
      <c r="BK108" s="342">
        <v>38.540095999999998</v>
      </c>
    </row>
    <row r="109" spans="1:63">
      <c r="A109" s="316">
        <v>94</v>
      </c>
      <c r="B109" s="310">
        <v>39387</v>
      </c>
      <c r="C109" s="51">
        <v>1481.14</v>
      </c>
      <c r="D109" s="94">
        <v>106.80935700000001</v>
      </c>
      <c r="E109" s="51">
        <v>13371.72</v>
      </c>
      <c r="F109" s="89">
        <v>90.187042000000005</v>
      </c>
      <c r="G109" s="72">
        <v>2660.959961</v>
      </c>
      <c r="H109" s="94">
        <v>44.298279000000001</v>
      </c>
      <c r="I109" s="51">
        <v>767.77002000000005</v>
      </c>
      <c r="J109" s="89">
        <v>60.268397999999998</v>
      </c>
      <c r="K109" s="113">
        <v>5.9764309999999998</v>
      </c>
      <c r="L109" s="105">
        <v>11.167716</v>
      </c>
      <c r="M109" s="105">
        <v>26.018170999999999</v>
      </c>
      <c r="N109" s="105">
        <v>10.997806000000001</v>
      </c>
      <c r="O109" s="94">
        <v>31.777495999999999</v>
      </c>
      <c r="P109" s="51">
        <v>14932.669921999999</v>
      </c>
      <c r="Q109" s="89">
        <v>26.389085999999999</v>
      </c>
      <c r="R109" s="113">
        <v>12.572233000000001</v>
      </c>
      <c r="S109" s="105">
        <v>12.763411</v>
      </c>
      <c r="T109" s="94">
        <v>8.7395150000000008</v>
      </c>
      <c r="U109" s="51">
        <v>6593.6000979999999</v>
      </c>
      <c r="V109" s="89">
        <v>14.069233000000001</v>
      </c>
      <c r="W109" s="70">
        <v>63006</v>
      </c>
      <c r="X109" s="94">
        <v>38.184376</v>
      </c>
      <c r="Y109" s="69">
        <v>13689.099609000001</v>
      </c>
      <c r="Z109" s="89">
        <v>22.005863000000002</v>
      </c>
      <c r="AA109" s="72">
        <v>4871.7778319999998</v>
      </c>
      <c r="AB109" s="94">
        <v>41.563617999999998</v>
      </c>
      <c r="AC109" s="51">
        <v>5670.5698240000002</v>
      </c>
      <c r="AD109" s="89">
        <v>23.482074999999998</v>
      </c>
      <c r="AE109" s="72">
        <v>7870.5200199999999</v>
      </c>
      <c r="AF109" s="94">
        <v>22.988712</v>
      </c>
      <c r="AG109" s="51">
        <v>28643.609375</v>
      </c>
      <c r="AH109" s="89">
        <v>12.950651000000001</v>
      </c>
      <c r="AI109" s="72">
        <v>19363.189452999999</v>
      </c>
      <c r="AJ109" s="94">
        <v>7.4011699999999996</v>
      </c>
      <c r="AK109" s="51">
        <v>2688.33</v>
      </c>
      <c r="AL109" s="89">
        <v>17.018466384956469</v>
      </c>
      <c r="AM109" s="72">
        <v>38975</v>
      </c>
      <c r="AN109" s="89">
        <v>38.893802999999998</v>
      </c>
      <c r="AO109" s="70">
        <v>15680.669921999999</v>
      </c>
      <c r="AP109" s="89">
        <v>42.267952000000001</v>
      </c>
      <c r="AQ109" s="72">
        <v>1906</v>
      </c>
      <c r="AR109" s="94">
        <v>50.318461999999997</v>
      </c>
      <c r="AS109" s="291">
        <v>1396.9799800000001</v>
      </c>
      <c r="AT109" s="89">
        <v>19.434253999999999</v>
      </c>
      <c r="AU109" s="72">
        <v>29770.519531000002</v>
      </c>
      <c r="AV109" s="89">
        <v>40.046947000000003</v>
      </c>
      <c r="AW109" s="71">
        <v>507.57998700000002</v>
      </c>
      <c r="AX109" s="94">
        <v>20.484123</v>
      </c>
      <c r="AY109" s="51">
        <v>3521.2700199999999</v>
      </c>
      <c r="AZ109" s="94">
        <v>13.912822999999999</v>
      </c>
      <c r="BA109" s="51">
        <v>15759.884765999999</v>
      </c>
      <c r="BB109" s="89">
        <v>32.244183</v>
      </c>
      <c r="BC109" s="72">
        <v>8828.4003909999992</v>
      </c>
      <c r="BD109" s="89">
        <v>18.910526000000001</v>
      </c>
      <c r="BE109" s="72">
        <v>8586.3603519999997</v>
      </c>
      <c r="BF109" s="94">
        <v>15.167386</v>
      </c>
      <c r="BG109" s="291">
        <v>846.44</v>
      </c>
      <c r="BH109" s="292">
        <v>31.837568834052433</v>
      </c>
      <c r="BI109" s="72">
        <v>6432.45</v>
      </c>
      <c r="BJ109" s="94">
        <v>25.555057999999999</v>
      </c>
      <c r="BK109" s="342">
        <v>38.540095999999998</v>
      </c>
    </row>
    <row r="110" spans="1:63">
      <c r="A110" s="316">
        <v>95</v>
      </c>
      <c r="B110" s="310">
        <v>39417</v>
      </c>
      <c r="C110" s="51">
        <v>1468.36</v>
      </c>
      <c r="D110" s="94">
        <v>105.049065</v>
      </c>
      <c r="E110" s="51">
        <v>13264.82</v>
      </c>
      <c r="F110" s="89">
        <v>89.361694</v>
      </c>
      <c r="G110" s="72">
        <v>2652.280029</v>
      </c>
      <c r="H110" s="94">
        <v>44.220573000000002</v>
      </c>
      <c r="I110" s="51">
        <v>766.03002900000001</v>
      </c>
      <c r="J110" s="89">
        <v>59.678738000000003</v>
      </c>
      <c r="K110" s="113">
        <v>5.9953159999999999</v>
      </c>
      <c r="L110" s="105">
        <v>10.771353</v>
      </c>
      <c r="M110" s="105">
        <v>25.509240999999999</v>
      </c>
      <c r="N110" s="105">
        <v>9.5259479999999996</v>
      </c>
      <c r="O110" s="94">
        <v>31.206696000000001</v>
      </c>
      <c r="P110" s="51">
        <v>14819.580078000001</v>
      </c>
      <c r="Q110" s="89">
        <v>26.093907999999999</v>
      </c>
      <c r="R110" s="113">
        <v>11.970406000000001</v>
      </c>
      <c r="S110" s="105">
        <v>11.612450000000001</v>
      </c>
      <c r="T110" s="94">
        <v>7.8472020000000002</v>
      </c>
      <c r="U110" s="51">
        <v>6421</v>
      </c>
      <c r="V110" s="89">
        <v>12.815276000000001</v>
      </c>
      <c r="W110" s="70">
        <v>63886</v>
      </c>
      <c r="X110" s="94">
        <v>38.066448000000001</v>
      </c>
      <c r="Y110" s="69">
        <v>13833.099609000001</v>
      </c>
      <c r="Z110" s="89">
        <v>22.150677000000002</v>
      </c>
      <c r="AA110" s="72">
        <v>5261.5629879999997</v>
      </c>
      <c r="AB110" s="94">
        <v>37.792164</v>
      </c>
      <c r="AC110" s="51">
        <v>5614.080078</v>
      </c>
      <c r="AD110" s="89">
        <v>22.892161999999999</v>
      </c>
      <c r="AE110" s="72">
        <v>8067.3198240000002</v>
      </c>
      <c r="AF110" s="94">
        <v>22.878962000000001</v>
      </c>
      <c r="AG110" s="51">
        <v>27812.650390999999</v>
      </c>
      <c r="AH110" s="89">
        <v>12.533445</v>
      </c>
      <c r="AI110" s="72">
        <v>20286.990234000001</v>
      </c>
      <c r="AJ110" s="94">
        <v>7.560244</v>
      </c>
      <c r="AK110" s="51">
        <v>2745.83</v>
      </c>
      <c r="AL110" s="89">
        <v>17.382469992078732</v>
      </c>
      <c r="AM110" s="72">
        <v>38554</v>
      </c>
      <c r="AN110" s="89">
        <v>36.211463999999999</v>
      </c>
      <c r="AO110" s="70">
        <v>15307.780273</v>
      </c>
      <c r="AP110" s="89">
        <v>39.924747000000004</v>
      </c>
      <c r="AQ110" s="72">
        <v>1897.130005</v>
      </c>
      <c r="AR110" s="94">
        <v>49.081932000000002</v>
      </c>
      <c r="AS110" s="291">
        <v>1445.030029</v>
      </c>
      <c r="AT110" s="89">
        <v>19.791843</v>
      </c>
      <c r="AU110" s="72">
        <v>29536.830077999999</v>
      </c>
      <c r="AV110" s="89">
        <v>38.646048999999998</v>
      </c>
      <c r="AW110" s="71">
        <v>515.77002000000005</v>
      </c>
      <c r="AX110" s="94">
        <v>19.822489000000001</v>
      </c>
      <c r="AY110" s="51">
        <v>3482.3000489999999</v>
      </c>
      <c r="AZ110" s="94">
        <v>13.341989999999999</v>
      </c>
      <c r="BA110" s="51">
        <v>15182.284180000001</v>
      </c>
      <c r="BB110" s="89">
        <v>30.257148999999998</v>
      </c>
      <c r="BC110" s="72">
        <v>8484.5</v>
      </c>
      <c r="BD110" s="89">
        <v>17.963609999999999</v>
      </c>
      <c r="BE110" s="72">
        <v>8506.2402340000008</v>
      </c>
      <c r="BF110" s="94">
        <v>14.319457</v>
      </c>
      <c r="BG110" s="291">
        <v>858.1</v>
      </c>
      <c r="BH110" s="292">
        <v>32.276141236055075</v>
      </c>
      <c r="BI110" s="72">
        <v>6456.91</v>
      </c>
      <c r="BJ110" s="94">
        <v>24.018958999999999</v>
      </c>
      <c r="BK110" s="342">
        <v>38.540095999999998</v>
      </c>
    </row>
    <row r="111" spans="1:63">
      <c r="A111" s="316">
        <v>96</v>
      </c>
      <c r="B111" s="310">
        <v>39448</v>
      </c>
      <c r="C111" s="51">
        <v>1378.55</v>
      </c>
      <c r="D111" s="94">
        <v>99.221549999999993</v>
      </c>
      <c r="E111" s="51">
        <v>12650.36</v>
      </c>
      <c r="F111" s="89">
        <v>85.151871</v>
      </c>
      <c r="G111" s="72">
        <v>2389.860107</v>
      </c>
      <c r="H111" s="94">
        <v>39.003418000000003</v>
      </c>
      <c r="I111" s="51">
        <v>713.29998799999998</v>
      </c>
      <c r="J111" s="89">
        <v>55.966652000000003</v>
      </c>
      <c r="K111" s="113">
        <v>6.1032320000000002</v>
      </c>
      <c r="L111" s="105">
        <v>10.611155</v>
      </c>
      <c r="M111" s="105">
        <v>24.222211999999999</v>
      </c>
      <c r="N111" s="105">
        <v>10.269347</v>
      </c>
      <c r="O111" s="94">
        <v>29.669623999999999</v>
      </c>
      <c r="P111" s="51">
        <v>13896.650390999999</v>
      </c>
      <c r="Q111" s="89">
        <v>24.634905</v>
      </c>
      <c r="R111" s="113">
        <v>11.233760999999999</v>
      </c>
      <c r="S111" s="105">
        <v>11.405332</v>
      </c>
      <c r="T111" s="94">
        <v>7.9441449999999998</v>
      </c>
      <c r="U111" s="51">
        <v>5697</v>
      </c>
      <c r="V111" s="89">
        <v>12.499250999999999</v>
      </c>
      <c r="W111" s="70">
        <v>59490</v>
      </c>
      <c r="X111" s="94">
        <v>36.619002999999999</v>
      </c>
      <c r="Y111" s="69">
        <v>13155.099609000001</v>
      </c>
      <c r="Z111" s="89">
        <v>21.139068999999999</v>
      </c>
      <c r="AA111" s="72">
        <v>4383.3930659999996</v>
      </c>
      <c r="AB111" s="94">
        <v>32.322623999999998</v>
      </c>
      <c r="AC111" s="51">
        <v>4869.7900390000004</v>
      </c>
      <c r="AD111" s="89">
        <v>20.658192</v>
      </c>
      <c r="AE111" s="72">
        <v>6851.75</v>
      </c>
      <c r="AF111" s="94">
        <v>20.439499000000001</v>
      </c>
      <c r="AG111" s="51">
        <v>23455.740234000001</v>
      </c>
      <c r="AH111" s="89">
        <v>11.626422</v>
      </c>
      <c r="AI111" s="72">
        <v>17648.710938</v>
      </c>
      <c r="AJ111" s="94">
        <v>7.1914309999999997</v>
      </c>
      <c r="AK111" s="51">
        <v>2627.25</v>
      </c>
      <c r="AL111" s="89">
        <v>16.631799596729898</v>
      </c>
      <c r="AM111" s="72">
        <v>34230</v>
      </c>
      <c r="AN111" s="89">
        <v>34.958320999999998</v>
      </c>
      <c r="AO111" s="70">
        <v>13592.469727</v>
      </c>
      <c r="AP111" s="89">
        <v>38.609417000000001</v>
      </c>
      <c r="AQ111" s="72">
        <v>1624.6800539999999</v>
      </c>
      <c r="AR111" s="94">
        <v>43.218615999999997</v>
      </c>
      <c r="AS111" s="291">
        <v>1393.25</v>
      </c>
      <c r="AT111" s="89">
        <v>21.005451000000001</v>
      </c>
      <c r="AU111" s="72">
        <v>28793.640625</v>
      </c>
      <c r="AV111" s="89">
        <v>39.00996</v>
      </c>
      <c r="AW111" s="71">
        <v>441.32998700000002</v>
      </c>
      <c r="AX111" s="94">
        <v>18.488869000000001</v>
      </c>
      <c r="AY111" s="51">
        <v>2981.75</v>
      </c>
      <c r="AZ111" s="94">
        <v>12.241789000000001</v>
      </c>
      <c r="BA111" s="51">
        <v>13228.986328000001</v>
      </c>
      <c r="BB111" s="89">
        <v>27.709935999999999</v>
      </c>
      <c r="BC111" s="72">
        <v>7670.3999020000001</v>
      </c>
      <c r="BD111" s="89">
        <v>17.446192</v>
      </c>
      <c r="BE111" s="72">
        <v>7521.0952150000003</v>
      </c>
      <c r="BF111" s="94">
        <v>13.394584999999999</v>
      </c>
      <c r="BG111" s="291">
        <v>784.23</v>
      </c>
      <c r="BH111" s="292">
        <v>29.497632331863212</v>
      </c>
      <c r="BI111" s="72">
        <v>5879.78</v>
      </c>
      <c r="BJ111" s="94">
        <v>22.874205</v>
      </c>
      <c r="BK111" s="342">
        <v>38.540095999999998</v>
      </c>
    </row>
    <row r="112" spans="1:63">
      <c r="A112" s="316">
        <v>97</v>
      </c>
      <c r="B112" s="310">
        <v>39479</v>
      </c>
      <c r="C112" s="51">
        <v>1330.63</v>
      </c>
      <c r="D112" s="94">
        <v>96.657364000000001</v>
      </c>
      <c r="E112" s="51">
        <v>12266.39</v>
      </c>
      <c r="F112" s="89">
        <v>83.226814000000005</v>
      </c>
      <c r="G112" s="72">
        <v>2271.4799800000001</v>
      </c>
      <c r="H112" s="94">
        <v>37.119373000000003</v>
      </c>
      <c r="I112" s="51">
        <v>686.17999299999997</v>
      </c>
      <c r="J112" s="89">
        <v>54.325648999999999</v>
      </c>
      <c r="K112" s="113">
        <v>6.1104209999999997</v>
      </c>
      <c r="L112" s="105">
        <v>10.277111</v>
      </c>
      <c r="M112" s="105">
        <v>23.587907999999999</v>
      </c>
      <c r="N112" s="105">
        <v>9.8174980000000005</v>
      </c>
      <c r="O112" s="94">
        <v>28.932642000000001</v>
      </c>
      <c r="P112" s="51">
        <v>13455.959961</v>
      </c>
      <c r="Q112" s="89">
        <v>23.878285999999999</v>
      </c>
      <c r="R112" s="113">
        <v>11.270813</v>
      </c>
      <c r="S112" s="105">
        <v>11.331443999999999</v>
      </c>
      <c r="T112" s="94">
        <v>7.862247</v>
      </c>
      <c r="U112" s="51">
        <v>5674.7001950000003</v>
      </c>
      <c r="V112" s="89">
        <v>12.341149</v>
      </c>
      <c r="W112" s="70">
        <v>63489</v>
      </c>
      <c r="X112" s="94">
        <v>39.989353000000001</v>
      </c>
      <c r="Y112" s="69">
        <v>13582.700194999999</v>
      </c>
      <c r="Z112" s="89">
        <v>22.346814999999999</v>
      </c>
      <c r="AA112" s="72">
        <v>4348.5429690000001</v>
      </c>
      <c r="AB112" s="94">
        <v>32.58287</v>
      </c>
      <c r="AC112" s="51">
        <v>4790.6601559999999</v>
      </c>
      <c r="AD112" s="89">
        <v>20.615656000000001</v>
      </c>
      <c r="AE112" s="72">
        <v>6748.1298829999996</v>
      </c>
      <c r="AF112" s="94">
        <v>20.295368</v>
      </c>
      <c r="AG112" s="51">
        <v>24331.669922000001</v>
      </c>
      <c r="AH112" s="89">
        <v>10.73119</v>
      </c>
      <c r="AI112" s="72">
        <v>17578.720702999999</v>
      </c>
      <c r="AJ112" s="94">
        <v>6.9594480000000001</v>
      </c>
      <c r="AK112" s="51">
        <v>2721.94</v>
      </c>
      <c r="AL112" s="89">
        <v>17.231234406441331</v>
      </c>
      <c r="AM112" s="72">
        <v>33587</v>
      </c>
      <c r="AN112" s="89">
        <v>34.291347999999999</v>
      </c>
      <c r="AO112" s="70">
        <v>13603.019531</v>
      </c>
      <c r="AP112" s="89">
        <v>38.032719</v>
      </c>
      <c r="AQ112" s="72">
        <v>1711.619995</v>
      </c>
      <c r="AR112" s="94">
        <v>43.439861000000001</v>
      </c>
      <c r="AS112" s="291">
        <v>1357.400024</v>
      </c>
      <c r="AT112" s="89">
        <v>20.137589999999999</v>
      </c>
      <c r="AU112" s="72">
        <v>28918.519531000002</v>
      </c>
      <c r="AV112" s="89">
        <v>39.087330000000001</v>
      </c>
      <c r="AW112" s="71">
        <v>446.52999899999998</v>
      </c>
      <c r="AX112" s="94">
        <v>18.577912999999999</v>
      </c>
      <c r="AY112" s="51">
        <v>3026.4499510000001</v>
      </c>
      <c r="AZ112" s="94">
        <v>12.211636</v>
      </c>
      <c r="BA112" s="51">
        <v>13170.386719</v>
      </c>
      <c r="BB112" s="89">
        <v>27.787395</v>
      </c>
      <c r="BC112" s="72">
        <v>7533.8999020000001</v>
      </c>
      <c r="BD112" s="89">
        <v>17.767589999999998</v>
      </c>
      <c r="BE112" s="72">
        <v>8412.7197269999997</v>
      </c>
      <c r="BF112" s="94">
        <v>15.097037</v>
      </c>
      <c r="BG112" s="291">
        <v>845.76</v>
      </c>
      <c r="BH112" s="292">
        <v>31.811991956712689</v>
      </c>
      <c r="BI112" s="72">
        <v>5884.28</v>
      </c>
      <c r="BJ112" s="94">
        <v>22.605824999999999</v>
      </c>
      <c r="BK112" s="342">
        <v>38.540095999999998</v>
      </c>
    </row>
    <row r="113" spans="1:63">
      <c r="A113" s="316">
        <v>98</v>
      </c>
      <c r="B113" s="310">
        <v>39508</v>
      </c>
      <c r="C113" s="51">
        <v>1322.7</v>
      </c>
      <c r="D113" s="94">
        <v>95.321106</v>
      </c>
      <c r="E113" s="51">
        <v>12262.89</v>
      </c>
      <c r="F113" s="89">
        <v>82.971396999999996</v>
      </c>
      <c r="G113" s="72">
        <v>2279.1000979999999</v>
      </c>
      <c r="H113" s="94">
        <v>37.784835999999999</v>
      </c>
      <c r="I113" s="51">
        <v>687.96997099999999</v>
      </c>
      <c r="J113" s="89">
        <v>53.875984000000003</v>
      </c>
      <c r="K113" s="113">
        <v>6.1285069999999999</v>
      </c>
      <c r="L113" s="105">
        <v>10.284221000000001</v>
      </c>
      <c r="M113" s="105">
        <v>23.453123000000001</v>
      </c>
      <c r="N113" s="105">
        <v>9.5025729999999999</v>
      </c>
      <c r="O113" s="94">
        <v>28.591892000000001</v>
      </c>
      <c r="P113" s="51">
        <v>13332.009765999999</v>
      </c>
      <c r="Q113" s="89">
        <v>23.633486000000001</v>
      </c>
      <c r="R113" s="113">
        <v>11.190535000000001</v>
      </c>
      <c r="S113" s="105">
        <v>11.125609000000001</v>
      </c>
      <c r="T113" s="94">
        <v>7.7967279999999999</v>
      </c>
      <c r="U113" s="51">
        <v>5409.7001950000003</v>
      </c>
      <c r="V113" s="89">
        <v>11.978451</v>
      </c>
      <c r="W113" s="70">
        <v>60968</v>
      </c>
      <c r="X113" s="94">
        <v>36.877521999999999</v>
      </c>
      <c r="Y113" s="69">
        <v>13350.099609000001</v>
      </c>
      <c r="Z113" s="89">
        <v>21.160008999999999</v>
      </c>
      <c r="AA113" s="72">
        <v>3472.7128910000001</v>
      </c>
      <c r="AB113" s="94">
        <v>30.319154999999999</v>
      </c>
      <c r="AC113" s="51">
        <v>4707.0698240000002</v>
      </c>
      <c r="AD113" s="89">
        <v>21.229326</v>
      </c>
      <c r="AE113" s="72">
        <v>6534.9702150000003</v>
      </c>
      <c r="AF113" s="94">
        <v>20.642579999999999</v>
      </c>
      <c r="AG113" s="51">
        <v>22849.199218999998</v>
      </c>
      <c r="AH113" s="89">
        <v>10.434718</v>
      </c>
      <c r="AI113" s="72">
        <v>15644.440430000001</v>
      </c>
      <c r="AJ113" s="94">
        <v>6.2415419999999999</v>
      </c>
      <c r="AK113" s="51">
        <v>2447.3000000000002</v>
      </c>
      <c r="AL113" s="89">
        <v>15.492626568875094</v>
      </c>
      <c r="AM113" s="72">
        <v>31616</v>
      </c>
      <c r="AN113" s="89">
        <v>33.980868999999998</v>
      </c>
      <c r="AO113" s="70">
        <v>12525.540039</v>
      </c>
      <c r="AP113" s="89">
        <v>37.547058</v>
      </c>
      <c r="AQ113" s="72">
        <v>1703.98999</v>
      </c>
      <c r="AR113" s="94">
        <v>42.562522999999999</v>
      </c>
      <c r="AS113" s="291">
        <v>1247.5200199999999</v>
      </c>
      <c r="AT113" s="89">
        <v>19.044723999999999</v>
      </c>
      <c r="AU113" s="72">
        <v>30912.990234000001</v>
      </c>
      <c r="AV113" s="89">
        <v>41.562820000000002</v>
      </c>
      <c r="AW113" s="71">
        <v>442.42999300000002</v>
      </c>
      <c r="AX113" s="94">
        <v>19.427351000000002</v>
      </c>
      <c r="AY113" s="51">
        <v>3007.360107</v>
      </c>
      <c r="AZ113" s="94">
        <v>12.834784000000001</v>
      </c>
      <c r="BA113" s="51">
        <v>13268.986328000001</v>
      </c>
      <c r="BB113" s="89">
        <v>29.728634</v>
      </c>
      <c r="BC113" s="72">
        <v>7224.2998049999997</v>
      </c>
      <c r="BD113" s="89">
        <v>18.082001000000002</v>
      </c>
      <c r="BE113" s="72">
        <v>8572.5498050000006</v>
      </c>
      <c r="BF113" s="94">
        <v>15.507977</v>
      </c>
      <c r="BG113" s="291">
        <v>817.03</v>
      </c>
      <c r="BH113" s="292">
        <v>30.731356890402914</v>
      </c>
      <c r="BI113" s="72">
        <v>5702.11</v>
      </c>
      <c r="BJ113" s="94">
        <v>22.254873</v>
      </c>
      <c r="BK113" s="342">
        <v>38.540095999999998</v>
      </c>
    </row>
    <row r="114" spans="1:63">
      <c r="A114" s="316">
        <v>99</v>
      </c>
      <c r="B114" s="310">
        <v>39539</v>
      </c>
      <c r="C114" s="51">
        <v>1385.59</v>
      </c>
      <c r="D114" s="94">
        <v>100.358734</v>
      </c>
      <c r="E114" s="51">
        <v>12820.13</v>
      </c>
      <c r="F114" s="89">
        <v>87.108490000000003</v>
      </c>
      <c r="G114" s="72">
        <v>2412.8000489999999</v>
      </c>
      <c r="H114" s="94">
        <v>40.832954000000001</v>
      </c>
      <c r="I114" s="51">
        <v>716.17999299999997</v>
      </c>
      <c r="J114" s="89">
        <v>56.421509</v>
      </c>
      <c r="K114" s="113">
        <v>6.1051599999999997</v>
      </c>
      <c r="L114" s="105">
        <v>10.746915</v>
      </c>
      <c r="M114" s="105">
        <v>24.747312999999998</v>
      </c>
      <c r="N114" s="105">
        <v>10.050272</v>
      </c>
      <c r="O114" s="94">
        <v>30.211126</v>
      </c>
      <c r="P114" s="51">
        <v>13991.120117</v>
      </c>
      <c r="Q114" s="89">
        <v>24.933226000000001</v>
      </c>
      <c r="R114" s="113">
        <v>11.845162</v>
      </c>
      <c r="S114" s="105">
        <v>11.822279999999999</v>
      </c>
      <c r="T114" s="94">
        <v>8.3331610000000005</v>
      </c>
      <c r="U114" s="51">
        <v>5657</v>
      </c>
      <c r="V114" s="89">
        <v>12.917755</v>
      </c>
      <c r="W114" s="70">
        <v>67868</v>
      </c>
      <c r="X114" s="94">
        <v>43.240017000000002</v>
      </c>
      <c r="Y114" s="69">
        <v>13937</v>
      </c>
      <c r="Z114" s="89">
        <v>22.660971</v>
      </c>
      <c r="AA114" s="72">
        <v>3693.1059570000002</v>
      </c>
      <c r="AB114" s="94">
        <v>35.625114000000004</v>
      </c>
      <c r="AC114" s="51">
        <v>4996.5400390000004</v>
      </c>
      <c r="AD114" s="89">
        <v>22.152871999999999</v>
      </c>
      <c r="AE114" s="72">
        <v>6948.8198240000002</v>
      </c>
      <c r="AF114" s="94">
        <v>21.409063</v>
      </c>
      <c r="AG114" s="51">
        <v>25755.349609000001</v>
      </c>
      <c r="AH114" s="89">
        <v>11.306702</v>
      </c>
      <c r="AI114" s="72">
        <v>17287.310547000001</v>
      </c>
      <c r="AJ114" s="94">
        <v>6.8715970000000004</v>
      </c>
      <c r="AK114" s="51">
        <v>2304.52</v>
      </c>
      <c r="AL114" s="89">
        <v>14.588758133659146</v>
      </c>
      <c r="AM114" s="72">
        <v>33954</v>
      </c>
      <c r="AN114" s="89">
        <v>35.970280000000002</v>
      </c>
      <c r="AO114" s="70">
        <v>13849.990234000001</v>
      </c>
      <c r="AP114" s="89">
        <v>40.309204000000001</v>
      </c>
      <c r="AQ114" s="72">
        <v>1825.469971</v>
      </c>
      <c r="AR114" s="94">
        <v>45.865898000000001</v>
      </c>
      <c r="AS114" s="291">
        <v>1279.8599850000001</v>
      </c>
      <c r="AT114" s="89">
        <v>19.189367000000001</v>
      </c>
      <c r="AU114" s="72">
        <v>30281.410156000002</v>
      </c>
      <c r="AV114" s="89">
        <v>41.091621000000004</v>
      </c>
      <c r="AW114" s="71">
        <v>475.55999800000001</v>
      </c>
      <c r="AX114" s="94">
        <v>20.132929000000001</v>
      </c>
      <c r="AY114" s="51">
        <v>3147.790039</v>
      </c>
      <c r="AZ114" s="94">
        <v>13.638842</v>
      </c>
      <c r="BA114" s="51">
        <v>13798.286133</v>
      </c>
      <c r="BB114" s="89">
        <v>30.357959999999999</v>
      </c>
      <c r="BC114" s="72">
        <v>7529</v>
      </c>
      <c r="BD114" s="89">
        <v>18.047066000000001</v>
      </c>
      <c r="BE114" s="72">
        <v>8919.8789059999999</v>
      </c>
      <c r="BF114" s="94">
        <v>16.202653999999999</v>
      </c>
      <c r="BG114" s="291">
        <v>832.45</v>
      </c>
      <c r="BH114" s="292">
        <v>31.311356381237964</v>
      </c>
      <c r="BI114" s="72">
        <v>6087.3</v>
      </c>
      <c r="BJ114" s="94">
        <v>23.576122000000002</v>
      </c>
      <c r="BK114" s="339">
        <v>38.540095999999998</v>
      </c>
    </row>
    <row r="115" spans="1:63">
      <c r="A115" s="316">
        <v>100</v>
      </c>
      <c r="B115" s="310">
        <v>39569</v>
      </c>
      <c r="C115" s="51">
        <v>1400.38</v>
      </c>
      <c r="D115" s="94">
        <v>101.875816</v>
      </c>
      <c r="E115" s="51">
        <v>12638.32</v>
      </c>
      <c r="F115" s="89">
        <v>85.814376999999993</v>
      </c>
      <c r="G115" s="72">
        <v>2522.6599120000001</v>
      </c>
      <c r="H115" s="94">
        <v>43.254730000000002</v>
      </c>
      <c r="I115" s="51">
        <v>748.28002900000001</v>
      </c>
      <c r="J115" s="89">
        <v>59.005535000000002</v>
      </c>
      <c r="K115" s="113">
        <v>6.062481</v>
      </c>
      <c r="L115" s="105">
        <v>11.195004000000001</v>
      </c>
      <c r="M115" s="105">
        <v>26.024339999999999</v>
      </c>
      <c r="N115" s="105">
        <v>10.146117</v>
      </c>
      <c r="O115" s="94">
        <v>31.701481000000001</v>
      </c>
      <c r="P115" s="51">
        <v>14260.759765999999</v>
      </c>
      <c r="Q115" s="89">
        <v>25.454837999999999</v>
      </c>
      <c r="R115" s="113">
        <v>12.024262</v>
      </c>
      <c r="S115" s="105">
        <v>12.154783999999999</v>
      </c>
      <c r="T115" s="94">
        <v>8.5993320000000004</v>
      </c>
      <c r="U115" s="51">
        <v>5773.8999020000001</v>
      </c>
      <c r="V115" s="89">
        <v>13.610609999999999</v>
      </c>
      <c r="W115" s="70">
        <v>72593</v>
      </c>
      <c r="X115" s="94">
        <v>47.510376000000001</v>
      </c>
      <c r="Y115" s="69">
        <v>14714.700194999999</v>
      </c>
      <c r="Z115" s="89">
        <v>24.441175000000001</v>
      </c>
      <c r="AA115" s="72">
        <v>3433.3540039999998</v>
      </c>
      <c r="AB115" s="94">
        <v>34.146622000000001</v>
      </c>
      <c r="AC115" s="51">
        <v>5014.2797849999997</v>
      </c>
      <c r="AD115" s="89">
        <v>22.784765</v>
      </c>
      <c r="AE115" s="72">
        <v>7096.7900390000004</v>
      </c>
      <c r="AF115" s="94">
        <v>21.965907999999999</v>
      </c>
      <c r="AG115" s="51">
        <v>24533.119140999999</v>
      </c>
      <c r="AH115" s="89">
        <v>11.283442000000001</v>
      </c>
      <c r="AI115" s="72">
        <v>16415.570313</v>
      </c>
      <c r="AJ115" s="94">
        <v>6.311547</v>
      </c>
      <c r="AK115" s="51">
        <v>2444.35</v>
      </c>
      <c r="AL115" s="89">
        <v>15.473951601205341</v>
      </c>
      <c r="AM115" s="72">
        <v>33225</v>
      </c>
      <c r="AN115" s="89">
        <v>36.292262999999998</v>
      </c>
      <c r="AO115" s="70">
        <v>14338.540039</v>
      </c>
      <c r="AP115" s="89">
        <v>41.098396000000001</v>
      </c>
      <c r="AQ115" s="72">
        <v>1852.0200199999999</v>
      </c>
      <c r="AR115" s="94">
        <v>45.32423</v>
      </c>
      <c r="AS115" s="291">
        <v>1276.099976</v>
      </c>
      <c r="AT115" s="89">
        <v>18.691155999999999</v>
      </c>
      <c r="AU115" s="72">
        <v>31975.470702999999</v>
      </c>
      <c r="AV115" s="89">
        <v>44.291473000000003</v>
      </c>
      <c r="AW115" s="71">
        <v>485.51998900000001</v>
      </c>
      <c r="AX115" s="94">
        <v>20.393234</v>
      </c>
      <c r="AY115" s="51">
        <v>3192.6201169999999</v>
      </c>
      <c r="AZ115" s="94">
        <v>13.809704</v>
      </c>
      <c r="BA115" s="51">
        <v>13600.886719</v>
      </c>
      <c r="BB115" s="89">
        <v>30.222418000000001</v>
      </c>
      <c r="BC115" s="72">
        <v>7511.2998049999997</v>
      </c>
      <c r="BD115" s="89">
        <v>18.102961000000001</v>
      </c>
      <c r="BE115" s="72">
        <v>8619.0400389999995</v>
      </c>
      <c r="BF115" s="94">
        <v>15.879773</v>
      </c>
      <c r="BG115" s="291">
        <v>833.65</v>
      </c>
      <c r="BH115" s="89">
        <v>31.930363</v>
      </c>
      <c r="BI115" s="72">
        <v>6053.5</v>
      </c>
      <c r="BJ115" s="94">
        <v>23.524508999999998</v>
      </c>
      <c r="BK115" s="339">
        <v>38.873019999999997</v>
      </c>
    </row>
    <row r="116" spans="1:63">
      <c r="A116" s="316">
        <v>101</v>
      </c>
      <c r="B116" s="310">
        <v>39600</v>
      </c>
      <c r="C116" s="51">
        <v>1280</v>
      </c>
      <c r="D116" s="94">
        <v>92.896811999999997</v>
      </c>
      <c r="E116" s="51">
        <v>11350.01</v>
      </c>
      <c r="F116" s="89">
        <v>77.362076000000002</v>
      </c>
      <c r="G116" s="72">
        <v>2292.9799800000001</v>
      </c>
      <c r="H116" s="94">
        <v>39.068485000000003</v>
      </c>
      <c r="I116" s="51">
        <v>689.65997300000004</v>
      </c>
      <c r="J116" s="89">
        <v>54.564526000000001</v>
      </c>
      <c r="K116" s="113">
        <v>6.0625309999999999</v>
      </c>
      <c r="L116" s="105">
        <v>9.9005360000000007</v>
      </c>
      <c r="M116" s="105">
        <v>23.708241999999998</v>
      </c>
      <c r="N116" s="105">
        <v>9.060988</v>
      </c>
      <c r="O116" s="94">
        <v>29.331199999999999</v>
      </c>
      <c r="P116" s="51">
        <v>13073.540039</v>
      </c>
      <c r="Q116" s="89">
        <v>23.264061000000002</v>
      </c>
      <c r="R116" s="113">
        <v>10.943498999999999</v>
      </c>
      <c r="S116" s="105">
        <v>11.041166</v>
      </c>
      <c r="T116" s="94">
        <v>8.095656</v>
      </c>
      <c r="U116" s="51">
        <v>5332.8999020000001</v>
      </c>
      <c r="V116" s="89">
        <v>12.308598999999999</v>
      </c>
      <c r="W116" s="70">
        <v>65018</v>
      </c>
      <c r="X116" s="94">
        <v>42.746895000000002</v>
      </c>
      <c r="Y116" s="69">
        <v>14467</v>
      </c>
      <c r="Z116" s="89">
        <v>23.149654000000002</v>
      </c>
      <c r="AA116" s="72">
        <v>2736.1030270000001</v>
      </c>
      <c r="AB116" s="94">
        <v>29.354433</v>
      </c>
      <c r="AC116" s="51">
        <v>4434.8500979999999</v>
      </c>
      <c r="AD116" s="89">
        <v>19.576675000000002</v>
      </c>
      <c r="AE116" s="72">
        <v>6418.3198240000002</v>
      </c>
      <c r="AF116" s="94">
        <v>19.286498999999999</v>
      </c>
      <c r="AG116" s="51">
        <v>22102.009765999999</v>
      </c>
      <c r="AH116" s="89">
        <v>9.8475819999999992</v>
      </c>
      <c r="AI116" s="72">
        <v>13461.599609000001</v>
      </c>
      <c r="AJ116" s="94">
        <v>4.8565149999999999</v>
      </c>
      <c r="AK116" s="51">
        <v>2349.11</v>
      </c>
      <c r="AL116" s="89">
        <v>14.871035017860569</v>
      </c>
      <c r="AM116" s="72">
        <v>29346</v>
      </c>
      <c r="AN116" s="89">
        <v>30.945011000000001</v>
      </c>
      <c r="AO116" s="70">
        <v>13481.379883</v>
      </c>
      <c r="AP116" s="89">
        <v>37.850586</v>
      </c>
      <c r="AQ116" s="72">
        <v>1674.920044</v>
      </c>
      <c r="AR116" s="94">
        <v>38.938721000000001</v>
      </c>
      <c r="AS116" s="291">
        <v>1186.5699460000001</v>
      </c>
      <c r="AT116" s="89">
        <v>16.714361</v>
      </c>
      <c r="AU116" s="72">
        <v>29395.490234000001</v>
      </c>
      <c r="AV116" s="89">
        <v>40.043765999999998</v>
      </c>
      <c r="AW116" s="71">
        <v>425.92999300000002</v>
      </c>
      <c r="AX116" s="94">
        <v>17.050304000000001</v>
      </c>
      <c r="AY116" s="51">
        <v>2947.540039</v>
      </c>
      <c r="AZ116" s="94">
        <v>12.472956999999999</v>
      </c>
      <c r="BA116" s="51">
        <v>12046.188477</v>
      </c>
      <c r="BB116" s="89">
        <v>26.199542999999998</v>
      </c>
      <c r="BC116" s="72">
        <v>6958.5097660000001</v>
      </c>
      <c r="BD116" s="89">
        <v>16.621739999999999</v>
      </c>
      <c r="BE116" s="72">
        <v>7523.5053710000002</v>
      </c>
      <c r="BF116" s="94">
        <v>13.825092</v>
      </c>
      <c r="BG116" s="291">
        <v>768.59</v>
      </c>
      <c r="BH116" s="89">
        <v>27.97963</v>
      </c>
      <c r="BI116" s="72">
        <v>5625.9</v>
      </c>
      <c r="BJ116" s="94">
        <v>21.387796000000002</v>
      </c>
      <c r="BK116" s="339">
        <v>35.768107999999998</v>
      </c>
    </row>
    <row r="117" spans="1:63">
      <c r="A117" s="316">
        <v>102</v>
      </c>
      <c r="B117" s="310">
        <v>39630</v>
      </c>
      <c r="C117" s="51">
        <v>1267.3800000000001</v>
      </c>
      <c r="D117" s="94">
        <v>92.522521999999995</v>
      </c>
      <c r="E117" s="51">
        <v>11378.02</v>
      </c>
      <c r="F117" s="89">
        <v>77.726378999999994</v>
      </c>
      <c r="G117" s="72">
        <v>2325.5500489999999</v>
      </c>
      <c r="H117" s="94">
        <v>39.346752000000002</v>
      </c>
      <c r="I117" s="51">
        <v>714.52002000000005</v>
      </c>
      <c r="J117" s="89">
        <v>56.358322000000001</v>
      </c>
      <c r="K117" s="113">
        <v>6.0619230000000002</v>
      </c>
      <c r="L117" s="105">
        <v>10.298833</v>
      </c>
      <c r="M117" s="105">
        <v>24.104837</v>
      </c>
      <c r="N117" s="105">
        <v>9.197381</v>
      </c>
      <c r="O117" s="94">
        <v>29.204364999999999</v>
      </c>
      <c r="P117" s="51">
        <v>12946.889648</v>
      </c>
      <c r="Q117" s="89">
        <v>23.189782999999998</v>
      </c>
      <c r="R117" s="113">
        <v>10.542073</v>
      </c>
      <c r="S117" s="105">
        <v>10.608385</v>
      </c>
      <c r="T117" s="94">
        <v>7.7230189999999999</v>
      </c>
      <c r="U117" s="51">
        <v>5052.6000979999999</v>
      </c>
      <c r="V117" s="89">
        <v>11.56925</v>
      </c>
      <c r="W117" s="70">
        <v>59505</v>
      </c>
      <c r="X117" s="94">
        <v>39.171878999999997</v>
      </c>
      <c r="Y117" s="69">
        <v>13592.900390999999</v>
      </c>
      <c r="Z117" s="89">
        <v>21.962531999999999</v>
      </c>
      <c r="AA117" s="72">
        <v>2775.7170409999999</v>
      </c>
      <c r="AB117" s="94">
        <v>30.429770999999999</v>
      </c>
      <c r="AC117" s="51">
        <v>4392.3598629999997</v>
      </c>
      <c r="AD117" s="89">
        <v>19.916407</v>
      </c>
      <c r="AE117" s="72">
        <v>6479.5600590000004</v>
      </c>
      <c r="AF117" s="94">
        <v>19.851727</v>
      </c>
      <c r="AG117" s="51">
        <v>22731.099609000001</v>
      </c>
      <c r="AH117" s="89">
        <v>9.8452059999999992</v>
      </c>
      <c r="AI117" s="72">
        <v>14355.75</v>
      </c>
      <c r="AJ117" s="94">
        <v>5.1200669999999997</v>
      </c>
      <c r="AK117" s="51">
        <v>2304.5100000000002</v>
      </c>
      <c r="AL117" s="89">
        <v>14.588694828683995</v>
      </c>
      <c r="AM117" s="72">
        <v>28331</v>
      </c>
      <c r="AN117" s="89">
        <v>31.165814999999998</v>
      </c>
      <c r="AO117" s="70">
        <v>13376.809569999999</v>
      </c>
      <c r="AP117" s="89">
        <v>36.598681999999997</v>
      </c>
      <c r="AQ117" s="72">
        <v>1594.670044</v>
      </c>
      <c r="AR117" s="94">
        <v>38.575127000000002</v>
      </c>
      <c r="AS117" s="291">
        <v>1163.089966</v>
      </c>
      <c r="AT117" s="89">
        <v>16.760007999999999</v>
      </c>
      <c r="AU117" s="72">
        <v>27501.019531000002</v>
      </c>
      <c r="AV117" s="89">
        <v>38.415951</v>
      </c>
      <c r="AW117" s="71">
        <v>399.95001200000002</v>
      </c>
      <c r="AX117" s="94">
        <v>16.957522999999998</v>
      </c>
      <c r="AY117" s="51">
        <v>2929.6499020000001</v>
      </c>
      <c r="AZ117" s="94">
        <v>12.525394</v>
      </c>
      <c r="BA117" s="51">
        <v>11881.288086</v>
      </c>
      <c r="BB117" s="89">
        <v>26.388933000000002</v>
      </c>
      <c r="BC117" s="72">
        <v>7141.2099609999996</v>
      </c>
      <c r="BD117" s="89">
        <v>16.805793999999999</v>
      </c>
      <c r="BE117" s="72">
        <v>7024.0283200000003</v>
      </c>
      <c r="BF117" s="94">
        <v>12.856453</v>
      </c>
      <c r="BG117" s="291">
        <v>676.32</v>
      </c>
      <c r="BH117" s="89">
        <v>23.939820999999998</v>
      </c>
      <c r="BI117" s="72">
        <v>5411.9</v>
      </c>
      <c r="BJ117" s="94">
        <v>20.978569</v>
      </c>
      <c r="BK117" s="339">
        <v>34.639037999999999</v>
      </c>
    </row>
    <row r="118" spans="1:63">
      <c r="A118" s="316">
        <v>103</v>
      </c>
      <c r="B118" s="310">
        <v>39661</v>
      </c>
      <c r="C118" s="51">
        <v>1282.83</v>
      </c>
      <c r="D118" s="94">
        <v>93.952338999999995</v>
      </c>
      <c r="E118" s="51">
        <v>11543.96</v>
      </c>
      <c r="F118" s="89">
        <v>79.036941999999996</v>
      </c>
      <c r="G118" s="72">
        <v>2367.5200199999999</v>
      </c>
      <c r="H118" s="94">
        <v>39.917999000000002</v>
      </c>
      <c r="I118" s="51">
        <v>739.5</v>
      </c>
      <c r="J118" s="89">
        <v>58.591290000000001</v>
      </c>
      <c r="K118" s="113">
        <v>6.104673</v>
      </c>
      <c r="L118" s="105">
        <v>10.697131000000001</v>
      </c>
      <c r="M118" s="105">
        <v>24.858362</v>
      </c>
      <c r="N118" s="105">
        <v>9.2806470000000001</v>
      </c>
      <c r="O118" s="94">
        <v>29.822685</v>
      </c>
      <c r="P118" s="51">
        <v>13124.490234000001</v>
      </c>
      <c r="Q118" s="89">
        <v>23.556567999999999</v>
      </c>
      <c r="R118" s="113">
        <v>10.004783</v>
      </c>
      <c r="S118" s="105">
        <v>10.244213999999999</v>
      </c>
      <c r="T118" s="94">
        <v>7.5469369999999998</v>
      </c>
      <c r="U118" s="51">
        <v>5215.5</v>
      </c>
      <c r="V118" s="89">
        <v>11.076344000000001</v>
      </c>
      <c r="W118" s="70">
        <v>55680</v>
      </c>
      <c r="X118" s="94">
        <v>35.381985</v>
      </c>
      <c r="Y118" s="69">
        <v>13771.299805000001</v>
      </c>
      <c r="Z118" s="89">
        <v>21.282990000000002</v>
      </c>
      <c r="AA118" s="72">
        <v>2397.3688959999999</v>
      </c>
      <c r="AB118" s="94">
        <v>28.705141000000001</v>
      </c>
      <c r="AC118" s="51">
        <v>4482.6000979999999</v>
      </c>
      <c r="AD118" s="89">
        <v>19.247682999999999</v>
      </c>
      <c r="AE118" s="72">
        <v>6422.2998049999997</v>
      </c>
      <c r="AF118" s="94">
        <v>18.640761999999999</v>
      </c>
      <c r="AG118" s="51">
        <v>21261.890625</v>
      </c>
      <c r="AH118" s="89">
        <v>9.3499960000000009</v>
      </c>
      <c r="AI118" s="72">
        <v>14564.530273</v>
      </c>
      <c r="AJ118" s="94">
        <v>5.136539</v>
      </c>
      <c r="AK118" s="51">
        <v>2165.94</v>
      </c>
      <c r="AL118" s="89">
        <v>13.711477788006913</v>
      </c>
      <c r="AM118" s="72">
        <v>28789</v>
      </c>
      <c r="AN118" s="89">
        <v>29.717638000000001</v>
      </c>
      <c r="AO118" s="70">
        <v>13072.870117</v>
      </c>
      <c r="AP118" s="89">
        <v>34.799244000000002</v>
      </c>
      <c r="AQ118" s="72">
        <v>1474.23999</v>
      </c>
      <c r="AR118" s="94">
        <v>33.396275000000003</v>
      </c>
      <c r="AS118" s="291">
        <v>1100.5</v>
      </c>
      <c r="AT118" s="89">
        <v>15.252753999999999</v>
      </c>
      <c r="AU118" s="72">
        <v>26290.990234000001</v>
      </c>
      <c r="AV118" s="89">
        <v>37.073872000000001</v>
      </c>
      <c r="AW118" s="71">
        <v>412.83999599999999</v>
      </c>
      <c r="AX118" s="94">
        <v>17.070388999999999</v>
      </c>
      <c r="AY118" s="51">
        <v>2739.9499510000001</v>
      </c>
      <c r="AZ118" s="94">
        <v>11.428281</v>
      </c>
      <c r="BA118" s="51">
        <v>11707.288086</v>
      </c>
      <c r="BB118" s="89">
        <v>24.728514000000001</v>
      </c>
      <c r="BC118" s="72">
        <v>7238.7402339999999</v>
      </c>
      <c r="BD118" s="89">
        <v>16.265961000000001</v>
      </c>
      <c r="BE118" s="72">
        <v>7046.078125</v>
      </c>
      <c r="BF118" s="94">
        <v>12.748825999999999</v>
      </c>
      <c r="BG118" s="291">
        <v>684.44</v>
      </c>
      <c r="BH118" s="89">
        <v>24.232468000000001</v>
      </c>
      <c r="BI118" s="72">
        <v>5636.61</v>
      </c>
      <c r="BJ118" s="94">
        <v>20.271189</v>
      </c>
      <c r="BK118" s="339">
        <v>34.060028000000003</v>
      </c>
    </row>
    <row r="119" spans="1:63">
      <c r="A119" s="316">
        <v>104</v>
      </c>
      <c r="B119" s="310">
        <v>39692</v>
      </c>
      <c r="C119" s="51">
        <v>1166.3599999999999</v>
      </c>
      <c r="D119" s="94">
        <v>84.614754000000005</v>
      </c>
      <c r="E119" s="51">
        <v>10850.66</v>
      </c>
      <c r="F119" s="89">
        <v>74.340866000000005</v>
      </c>
      <c r="G119" s="72">
        <v>2091.8798830000001</v>
      </c>
      <c r="H119" s="94">
        <v>33.677574</v>
      </c>
      <c r="I119" s="51">
        <v>679.580017</v>
      </c>
      <c r="J119" s="89">
        <v>53.935360000000003</v>
      </c>
      <c r="K119" s="113">
        <v>6.0373580000000002</v>
      </c>
      <c r="L119" s="105">
        <v>10.049899</v>
      </c>
      <c r="M119" s="105">
        <v>22.518469</v>
      </c>
      <c r="N119" s="105">
        <v>8.6388060000000007</v>
      </c>
      <c r="O119" s="94">
        <v>26.445646</v>
      </c>
      <c r="P119" s="51">
        <v>11875.410156</v>
      </c>
      <c r="Q119" s="89">
        <v>21.273520999999999</v>
      </c>
      <c r="R119" s="113">
        <v>8.6955109999999998</v>
      </c>
      <c r="S119" s="105">
        <v>8.7875429999999994</v>
      </c>
      <c r="T119" s="94">
        <v>6.6132960000000001</v>
      </c>
      <c r="U119" s="51">
        <v>4631.2998049999997</v>
      </c>
      <c r="V119" s="89">
        <v>9.5511400000000002</v>
      </c>
      <c r="W119" s="70">
        <v>49541</v>
      </c>
      <c r="X119" s="94">
        <v>27.151261999999999</v>
      </c>
      <c r="Y119" s="69">
        <v>11752.900390999999</v>
      </c>
      <c r="Z119" s="89">
        <v>18.452732000000001</v>
      </c>
      <c r="AA119" s="72">
        <v>2293.7839359999998</v>
      </c>
      <c r="AB119" s="94">
        <v>23.497181000000001</v>
      </c>
      <c r="AC119" s="51">
        <v>4032.1000979999999</v>
      </c>
      <c r="AD119" s="89">
        <v>16.875634999999999</v>
      </c>
      <c r="AE119" s="72">
        <v>5831.0200199999999</v>
      </c>
      <c r="AF119" s="94">
        <v>16.259641999999999</v>
      </c>
      <c r="AG119" s="51">
        <v>18016.210938</v>
      </c>
      <c r="AH119" s="89">
        <v>7.7877349999999996</v>
      </c>
      <c r="AI119" s="72">
        <v>12860.429688</v>
      </c>
      <c r="AJ119" s="94">
        <v>4.5051100000000002</v>
      </c>
      <c r="AK119" s="51">
        <v>1832.51</v>
      </c>
      <c r="AL119" s="89">
        <v>11.60070000152384</v>
      </c>
      <c r="AM119" s="72">
        <v>25530</v>
      </c>
      <c r="AN119" s="89">
        <v>25.780027</v>
      </c>
      <c r="AO119" s="70">
        <v>11259.860352</v>
      </c>
      <c r="AP119" s="89">
        <v>32.511833000000003</v>
      </c>
      <c r="AQ119" s="72">
        <v>1448.0600589999999</v>
      </c>
      <c r="AR119" s="94">
        <v>30.664061</v>
      </c>
      <c r="AS119" s="291">
        <v>1018.679993</v>
      </c>
      <c r="AT119" s="89">
        <v>14.187847</v>
      </c>
      <c r="AU119" s="72">
        <v>24888.900390999999</v>
      </c>
      <c r="AV119" s="89">
        <v>33.139977000000002</v>
      </c>
      <c r="AW119" s="71">
        <v>331.45001200000002</v>
      </c>
      <c r="AX119" s="94">
        <v>14.185352</v>
      </c>
      <c r="AY119" s="51">
        <v>2358.9099120000001</v>
      </c>
      <c r="AZ119" s="94">
        <v>9.8943510000000003</v>
      </c>
      <c r="BA119" s="51">
        <v>10987.489258</v>
      </c>
      <c r="BB119" s="89">
        <v>22.964310000000001</v>
      </c>
      <c r="BC119" s="72">
        <v>6654.8901370000003</v>
      </c>
      <c r="BD119" s="89">
        <v>14.937690999999999</v>
      </c>
      <c r="BE119" s="72">
        <v>5719.2543949999999</v>
      </c>
      <c r="BF119" s="94">
        <v>10.566947000000001</v>
      </c>
      <c r="BG119" s="291">
        <v>596.54</v>
      </c>
      <c r="BH119" s="89">
        <v>21.929461</v>
      </c>
      <c r="BI119" s="72">
        <v>4902.45</v>
      </c>
      <c r="BJ119" s="94">
        <v>17.57892</v>
      </c>
      <c r="BK119" s="339">
        <v>29.883945000000001</v>
      </c>
    </row>
    <row r="120" spans="1:63">
      <c r="A120" s="316">
        <v>105</v>
      </c>
      <c r="B120" s="310">
        <v>39722</v>
      </c>
      <c r="C120" s="51">
        <v>968.75</v>
      </c>
      <c r="D120" s="94">
        <v>71.046386999999996</v>
      </c>
      <c r="E120" s="51">
        <v>9325.01</v>
      </c>
      <c r="F120" s="89">
        <v>64.341507000000007</v>
      </c>
      <c r="G120" s="72">
        <v>1720.9499510000001</v>
      </c>
      <c r="H120" s="94">
        <v>28.486294000000001</v>
      </c>
      <c r="I120" s="51">
        <v>537.52002000000005</v>
      </c>
      <c r="J120" s="89">
        <v>42.723019000000001</v>
      </c>
      <c r="K120" s="113">
        <v>5.8829380000000002</v>
      </c>
      <c r="L120" s="105">
        <v>7.9303860000000004</v>
      </c>
      <c r="M120" s="105">
        <v>17.672121000000001</v>
      </c>
      <c r="N120" s="105">
        <v>7.1330869999999997</v>
      </c>
      <c r="O120" s="94">
        <v>20.761723</v>
      </c>
      <c r="P120" s="51">
        <v>9768.6396480000003</v>
      </c>
      <c r="Q120" s="89">
        <v>17.605187999999998</v>
      </c>
      <c r="R120" s="113">
        <v>6.7748439999999999</v>
      </c>
      <c r="S120" s="105">
        <v>6.8717009999999998</v>
      </c>
      <c r="T120" s="94">
        <v>5.4912859999999997</v>
      </c>
      <c r="U120" s="51">
        <v>3982.6999510000001</v>
      </c>
      <c r="V120" s="89">
        <v>6.9703780000000002</v>
      </c>
      <c r="W120" s="70">
        <v>37257</v>
      </c>
      <c r="X120" s="94">
        <v>18.158701000000001</v>
      </c>
      <c r="Y120" s="69">
        <v>9762.7998050000006</v>
      </c>
      <c r="Z120" s="89">
        <v>13.436729</v>
      </c>
      <c r="AA120" s="72">
        <v>1728.7860109999999</v>
      </c>
      <c r="AB120" s="94">
        <v>17.150836999999999</v>
      </c>
      <c r="AC120" s="51">
        <v>3487.070068</v>
      </c>
      <c r="AD120" s="89">
        <v>12.932732</v>
      </c>
      <c r="AE120" s="72">
        <v>4987.9702150000003</v>
      </c>
      <c r="AF120" s="94">
        <v>12.572307</v>
      </c>
      <c r="AG120" s="51">
        <v>13968.669921999999</v>
      </c>
      <c r="AH120" s="89">
        <v>6.1429359999999997</v>
      </c>
      <c r="AI120" s="72">
        <v>9788.0595699999994</v>
      </c>
      <c r="AJ120" s="94">
        <v>2.7933889999999999</v>
      </c>
      <c r="AK120" s="51">
        <v>1256.7</v>
      </c>
      <c r="AL120" s="89">
        <v>7.9555362273139094</v>
      </c>
      <c r="AM120" s="72">
        <v>21367</v>
      </c>
      <c r="AN120" s="89">
        <v>19.712022999999999</v>
      </c>
      <c r="AO120" s="70">
        <v>8576.9804690000001</v>
      </c>
      <c r="AP120" s="89">
        <v>27.449003000000001</v>
      </c>
      <c r="AQ120" s="72">
        <v>1113.0600589999999</v>
      </c>
      <c r="AR120" s="94">
        <v>21.919443000000001</v>
      </c>
      <c r="AS120" s="291">
        <v>863.60998500000005</v>
      </c>
      <c r="AT120" s="89">
        <v>11.713986</v>
      </c>
      <c r="AU120" s="72">
        <v>20445.320313</v>
      </c>
      <c r="AV120" s="89">
        <v>21.941821999999998</v>
      </c>
      <c r="AW120" s="71">
        <v>267.69000199999999</v>
      </c>
      <c r="AX120" s="94">
        <v>10.545551</v>
      </c>
      <c r="AY120" s="51">
        <v>1794.1999510000001</v>
      </c>
      <c r="AZ120" s="94">
        <v>7.1414070000000001</v>
      </c>
      <c r="BA120" s="51">
        <v>9115.9912110000005</v>
      </c>
      <c r="BB120" s="89">
        <v>17.518495999999999</v>
      </c>
      <c r="BC120" s="72">
        <v>6153.2099609999996</v>
      </c>
      <c r="BD120" s="89">
        <v>13.048283</v>
      </c>
      <c r="BE120" s="72">
        <v>4870.6376950000003</v>
      </c>
      <c r="BF120" s="94">
        <v>8.6198899999999998</v>
      </c>
      <c r="BG120" s="291">
        <v>416.53</v>
      </c>
      <c r="BH120" s="89">
        <v>14.282463</v>
      </c>
      <c r="BI120" s="72">
        <v>4377.34</v>
      </c>
      <c r="BJ120" s="94">
        <v>14.105371</v>
      </c>
      <c r="BK120" s="339">
        <v>24.383393999999999</v>
      </c>
    </row>
    <row r="121" spans="1:63">
      <c r="A121" s="316">
        <v>106</v>
      </c>
      <c r="B121" s="310">
        <v>39753</v>
      </c>
      <c r="C121" s="51">
        <v>896.24</v>
      </c>
      <c r="D121" s="94">
        <v>66.101089000000002</v>
      </c>
      <c r="E121" s="51">
        <v>8829.0400000000009</v>
      </c>
      <c r="F121" s="89">
        <v>60.868823999999996</v>
      </c>
      <c r="G121" s="72">
        <v>1535.5699460000001</v>
      </c>
      <c r="H121" s="94">
        <v>25.221066</v>
      </c>
      <c r="I121" s="51">
        <v>473.14001500000001</v>
      </c>
      <c r="J121" s="89">
        <v>37.628051999999997</v>
      </c>
      <c r="K121" s="113">
        <v>6.0987650000000002</v>
      </c>
      <c r="L121" s="105">
        <v>7.0982260000000004</v>
      </c>
      <c r="M121" s="105">
        <v>15.641572</v>
      </c>
      <c r="N121" s="105">
        <v>6.6057389999999998</v>
      </c>
      <c r="O121" s="94">
        <v>18.423157</v>
      </c>
      <c r="P121" s="51">
        <v>8945.2197269999997</v>
      </c>
      <c r="Q121" s="89">
        <v>16.213915</v>
      </c>
      <c r="R121" s="113">
        <v>6.3487130000000001</v>
      </c>
      <c r="S121" s="105">
        <v>6.3175299999999996</v>
      </c>
      <c r="T121" s="94">
        <v>5.040845</v>
      </c>
      <c r="U121" s="51">
        <v>3672.6999510000001</v>
      </c>
      <c r="V121" s="89">
        <v>6.3519249999999996</v>
      </c>
      <c r="W121" s="70">
        <v>36596</v>
      </c>
      <c r="X121" s="94">
        <v>16.953258999999999</v>
      </c>
      <c r="Y121" s="69">
        <v>9270.5996090000008</v>
      </c>
      <c r="Z121" s="89">
        <v>11.986568999999999</v>
      </c>
      <c r="AA121" s="72">
        <v>1871.1560059999999</v>
      </c>
      <c r="AB121" s="94">
        <v>18.125620000000001</v>
      </c>
      <c r="AC121" s="51">
        <v>3262.679932</v>
      </c>
      <c r="AD121" s="89">
        <v>12.207238</v>
      </c>
      <c r="AE121" s="72">
        <v>4669.4399409999996</v>
      </c>
      <c r="AF121" s="94">
        <v>11.286504000000001</v>
      </c>
      <c r="AG121" s="51">
        <v>13888.240234000001</v>
      </c>
      <c r="AH121" s="89">
        <v>6.0604009999999997</v>
      </c>
      <c r="AI121" s="72">
        <v>9092.7197269999997</v>
      </c>
      <c r="AJ121" s="94">
        <v>3.0382639999999999</v>
      </c>
      <c r="AK121" s="51">
        <v>1241.54</v>
      </c>
      <c r="AL121" s="89">
        <v>7.859565884983934</v>
      </c>
      <c r="AM121" s="72">
        <v>19985</v>
      </c>
      <c r="AN121" s="89">
        <v>18.575019999999999</v>
      </c>
      <c r="AO121" s="70">
        <v>8512.2695309999999</v>
      </c>
      <c r="AP121" s="89">
        <v>26.412050000000001</v>
      </c>
      <c r="AQ121" s="72">
        <v>1076.0699460000001</v>
      </c>
      <c r="AR121" s="94">
        <v>18.469443999999999</v>
      </c>
      <c r="AS121" s="291">
        <v>866.14001499999995</v>
      </c>
      <c r="AT121" s="89">
        <v>11.533772000000001</v>
      </c>
      <c r="AU121" s="72">
        <v>20534.720702999999</v>
      </c>
      <c r="AV121" s="89">
        <v>20.869586999999999</v>
      </c>
      <c r="AW121" s="71">
        <v>252.550003</v>
      </c>
      <c r="AX121" s="94">
        <v>9.7273029999999991</v>
      </c>
      <c r="AY121" s="51">
        <v>1732.5699460000001</v>
      </c>
      <c r="AZ121" s="94">
        <v>6.907762</v>
      </c>
      <c r="BA121" s="51">
        <v>8910.5908199999994</v>
      </c>
      <c r="BB121" s="89">
        <v>16.935375000000001</v>
      </c>
      <c r="BC121" s="72">
        <v>5816.6000979999999</v>
      </c>
      <c r="BD121" s="89">
        <v>11.833664000000001</v>
      </c>
      <c r="BE121" s="72">
        <v>4460.4697269999997</v>
      </c>
      <c r="BF121" s="94">
        <v>7.6121169999999996</v>
      </c>
      <c r="BG121" s="291">
        <v>401.84</v>
      </c>
      <c r="BH121" s="89">
        <v>13.563565000000001</v>
      </c>
      <c r="BI121" s="72">
        <v>4288.01</v>
      </c>
      <c r="BJ121" s="94">
        <v>13.19739</v>
      </c>
      <c r="BK121" s="339">
        <v>22.24831</v>
      </c>
    </row>
    <row r="122" spans="1:63">
      <c r="A122" s="316">
        <v>107</v>
      </c>
      <c r="B122" s="310">
        <v>39783</v>
      </c>
      <c r="C122" s="51">
        <v>903.25</v>
      </c>
      <c r="D122" s="94">
        <v>66.211143000000007</v>
      </c>
      <c r="E122" s="51">
        <v>8776.39</v>
      </c>
      <c r="F122" s="89">
        <v>60.604446000000003</v>
      </c>
      <c r="G122" s="72">
        <v>1577.030029</v>
      </c>
      <c r="H122" s="94">
        <v>25.758054999999999</v>
      </c>
      <c r="I122" s="51">
        <v>499.45001200000002</v>
      </c>
      <c r="J122" s="89">
        <v>39.138271000000003</v>
      </c>
      <c r="K122" s="113">
        <v>6.3025289999999998</v>
      </c>
      <c r="L122" s="105">
        <v>7.2618159999999996</v>
      </c>
      <c r="M122" s="105">
        <v>16.180937</v>
      </c>
      <c r="N122" s="105">
        <v>6.6300249999999998</v>
      </c>
      <c r="O122" s="94">
        <v>19.041495999999999</v>
      </c>
      <c r="P122" s="51">
        <v>9087.1699219999991</v>
      </c>
      <c r="Q122" s="89">
        <v>16.394409</v>
      </c>
      <c r="R122" s="113">
        <v>6.6636759999999997</v>
      </c>
      <c r="S122" s="105">
        <v>6.3597530000000004</v>
      </c>
      <c r="T122" s="94">
        <v>5.1555039999999996</v>
      </c>
      <c r="U122" s="51">
        <v>3659.3000489999999</v>
      </c>
      <c r="V122" s="89">
        <v>6.5146769999999998</v>
      </c>
      <c r="W122" s="70">
        <v>37550</v>
      </c>
      <c r="X122" s="94">
        <v>16.871297999999999</v>
      </c>
      <c r="Y122" s="69">
        <v>8987.7001949999994</v>
      </c>
      <c r="Z122" s="89">
        <v>12.210750000000001</v>
      </c>
      <c r="AA122" s="72">
        <v>1820.8050539999999</v>
      </c>
      <c r="AB122" s="94">
        <v>19.829798</v>
      </c>
      <c r="AC122" s="51">
        <v>3217.969971</v>
      </c>
      <c r="AD122" s="89">
        <v>13.204000000000001</v>
      </c>
      <c r="AE122" s="72">
        <v>4810.2001950000003</v>
      </c>
      <c r="AF122" s="94">
        <v>13.075747</v>
      </c>
      <c r="AG122" s="51">
        <v>14387.480469</v>
      </c>
      <c r="AH122" s="89">
        <v>6.1134589999999998</v>
      </c>
      <c r="AI122" s="72">
        <v>9647.3095699999994</v>
      </c>
      <c r="AJ122" s="94">
        <v>3.274454</v>
      </c>
      <c r="AK122" s="51">
        <v>1355.41</v>
      </c>
      <c r="AL122" s="89">
        <v>8.5804196370363215</v>
      </c>
      <c r="AM122" s="72">
        <v>19460</v>
      </c>
      <c r="AN122" s="89">
        <v>19.616274000000001</v>
      </c>
      <c r="AO122" s="70">
        <v>8859.5595699999994</v>
      </c>
      <c r="AP122" s="89">
        <v>29.217945</v>
      </c>
      <c r="AQ122" s="72">
        <v>1124.469971</v>
      </c>
      <c r="AR122" s="94">
        <v>21.587564</v>
      </c>
      <c r="AS122" s="291">
        <v>876.75</v>
      </c>
      <c r="AT122" s="89">
        <v>11.943353</v>
      </c>
      <c r="AU122" s="72">
        <v>22380.320313</v>
      </c>
      <c r="AV122" s="89">
        <v>22.914656000000001</v>
      </c>
      <c r="AW122" s="71">
        <v>245.94000199999999</v>
      </c>
      <c r="AX122" s="94">
        <v>10.524391</v>
      </c>
      <c r="AY122" s="51">
        <v>1761.5600589999999</v>
      </c>
      <c r="AZ122" s="94">
        <v>7.1617230000000003</v>
      </c>
      <c r="BA122" s="51">
        <v>9195.7900389999995</v>
      </c>
      <c r="BB122" s="89">
        <v>18.694631999999999</v>
      </c>
      <c r="BC122" s="72">
        <v>5534.5297849999997</v>
      </c>
      <c r="BD122" s="89">
        <v>13.169040000000001</v>
      </c>
      <c r="BE122" s="72">
        <v>4591.1992190000001</v>
      </c>
      <c r="BF122" s="94">
        <v>7.4262170000000003</v>
      </c>
      <c r="BG122" s="291">
        <v>449.96</v>
      </c>
      <c r="BH122" s="89">
        <v>15.134950999999999</v>
      </c>
      <c r="BI122" s="72">
        <v>4434.17</v>
      </c>
      <c r="BJ122" s="94">
        <v>12.933439999999999</v>
      </c>
      <c r="BK122" s="339">
        <v>23.464221999999999</v>
      </c>
    </row>
    <row r="123" spans="1:63">
      <c r="A123" s="316">
        <v>108</v>
      </c>
      <c r="B123" s="310">
        <v>39814</v>
      </c>
      <c r="C123" s="51">
        <v>825.88</v>
      </c>
      <c r="D123" s="94">
        <v>61.267651000000001</v>
      </c>
      <c r="E123" s="51">
        <v>8000.86</v>
      </c>
      <c r="F123" s="89">
        <v>55.623848000000002</v>
      </c>
      <c r="G123" s="72">
        <v>1476.420044</v>
      </c>
      <c r="H123" s="94">
        <v>25.205646999999999</v>
      </c>
      <c r="I123" s="51">
        <v>443.52999899999998</v>
      </c>
      <c r="J123" s="89">
        <v>35.624073000000003</v>
      </c>
      <c r="K123" s="113">
        <v>6.2583299999999999</v>
      </c>
      <c r="L123" s="105">
        <v>6.5033560000000001</v>
      </c>
      <c r="M123" s="105">
        <v>14.818349</v>
      </c>
      <c r="N123" s="105">
        <v>6.1974229999999997</v>
      </c>
      <c r="O123" s="94">
        <v>17.779420999999999</v>
      </c>
      <c r="P123" s="51">
        <v>8335.6396480000003</v>
      </c>
      <c r="Q123" s="89">
        <v>15.151740999999999</v>
      </c>
      <c r="R123" s="113">
        <v>6.0492049999999997</v>
      </c>
      <c r="S123" s="105">
        <v>5.9846069999999996</v>
      </c>
      <c r="T123" s="94">
        <v>4.728548</v>
      </c>
      <c r="U123" s="51">
        <v>3478.1000979999999</v>
      </c>
      <c r="V123" s="89">
        <v>5.7749300000000003</v>
      </c>
      <c r="W123" s="70">
        <v>39301</v>
      </c>
      <c r="X123" s="94">
        <v>17.904913000000001</v>
      </c>
      <c r="Y123" s="69">
        <v>8694.9003909999992</v>
      </c>
      <c r="Z123" s="89">
        <v>11.938250999999999</v>
      </c>
      <c r="AA123" s="72">
        <v>1990.656982</v>
      </c>
      <c r="AB123" s="94">
        <v>17.234093000000001</v>
      </c>
      <c r="AC123" s="51">
        <v>2973.919922</v>
      </c>
      <c r="AD123" s="89">
        <v>11.248144999999999</v>
      </c>
      <c r="AE123" s="72">
        <v>4338.3500979999999</v>
      </c>
      <c r="AF123" s="94">
        <v>10.588112000000001</v>
      </c>
      <c r="AG123" s="51">
        <v>13278.209961</v>
      </c>
      <c r="AH123" s="89">
        <v>6.119186</v>
      </c>
      <c r="AI123" s="72">
        <v>9424.2402340000008</v>
      </c>
      <c r="AJ123" s="94">
        <v>3.1637059999999999</v>
      </c>
      <c r="AK123" s="51">
        <v>1332.67</v>
      </c>
      <c r="AL123" s="89">
        <v>8.4364641235413611</v>
      </c>
      <c r="AM123" s="72">
        <v>17934</v>
      </c>
      <c r="AN123" s="89">
        <v>16.792202</v>
      </c>
      <c r="AO123" s="70">
        <v>7994.0498049999997</v>
      </c>
      <c r="AP123" s="89">
        <v>25.923769</v>
      </c>
      <c r="AQ123" s="72">
        <v>1162.1099850000001</v>
      </c>
      <c r="AR123" s="94">
        <v>20.613384</v>
      </c>
      <c r="AS123" s="291">
        <v>884.45001200000002</v>
      </c>
      <c r="AT123" s="89">
        <v>11.769653999999999</v>
      </c>
      <c r="AU123" s="72">
        <v>19565.140625</v>
      </c>
      <c r="AV123" s="89">
        <v>19.914724</v>
      </c>
      <c r="AW123" s="71">
        <v>248.60000600000001</v>
      </c>
      <c r="AX123" s="94">
        <v>9.6746820000000007</v>
      </c>
      <c r="AY123" s="51">
        <v>1746.469971</v>
      </c>
      <c r="AZ123" s="94">
        <v>6.8284200000000004</v>
      </c>
      <c r="BA123" s="51">
        <v>8450.3916019999997</v>
      </c>
      <c r="BB123" s="89">
        <v>16.130303999999999</v>
      </c>
      <c r="BC123" s="72">
        <v>5290.0498049999997</v>
      </c>
      <c r="BD123" s="89">
        <v>11.286617</v>
      </c>
      <c r="BE123" s="72">
        <v>4247.9501950000003</v>
      </c>
      <c r="BF123" s="94">
        <v>7.2104210000000002</v>
      </c>
      <c r="BG123" s="291">
        <v>437.69</v>
      </c>
      <c r="BH123" s="89">
        <v>14.782524</v>
      </c>
      <c r="BI123" s="72">
        <v>4149.6400000000003</v>
      </c>
      <c r="BJ123" s="94">
        <v>12.057164</v>
      </c>
      <c r="BK123" s="339">
        <v>20.793555999999999</v>
      </c>
    </row>
    <row r="124" spans="1:63">
      <c r="A124" s="316">
        <v>109</v>
      </c>
      <c r="B124" s="310">
        <v>39845</v>
      </c>
      <c r="C124" s="51">
        <v>735.09</v>
      </c>
      <c r="D124" s="94">
        <v>54.684483</v>
      </c>
      <c r="E124" s="51">
        <v>7062.93</v>
      </c>
      <c r="F124" s="89">
        <v>49.234580999999999</v>
      </c>
      <c r="G124" s="72">
        <v>1377.839966</v>
      </c>
      <c r="H124" s="94">
        <v>23.878582000000002</v>
      </c>
      <c r="I124" s="51">
        <v>389.01998900000001</v>
      </c>
      <c r="J124" s="89">
        <v>31.355259</v>
      </c>
      <c r="K124" s="113">
        <v>6.2327490000000001</v>
      </c>
      <c r="L124" s="105">
        <v>5.5952279999999996</v>
      </c>
      <c r="M124" s="105">
        <v>13.045975</v>
      </c>
      <c r="N124" s="105">
        <v>5.4249619999999998</v>
      </c>
      <c r="O124" s="94">
        <v>15.984499</v>
      </c>
      <c r="P124" s="51">
        <v>7473.9702150000003</v>
      </c>
      <c r="Q124" s="89">
        <v>13.568388000000001</v>
      </c>
      <c r="R124" s="113">
        <v>5.4697560000000003</v>
      </c>
      <c r="S124" s="105">
        <v>5.3141100000000003</v>
      </c>
      <c r="T124" s="94">
        <v>4.3379649999999996</v>
      </c>
      <c r="U124" s="51">
        <v>3296.8999020000001</v>
      </c>
      <c r="V124" s="89">
        <v>5.5809389999999999</v>
      </c>
      <c r="W124" s="70">
        <v>38183</v>
      </c>
      <c r="X124" s="94">
        <v>17.249248999999999</v>
      </c>
      <c r="Y124" s="69">
        <v>8123</v>
      </c>
      <c r="Z124" s="89">
        <v>10.787317</v>
      </c>
      <c r="AA124" s="72">
        <v>2082.8520509999998</v>
      </c>
      <c r="AB124" s="94">
        <v>16.685006999999999</v>
      </c>
      <c r="AC124" s="51">
        <v>2702.4799800000001</v>
      </c>
      <c r="AD124" s="89">
        <v>10.145261</v>
      </c>
      <c r="AE124" s="72">
        <v>3843.73999</v>
      </c>
      <c r="AF124" s="94">
        <v>9.2150719999999993</v>
      </c>
      <c r="AG124" s="51">
        <v>12811.570313</v>
      </c>
      <c r="AH124" s="89">
        <v>5.8749079999999996</v>
      </c>
      <c r="AI124" s="72">
        <v>8891.6103519999997</v>
      </c>
      <c r="AJ124" s="94">
        <v>2.7796609999999999</v>
      </c>
      <c r="AK124" s="51">
        <v>1285.48</v>
      </c>
      <c r="AL124" s="89">
        <v>8.1377279458004974</v>
      </c>
      <c r="AM124" s="72">
        <v>15282</v>
      </c>
      <c r="AN124" s="89">
        <v>14.456535000000001</v>
      </c>
      <c r="AO124" s="70">
        <v>7568.419922</v>
      </c>
      <c r="AP124" s="89">
        <v>22.664068</v>
      </c>
      <c r="AQ124" s="72">
        <v>1063.030029</v>
      </c>
      <c r="AR124" s="94">
        <v>16.938251000000001</v>
      </c>
      <c r="AS124" s="291">
        <v>890.669983</v>
      </c>
      <c r="AT124" s="89">
        <v>11.736074</v>
      </c>
      <c r="AU124" s="72">
        <v>17752.179688</v>
      </c>
      <c r="AV124" s="89">
        <v>17.174561000000001</v>
      </c>
      <c r="AW124" s="71">
        <v>219.80999800000001</v>
      </c>
      <c r="AX124" s="94">
        <v>8.4969560000000008</v>
      </c>
      <c r="AY124" s="51">
        <v>1594.869995</v>
      </c>
      <c r="AZ124" s="94">
        <v>6.0767660000000001</v>
      </c>
      <c r="BA124" s="51">
        <v>7620.8920900000003</v>
      </c>
      <c r="BB124" s="89">
        <v>14.271098</v>
      </c>
      <c r="BC124" s="72">
        <v>4690.669922</v>
      </c>
      <c r="BD124" s="89">
        <v>10.010365999999999</v>
      </c>
      <c r="BE124" s="72">
        <v>4557.1289059999999</v>
      </c>
      <c r="BF124" s="94">
        <v>7.2210089999999996</v>
      </c>
      <c r="BG124" s="291">
        <v>431.52</v>
      </c>
      <c r="BH124" s="89">
        <v>14.294174</v>
      </c>
      <c r="BI124" s="72">
        <v>3830.09</v>
      </c>
      <c r="BJ124" s="94">
        <v>10.884031999999999</v>
      </c>
      <c r="BK124" s="339">
        <v>18.774273000000001</v>
      </c>
    </row>
    <row r="125" spans="1:63">
      <c r="A125" s="316">
        <v>110</v>
      </c>
      <c r="B125" s="310">
        <v>39873</v>
      </c>
      <c r="C125" s="51">
        <v>797.87</v>
      </c>
      <c r="D125" s="94">
        <v>58.819251999999999</v>
      </c>
      <c r="E125" s="51">
        <v>7608.92</v>
      </c>
      <c r="F125" s="89">
        <v>53.027240999999997</v>
      </c>
      <c r="G125" s="72">
        <v>1528.589966</v>
      </c>
      <c r="H125" s="94">
        <v>26.298525000000001</v>
      </c>
      <c r="I125" s="51">
        <v>422.75</v>
      </c>
      <c r="J125" s="89">
        <v>33.677864</v>
      </c>
      <c r="K125" s="113">
        <v>6.3247619999999998</v>
      </c>
      <c r="L125" s="105">
        <v>6.1152040000000003</v>
      </c>
      <c r="M125" s="105">
        <v>14.276114</v>
      </c>
      <c r="N125" s="105">
        <v>5.896236</v>
      </c>
      <c r="O125" s="94">
        <v>17.415588</v>
      </c>
      <c r="P125" s="51">
        <v>8113.1401370000003</v>
      </c>
      <c r="Q125" s="89">
        <v>14.644162</v>
      </c>
      <c r="R125" s="113">
        <v>5.9791619999999996</v>
      </c>
      <c r="S125" s="105">
        <v>5.8072840000000001</v>
      </c>
      <c r="T125" s="94">
        <v>4.5997380000000003</v>
      </c>
      <c r="U125" s="51">
        <v>3532.3000489999999</v>
      </c>
      <c r="V125" s="89">
        <v>6.6603199999999996</v>
      </c>
      <c r="W125" s="70">
        <v>40926</v>
      </c>
      <c r="X125" s="94">
        <v>19.014517000000001</v>
      </c>
      <c r="Y125" s="69">
        <v>8720.4003909999992</v>
      </c>
      <c r="Z125" s="89">
        <v>11.766685000000001</v>
      </c>
      <c r="AA125" s="72">
        <v>2373.2128910000001</v>
      </c>
      <c r="AB125" s="94">
        <v>19.581381</v>
      </c>
      <c r="AC125" s="51">
        <v>2807.3400879999999</v>
      </c>
      <c r="AD125" s="89">
        <v>11.093358</v>
      </c>
      <c r="AE125" s="72">
        <v>4084.76001</v>
      </c>
      <c r="AF125" s="94">
        <v>10.226067</v>
      </c>
      <c r="AG125" s="51">
        <v>13576.019531</v>
      </c>
      <c r="AH125" s="89">
        <v>6.2107910000000004</v>
      </c>
      <c r="AI125" s="72">
        <v>9708.5</v>
      </c>
      <c r="AJ125" s="94">
        <v>3.15625</v>
      </c>
      <c r="AK125" s="51">
        <v>1434.07</v>
      </c>
      <c r="AL125" s="89">
        <v>9.0783765715795806</v>
      </c>
      <c r="AM125" s="72">
        <v>15875</v>
      </c>
      <c r="AN125" s="89">
        <v>15.538320000000001</v>
      </c>
      <c r="AO125" s="70">
        <v>8109.5297849999997</v>
      </c>
      <c r="AP125" s="89">
        <v>24.293917</v>
      </c>
      <c r="AQ125" s="72">
        <v>1206.26001</v>
      </c>
      <c r="AR125" s="94">
        <v>22.112963000000001</v>
      </c>
      <c r="AS125" s="291">
        <v>872.54998799999998</v>
      </c>
      <c r="AT125" s="89">
        <v>11.736074</v>
      </c>
      <c r="AU125" s="72">
        <v>19626.75</v>
      </c>
      <c r="AV125" s="89">
        <v>19.648620999999999</v>
      </c>
      <c r="AW125" s="71">
        <v>216.979996</v>
      </c>
      <c r="AX125" s="94">
        <v>9.0027259999999991</v>
      </c>
      <c r="AY125" s="51">
        <v>1699.98999</v>
      </c>
      <c r="AZ125" s="94">
        <v>6.6696200000000001</v>
      </c>
      <c r="BA125" s="51">
        <v>7814.9921880000002</v>
      </c>
      <c r="BB125" s="89">
        <v>15.465939000000001</v>
      </c>
      <c r="BC125" s="72">
        <v>4927.4301759999998</v>
      </c>
      <c r="BD125" s="89">
        <v>10.858824</v>
      </c>
      <c r="BE125" s="72">
        <v>5210.8159180000002</v>
      </c>
      <c r="BF125" s="94">
        <v>8.5445080000000004</v>
      </c>
      <c r="BG125" s="291">
        <v>431.5</v>
      </c>
      <c r="BH125" s="89">
        <v>14.683532</v>
      </c>
      <c r="BI125" s="72">
        <v>3926.14</v>
      </c>
      <c r="BJ125" s="94">
        <v>11.383698000000001</v>
      </c>
      <c r="BK125" s="339">
        <v>20.504048999999998</v>
      </c>
    </row>
    <row r="126" spans="1:63">
      <c r="A126" s="316">
        <v>111</v>
      </c>
      <c r="B126" s="310">
        <v>39904</v>
      </c>
      <c r="C126" s="51">
        <v>872.81</v>
      </c>
      <c r="D126" s="94">
        <v>65.125564999999995</v>
      </c>
      <c r="E126" s="51">
        <v>8168.12</v>
      </c>
      <c r="F126" s="89">
        <v>57.240257</v>
      </c>
      <c r="G126" s="72">
        <v>1717.3000489999999</v>
      </c>
      <c r="H126" s="94">
        <v>29.782458999999999</v>
      </c>
      <c r="I126" s="51">
        <v>487.55999800000001</v>
      </c>
      <c r="J126" s="89">
        <v>38.986412000000001</v>
      </c>
      <c r="K126" s="113">
        <v>6.3486690000000001</v>
      </c>
      <c r="L126" s="105">
        <v>7.3298690000000004</v>
      </c>
      <c r="M126" s="105">
        <v>16.888919999999999</v>
      </c>
      <c r="N126" s="105">
        <v>6.4631809999999996</v>
      </c>
      <c r="O126" s="94">
        <v>20.186036999999999</v>
      </c>
      <c r="P126" s="51">
        <v>8962.6103519999997</v>
      </c>
      <c r="Q126" s="89">
        <v>16.303782000000002</v>
      </c>
      <c r="R126" s="113">
        <v>6.743271</v>
      </c>
      <c r="S126" s="105">
        <v>6.5331960000000002</v>
      </c>
      <c r="T126" s="94">
        <v>5.094201</v>
      </c>
      <c r="U126" s="51">
        <v>3744.6999510000001</v>
      </c>
      <c r="V126" s="89">
        <v>7.3069519999999999</v>
      </c>
      <c r="W126" s="70">
        <v>47290</v>
      </c>
      <c r="X126" s="94">
        <v>22.746818999999999</v>
      </c>
      <c r="Y126" s="69">
        <v>9324.7998050000006</v>
      </c>
      <c r="Z126" s="89">
        <v>13.396578</v>
      </c>
      <c r="AA126" s="72">
        <v>2477.5690920000002</v>
      </c>
      <c r="AB126" s="94">
        <v>21.949261</v>
      </c>
      <c r="AC126" s="51">
        <v>3159.8500979999999</v>
      </c>
      <c r="AD126" s="89">
        <v>12.351032999999999</v>
      </c>
      <c r="AE126" s="72">
        <v>4769.4501950000003</v>
      </c>
      <c r="AF126" s="94">
        <v>11.810869</v>
      </c>
      <c r="AG126" s="51">
        <v>15520.990234000001</v>
      </c>
      <c r="AH126" s="89">
        <v>7.2489759999999999</v>
      </c>
      <c r="AI126" s="72">
        <v>11403.25</v>
      </c>
      <c r="AJ126" s="94">
        <v>3.836716</v>
      </c>
      <c r="AK126" s="51">
        <v>1722.77</v>
      </c>
      <c r="AL126" s="89">
        <v>10.905991204209109</v>
      </c>
      <c r="AM126" s="72">
        <v>19177</v>
      </c>
      <c r="AN126" s="89">
        <v>18.46405</v>
      </c>
      <c r="AO126" s="70">
        <v>8828.2597659999992</v>
      </c>
      <c r="AP126" s="89">
        <v>26.169775000000001</v>
      </c>
      <c r="AQ126" s="72">
        <v>1369.3599850000001</v>
      </c>
      <c r="AR126" s="94">
        <v>26.588387999999998</v>
      </c>
      <c r="AS126" s="291">
        <v>990.73999000000003</v>
      </c>
      <c r="AT126" s="89">
        <v>13.650115</v>
      </c>
      <c r="AU126" s="72">
        <v>21898.849609000001</v>
      </c>
      <c r="AV126" s="89">
        <v>22.467891999999999</v>
      </c>
      <c r="AW126" s="71">
        <v>240.759995</v>
      </c>
      <c r="AX126" s="94">
        <v>10.007044</v>
      </c>
      <c r="AY126" s="51">
        <v>1920.280029</v>
      </c>
      <c r="AZ126" s="94">
        <v>7.7494630000000004</v>
      </c>
      <c r="BA126" s="51">
        <v>9037.9912110000005</v>
      </c>
      <c r="BB126" s="89">
        <v>17.881364999999999</v>
      </c>
      <c r="BC126" s="72">
        <v>5225.919922</v>
      </c>
      <c r="BD126" s="89">
        <v>11.564683</v>
      </c>
      <c r="BE126" s="72">
        <v>5992.5419920000004</v>
      </c>
      <c r="BF126" s="94">
        <v>10.820928</v>
      </c>
      <c r="BG126" s="291">
        <v>491.69</v>
      </c>
      <c r="BH126" s="89">
        <v>17.415661</v>
      </c>
      <c r="BI126" s="72">
        <v>4243.71</v>
      </c>
      <c r="BJ126" s="94">
        <v>12.741489</v>
      </c>
      <c r="BK126" s="339">
        <v>23.12406</v>
      </c>
    </row>
    <row r="127" spans="1:63">
      <c r="A127" s="316">
        <v>112</v>
      </c>
      <c r="B127" s="310">
        <v>39934</v>
      </c>
      <c r="C127" s="51">
        <v>919.14</v>
      </c>
      <c r="D127" s="94">
        <v>68.932388000000003</v>
      </c>
      <c r="E127" s="51">
        <v>8500.33</v>
      </c>
      <c r="F127" s="89">
        <v>59.946384000000002</v>
      </c>
      <c r="G127" s="72">
        <v>1774.329956</v>
      </c>
      <c r="H127" s="94">
        <v>30.738151999999999</v>
      </c>
      <c r="I127" s="51">
        <v>501.57998700000002</v>
      </c>
      <c r="J127" s="89">
        <v>40.312199</v>
      </c>
      <c r="K127" s="113">
        <v>6.4029429999999996</v>
      </c>
      <c r="L127" s="105">
        <v>7.5864130000000003</v>
      </c>
      <c r="M127" s="105">
        <v>17.520443</v>
      </c>
      <c r="N127" s="105">
        <v>6.8777590000000002</v>
      </c>
      <c r="O127" s="94">
        <v>21.059822</v>
      </c>
      <c r="P127" s="51">
        <v>9408.2900389999995</v>
      </c>
      <c r="Q127" s="89">
        <v>17.180754</v>
      </c>
      <c r="R127" s="113">
        <v>7.711144</v>
      </c>
      <c r="S127" s="105">
        <v>7.2147759999999996</v>
      </c>
      <c r="T127" s="94">
        <v>5.5595759999999999</v>
      </c>
      <c r="U127" s="51">
        <v>3813.3000489999999</v>
      </c>
      <c r="V127" s="89">
        <v>8.1923429999999993</v>
      </c>
      <c r="W127" s="70">
        <v>53198</v>
      </c>
      <c r="X127" s="94">
        <v>27.840896999999998</v>
      </c>
      <c r="Y127" s="69">
        <v>10370.099609000001</v>
      </c>
      <c r="Z127" s="89">
        <v>16.513387999999999</v>
      </c>
      <c r="AA127" s="72">
        <v>2632.929932</v>
      </c>
      <c r="AB127" s="94">
        <v>25.648661000000001</v>
      </c>
      <c r="AC127" s="51">
        <v>3277.6499020000001</v>
      </c>
      <c r="AD127" s="89">
        <v>14.150480999999999</v>
      </c>
      <c r="AE127" s="72">
        <v>4940.8198240000002</v>
      </c>
      <c r="AF127" s="94">
        <v>13.21123</v>
      </c>
      <c r="AG127" s="51">
        <v>18171</v>
      </c>
      <c r="AH127" s="89">
        <v>8.6596860000000007</v>
      </c>
      <c r="AI127" s="72">
        <v>14625.25</v>
      </c>
      <c r="AJ127" s="94">
        <v>5.4772939999999997</v>
      </c>
      <c r="AK127" s="51">
        <v>1916.83</v>
      </c>
      <c r="AL127" s="89">
        <v>12.134487552002962</v>
      </c>
      <c r="AM127" s="72">
        <v>19884</v>
      </c>
      <c r="AN127" s="89">
        <v>21.045573999999998</v>
      </c>
      <c r="AO127" s="70">
        <v>9522.5</v>
      </c>
      <c r="AP127" s="89">
        <v>28.814420999999999</v>
      </c>
      <c r="AQ127" s="72">
        <v>1395.8900149999999</v>
      </c>
      <c r="AR127" s="94">
        <v>28.056892000000001</v>
      </c>
      <c r="AS127" s="291">
        <v>1044.1099850000001</v>
      </c>
      <c r="AT127" s="89">
        <v>14.808615</v>
      </c>
      <c r="AU127" s="72">
        <v>24331.710938</v>
      </c>
      <c r="AV127" s="89">
        <v>26.42351</v>
      </c>
      <c r="AW127" s="71">
        <v>259.45001200000002</v>
      </c>
      <c r="AX127" s="94">
        <v>11.488232</v>
      </c>
      <c r="AY127" s="51">
        <v>2329.080078</v>
      </c>
      <c r="AZ127" s="94">
        <v>9.8667999999999996</v>
      </c>
      <c r="BA127" s="51">
        <v>9424.2900389999995</v>
      </c>
      <c r="BB127" s="89">
        <v>20.528552999999999</v>
      </c>
      <c r="BC127" s="72">
        <v>5349.7402339999999</v>
      </c>
      <c r="BD127" s="89">
        <v>12.926492</v>
      </c>
      <c r="BE127" s="72">
        <v>6890.408203</v>
      </c>
      <c r="BF127" s="94">
        <v>11.932667</v>
      </c>
      <c r="BG127" s="291">
        <v>560.41</v>
      </c>
      <c r="BH127" s="89">
        <v>20.985903</v>
      </c>
      <c r="BI127" s="72">
        <v>4417.9399999999996</v>
      </c>
      <c r="BJ127" s="94">
        <v>14.913956000000001</v>
      </c>
      <c r="BK127" s="339">
        <v>25.548645</v>
      </c>
    </row>
    <row r="128" spans="1:63">
      <c r="A128" s="316">
        <v>113</v>
      </c>
      <c r="B128" s="310">
        <v>39965</v>
      </c>
      <c r="C128" s="51">
        <v>919.32</v>
      </c>
      <c r="D128" s="94">
        <v>68.500313000000006</v>
      </c>
      <c r="E128" s="51">
        <v>8447</v>
      </c>
      <c r="F128" s="89">
        <v>59.609710999999997</v>
      </c>
      <c r="G128" s="72">
        <v>1835.040039</v>
      </c>
      <c r="H128" s="94">
        <v>31.606943000000001</v>
      </c>
      <c r="I128" s="51">
        <v>508.27999899999998</v>
      </c>
      <c r="J128" s="89">
        <v>41.043399999999998</v>
      </c>
      <c r="K128" s="113">
        <v>6.4385579999999996</v>
      </c>
      <c r="L128" s="105">
        <v>7.5790850000000001</v>
      </c>
      <c r="M128" s="105">
        <v>17.722839</v>
      </c>
      <c r="N128" s="105">
        <v>6.8458699999999997</v>
      </c>
      <c r="O128" s="94">
        <v>21.213539000000001</v>
      </c>
      <c r="P128" s="51">
        <v>9428.1201170000004</v>
      </c>
      <c r="Q128" s="89">
        <v>17.157876999999999</v>
      </c>
      <c r="R128" s="113">
        <v>7.6092649999999997</v>
      </c>
      <c r="S128" s="105">
        <v>7.1316579999999998</v>
      </c>
      <c r="T128" s="94">
        <v>5.493093</v>
      </c>
      <c r="U128" s="51">
        <v>3947.8000489999999</v>
      </c>
      <c r="V128" s="89">
        <v>8.3564849999999993</v>
      </c>
      <c r="W128" s="70">
        <v>51465</v>
      </c>
      <c r="X128" s="94">
        <v>26.716154</v>
      </c>
      <c r="Y128" s="69">
        <v>10374.900390999999</v>
      </c>
      <c r="Z128" s="89">
        <v>15.312416000000001</v>
      </c>
      <c r="AA128" s="72">
        <v>2959.3620609999998</v>
      </c>
      <c r="AB128" s="94">
        <v>26.334994999999999</v>
      </c>
      <c r="AC128" s="51">
        <v>3140.4399410000001</v>
      </c>
      <c r="AD128" s="89">
        <v>13.202381000000001</v>
      </c>
      <c r="AE128" s="72">
        <v>4808.6401370000003</v>
      </c>
      <c r="AF128" s="94">
        <v>12.282211999999999</v>
      </c>
      <c r="AG128" s="51">
        <v>18378.730468999998</v>
      </c>
      <c r="AH128" s="89">
        <v>8.390981</v>
      </c>
      <c r="AI128" s="72">
        <v>14493.839844</v>
      </c>
      <c r="AJ128" s="94">
        <v>5.7998159999999999</v>
      </c>
      <c r="AK128" s="51">
        <v>2026.78</v>
      </c>
      <c r="AL128" s="89">
        <v>12.830525753795884</v>
      </c>
      <c r="AM128" s="72">
        <v>19063</v>
      </c>
      <c r="AN128" s="89">
        <v>19.963787</v>
      </c>
      <c r="AO128" s="70">
        <v>9958.4404300000006</v>
      </c>
      <c r="AP128" s="89">
        <v>28.998947000000001</v>
      </c>
      <c r="AQ128" s="72">
        <v>1390.0699460000001</v>
      </c>
      <c r="AR128" s="94">
        <v>27.031271</v>
      </c>
      <c r="AS128" s="291">
        <v>1075.23999</v>
      </c>
      <c r="AT128" s="89">
        <v>14.942928999999999</v>
      </c>
      <c r="AU128" s="72">
        <v>24368.380859000001</v>
      </c>
      <c r="AV128" s="89">
        <v>26.509815</v>
      </c>
      <c r="AW128" s="71">
        <v>254.71000699999999</v>
      </c>
      <c r="AX128" s="94">
        <v>11.047489000000001</v>
      </c>
      <c r="AY128" s="51">
        <v>2333.139893</v>
      </c>
      <c r="AZ128" s="94">
        <v>9.5492019999999993</v>
      </c>
      <c r="BA128" s="51">
        <v>9787.7900389999995</v>
      </c>
      <c r="BB128" s="89">
        <v>20.719109</v>
      </c>
      <c r="BC128" s="72">
        <v>5403.9702150000003</v>
      </c>
      <c r="BD128" s="89">
        <v>12.627037</v>
      </c>
      <c r="BE128" s="72">
        <v>6432.1303710000002</v>
      </c>
      <c r="BF128" s="94">
        <v>10.683282</v>
      </c>
      <c r="BG128" s="291">
        <v>597.48</v>
      </c>
      <c r="BH128" s="89">
        <v>22.015405999999999</v>
      </c>
      <c r="BI128" s="72">
        <v>4249.21</v>
      </c>
      <c r="BJ128" s="94">
        <v>14.349112999999999</v>
      </c>
      <c r="BK128" s="339">
        <v>24.962403999999999</v>
      </c>
    </row>
    <row r="129" spans="1:63">
      <c r="A129" s="316">
        <v>114</v>
      </c>
      <c r="B129" s="310">
        <v>39995</v>
      </c>
      <c r="C129" s="51">
        <v>987.48</v>
      </c>
      <c r="D129" s="94">
        <v>74.026627000000005</v>
      </c>
      <c r="E129" s="51">
        <v>9171.61</v>
      </c>
      <c r="F129" s="89">
        <v>64.759567000000004</v>
      </c>
      <c r="G129" s="72">
        <v>1978.5</v>
      </c>
      <c r="H129" s="94">
        <v>34.316291999999997</v>
      </c>
      <c r="I129" s="51">
        <v>556.71002199999998</v>
      </c>
      <c r="J129" s="89">
        <v>44.651169000000003</v>
      </c>
      <c r="K129" s="113">
        <v>6.5306519999999999</v>
      </c>
      <c r="L129" s="105">
        <v>8.3853709999999992</v>
      </c>
      <c r="M129" s="105">
        <v>19.439267999999998</v>
      </c>
      <c r="N129" s="105">
        <v>7.4862789999999997</v>
      </c>
      <c r="O129" s="94">
        <v>23.114823999999999</v>
      </c>
      <c r="P129" s="51">
        <v>10158.389648</v>
      </c>
      <c r="Q129" s="89">
        <v>18.588266000000001</v>
      </c>
      <c r="R129" s="113">
        <v>8.3670080000000002</v>
      </c>
      <c r="S129" s="105">
        <v>7.8187790000000001</v>
      </c>
      <c r="T129" s="94">
        <v>5.954313</v>
      </c>
      <c r="U129" s="51">
        <v>4249.5</v>
      </c>
      <c r="V129" s="89">
        <v>9.4441109999999995</v>
      </c>
      <c r="W129" s="70">
        <v>54766</v>
      </c>
      <c r="X129" s="94">
        <v>29.294847000000001</v>
      </c>
      <c r="Y129" s="69">
        <v>10787.200194999999</v>
      </c>
      <c r="Z129" s="89">
        <v>17.375800999999999</v>
      </c>
      <c r="AA129" s="72">
        <v>3412.0620119999999</v>
      </c>
      <c r="AB129" s="94">
        <v>28.983861999999998</v>
      </c>
      <c r="AC129" s="51">
        <v>3426.2700199999999</v>
      </c>
      <c r="AD129" s="89">
        <v>14.952939000000001</v>
      </c>
      <c r="AE129" s="72">
        <v>5332.1401370000003</v>
      </c>
      <c r="AF129" s="94">
        <v>14.190928</v>
      </c>
      <c r="AG129" s="51">
        <v>20573.330077999999</v>
      </c>
      <c r="AH129" s="89">
        <v>9.49329</v>
      </c>
      <c r="AI129" s="72">
        <v>15670.309569999999</v>
      </c>
      <c r="AJ129" s="94">
        <v>5.7979529999999997</v>
      </c>
      <c r="AK129" s="51">
        <v>2323.2399999999998</v>
      </c>
      <c r="AL129" s="89">
        <v>14.707265047143128</v>
      </c>
      <c r="AM129" s="72">
        <v>20576</v>
      </c>
      <c r="AN129" s="89">
        <v>21.933848999999999</v>
      </c>
      <c r="AO129" s="70">
        <v>10356.830078000001</v>
      </c>
      <c r="AP129" s="89">
        <v>30.516615000000002</v>
      </c>
      <c r="AQ129" s="72">
        <v>1557.290039</v>
      </c>
      <c r="AR129" s="94">
        <v>32.546810000000001</v>
      </c>
      <c r="AS129" s="291">
        <v>1174.900024</v>
      </c>
      <c r="AT129" s="89">
        <v>16.584467</v>
      </c>
      <c r="AU129" s="72">
        <v>27043.5</v>
      </c>
      <c r="AV129" s="89">
        <v>29.503153000000001</v>
      </c>
      <c r="AW129" s="71">
        <v>283.17001299999998</v>
      </c>
      <c r="AX129" s="94">
        <v>12.860587000000001</v>
      </c>
      <c r="AY129" s="51">
        <v>2659.1999510000001</v>
      </c>
      <c r="AZ129" s="94">
        <v>11.231804</v>
      </c>
      <c r="BA129" s="51">
        <v>10855.088867</v>
      </c>
      <c r="BB129" s="89">
        <v>23.822244999999999</v>
      </c>
      <c r="BC129" s="72">
        <v>5950.6899409999996</v>
      </c>
      <c r="BD129" s="89">
        <v>14.165065</v>
      </c>
      <c r="BE129" s="72">
        <v>7077.6777339999999</v>
      </c>
      <c r="BF129" s="94">
        <v>11.996195</v>
      </c>
      <c r="BG129" s="291">
        <v>624</v>
      </c>
      <c r="BH129" s="89">
        <v>23.51585</v>
      </c>
      <c r="BI129" s="72">
        <v>4608.3599999999997</v>
      </c>
      <c r="BJ129" s="94">
        <v>15.84835</v>
      </c>
      <c r="BK129" s="339">
        <v>27.531791999999999</v>
      </c>
    </row>
    <row r="130" spans="1:63">
      <c r="A130" s="316">
        <v>115</v>
      </c>
      <c r="B130" s="310">
        <v>40026</v>
      </c>
      <c r="C130" s="51">
        <v>1020.62</v>
      </c>
      <c r="D130" s="94">
        <v>76.761146999999994</v>
      </c>
      <c r="E130" s="51">
        <v>9496.2800000000007</v>
      </c>
      <c r="F130" s="89">
        <v>67.244476000000006</v>
      </c>
      <c r="G130" s="72">
        <v>2009.0600589999999</v>
      </c>
      <c r="H130" s="94">
        <v>34.820827000000001</v>
      </c>
      <c r="I130" s="51">
        <v>572.07000700000003</v>
      </c>
      <c r="J130" s="89">
        <v>46.121848999999997</v>
      </c>
      <c r="K130" s="113">
        <v>6.5976910000000002</v>
      </c>
      <c r="L130" s="105">
        <v>8.8984609999999993</v>
      </c>
      <c r="M130" s="105">
        <v>20.305572999999999</v>
      </c>
      <c r="N130" s="105">
        <v>7.8314690000000002</v>
      </c>
      <c r="O130" s="94">
        <v>23.980526000000001</v>
      </c>
      <c r="P130" s="51">
        <v>10512.309569999999</v>
      </c>
      <c r="Q130" s="89">
        <v>19.270201</v>
      </c>
      <c r="R130" s="113">
        <v>8.6535460000000004</v>
      </c>
      <c r="S130" s="105">
        <v>8.1678800000000003</v>
      </c>
      <c r="T130" s="94">
        <v>6.1579170000000003</v>
      </c>
      <c r="U130" s="51">
        <v>4484.1000979999999</v>
      </c>
      <c r="V130" s="89">
        <v>10.112634</v>
      </c>
      <c r="W130" s="70">
        <v>56489</v>
      </c>
      <c r="X130" s="94">
        <v>29.605089</v>
      </c>
      <c r="Y130" s="69">
        <v>10868.200194999999</v>
      </c>
      <c r="Z130" s="89">
        <v>17.074242000000002</v>
      </c>
      <c r="AA130" s="72">
        <v>2667.7451169999999</v>
      </c>
      <c r="AB130" s="94">
        <v>27.218246000000001</v>
      </c>
      <c r="AC130" s="51">
        <v>3653.540039</v>
      </c>
      <c r="AD130" s="89">
        <v>16.110291</v>
      </c>
      <c r="AE130" s="72">
        <v>5464.6098629999997</v>
      </c>
      <c r="AF130" s="94">
        <v>14.733479000000001</v>
      </c>
      <c r="AG130" s="51">
        <v>19724.189452999999</v>
      </c>
      <c r="AH130" s="89">
        <v>8.9239420000000003</v>
      </c>
      <c r="AI130" s="72">
        <v>15666.639648</v>
      </c>
      <c r="AJ130" s="94">
        <v>4.9646119999999998</v>
      </c>
      <c r="AK130" s="51">
        <v>2341.54</v>
      </c>
      <c r="AL130" s="89">
        <v>14.823113151670738</v>
      </c>
      <c r="AM130" s="72">
        <v>22420</v>
      </c>
      <c r="AN130" s="89">
        <v>23.803208999999999</v>
      </c>
      <c r="AO130" s="70">
        <v>10492.530273</v>
      </c>
      <c r="AP130" s="89">
        <v>31.598768</v>
      </c>
      <c r="AQ130" s="72">
        <v>1591.849976</v>
      </c>
      <c r="AR130" s="94">
        <v>32.507731999999997</v>
      </c>
      <c r="AS130" s="291">
        <v>1174.2700199999999</v>
      </c>
      <c r="AT130" s="89">
        <v>16.448536000000001</v>
      </c>
      <c r="AU130" s="72">
        <v>28129.949218999998</v>
      </c>
      <c r="AV130" s="89">
        <v>30.681839</v>
      </c>
      <c r="AW130" s="71">
        <v>296.26998900000001</v>
      </c>
      <c r="AX130" s="94">
        <v>13.664839000000001</v>
      </c>
      <c r="AY130" s="51">
        <v>2592.8999020000001</v>
      </c>
      <c r="AZ130" s="94">
        <v>10.911811</v>
      </c>
      <c r="BA130" s="51">
        <v>11365.087890999999</v>
      </c>
      <c r="BB130" s="89">
        <v>25.138102</v>
      </c>
      <c r="BC130" s="72">
        <v>6217.1201170000004</v>
      </c>
      <c r="BD130" s="89">
        <v>15.040877</v>
      </c>
      <c r="BE130" s="72">
        <v>6825.9189450000003</v>
      </c>
      <c r="BF130" s="94">
        <v>11.477383</v>
      </c>
      <c r="BG130" s="291">
        <v>653.25</v>
      </c>
      <c r="BH130" s="89">
        <v>24.818211000000002</v>
      </c>
      <c r="BI130" s="72">
        <v>4908.8999999999996</v>
      </c>
      <c r="BJ130" s="94">
        <v>16.534041999999999</v>
      </c>
      <c r="BK130" s="339">
        <v>28.348845000000001</v>
      </c>
    </row>
    <row r="131" spans="1:63">
      <c r="A131" s="316">
        <v>116</v>
      </c>
      <c r="B131" s="310">
        <v>40057</v>
      </c>
      <c r="C131" s="51">
        <v>1057.08</v>
      </c>
      <c r="D131" s="94">
        <v>79.106078999999994</v>
      </c>
      <c r="E131" s="51">
        <v>9712.2800000000007</v>
      </c>
      <c r="F131" s="89">
        <v>68.929526999999993</v>
      </c>
      <c r="G131" s="72">
        <v>2122.419922</v>
      </c>
      <c r="H131" s="94">
        <v>36.751953</v>
      </c>
      <c r="I131" s="51">
        <v>604.28002900000001</v>
      </c>
      <c r="J131" s="89">
        <v>48.573070999999999</v>
      </c>
      <c r="K131" s="113">
        <v>6.6770180000000003</v>
      </c>
      <c r="L131" s="105">
        <v>9.3895630000000008</v>
      </c>
      <c r="M131" s="105">
        <v>21.592886</v>
      </c>
      <c r="N131" s="105">
        <v>8.0759760000000007</v>
      </c>
      <c r="O131" s="94">
        <v>25.436834000000001</v>
      </c>
      <c r="P131" s="51">
        <v>10945.110352</v>
      </c>
      <c r="Q131" s="89">
        <v>19.990438000000001</v>
      </c>
      <c r="R131" s="113">
        <v>9.1056469999999994</v>
      </c>
      <c r="S131" s="105">
        <v>8.5834790000000005</v>
      </c>
      <c r="T131" s="94">
        <v>6.4279999999999999</v>
      </c>
      <c r="U131" s="51">
        <v>4739.2998049999997</v>
      </c>
      <c r="V131" s="89">
        <v>11.275061000000001</v>
      </c>
      <c r="W131" s="70">
        <v>61518</v>
      </c>
      <c r="X131" s="94">
        <v>34.401103999999997</v>
      </c>
      <c r="Y131" s="69">
        <v>11395</v>
      </c>
      <c r="Z131" s="89">
        <v>18.294853</v>
      </c>
      <c r="AA131" s="72">
        <v>2779.4260250000002</v>
      </c>
      <c r="AB131" s="94">
        <v>28.333003999999999</v>
      </c>
      <c r="AC131" s="51">
        <v>3795.4099120000001</v>
      </c>
      <c r="AD131" s="89">
        <v>17.175056000000001</v>
      </c>
      <c r="AE131" s="72">
        <v>5675.1601559999999</v>
      </c>
      <c r="AF131" s="94">
        <v>15.635384</v>
      </c>
      <c r="AG131" s="51">
        <v>20955.25</v>
      </c>
      <c r="AH131" s="89">
        <v>9.6046849999999999</v>
      </c>
      <c r="AI131" s="72">
        <v>17126.839843999998</v>
      </c>
      <c r="AJ131" s="94">
        <v>5.4157710000000003</v>
      </c>
      <c r="AK131" s="51">
        <v>2467.59</v>
      </c>
      <c r="AL131" s="89">
        <v>15.621072363457895</v>
      </c>
      <c r="AM131" s="72">
        <v>23473</v>
      </c>
      <c r="AN131" s="89">
        <v>25.435784999999999</v>
      </c>
      <c r="AO131" s="70">
        <v>10133.230469</v>
      </c>
      <c r="AP131" s="89">
        <v>30.733051</v>
      </c>
      <c r="AQ131" s="72">
        <v>1673.1400149999999</v>
      </c>
      <c r="AR131" s="94">
        <v>37.033340000000003</v>
      </c>
      <c r="AS131" s="291">
        <v>1202.079956</v>
      </c>
      <c r="AT131" s="89">
        <v>17.230179</v>
      </c>
      <c r="AU131" s="72">
        <v>29232.240234000001</v>
      </c>
      <c r="AV131" s="89">
        <v>31.585730000000002</v>
      </c>
      <c r="AW131" s="71">
        <v>311.35000600000001</v>
      </c>
      <c r="AX131" s="94">
        <v>14.786357000000001</v>
      </c>
      <c r="AY131" s="51">
        <v>2672.570068</v>
      </c>
      <c r="AZ131" s="94">
        <v>11.466469</v>
      </c>
      <c r="BA131" s="51">
        <v>11756.087890999999</v>
      </c>
      <c r="BB131" s="89">
        <v>26.332896999999999</v>
      </c>
      <c r="BC131" s="72">
        <v>6323.1801759999998</v>
      </c>
      <c r="BD131" s="89">
        <v>15.721266</v>
      </c>
      <c r="BE131" s="72">
        <v>7509.1357420000004</v>
      </c>
      <c r="BF131" s="94">
        <v>13.044404999999999</v>
      </c>
      <c r="BG131" s="291">
        <v>717.07</v>
      </c>
      <c r="BH131" s="89">
        <v>27.830324000000001</v>
      </c>
      <c r="BI131" s="72">
        <v>5133.8999999999996</v>
      </c>
      <c r="BJ131" s="94">
        <v>17.153379000000001</v>
      </c>
      <c r="BK131" s="339">
        <v>29.727633000000001</v>
      </c>
    </row>
    <row r="132" spans="1:63">
      <c r="A132" s="316">
        <v>117</v>
      </c>
      <c r="B132" s="310">
        <v>40087</v>
      </c>
      <c r="C132" s="51">
        <v>1036.19</v>
      </c>
      <c r="D132" s="94">
        <v>77.954787999999994</v>
      </c>
      <c r="E132" s="51">
        <v>9712.73</v>
      </c>
      <c r="F132" s="89">
        <v>69.031372000000005</v>
      </c>
      <c r="G132" s="72">
        <v>2045.1099850000001</v>
      </c>
      <c r="H132" s="94">
        <v>35.664295000000003</v>
      </c>
      <c r="I132" s="51">
        <v>562.77002000000005</v>
      </c>
      <c r="J132" s="89">
        <v>45.527259999999998</v>
      </c>
      <c r="K132" s="113">
        <v>6.7046039999999998</v>
      </c>
      <c r="L132" s="105">
        <v>8.7958429999999996</v>
      </c>
      <c r="M132" s="105">
        <v>20.159835999999999</v>
      </c>
      <c r="N132" s="105">
        <v>7.9896779999999996</v>
      </c>
      <c r="O132" s="94">
        <v>23.956251000000002</v>
      </c>
      <c r="P132" s="51">
        <v>10655.469727</v>
      </c>
      <c r="Q132" s="89">
        <v>19.560172999999999</v>
      </c>
      <c r="R132" s="113">
        <v>8.9146180000000008</v>
      </c>
      <c r="S132" s="105">
        <v>8.300872</v>
      </c>
      <c r="T132" s="94">
        <v>6.2243979999999999</v>
      </c>
      <c r="U132" s="51">
        <v>4646.8999020000001</v>
      </c>
      <c r="V132" s="89">
        <v>10.940799999999999</v>
      </c>
      <c r="W132" s="70">
        <v>61546</v>
      </c>
      <c r="X132" s="94">
        <v>35.006335999999997</v>
      </c>
      <c r="Y132" s="69">
        <v>10910.799805000001</v>
      </c>
      <c r="Z132" s="89">
        <v>17.124500000000001</v>
      </c>
      <c r="AA132" s="72">
        <v>2995.8479000000002</v>
      </c>
      <c r="AB132" s="94">
        <v>28.873075</v>
      </c>
      <c r="AC132" s="51">
        <v>3607.6899410000001</v>
      </c>
      <c r="AD132" s="89">
        <v>16.202883</v>
      </c>
      <c r="AE132" s="72">
        <v>5414.9599609999996</v>
      </c>
      <c r="AF132" s="94">
        <v>14.796900000000001</v>
      </c>
      <c r="AG132" s="51">
        <v>21752.869140999999</v>
      </c>
      <c r="AH132" s="89">
        <v>9.6108709999999995</v>
      </c>
      <c r="AI132" s="72">
        <v>15896.280273</v>
      </c>
      <c r="AJ132" s="94">
        <v>5.2274779999999996</v>
      </c>
      <c r="AK132" s="51">
        <v>2367.6999999999998</v>
      </c>
      <c r="AL132" s="89">
        <v>14.988718966667578</v>
      </c>
      <c r="AM132" s="72">
        <v>22060</v>
      </c>
      <c r="AN132" s="89">
        <v>23.915368999999998</v>
      </c>
      <c r="AO132" s="70">
        <v>10034.740234000001</v>
      </c>
      <c r="AP132" s="89">
        <v>29.527228999999998</v>
      </c>
      <c r="AQ132" s="72">
        <v>1580.6899410000001</v>
      </c>
      <c r="AR132" s="94">
        <v>33.516025999999997</v>
      </c>
      <c r="AS132" s="291">
        <v>1243.2299800000001</v>
      </c>
      <c r="AT132" s="89">
        <v>17.824909000000002</v>
      </c>
      <c r="AU132" s="72">
        <v>28646.029297000001</v>
      </c>
      <c r="AV132" s="89">
        <v>31.527885000000001</v>
      </c>
      <c r="AW132" s="71">
        <v>302.35998499999999</v>
      </c>
      <c r="AX132" s="94">
        <v>14.321517999999999</v>
      </c>
      <c r="AY132" s="51">
        <v>2651.1298830000001</v>
      </c>
      <c r="AZ132" s="94">
        <v>11.178474</v>
      </c>
      <c r="BA132" s="51">
        <v>11414.788086</v>
      </c>
      <c r="BB132" s="89">
        <v>25.517073</v>
      </c>
      <c r="BC132" s="72">
        <v>6285.7597660000001</v>
      </c>
      <c r="BD132" s="89">
        <v>15.475168999999999</v>
      </c>
      <c r="BE132" s="72">
        <v>7340.0463870000003</v>
      </c>
      <c r="BF132" s="94">
        <v>12.292657999999999</v>
      </c>
      <c r="BG132" s="291">
        <v>685.24</v>
      </c>
      <c r="BH132" s="89">
        <v>25.559549000000001</v>
      </c>
      <c r="BI132" s="72">
        <v>5044.55</v>
      </c>
      <c r="BJ132" s="94">
        <v>17.131267999999999</v>
      </c>
      <c r="BK132" s="339">
        <v>28.925160999999999</v>
      </c>
    </row>
    <row r="133" spans="1:63">
      <c r="A133" s="316">
        <v>118</v>
      </c>
      <c r="B133" s="310">
        <v>40118</v>
      </c>
      <c r="C133" s="51">
        <v>1095.6300000000001</v>
      </c>
      <c r="D133" s="94">
        <v>82.757339000000002</v>
      </c>
      <c r="E133" s="51">
        <v>10344.84</v>
      </c>
      <c r="F133" s="89">
        <v>73.737419000000003</v>
      </c>
      <c r="G133" s="72">
        <v>2144.6000979999999</v>
      </c>
      <c r="H133" s="94">
        <v>37.928139000000002</v>
      </c>
      <c r="I133" s="51">
        <v>579.72997999999995</v>
      </c>
      <c r="J133" s="89">
        <v>46.949714999999998</v>
      </c>
      <c r="K133" s="113">
        <v>6.7967310000000003</v>
      </c>
      <c r="L133" s="105">
        <v>9.1183560000000003</v>
      </c>
      <c r="M133" s="105">
        <v>20.831835000000002</v>
      </c>
      <c r="N133" s="105">
        <v>8.471508</v>
      </c>
      <c r="O133" s="94">
        <v>24.886669000000001</v>
      </c>
      <c r="P133" s="51">
        <v>11207.219727</v>
      </c>
      <c r="Q133" s="89">
        <v>20.660532</v>
      </c>
      <c r="R133" s="113">
        <v>9.2521000000000004</v>
      </c>
      <c r="S133" s="105">
        <v>8.63889</v>
      </c>
      <c r="T133" s="94">
        <v>6.5568080000000002</v>
      </c>
      <c r="U133" s="51">
        <v>4715.5</v>
      </c>
      <c r="V133" s="89">
        <v>11.639256</v>
      </c>
      <c r="W133" s="70">
        <v>67044</v>
      </c>
      <c r="X133" s="94">
        <v>38.891967999999999</v>
      </c>
      <c r="Y133" s="69">
        <v>11447.200194999999</v>
      </c>
      <c r="Z133" s="89">
        <v>18.6036</v>
      </c>
      <c r="AA133" s="72">
        <v>3195.3010250000002</v>
      </c>
      <c r="AB133" s="94">
        <v>30.257878999999999</v>
      </c>
      <c r="AC133" s="51">
        <v>3680.1499020000001</v>
      </c>
      <c r="AD133" s="89">
        <v>17.102304</v>
      </c>
      <c r="AE133" s="72">
        <v>5625.9501950000003</v>
      </c>
      <c r="AF133" s="94">
        <v>15.853816</v>
      </c>
      <c r="AG133" s="51">
        <v>21821.5</v>
      </c>
      <c r="AH133" s="89">
        <v>9.8150940000000002</v>
      </c>
      <c r="AI133" s="72">
        <v>16926.220702999999</v>
      </c>
      <c r="AJ133" s="94">
        <v>5.648809</v>
      </c>
      <c r="AK133" s="51">
        <v>2415.84</v>
      </c>
      <c r="AL133" s="89">
        <v>15.293469117047856</v>
      </c>
      <c r="AM133" s="72">
        <v>21928</v>
      </c>
      <c r="AN133" s="89">
        <v>24.600805000000001</v>
      </c>
      <c r="AO133" s="70">
        <v>9345.5498050000006</v>
      </c>
      <c r="AP133" s="89">
        <v>29.558147000000002</v>
      </c>
      <c r="AQ133" s="72">
        <v>1555.599976</v>
      </c>
      <c r="AR133" s="94">
        <v>34.688465000000001</v>
      </c>
      <c r="AS133" s="291">
        <v>1259.1099850000001</v>
      </c>
      <c r="AT133" s="89">
        <v>18.453623</v>
      </c>
      <c r="AU133" s="72">
        <v>30957.109375</v>
      </c>
      <c r="AV133" s="89">
        <v>34.644516000000003</v>
      </c>
      <c r="AW133" s="71">
        <v>305.89999399999999</v>
      </c>
      <c r="AX133" s="94">
        <v>14.897035000000001</v>
      </c>
      <c r="AY133" s="51">
        <v>2732.1201169999999</v>
      </c>
      <c r="AZ133" s="94">
        <v>12.117122</v>
      </c>
      <c r="BA133" s="51">
        <v>11644.688477</v>
      </c>
      <c r="BB133" s="89">
        <v>26.922402999999999</v>
      </c>
      <c r="BC133" s="72">
        <v>6260.9501950000003</v>
      </c>
      <c r="BD133" s="89">
        <v>15.989079</v>
      </c>
      <c r="BE133" s="72">
        <v>7582.1748049999997</v>
      </c>
      <c r="BF133" s="94">
        <v>12.949113000000001</v>
      </c>
      <c r="BG133" s="291">
        <v>689.07</v>
      </c>
      <c r="BH133" s="89">
        <v>27.042221000000001</v>
      </c>
      <c r="BI133" s="72">
        <v>5190.68</v>
      </c>
      <c r="BJ133" s="94">
        <v>17.993908000000001</v>
      </c>
      <c r="BK133" s="339">
        <v>30.486324</v>
      </c>
    </row>
    <row r="134" spans="1:63">
      <c r="A134" s="316">
        <v>119</v>
      </c>
      <c r="B134" s="310">
        <v>40148</v>
      </c>
      <c r="C134" s="51">
        <v>1115.0999999999999</v>
      </c>
      <c r="D134" s="94">
        <v>83.886505</v>
      </c>
      <c r="E134" s="51">
        <v>10428.049999999999</v>
      </c>
      <c r="F134" s="89">
        <v>74.328659000000002</v>
      </c>
      <c r="G134" s="72">
        <v>2269.1499020000001</v>
      </c>
      <c r="H134" s="94">
        <v>39.834988000000003</v>
      </c>
      <c r="I134" s="51">
        <v>625.39001499999995</v>
      </c>
      <c r="J134" s="89">
        <v>50.465504000000003</v>
      </c>
      <c r="K134" s="113">
        <v>6.681832</v>
      </c>
      <c r="L134" s="105">
        <v>9.5728059999999999</v>
      </c>
      <c r="M134" s="105">
        <v>22.256793999999999</v>
      </c>
      <c r="N134" s="105">
        <v>8.5146529999999991</v>
      </c>
      <c r="O134" s="94">
        <v>26.440069000000001</v>
      </c>
      <c r="P134" s="51">
        <v>11548.410156</v>
      </c>
      <c r="Q134" s="89">
        <v>21.122211</v>
      </c>
      <c r="R134" s="113">
        <v>9.1756910000000005</v>
      </c>
      <c r="S134" s="105">
        <v>8.6832220000000007</v>
      </c>
      <c r="T134" s="94">
        <v>6.6773090000000002</v>
      </c>
      <c r="U134" s="51">
        <v>4882.7001950000003</v>
      </c>
      <c r="V134" s="89">
        <v>11.394795999999999</v>
      </c>
      <c r="W134" s="70">
        <v>68588</v>
      </c>
      <c r="X134" s="94">
        <v>37.945979999999999</v>
      </c>
      <c r="Y134" s="69">
        <v>11746.099609000001</v>
      </c>
      <c r="Z134" s="89">
        <v>18.905163000000002</v>
      </c>
      <c r="AA134" s="72">
        <v>3277.1389159999999</v>
      </c>
      <c r="AB134" s="94">
        <v>29.260816999999999</v>
      </c>
      <c r="AC134" s="51">
        <v>3936.330078</v>
      </c>
      <c r="AD134" s="89">
        <v>17.095694999999999</v>
      </c>
      <c r="AE134" s="72">
        <v>5957.4301759999998</v>
      </c>
      <c r="AF134" s="94">
        <v>15.811537</v>
      </c>
      <c r="AG134" s="51">
        <v>21872.5</v>
      </c>
      <c r="AH134" s="89">
        <v>9.6913230000000006</v>
      </c>
      <c r="AI134" s="72">
        <v>17464.810547000001</v>
      </c>
      <c r="AJ134" s="94">
        <v>5.723382</v>
      </c>
      <c r="AK134" s="51">
        <v>2534.36</v>
      </c>
      <c r="AL134" s="89">
        <v>16.043759682545783</v>
      </c>
      <c r="AM134" s="72">
        <v>23248</v>
      </c>
      <c r="AN134" s="89">
        <v>24.314167000000001</v>
      </c>
      <c r="AO134" s="70">
        <v>10546.440430000001</v>
      </c>
      <c r="AP134" s="89">
        <v>30.114674000000001</v>
      </c>
      <c r="AQ134" s="72">
        <v>1682.7700199999999</v>
      </c>
      <c r="AR134" s="94">
        <v>37.236553000000001</v>
      </c>
      <c r="AS134" s="291">
        <v>1272.780029</v>
      </c>
      <c r="AT134" s="89">
        <v>18.045805000000001</v>
      </c>
      <c r="AU134" s="72">
        <v>32120.470702999999</v>
      </c>
      <c r="AV134" s="89">
        <v>35.338695999999999</v>
      </c>
      <c r="AW134" s="71">
        <v>335.32998700000002</v>
      </c>
      <c r="AX134" s="94">
        <v>15.096251000000001</v>
      </c>
      <c r="AY134" s="51">
        <v>2897.6201169999999</v>
      </c>
      <c r="AZ134" s="94">
        <v>12.255784999999999</v>
      </c>
      <c r="BA134" s="51">
        <v>11939.988281</v>
      </c>
      <c r="BB134" s="89">
        <v>25.285475000000002</v>
      </c>
      <c r="BC134" s="72">
        <v>6545.9101559999999</v>
      </c>
      <c r="BD134" s="89">
        <v>16.112123</v>
      </c>
      <c r="BE134" s="72">
        <v>8188.0722660000001</v>
      </c>
      <c r="BF134" s="94">
        <v>13.732626</v>
      </c>
      <c r="BG134" s="291">
        <v>734.54</v>
      </c>
      <c r="BH134" s="89">
        <v>28.377984999999999</v>
      </c>
      <c r="BI134" s="72">
        <v>5412.88</v>
      </c>
      <c r="BJ134" s="94">
        <v>17.916488999999999</v>
      </c>
      <c r="BK134" s="339">
        <v>30.851082000000002</v>
      </c>
    </row>
    <row r="135" spans="1:63">
      <c r="A135" s="316">
        <v>120</v>
      </c>
      <c r="B135" s="310">
        <v>40179</v>
      </c>
      <c r="C135" s="51">
        <v>1073.8699999999999</v>
      </c>
      <c r="D135" s="94">
        <v>81.273071000000002</v>
      </c>
      <c r="E135" s="51">
        <v>10067.33</v>
      </c>
      <c r="F135" s="89">
        <v>72.093558999999999</v>
      </c>
      <c r="G135" s="72">
        <v>2147.3500979999999</v>
      </c>
      <c r="H135" s="94">
        <v>37.319862000000001</v>
      </c>
      <c r="I135" s="51">
        <v>602.03997800000002</v>
      </c>
      <c r="J135" s="89">
        <v>48.779586999999999</v>
      </c>
      <c r="K135" s="113">
        <v>6.7873559999999999</v>
      </c>
      <c r="L135" s="105">
        <v>9.4484399999999997</v>
      </c>
      <c r="M135" s="105">
        <v>21.722491999999999</v>
      </c>
      <c r="N135" s="105">
        <v>8.3951910000000005</v>
      </c>
      <c r="O135" s="94">
        <v>25.842269999999999</v>
      </c>
      <c r="P135" s="51">
        <v>11151.150390999999</v>
      </c>
      <c r="Q135" s="89">
        <v>20.509202999999999</v>
      </c>
      <c r="R135" s="113">
        <v>8.9175679999999993</v>
      </c>
      <c r="S135" s="105">
        <v>8.5447559999999996</v>
      </c>
      <c r="T135" s="94">
        <v>6.3391640000000002</v>
      </c>
      <c r="U135" s="51">
        <v>4596.8999020000001</v>
      </c>
      <c r="V135" s="89">
        <v>10.825671</v>
      </c>
      <c r="W135" s="70">
        <v>65402</v>
      </c>
      <c r="X135" s="94">
        <v>33.967216000000001</v>
      </c>
      <c r="Y135" s="69">
        <v>11094.299805000001</v>
      </c>
      <c r="Z135" s="89">
        <v>17.713263999999999</v>
      </c>
      <c r="AA135" s="72">
        <v>2989.2919919999999</v>
      </c>
      <c r="AB135" s="94">
        <v>26.703303999999999</v>
      </c>
      <c r="AC135" s="51">
        <v>3739.459961</v>
      </c>
      <c r="AD135" s="89">
        <v>15.834040999999999</v>
      </c>
      <c r="AE135" s="72">
        <v>5608.7900390000004</v>
      </c>
      <c r="AF135" s="94">
        <v>14.340885</v>
      </c>
      <c r="AG135" s="51">
        <v>20121.990234000001</v>
      </c>
      <c r="AH135" s="89">
        <v>9.1767289999999999</v>
      </c>
      <c r="AI135" s="72">
        <v>16357.959961</v>
      </c>
      <c r="AJ135" s="94">
        <v>5.385942</v>
      </c>
      <c r="AK135" s="51">
        <v>2610.8000000000002</v>
      </c>
      <c r="AL135" s="89">
        <v>16.527662912605365</v>
      </c>
      <c r="AM135" s="72">
        <v>21896</v>
      </c>
      <c r="AN135" s="89">
        <v>22.309930999999999</v>
      </c>
      <c r="AO135" s="70">
        <v>10198.040039</v>
      </c>
      <c r="AP135" s="89">
        <v>30.698399999999999</v>
      </c>
      <c r="AQ135" s="72">
        <v>1602.4300539999999</v>
      </c>
      <c r="AR135" s="94">
        <v>35.605060999999999</v>
      </c>
      <c r="AS135" s="291">
        <v>1259.160034</v>
      </c>
      <c r="AT135" s="89">
        <v>18.168194</v>
      </c>
      <c r="AU135" s="72">
        <v>30391.609375</v>
      </c>
      <c r="AV135" s="89">
        <v>33.614082000000003</v>
      </c>
      <c r="AW135" s="71">
        <v>327.89999399999999</v>
      </c>
      <c r="AX135" s="94">
        <v>14.602855</v>
      </c>
      <c r="AY135" s="51">
        <v>2745.3500979999999</v>
      </c>
      <c r="AZ135" s="94">
        <v>11.762244000000001</v>
      </c>
      <c r="BA135" s="51">
        <v>10947.689453000001</v>
      </c>
      <c r="BB135" s="89">
        <v>23.259917999999999</v>
      </c>
      <c r="BC135" s="72">
        <v>6440.7202150000003</v>
      </c>
      <c r="BD135" s="89">
        <v>15.438943</v>
      </c>
      <c r="BE135" s="72">
        <v>7640.4047849999997</v>
      </c>
      <c r="BF135" s="94">
        <v>12.996662000000001</v>
      </c>
      <c r="BG135" s="291">
        <v>696.55</v>
      </c>
      <c r="BH135" s="89">
        <v>26.620315999999999</v>
      </c>
      <c r="BI135" s="72">
        <v>5188.5200000000004</v>
      </c>
      <c r="BJ135" s="94">
        <v>17.264523000000001</v>
      </c>
      <c r="BK135" s="339">
        <v>29.412593999999999</v>
      </c>
    </row>
    <row r="136" spans="1:63">
      <c r="A136" s="316">
        <v>121</v>
      </c>
      <c r="B136" s="310">
        <v>40210</v>
      </c>
      <c r="C136" s="51">
        <v>1104.49</v>
      </c>
      <c r="D136" s="94">
        <v>83.808334000000002</v>
      </c>
      <c r="E136" s="51">
        <v>10325.26</v>
      </c>
      <c r="F136" s="89">
        <v>74.065299999999993</v>
      </c>
      <c r="G136" s="72">
        <v>2238.26001</v>
      </c>
      <c r="H136" s="94">
        <v>39.038012999999999</v>
      </c>
      <c r="I136" s="51">
        <v>628.55999799999995</v>
      </c>
      <c r="J136" s="89">
        <v>50.962532000000003</v>
      </c>
      <c r="K136" s="113">
        <v>6.8023410000000002</v>
      </c>
      <c r="L136" s="105">
        <v>9.9410100000000003</v>
      </c>
      <c r="M136" s="105">
        <v>22.801676</v>
      </c>
      <c r="N136" s="105">
        <v>8.6096129999999995</v>
      </c>
      <c r="O136" s="94">
        <v>27.086102</v>
      </c>
      <c r="P136" s="51">
        <v>11512.259765999999</v>
      </c>
      <c r="Q136" s="89">
        <v>21.198256000000001</v>
      </c>
      <c r="R136" s="113">
        <v>8.9371270000000003</v>
      </c>
      <c r="S136" s="105">
        <v>8.6694139999999997</v>
      </c>
      <c r="T136" s="94">
        <v>6.4772439999999998</v>
      </c>
      <c r="U136" s="51">
        <v>4651.1000979999999</v>
      </c>
      <c r="V136" s="89">
        <v>11.359260000000001</v>
      </c>
      <c r="W136" s="70">
        <v>66503</v>
      </c>
      <c r="X136" s="94">
        <v>35.899506000000002</v>
      </c>
      <c r="Y136" s="69">
        <v>11629.599609000001</v>
      </c>
      <c r="Z136" s="89">
        <v>18.778673000000001</v>
      </c>
      <c r="AA136" s="72">
        <v>3051.943115</v>
      </c>
      <c r="AB136" s="94">
        <v>27.559546000000001</v>
      </c>
      <c r="AC136" s="51">
        <v>3708.8000489999999</v>
      </c>
      <c r="AD136" s="89">
        <v>15.687865</v>
      </c>
      <c r="AE136" s="72">
        <v>5598.4599609999996</v>
      </c>
      <c r="AF136" s="94">
        <v>14.136417</v>
      </c>
      <c r="AG136" s="51">
        <v>20608.699218999998</v>
      </c>
      <c r="AH136" s="89">
        <v>9.6785329999999998</v>
      </c>
      <c r="AI136" s="72">
        <v>16429.550781000002</v>
      </c>
      <c r="AJ136" s="94">
        <v>5.4567860000000001</v>
      </c>
      <c r="AK136" s="51">
        <v>2549.0300000000002</v>
      </c>
      <c r="AL136" s="89">
        <v>16.136628081093324</v>
      </c>
      <c r="AM136" s="72">
        <v>21068</v>
      </c>
      <c r="AN136" s="89">
        <v>21.402407</v>
      </c>
      <c r="AO136" s="70">
        <v>10126.030273</v>
      </c>
      <c r="AP136" s="89">
        <v>31.010377999999999</v>
      </c>
      <c r="AQ136" s="72">
        <v>1594.579956</v>
      </c>
      <c r="AR136" s="94">
        <v>35.699092999999998</v>
      </c>
      <c r="AS136" s="291">
        <v>1270.780029</v>
      </c>
      <c r="AT136" s="89">
        <v>18.409292000000001</v>
      </c>
      <c r="AU136" s="72">
        <v>31634.539063</v>
      </c>
      <c r="AV136" s="89">
        <v>35.543224000000002</v>
      </c>
      <c r="AW136" s="71">
        <v>317.73998999999998</v>
      </c>
      <c r="AX136" s="94">
        <v>14.150223</v>
      </c>
      <c r="AY136" s="51">
        <v>2750.860107</v>
      </c>
      <c r="AZ136" s="94">
        <v>12.013204</v>
      </c>
      <c r="BA136" s="51">
        <v>10333.588867</v>
      </c>
      <c r="BB136" s="89">
        <v>21.861843</v>
      </c>
      <c r="BC136" s="72">
        <v>6710.9902339999999</v>
      </c>
      <c r="BD136" s="89">
        <v>15.874045000000001</v>
      </c>
      <c r="BE136" s="72">
        <v>7436.0659180000002</v>
      </c>
      <c r="BF136" s="94">
        <v>12.673632</v>
      </c>
      <c r="BG136" s="291">
        <v>721.37</v>
      </c>
      <c r="BH136" s="89">
        <v>28.142059</v>
      </c>
      <c r="BI136" s="72">
        <v>5354.52</v>
      </c>
      <c r="BJ136" s="94">
        <v>17.119067999999999</v>
      </c>
      <c r="BK136" s="339">
        <v>30.051507999999998</v>
      </c>
    </row>
    <row r="137" spans="1:63">
      <c r="A137" s="316">
        <v>122</v>
      </c>
      <c r="B137" s="310">
        <v>40238</v>
      </c>
      <c r="C137" s="51">
        <v>1169.43</v>
      </c>
      <c r="D137" s="94">
        <v>88.545883000000003</v>
      </c>
      <c r="E137" s="51">
        <v>10856.63</v>
      </c>
      <c r="F137" s="89">
        <v>78.071074999999993</v>
      </c>
      <c r="G137" s="72">
        <v>2397.959961</v>
      </c>
      <c r="H137" s="94">
        <v>42.00338</v>
      </c>
      <c r="I137" s="51">
        <v>678.64001499999995</v>
      </c>
      <c r="J137" s="89">
        <v>55.020054000000002</v>
      </c>
      <c r="K137" s="113">
        <v>6.7964969999999996</v>
      </c>
      <c r="L137" s="105">
        <v>10.732113</v>
      </c>
      <c r="M137" s="105">
        <v>24.641176000000002</v>
      </c>
      <c r="N137" s="105">
        <v>9.1147790000000004</v>
      </c>
      <c r="O137" s="94">
        <v>29.123702999999999</v>
      </c>
      <c r="P137" s="51">
        <v>12222.190430000001</v>
      </c>
      <c r="Q137" s="89">
        <v>22.444761</v>
      </c>
      <c r="R137" s="113">
        <v>9.5368469999999999</v>
      </c>
      <c r="S137" s="105">
        <v>9.2813739999999996</v>
      </c>
      <c r="T137" s="94">
        <v>6.9333289999999996</v>
      </c>
      <c r="U137" s="51">
        <v>4893.1000979999999</v>
      </c>
      <c r="V137" s="89">
        <v>12.318692</v>
      </c>
      <c r="W137" s="70">
        <v>70372</v>
      </c>
      <c r="X137" s="94">
        <v>38.666656000000003</v>
      </c>
      <c r="Y137" s="69">
        <v>12037.700194999999</v>
      </c>
      <c r="Z137" s="89">
        <v>20.228199</v>
      </c>
      <c r="AA137" s="72">
        <v>3109.1049800000001</v>
      </c>
      <c r="AB137" s="94">
        <v>29.306806999999999</v>
      </c>
      <c r="AC137" s="51">
        <v>3974.01001</v>
      </c>
      <c r="AD137" s="89">
        <v>16.651325</v>
      </c>
      <c r="AE137" s="72">
        <v>6153.5498049999997</v>
      </c>
      <c r="AF137" s="94">
        <v>15.419624000000001</v>
      </c>
      <c r="AG137" s="51">
        <v>21239.349609000001</v>
      </c>
      <c r="AH137" s="89">
        <v>10.217974</v>
      </c>
      <c r="AI137" s="72">
        <v>17527.769531000002</v>
      </c>
      <c r="AJ137" s="94">
        <v>5.8799809999999999</v>
      </c>
      <c r="AK137" s="51">
        <v>2777.3</v>
      </c>
      <c r="AL137" s="89">
        <v>17.581690748881137</v>
      </c>
      <c r="AM137" s="72">
        <v>22848</v>
      </c>
      <c r="AN137" s="89">
        <v>22.990570000000002</v>
      </c>
      <c r="AO137" s="70">
        <v>11089.940430000001</v>
      </c>
      <c r="AP137" s="89">
        <v>32.570247999999999</v>
      </c>
      <c r="AQ137" s="72">
        <v>1692.849976</v>
      </c>
      <c r="AR137" s="94">
        <v>39.178122999999999</v>
      </c>
      <c r="AS137" s="291">
        <v>1320.5699460000001</v>
      </c>
      <c r="AT137" s="89">
        <v>20.114173999999998</v>
      </c>
      <c r="AU137" s="72">
        <v>33266.429687999997</v>
      </c>
      <c r="AV137" s="89">
        <v>38.999625999999999</v>
      </c>
      <c r="AW137" s="71">
        <v>344.22000100000002</v>
      </c>
      <c r="AX137" s="94">
        <v>15.137104000000001</v>
      </c>
      <c r="AY137" s="51">
        <v>2887.459961</v>
      </c>
      <c r="AZ137" s="94">
        <v>12.547851</v>
      </c>
      <c r="BA137" s="51">
        <v>10871.289063</v>
      </c>
      <c r="BB137" s="89">
        <v>22.801088</v>
      </c>
      <c r="BC137" s="72">
        <v>6873.3701170000004</v>
      </c>
      <c r="BD137" s="89">
        <v>16.751505000000002</v>
      </c>
      <c r="BE137" s="72">
        <v>7920.0229490000002</v>
      </c>
      <c r="BF137" s="94">
        <v>13.513515</v>
      </c>
      <c r="BG137" s="291">
        <v>787.98</v>
      </c>
      <c r="BH137" s="89">
        <v>32.124043</v>
      </c>
      <c r="BI137" s="72">
        <v>5679.64</v>
      </c>
      <c r="BJ137" s="94">
        <v>18.204393</v>
      </c>
      <c r="BK137" s="339">
        <v>31.953600000000002</v>
      </c>
    </row>
    <row r="138" spans="1:63">
      <c r="A138" s="316">
        <v>123</v>
      </c>
      <c r="B138" s="310">
        <v>40269</v>
      </c>
      <c r="C138" s="51">
        <v>1186.69</v>
      </c>
      <c r="D138" s="94">
        <v>90.285979999999995</v>
      </c>
      <c r="E138" s="51">
        <v>11008.61</v>
      </c>
      <c r="F138" s="89">
        <v>79.294228000000004</v>
      </c>
      <c r="G138" s="72">
        <v>2461.1899410000001</v>
      </c>
      <c r="H138" s="94">
        <v>42.991160999999998</v>
      </c>
      <c r="I138" s="51">
        <v>716.59997599999997</v>
      </c>
      <c r="J138" s="89">
        <v>58.289180999999999</v>
      </c>
      <c r="K138" s="113">
        <v>6.8697179999999998</v>
      </c>
      <c r="L138" s="105">
        <v>11.401128999999999</v>
      </c>
      <c r="M138" s="105">
        <v>26.009976999999999</v>
      </c>
      <c r="N138" s="105">
        <v>9.1620240000000006</v>
      </c>
      <c r="O138" s="94">
        <v>30.587226999999999</v>
      </c>
      <c r="P138" s="51">
        <v>12477.209961</v>
      </c>
      <c r="Q138" s="89">
        <v>23.016729000000002</v>
      </c>
      <c r="R138" s="113">
        <v>9.3738790000000005</v>
      </c>
      <c r="S138" s="105">
        <v>9.3380369999999999</v>
      </c>
      <c r="T138" s="94">
        <v>7.0337519999999998</v>
      </c>
      <c r="U138" s="51">
        <v>4833.8999020000001</v>
      </c>
      <c r="V138" s="89">
        <v>12.026244</v>
      </c>
      <c r="W138" s="70">
        <v>67530</v>
      </c>
      <c r="X138" s="94">
        <v>37.942055000000003</v>
      </c>
      <c r="Y138" s="69">
        <v>12210.700194999999</v>
      </c>
      <c r="Z138" s="89">
        <v>20.460125000000001</v>
      </c>
      <c r="AA138" s="72">
        <v>2870.6110840000001</v>
      </c>
      <c r="AB138" s="94">
        <v>28.429704999999998</v>
      </c>
      <c r="AC138" s="51">
        <v>3816.98999</v>
      </c>
      <c r="AD138" s="89">
        <v>15.654634</v>
      </c>
      <c r="AE138" s="72">
        <v>6135.7001950000003</v>
      </c>
      <c r="AF138" s="94">
        <v>15.081200000000001</v>
      </c>
      <c r="AG138" s="51">
        <v>21108.589843999998</v>
      </c>
      <c r="AH138" s="89">
        <v>9.8228019999999994</v>
      </c>
      <c r="AI138" s="72">
        <v>17558.710938</v>
      </c>
      <c r="AJ138" s="94">
        <v>5.9694669999999999</v>
      </c>
      <c r="AK138" s="51">
        <v>2971.25</v>
      </c>
      <c r="AL138" s="89">
        <v>18.809490741948323</v>
      </c>
      <c r="AM138" s="72">
        <v>21563</v>
      </c>
      <c r="AN138" s="89">
        <v>21.125111</v>
      </c>
      <c r="AO138" s="70">
        <v>11057.400390999999</v>
      </c>
      <c r="AP138" s="89">
        <v>32.414268</v>
      </c>
      <c r="AQ138" s="72">
        <v>1741.5600589999999</v>
      </c>
      <c r="AR138" s="94">
        <v>40.627696999999998</v>
      </c>
      <c r="AS138" s="291">
        <v>1346.380005</v>
      </c>
      <c r="AT138" s="89">
        <v>20.682468</v>
      </c>
      <c r="AU138" s="72">
        <v>32687.320313</v>
      </c>
      <c r="AV138" s="89">
        <v>38.721966000000002</v>
      </c>
      <c r="AW138" s="71">
        <v>345.91000400000001</v>
      </c>
      <c r="AX138" s="94">
        <v>14.936759</v>
      </c>
      <c r="AY138" s="51">
        <v>2974.610107</v>
      </c>
      <c r="AZ138" s="94">
        <v>13.104321000000001</v>
      </c>
      <c r="BA138" s="51">
        <v>10492.189453000001</v>
      </c>
      <c r="BB138" s="89">
        <v>21.386816</v>
      </c>
      <c r="BC138" s="72">
        <v>6616.8198240000002</v>
      </c>
      <c r="BD138" s="89">
        <v>15.895799999999999</v>
      </c>
      <c r="BE138" s="72">
        <v>8004.2124020000001</v>
      </c>
      <c r="BF138" s="94">
        <v>13.685798999999999</v>
      </c>
      <c r="BG138" s="291">
        <v>763.51</v>
      </c>
      <c r="BH138" s="89">
        <v>30.736384999999999</v>
      </c>
      <c r="BI138" s="72">
        <v>5553.29</v>
      </c>
      <c r="BJ138" s="94">
        <v>17.812781999999999</v>
      </c>
      <c r="BK138" s="339">
        <v>31.880165000000002</v>
      </c>
    </row>
    <row r="139" spans="1:63">
      <c r="A139" s="316">
        <v>124</v>
      </c>
      <c r="B139" s="310">
        <v>40299</v>
      </c>
      <c r="C139" s="51">
        <v>1089.4100000000001</v>
      </c>
      <c r="D139" s="94">
        <v>83.112365999999994</v>
      </c>
      <c r="E139" s="51">
        <v>10136.629999999999</v>
      </c>
      <c r="F139" s="89">
        <v>73.138580000000005</v>
      </c>
      <c r="G139" s="72">
        <v>2257.040039</v>
      </c>
      <c r="H139" s="94">
        <v>39.813079999999999</v>
      </c>
      <c r="I139" s="51">
        <v>661.60998500000005</v>
      </c>
      <c r="J139" s="89">
        <v>53.896126000000002</v>
      </c>
      <c r="K139" s="113">
        <v>6.9201629999999996</v>
      </c>
      <c r="L139" s="105">
        <v>10.490231</v>
      </c>
      <c r="M139" s="105">
        <v>23.982158999999999</v>
      </c>
      <c r="N139" s="105">
        <v>8.3334050000000008</v>
      </c>
      <c r="O139" s="94">
        <v>28.309462</v>
      </c>
      <c r="P139" s="51">
        <v>11466.190430000001</v>
      </c>
      <c r="Q139" s="89">
        <v>21.175068</v>
      </c>
      <c r="R139" s="113">
        <v>8.3634819999999994</v>
      </c>
      <c r="S139" s="105">
        <v>8.4880929999999992</v>
      </c>
      <c r="T139" s="94">
        <v>6.3559000000000001</v>
      </c>
      <c r="U139" s="51">
        <v>4453.6000979999999</v>
      </c>
      <c r="V139" s="89">
        <v>10.317739</v>
      </c>
      <c r="W139" s="70">
        <v>63047</v>
      </c>
      <c r="X139" s="94">
        <v>33.352879000000001</v>
      </c>
      <c r="Y139" s="69">
        <v>11763</v>
      </c>
      <c r="Z139" s="89">
        <v>18.967112</v>
      </c>
      <c r="AA139" s="72">
        <v>2592.1459960000002</v>
      </c>
      <c r="AB139" s="94">
        <v>27.413359</v>
      </c>
      <c r="AC139" s="51">
        <v>3507.5600589999999</v>
      </c>
      <c r="AD139" s="89">
        <v>13.661261</v>
      </c>
      <c r="AE139" s="72">
        <v>5964.330078</v>
      </c>
      <c r="AF139" s="94">
        <v>13.501868999999999</v>
      </c>
      <c r="AG139" s="51">
        <v>19765.189452999999</v>
      </c>
      <c r="AH139" s="89">
        <v>9.2708169999999992</v>
      </c>
      <c r="AI139" s="72">
        <v>16944.630859000001</v>
      </c>
      <c r="AJ139" s="94">
        <v>5.3393379999999997</v>
      </c>
      <c r="AK139" s="51">
        <v>2796.96</v>
      </c>
      <c r="AL139" s="89">
        <v>17.706148330029379</v>
      </c>
      <c r="AM139" s="72">
        <v>19544</v>
      </c>
      <c r="AN139" s="89">
        <v>17.999193000000002</v>
      </c>
      <c r="AO139" s="70">
        <v>9768.7001949999994</v>
      </c>
      <c r="AP139" s="89">
        <v>29.668887999999999</v>
      </c>
      <c r="AQ139" s="72">
        <v>1641.25</v>
      </c>
      <c r="AR139" s="94">
        <v>34.476748999999998</v>
      </c>
      <c r="AS139" s="291">
        <v>1285.01001</v>
      </c>
      <c r="AT139" s="89">
        <v>19.098130999999999</v>
      </c>
      <c r="AU139" s="72">
        <v>32038.529297000001</v>
      </c>
      <c r="AV139" s="89">
        <v>35.725921999999997</v>
      </c>
      <c r="AW139" s="71">
        <v>320.70001200000002</v>
      </c>
      <c r="AX139" s="94">
        <v>13.096562</v>
      </c>
      <c r="AY139" s="51">
        <v>2752.6000979999999</v>
      </c>
      <c r="AZ139" s="94">
        <v>12.013204</v>
      </c>
      <c r="BA139" s="51">
        <v>9359.390625</v>
      </c>
      <c r="BB139" s="89">
        <v>18.126432000000001</v>
      </c>
      <c r="BC139" s="72">
        <v>6312.6000979999999</v>
      </c>
      <c r="BD139" s="89">
        <v>14.198895</v>
      </c>
      <c r="BE139" s="72">
        <v>7373.9458009999998</v>
      </c>
      <c r="BF139" s="94">
        <v>12.232153</v>
      </c>
      <c r="BG139" s="291">
        <v>750.43</v>
      </c>
      <c r="BH139" s="89">
        <v>29.523018</v>
      </c>
      <c r="BI139" s="72">
        <v>5188.43</v>
      </c>
      <c r="BJ139" s="94">
        <v>15.854718</v>
      </c>
      <c r="BK139" s="339">
        <v>28.891161</v>
      </c>
    </row>
    <row r="140" spans="1:63">
      <c r="A140" s="316">
        <v>125</v>
      </c>
      <c r="B140" s="310">
        <v>40330</v>
      </c>
      <c r="C140" s="51">
        <v>1030.71</v>
      </c>
      <c r="D140" s="94">
        <v>78.438843000000006</v>
      </c>
      <c r="E140" s="51">
        <v>9774.02</v>
      </c>
      <c r="F140" s="89">
        <v>70.709198000000001</v>
      </c>
      <c r="G140" s="72">
        <v>2109.23999</v>
      </c>
      <c r="H140" s="94">
        <v>37.289852000000003</v>
      </c>
      <c r="I140" s="51">
        <v>609.48999000000003</v>
      </c>
      <c r="J140" s="89">
        <v>49.722743999999999</v>
      </c>
      <c r="K140" s="113">
        <v>7.0331539999999997</v>
      </c>
      <c r="L140" s="105">
        <v>9.6465359999999993</v>
      </c>
      <c r="M140" s="105">
        <v>22.166943</v>
      </c>
      <c r="N140" s="105">
        <v>7.7737290000000003</v>
      </c>
      <c r="O140" s="94">
        <v>26.310759999999998</v>
      </c>
      <c r="P140" s="51">
        <v>10823.200194999999</v>
      </c>
      <c r="Q140" s="89">
        <v>19.885147</v>
      </c>
      <c r="R140" s="113">
        <v>8.265701</v>
      </c>
      <c r="S140" s="105">
        <v>8.1651150000000001</v>
      </c>
      <c r="T140" s="94">
        <v>6.079739</v>
      </c>
      <c r="U140" s="51">
        <v>4324.7998049999997</v>
      </c>
      <c r="V140" s="89">
        <v>9.7379739999999995</v>
      </c>
      <c r="W140" s="70">
        <v>60936</v>
      </c>
      <c r="X140" s="94">
        <v>32.465496000000002</v>
      </c>
      <c r="Y140" s="69">
        <v>11294.400390999999</v>
      </c>
      <c r="Z140" s="89">
        <v>18.024912</v>
      </c>
      <c r="AA140" s="72">
        <v>2398.3701169999999</v>
      </c>
      <c r="AB140" s="94">
        <v>27.239322999999999</v>
      </c>
      <c r="AC140" s="51">
        <v>3442.889893</v>
      </c>
      <c r="AD140" s="89">
        <v>12.996805999999999</v>
      </c>
      <c r="AE140" s="72">
        <v>5965.5200199999999</v>
      </c>
      <c r="AF140" s="94">
        <v>13.19164</v>
      </c>
      <c r="AG140" s="51">
        <v>20128.990234000001</v>
      </c>
      <c r="AH140" s="89">
        <v>9.2645470000000003</v>
      </c>
      <c r="AI140" s="72">
        <v>17700.900390999999</v>
      </c>
      <c r="AJ140" s="94">
        <v>5.6394869999999999</v>
      </c>
      <c r="AK140" s="51">
        <v>2913.68</v>
      </c>
      <c r="AL140" s="89">
        <v>18.445043999999999</v>
      </c>
      <c r="AM140" s="72">
        <v>19312</v>
      </c>
      <c r="AN140" s="89">
        <v>17.394182000000001</v>
      </c>
      <c r="AO140" s="70">
        <v>9382.6396480000003</v>
      </c>
      <c r="AP140" s="89">
        <v>28.701756</v>
      </c>
      <c r="AQ140" s="72">
        <v>1698.290039</v>
      </c>
      <c r="AR140" s="94">
        <v>35.033070000000002</v>
      </c>
      <c r="AS140" s="291">
        <v>1314.0200199999999</v>
      </c>
      <c r="AT140" s="89">
        <v>19.700865</v>
      </c>
      <c r="AU140" s="72">
        <v>31156.970702999999</v>
      </c>
      <c r="AV140" s="89">
        <v>34.995162999999998</v>
      </c>
      <c r="AW140" s="71">
        <v>316.80999800000001</v>
      </c>
      <c r="AX140" s="94">
        <v>12.695874999999999</v>
      </c>
      <c r="AY140" s="51">
        <v>2835.51001</v>
      </c>
      <c r="AZ140" s="94">
        <v>12.26416</v>
      </c>
      <c r="BA140" s="51">
        <v>9263.390625</v>
      </c>
      <c r="BB140" s="89">
        <v>17.181787</v>
      </c>
      <c r="BC140" s="72">
        <v>6128.0600590000004</v>
      </c>
      <c r="BD140" s="89">
        <v>14.496214999999999</v>
      </c>
      <c r="BE140" s="72">
        <v>7329.3364259999998</v>
      </c>
      <c r="BF140" s="94">
        <v>12.05987</v>
      </c>
      <c r="BG140" s="291">
        <v>797.31</v>
      </c>
      <c r="BH140" s="89">
        <v>30.883866999999999</v>
      </c>
      <c r="BI140" s="72">
        <v>4916.87</v>
      </c>
      <c r="BJ140" s="94">
        <v>15.037928000000001</v>
      </c>
      <c r="BK140" s="339">
        <v>27.613319000000001</v>
      </c>
    </row>
    <row r="141" spans="1:63">
      <c r="A141" s="316">
        <v>126</v>
      </c>
      <c r="B141" s="310">
        <v>40360</v>
      </c>
      <c r="C141" s="51">
        <v>1101.5999999999999</v>
      </c>
      <c r="D141" s="94">
        <v>84.194969</v>
      </c>
      <c r="E141" s="51">
        <v>10465.94</v>
      </c>
      <c r="F141" s="89">
        <v>75.889999000000003</v>
      </c>
      <c r="G141" s="72">
        <v>2254.6999510000001</v>
      </c>
      <c r="H141" s="94">
        <v>40.151043000000001</v>
      </c>
      <c r="I141" s="51">
        <v>650.89001499999995</v>
      </c>
      <c r="J141" s="89">
        <v>52.895493000000002</v>
      </c>
      <c r="K141" s="113">
        <v>7.0990070000000003</v>
      </c>
      <c r="L141" s="105">
        <v>10.363306</v>
      </c>
      <c r="M141" s="105">
        <v>23.753219999999999</v>
      </c>
      <c r="N141" s="105">
        <v>8.4197179999999996</v>
      </c>
      <c r="O141" s="94">
        <v>28.178408000000001</v>
      </c>
      <c r="P141" s="51">
        <v>11568.370117</v>
      </c>
      <c r="Q141" s="89">
        <v>21.373138000000001</v>
      </c>
      <c r="R141" s="113">
        <v>9.1196490000000008</v>
      </c>
      <c r="S141" s="105">
        <v>8.856401</v>
      </c>
      <c r="T141" s="94">
        <v>6.5692979999999999</v>
      </c>
      <c r="U141" s="51">
        <v>4507.3999020000001</v>
      </c>
      <c r="V141" s="89">
        <v>11.164165000000001</v>
      </c>
      <c r="W141" s="70">
        <v>67515</v>
      </c>
      <c r="X141" s="94">
        <v>37.107677000000002</v>
      </c>
      <c r="Y141" s="69">
        <v>11713.400390999999</v>
      </c>
      <c r="Z141" s="89">
        <v>19.451537999999999</v>
      </c>
      <c r="AA141" s="72">
        <v>2637.5029300000001</v>
      </c>
      <c r="AB141" s="94">
        <v>29.035924999999999</v>
      </c>
      <c r="AC141" s="51">
        <v>3643.139893</v>
      </c>
      <c r="AD141" s="89">
        <v>15.224137000000001</v>
      </c>
      <c r="AE141" s="72">
        <v>6147.9702150000003</v>
      </c>
      <c r="AF141" s="94">
        <v>14.833548</v>
      </c>
      <c r="AG141" s="51">
        <v>21029.810547000001</v>
      </c>
      <c r="AH141" s="89">
        <v>10.179338</v>
      </c>
      <c r="AI141" s="72">
        <v>17868.289063</v>
      </c>
      <c r="AJ141" s="94">
        <v>5.9079439999999996</v>
      </c>
      <c r="AK141" s="51">
        <v>3069.28</v>
      </c>
      <c r="AL141" s="89">
        <v>19.904062</v>
      </c>
      <c r="AM141" s="72">
        <v>21022</v>
      </c>
      <c r="AN141" s="89">
        <v>20.883789</v>
      </c>
      <c r="AO141" s="70">
        <v>9537.2998050000006</v>
      </c>
      <c r="AP141" s="89">
        <v>30.259846</v>
      </c>
      <c r="AQ141" s="72">
        <v>1759.329956</v>
      </c>
      <c r="AR141" s="94">
        <v>38.654086999999997</v>
      </c>
      <c r="AS141" s="291">
        <v>1360.920044</v>
      </c>
      <c r="AT141" s="89">
        <v>21.328239</v>
      </c>
      <c r="AU141" s="72">
        <v>32308.740234000001</v>
      </c>
      <c r="AV141" s="89">
        <v>37.410975999999998</v>
      </c>
      <c r="AW141" s="71">
        <v>330.64001500000001</v>
      </c>
      <c r="AX141" s="94">
        <v>14.589795000000001</v>
      </c>
      <c r="AY141" s="51">
        <v>2987.6999510000001</v>
      </c>
      <c r="AZ141" s="94">
        <v>13.569229999999999</v>
      </c>
      <c r="BA141" s="51">
        <v>10499.789063</v>
      </c>
      <c r="BB141" s="89">
        <v>21.947133999999998</v>
      </c>
      <c r="BC141" s="72">
        <v>6200.7797849999997</v>
      </c>
      <c r="BD141" s="89">
        <v>15.631557000000001</v>
      </c>
      <c r="BE141" s="72">
        <v>7760.5942379999997</v>
      </c>
      <c r="BF141" s="94">
        <v>13.362765</v>
      </c>
      <c r="BG141" s="291">
        <v>855.83</v>
      </c>
      <c r="BH141" s="89">
        <v>34.469062999999998</v>
      </c>
      <c r="BI141" s="72">
        <v>5258.02</v>
      </c>
      <c r="BJ141" s="94">
        <v>17.522884000000001</v>
      </c>
      <c r="BK141" s="339">
        <v>30.464230000000001</v>
      </c>
    </row>
    <row r="142" spans="1:63">
      <c r="A142" s="316">
        <v>127</v>
      </c>
      <c r="B142" s="310">
        <v>40391</v>
      </c>
      <c r="C142" s="51">
        <v>1049.33</v>
      </c>
      <c r="D142" s="94">
        <v>80.407829000000007</v>
      </c>
      <c r="E142" s="51">
        <v>10014.719999999999</v>
      </c>
      <c r="F142" s="89">
        <v>72.693489</v>
      </c>
      <c r="G142" s="72">
        <v>2114.030029</v>
      </c>
      <c r="H142" s="94">
        <v>38.091343000000002</v>
      </c>
      <c r="I142" s="51">
        <v>602.05999799999995</v>
      </c>
      <c r="J142" s="89">
        <v>49.119118</v>
      </c>
      <c r="K142" s="113">
        <v>7.2047230000000004</v>
      </c>
      <c r="L142" s="105">
        <v>9.6689290000000003</v>
      </c>
      <c r="M142" s="105">
        <v>22.183294</v>
      </c>
      <c r="N142" s="105">
        <v>7.960528</v>
      </c>
      <c r="O142" s="94">
        <v>26.564695</v>
      </c>
      <c r="P142" s="51">
        <v>11001.080078000001</v>
      </c>
      <c r="Q142" s="89">
        <v>20.358339000000001</v>
      </c>
      <c r="R142" s="113">
        <v>8.8263079999999992</v>
      </c>
      <c r="S142" s="105">
        <v>8.5617540000000005</v>
      </c>
      <c r="T142" s="94">
        <v>6.2973210000000002</v>
      </c>
      <c r="U142" s="51">
        <v>4438.7998049999997</v>
      </c>
      <c r="V142" s="89">
        <v>10.910316</v>
      </c>
      <c r="W142" s="70">
        <v>65145</v>
      </c>
      <c r="X142" s="94">
        <v>35.721001000000001</v>
      </c>
      <c r="Y142" s="69">
        <v>11913.900390999999</v>
      </c>
      <c r="Z142" s="89">
        <v>19.042954999999999</v>
      </c>
      <c r="AA142" s="72">
        <v>2638.798096</v>
      </c>
      <c r="AB142" s="94">
        <v>27.662989</v>
      </c>
      <c r="AC142" s="51">
        <v>3490.790039</v>
      </c>
      <c r="AD142" s="89">
        <v>14.170683</v>
      </c>
      <c r="AE142" s="72">
        <v>5925.2202150000003</v>
      </c>
      <c r="AF142" s="94">
        <v>13.810791</v>
      </c>
      <c r="AG142" s="51">
        <v>20536.490234000001</v>
      </c>
      <c r="AH142" s="89">
        <v>10.211270000000001</v>
      </c>
      <c r="AI142" s="72">
        <v>17971.119140999999</v>
      </c>
      <c r="AJ142" s="94">
        <v>6.1148819999999997</v>
      </c>
      <c r="AK142" s="51">
        <v>3081.88</v>
      </c>
      <c r="AL142" s="89">
        <v>19.307627</v>
      </c>
      <c r="AM142" s="72">
        <v>19735</v>
      </c>
      <c r="AN142" s="89">
        <v>19.027163000000002</v>
      </c>
      <c r="AO142" s="70">
        <v>8824.0595699999994</v>
      </c>
      <c r="AP142" s="89">
        <v>29.474276</v>
      </c>
      <c r="AQ142" s="72">
        <v>1742.75</v>
      </c>
      <c r="AR142" s="94">
        <v>37.661129000000003</v>
      </c>
      <c r="AS142" s="291">
        <v>1422.48999</v>
      </c>
      <c r="AT142" s="89">
        <v>22.405949</v>
      </c>
      <c r="AU142" s="72">
        <v>31679.849609000001</v>
      </c>
      <c r="AV142" s="89">
        <v>35.304046999999997</v>
      </c>
      <c r="AW142" s="71">
        <v>316.47000100000002</v>
      </c>
      <c r="AX142" s="94">
        <v>13.370214000000001</v>
      </c>
      <c r="AY142" s="51">
        <v>2950.330078</v>
      </c>
      <c r="AZ142" s="94">
        <v>13.403886</v>
      </c>
      <c r="BA142" s="51">
        <v>10186.989258</v>
      </c>
      <c r="BB142" s="89">
        <v>20.468052</v>
      </c>
      <c r="BC142" s="72">
        <v>6180.8901370000003</v>
      </c>
      <c r="BD142" s="89">
        <v>15.889379999999999</v>
      </c>
      <c r="BE142" s="72">
        <v>7616.2446289999998</v>
      </c>
      <c r="BF142" s="94">
        <v>13.072039999999999</v>
      </c>
      <c r="BG142" s="291">
        <v>913.19</v>
      </c>
      <c r="BH142" s="89">
        <v>37.909118999999997</v>
      </c>
      <c r="BI142" s="72">
        <v>5225.22</v>
      </c>
      <c r="BJ142" s="94">
        <v>17.033294999999999</v>
      </c>
      <c r="BK142" s="339">
        <v>29.159994000000001</v>
      </c>
    </row>
    <row r="143" spans="1:63">
      <c r="A143" s="316">
        <v>128</v>
      </c>
      <c r="B143" s="310">
        <v>40422</v>
      </c>
      <c r="C143" s="51">
        <v>1141.2</v>
      </c>
      <c r="D143" s="94">
        <v>87.142204000000007</v>
      </c>
      <c r="E143" s="51">
        <v>10788.05</v>
      </c>
      <c r="F143" s="89">
        <v>78.579764999999995</v>
      </c>
      <c r="G143" s="72">
        <v>2368.6201169999999</v>
      </c>
      <c r="H143" s="94">
        <v>43.008327000000001</v>
      </c>
      <c r="I143" s="51">
        <v>676.14001499999995</v>
      </c>
      <c r="J143" s="89">
        <v>55.093707999999999</v>
      </c>
      <c r="K143" s="113">
        <v>7.2047780000000001</v>
      </c>
      <c r="L143" s="105">
        <v>10.676890999999999</v>
      </c>
      <c r="M143" s="105">
        <v>24.840712</v>
      </c>
      <c r="N143" s="105">
        <v>8.6658449999999991</v>
      </c>
      <c r="O143" s="94">
        <v>29.587313000000002</v>
      </c>
      <c r="P143" s="51">
        <v>12020.580078000001</v>
      </c>
      <c r="Q143" s="89">
        <v>22.177161999999999</v>
      </c>
      <c r="R143" s="113">
        <v>9.7454459999999994</v>
      </c>
      <c r="S143" s="105">
        <v>9.4853570000000005</v>
      </c>
      <c r="T143" s="94">
        <v>7.0463050000000003</v>
      </c>
      <c r="U143" s="51">
        <v>4636.8999020000001</v>
      </c>
      <c r="V143" s="89">
        <v>12.298714</v>
      </c>
      <c r="W143" s="70">
        <v>69430</v>
      </c>
      <c r="X143" s="94">
        <v>40.571682000000003</v>
      </c>
      <c r="Y143" s="69">
        <v>12368.700194999999</v>
      </c>
      <c r="Z143" s="89">
        <v>20.451111000000001</v>
      </c>
      <c r="AA143" s="72">
        <v>2655.6579590000001</v>
      </c>
      <c r="AB143" s="94">
        <v>30.148357000000001</v>
      </c>
      <c r="AC143" s="51">
        <v>3715.179932</v>
      </c>
      <c r="AD143" s="89">
        <v>16.304783</v>
      </c>
      <c r="AE143" s="72">
        <v>6229.0200199999999</v>
      </c>
      <c r="AF143" s="94">
        <v>15.734716000000001</v>
      </c>
      <c r="AG143" s="51">
        <v>22358.169922000001</v>
      </c>
      <c r="AH143" s="89">
        <v>11.584267000000001</v>
      </c>
      <c r="AI143" s="72">
        <v>20069.119140999999</v>
      </c>
      <c r="AJ143" s="94">
        <v>6.7804339999999996</v>
      </c>
      <c r="AK143" s="51">
        <v>3501.3</v>
      </c>
      <c r="AL143" s="89">
        <v>22.236269</v>
      </c>
      <c r="AM143" s="72">
        <v>20505</v>
      </c>
      <c r="AN143" s="89">
        <v>21.511192000000001</v>
      </c>
      <c r="AO143" s="70">
        <v>9369.3496090000008</v>
      </c>
      <c r="AP143" s="89">
        <v>31.076830000000001</v>
      </c>
      <c r="AQ143" s="72">
        <v>1872.8100589999999</v>
      </c>
      <c r="AR143" s="94">
        <v>42.153053</v>
      </c>
      <c r="AS143" s="291">
        <v>1463.5</v>
      </c>
      <c r="AT143" s="89">
        <v>23.88345</v>
      </c>
      <c r="AU143" s="72">
        <v>33330.339844000002</v>
      </c>
      <c r="AV143" s="89">
        <v>38.901260000000001</v>
      </c>
      <c r="AW143" s="71">
        <v>334.39001500000001</v>
      </c>
      <c r="AX143" s="94">
        <v>15.297453000000001</v>
      </c>
      <c r="AY143" s="51">
        <v>3097.6298830000001</v>
      </c>
      <c r="AZ143" s="94">
        <v>14.572315</v>
      </c>
      <c r="BA143" s="51">
        <v>10514.489258</v>
      </c>
      <c r="BB143" s="89">
        <v>22.603266000000001</v>
      </c>
      <c r="BC143" s="72">
        <v>6296.330078</v>
      </c>
      <c r="BD143" s="89">
        <v>16.810181</v>
      </c>
      <c r="BE143" s="72">
        <v>8237.7402340000008</v>
      </c>
      <c r="BF143" s="94">
        <v>14.590291000000001</v>
      </c>
      <c r="BG143" s="291">
        <v>975.3</v>
      </c>
      <c r="BH143" s="89">
        <v>42.527839999999998</v>
      </c>
      <c r="BI143" s="72">
        <v>5548.62</v>
      </c>
      <c r="BJ143" s="94">
        <v>18.627319</v>
      </c>
      <c r="BK143" s="339">
        <v>32.020415999999997</v>
      </c>
    </row>
    <row r="144" spans="1:63">
      <c r="A144" s="316">
        <v>129</v>
      </c>
      <c r="B144" s="310">
        <v>40452</v>
      </c>
      <c r="C144" s="51">
        <v>1183.26</v>
      </c>
      <c r="D144" s="94">
        <v>90.955566000000005</v>
      </c>
      <c r="E144" s="51">
        <v>11118.49</v>
      </c>
      <c r="F144" s="89">
        <v>81.201674999999994</v>
      </c>
      <c r="G144" s="72">
        <v>2507.4099120000001</v>
      </c>
      <c r="H144" s="94">
        <v>45.841244000000003</v>
      </c>
      <c r="I144" s="51">
        <v>703.34997599999997</v>
      </c>
      <c r="J144" s="89">
        <v>57.523262000000003</v>
      </c>
      <c r="K144" s="113">
        <v>7.2306800000000004</v>
      </c>
      <c r="L144" s="105">
        <v>11.057676000000001</v>
      </c>
      <c r="M144" s="105">
        <v>25.854611999999999</v>
      </c>
      <c r="N144" s="105">
        <v>8.9523799999999998</v>
      </c>
      <c r="O144" s="94">
        <v>30.840610999999999</v>
      </c>
      <c r="P144" s="51">
        <v>12489.059569999999</v>
      </c>
      <c r="Q144" s="89">
        <v>23.163747999999998</v>
      </c>
      <c r="R144" s="113">
        <v>10.090937</v>
      </c>
      <c r="S144" s="105">
        <v>9.8593340000000005</v>
      </c>
      <c r="T144" s="94">
        <v>7.3559390000000002</v>
      </c>
      <c r="U144" s="51">
        <v>4733.3999020000001</v>
      </c>
      <c r="V144" s="89">
        <v>12.676895999999999</v>
      </c>
      <c r="W144" s="70">
        <v>70673</v>
      </c>
      <c r="X144" s="94">
        <v>40.619121999999997</v>
      </c>
      <c r="Y144" s="69">
        <v>12676.200194999999</v>
      </c>
      <c r="Z144" s="89">
        <v>21.100467999999999</v>
      </c>
      <c r="AA144" s="72">
        <v>2978.834961</v>
      </c>
      <c r="AB144" s="94">
        <v>31.662110999999999</v>
      </c>
      <c r="AC144" s="51">
        <v>3833.5</v>
      </c>
      <c r="AD144" s="89">
        <v>17.208715000000002</v>
      </c>
      <c r="AE144" s="72">
        <v>6601.3701170000004</v>
      </c>
      <c r="AF144" s="94">
        <v>17.043564</v>
      </c>
      <c r="AG144" s="51">
        <v>23096.320313</v>
      </c>
      <c r="AH144" s="89">
        <v>11.961043999999999</v>
      </c>
      <c r="AI144" s="72">
        <v>20032.339843999998</v>
      </c>
      <c r="AJ144" s="94">
        <v>7.1373530000000001</v>
      </c>
      <c r="AK144" s="51">
        <v>3635.32</v>
      </c>
      <c r="AL144" s="89">
        <v>22.985636</v>
      </c>
      <c r="AM144" s="72">
        <v>21451</v>
      </c>
      <c r="AN144" s="89">
        <v>22.932468</v>
      </c>
      <c r="AO144" s="70">
        <v>9202.4501949999994</v>
      </c>
      <c r="AP144" s="89">
        <v>31.485319</v>
      </c>
      <c r="AQ144" s="72">
        <v>1882.9499510000001</v>
      </c>
      <c r="AR144" s="94">
        <v>42.862296999999998</v>
      </c>
      <c r="AS144" s="291">
        <v>1505.660034</v>
      </c>
      <c r="AT144" s="89">
        <v>24.457073000000001</v>
      </c>
      <c r="AU144" s="72">
        <v>35568.21875</v>
      </c>
      <c r="AV144" s="89">
        <v>42.226832999999999</v>
      </c>
      <c r="AW144" s="71">
        <v>337.23001099999999</v>
      </c>
      <c r="AX144" s="94">
        <v>15.696446999999999</v>
      </c>
      <c r="AY144" s="51">
        <v>3142.6201169999999</v>
      </c>
      <c r="AZ144" s="94">
        <v>15.035276</v>
      </c>
      <c r="BA144" s="51">
        <v>10812.889648</v>
      </c>
      <c r="BB144" s="89">
        <v>23.876612000000002</v>
      </c>
      <c r="BC144" s="72">
        <v>6472.2299800000001</v>
      </c>
      <c r="BD144" s="89">
        <v>17.32583</v>
      </c>
      <c r="BE144" s="72">
        <v>8287.0498050000006</v>
      </c>
      <c r="BF144" s="94">
        <v>14.96716</v>
      </c>
      <c r="BG144" s="291">
        <v>984.46</v>
      </c>
      <c r="BH144" s="89">
        <v>43.391277000000002</v>
      </c>
      <c r="BI144" s="72">
        <v>5675.16</v>
      </c>
      <c r="BJ144" s="94">
        <v>19.412945000000001</v>
      </c>
      <c r="BK144" s="339">
        <v>33.220897999999998</v>
      </c>
    </row>
    <row r="145" spans="1:63">
      <c r="A145" s="316">
        <v>130</v>
      </c>
      <c r="B145" s="310">
        <v>40483</v>
      </c>
      <c r="C145" s="51">
        <v>1180.55</v>
      </c>
      <c r="D145" s="94">
        <v>90.955566000000005</v>
      </c>
      <c r="E145" s="51">
        <v>11006.02</v>
      </c>
      <c r="F145" s="89">
        <v>80.437370000000001</v>
      </c>
      <c r="G145" s="72">
        <v>2498.2299800000001</v>
      </c>
      <c r="H145" s="94">
        <v>45.762180000000001</v>
      </c>
      <c r="I145" s="51">
        <v>727.01000999999997</v>
      </c>
      <c r="J145" s="89">
        <v>59.527977</v>
      </c>
      <c r="K145" s="113">
        <v>7.1901200000000003</v>
      </c>
      <c r="L145" s="105">
        <v>11.311532</v>
      </c>
      <c r="M145" s="105">
        <v>26.647758</v>
      </c>
      <c r="N145" s="105">
        <v>8.875235</v>
      </c>
      <c r="O145" s="94">
        <v>31.815384000000002</v>
      </c>
      <c r="P145" s="51">
        <v>12541.030273</v>
      </c>
      <c r="Q145" s="89">
        <v>23.297096</v>
      </c>
      <c r="R145" s="113">
        <v>9.6346260000000008</v>
      </c>
      <c r="S145" s="105">
        <v>9.6496829999999996</v>
      </c>
      <c r="T145" s="94">
        <v>7.3308340000000003</v>
      </c>
      <c r="U145" s="51">
        <v>4676.3999020000001</v>
      </c>
      <c r="V145" s="89">
        <v>12.184744</v>
      </c>
      <c r="W145" s="70">
        <v>67705</v>
      </c>
      <c r="X145" s="94">
        <v>39.464466000000002</v>
      </c>
      <c r="Y145" s="69">
        <v>12952.900390999999</v>
      </c>
      <c r="Z145" s="89">
        <v>21.399612000000001</v>
      </c>
      <c r="AA145" s="72">
        <v>2820.1809079999998</v>
      </c>
      <c r="AB145" s="94">
        <v>30.514472999999999</v>
      </c>
      <c r="AC145" s="51">
        <v>3610.4399410000001</v>
      </c>
      <c r="AD145" s="89">
        <v>15.285306</v>
      </c>
      <c r="AE145" s="72">
        <v>6688.4902339999999</v>
      </c>
      <c r="AF145" s="94">
        <v>16.113786999999999</v>
      </c>
      <c r="AG145" s="51">
        <v>23007.990234000001</v>
      </c>
      <c r="AH145" s="89">
        <v>12.063222</v>
      </c>
      <c r="AI145" s="72">
        <v>19521.25</v>
      </c>
      <c r="AJ145" s="94">
        <v>6.6495709999999999</v>
      </c>
      <c r="AK145" s="51">
        <v>3531.21</v>
      </c>
      <c r="AL145" s="89">
        <v>21.311029000000001</v>
      </c>
      <c r="AM145" s="72">
        <v>19106</v>
      </c>
      <c r="AN145" s="89">
        <v>19.347273000000001</v>
      </c>
      <c r="AO145" s="70">
        <v>9937.0400389999995</v>
      </c>
      <c r="AP145" s="89">
        <v>32.270888999999997</v>
      </c>
      <c r="AQ145" s="72">
        <v>1904.630005</v>
      </c>
      <c r="AR145" s="94">
        <v>42.531306999999998</v>
      </c>
      <c r="AS145" s="291">
        <v>1485.2299800000001</v>
      </c>
      <c r="AT145" s="89">
        <v>23.674863999999999</v>
      </c>
      <c r="AU145" s="72">
        <v>36817.320312999997</v>
      </c>
      <c r="AV145" s="89">
        <v>43.386741999999998</v>
      </c>
      <c r="AW145" s="71">
        <v>327.41000400000001</v>
      </c>
      <c r="AX145" s="94">
        <v>14.213381999999999</v>
      </c>
      <c r="AY145" s="51">
        <v>3144.6999510000001</v>
      </c>
      <c r="AZ145" s="94">
        <v>14.726637</v>
      </c>
      <c r="BA145" s="51">
        <v>9267.1904300000006</v>
      </c>
      <c r="BB145" s="89">
        <v>19.222507</v>
      </c>
      <c r="BC145" s="72">
        <v>6312.4301759999998</v>
      </c>
      <c r="BD145" s="89">
        <v>16.729149</v>
      </c>
      <c r="BE145" s="72">
        <v>8372.4404300000006</v>
      </c>
      <c r="BF145" s="94">
        <v>15.171747</v>
      </c>
      <c r="BG145" s="291">
        <v>1005.12</v>
      </c>
      <c r="BH145" s="89">
        <v>43.082912</v>
      </c>
      <c r="BI145" s="72">
        <v>5528.27</v>
      </c>
      <c r="BJ145" s="94">
        <v>18.399601000000001</v>
      </c>
      <c r="BK145" s="339">
        <v>32.494670999999997</v>
      </c>
    </row>
    <row r="146" spans="1:63">
      <c r="A146" s="316">
        <v>131</v>
      </c>
      <c r="B146" s="310">
        <v>40513</v>
      </c>
      <c r="C146" s="51">
        <v>1257.6400000000001</v>
      </c>
      <c r="D146" s="94">
        <v>96.528487999999996</v>
      </c>
      <c r="E146" s="51">
        <v>11577.51</v>
      </c>
      <c r="F146" s="89">
        <v>84.696456999999995</v>
      </c>
      <c r="G146" s="72">
        <v>2652.8701169999999</v>
      </c>
      <c r="H146" s="94">
        <v>47.844279999999998</v>
      </c>
      <c r="I146" s="51">
        <v>783.65002400000003</v>
      </c>
      <c r="J146" s="89">
        <v>64.020187000000007</v>
      </c>
      <c r="K146" s="113">
        <v>7.0753250000000003</v>
      </c>
      <c r="L146" s="105">
        <v>11.953635</v>
      </c>
      <c r="M146" s="105">
        <v>28.413917999999999</v>
      </c>
      <c r="N146" s="105">
        <v>9.4299379999999999</v>
      </c>
      <c r="O146" s="94">
        <v>33.805897000000002</v>
      </c>
      <c r="P146" s="51">
        <v>13360.080078000001</v>
      </c>
      <c r="Q146" s="89">
        <v>24.756107</v>
      </c>
      <c r="R146" s="113">
        <v>10.273460999999999</v>
      </c>
      <c r="S146" s="105">
        <v>10.119982</v>
      </c>
      <c r="T146" s="94">
        <v>7.8078399999999997</v>
      </c>
      <c r="U146" s="51">
        <v>4846.8999020000001</v>
      </c>
      <c r="V146" s="89">
        <v>13.179411</v>
      </c>
      <c r="W146" s="70">
        <v>69305</v>
      </c>
      <c r="X146" s="94">
        <v>40.808940999999997</v>
      </c>
      <c r="Y146" s="69">
        <v>13443.200194999999</v>
      </c>
      <c r="Z146" s="89">
        <v>22.618067</v>
      </c>
      <c r="AA146" s="72">
        <v>2808.076904</v>
      </c>
      <c r="AB146" s="94">
        <v>30.338450999999999</v>
      </c>
      <c r="AC146" s="51">
        <v>3804.780029</v>
      </c>
      <c r="AD146" s="89">
        <v>16.617415999999999</v>
      </c>
      <c r="AE146" s="72">
        <v>6914.1899409999996</v>
      </c>
      <c r="AF146" s="94">
        <v>17.122236000000001</v>
      </c>
      <c r="AG146" s="51">
        <v>23035.449218999998</v>
      </c>
      <c r="AH146" s="89">
        <v>12.082378</v>
      </c>
      <c r="AI146" s="72">
        <v>20509.089843999998</v>
      </c>
      <c r="AJ146" s="94">
        <v>6.5617320000000001</v>
      </c>
      <c r="AK146" s="51">
        <v>3703.51</v>
      </c>
      <c r="AL146" s="89">
        <v>22.251556000000001</v>
      </c>
      <c r="AM146" s="72">
        <v>20173</v>
      </c>
      <c r="AN146" s="89">
        <v>20.973419</v>
      </c>
      <c r="AO146" s="70">
        <v>10228.919921999999</v>
      </c>
      <c r="AP146" s="89">
        <v>34.281920999999997</v>
      </c>
      <c r="AQ146" s="72">
        <v>2051</v>
      </c>
      <c r="AR146" s="94">
        <v>48.221062000000003</v>
      </c>
      <c r="AS146" s="291">
        <v>1518.910034</v>
      </c>
      <c r="AT146" s="89">
        <v>24.995933999999998</v>
      </c>
      <c r="AU146" s="72">
        <v>38550.789062999997</v>
      </c>
      <c r="AV146" s="89">
        <v>45.456985000000003</v>
      </c>
      <c r="AW146" s="71">
        <v>354.57000699999998</v>
      </c>
      <c r="AX146" s="94">
        <v>15.877128000000001</v>
      </c>
      <c r="AY146" s="51">
        <v>3190.040039</v>
      </c>
      <c r="AZ146" s="94">
        <v>15.266764</v>
      </c>
      <c r="BA146" s="51">
        <v>9859.0898440000001</v>
      </c>
      <c r="BB146" s="89">
        <v>20.429127000000001</v>
      </c>
      <c r="BC146" s="72">
        <v>6436.0400390000004</v>
      </c>
      <c r="BD146" s="89">
        <v>18.474995</v>
      </c>
      <c r="BE146" s="72">
        <v>8972.4589840000008</v>
      </c>
      <c r="BF146" s="94">
        <v>16.819213999999999</v>
      </c>
      <c r="BG146" s="291">
        <v>1032.76</v>
      </c>
      <c r="BH146" s="89">
        <v>44.275283999999999</v>
      </c>
      <c r="BI146" s="72">
        <v>5899.94</v>
      </c>
      <c r="BJ146" s="94">
        <v>19.777291999999999</v>
      </c>
      <c r="BK146" s="339">
        <v>34.688164</v>
      </c>
    </row>
    <row r="147" spans="1:63">
      <c r="A147" s="316">
        <v>132</v>
      </c>
      <c r="B147" s="310">
        <v>40544</v>
      </c>
      <c r="C147" s="51">
        <v>1286.1199999999999</v>
      </c>
      <c r="D147" s="94">
        <v>99.297118999999995</v>
      </c>
      <c r="E147" s="51">
        <v>11891.93</v>
      </c>
      <c r="F147" s="89">
        <v>87.257507000000004</v>
      </c>
      <c r="G147" s="72">
        <v>2700.080078</v>
      </c>
      <c r="H147" s="94">
        <v>49.294742999999997</v>
      </c>
      <c r="I147" s="51">
        <v>781.25</v>
      </c>
      <c r="J147" s="89">
        <v>64.071708999999998</v>
      </c>
      <c r="K147" s="113">
        <v>7.1129350000000002</v>
      </c>
      <c r="L147" s="105">
        <v>12.241557</v>
      </c>
      <c r="M147" s="105">
        <v>28.951847000000001</v>
      </c>
      <c r="N147" s="105">
        <v>9.8088449999999998</v>
      </c>
      <c r="O147" s="94">
        <v>34.634121</v>
      </c>
      <c r="P147" s="51">
        <v>13617.339844</v>
      </c>
      <c r="Q147" s="89">
        <v>25.428331</v>
      </c>
      <c r="R147" s="113">
        <v>10.511234999999999</v>
      </c>
      <c r="S147" s="105">
        <v>10.458698</v>
      </c>
      <c r="T147" s="94">
        <v>7.9716529999999999</v>
      </c>
      <c r="U147" s="51">
        <v>4850</v>
      </c>
      <c r="V147" s="89">
        <v>13.211671000000001</v>
      </c>
      <c r="W147" s="70">
        <v>66575</v>
      </c>
      <c r="X147" s="94">
        <v>39.941485999999998</v>
      </c>
      <c r="Y147" s="69">
        <v>13552</v>
      </c>
      <c r="Z147" s="89">
        <v>23.072367</v>
      </c>
      <c r="AA147" s="72">
        <v>2790.6940920000002</v>
      </c>
      <c r="AB147" s="94">
        <v>30.077604000000001</v>
      </c>
      <c r="AC147" s="51">
        <v>4005.5</v>
      </c>
      <c r="AD147" s="89">
        <v>17.801929000000001</v>
      </c>
      <c r="AE147" s="72">
        <v>7077.4799800000001</v>
      </c>
      <c r="AF147" s="94">
        <v>18.001953</v>
      </c>
      <c r="AG147" s="51">
        <v>23447.339843999998</v>
      </c>
      <c r="AH147" s="89">
        <v>12.368080000000001</v>
      </c>
      <c r="AI147" s="72">
        <v>18327.759765999999</v>
      </c>
      <c r="AJ147" s="94">
        <v>6.1925850000000002</v>
      </c>
      <c r="AK147" s="51">
        <v>3409.17</v>
      </c>
      <c r="AL147" s="89">
        <v>19.879904</v>
      </c>
      <c r="AM147" s="72">
        <v>22050</v>
      </c>
      <c r="AN147" s="89">
        <v>23.354168000000001</v>
      </c>
      <c r="AO147" s="70">
        <v>10237.919921999999</v>
      </c>
      <c r="AP147" s="89">
        <v>34.580016999999998</v>
      </c>
      <c r="AQ147" s="72">
        <v>2069.7299800000001</v>
      </c>
      <c r="AR147" s="94">
        <v>48.526778999999998</v>
      </c>
      <c r="AS147" s="291">
        <v>1519.9399410000001</v>
      </c>
      <c r="AT147" s="89">
        <v>25.124559000000001</v>
      </c>
      <c r="AU147" s="72">
        <v>36982.238280999998</v>
      </c>
      <c r="AV147" s="89">
        <v>44.827755000000003</v>
      </c>
      <c r="AW147" s="71">
        <v>360.75</v>
      </c>
      <c r="AX147" s="94">
        <v>16.388044000000001</v>
      </c>
      <c r="AY147" s="51">
        <v>3179.719971</v>
      </c>
      <c r="AZ147" s="94">
        <v>15.498100000000001</v>
      </c>
      <c r="BA147" s="51">
        <v>10805.989258</v>
      </c>
      <c r="BB147" s="89">
        <v>23.992462</v>
      </c>
      <c r="BC147" s="72">
        <v>6479.1499020000001</v>
      </c>
      <c r="BD147" s="89">
        <v>18.239269</v>
      </c>
      <c r="BE147" s="72">
        <v>9145.3076170000004</v>
      </c>
      <c r="BF147" s="94">
        <v>17.091898</v>
      </c>
      <c r="BG147" s="291">
        <v>964.1</v>
      </c>
      <c r="BH147" s="89">
        <v>40.495232000000001</v>
      </c>
      <c r="BI147" s="72">
        <v>5862.94</v>
      </c>
      <c r="BJ147" s="94">
        <v>20.195225000000001</v>
      </c>
      <c r="BK147" s="339">
        <v>35.400855999999997</v>
      </c>
    </row>
    <row r="148" spans="1:63">
      <c r="A148" s="316">
        <v>133</v>
      </c>
      <c r="B148" s="310">
        <v>40575</v>
      </c>
      <c r="C148" s="51">
        <v>1327.22</v>
      </c>
      <c r="D148" s="94">
        <v>102.74642900000001</v>
      </c>
      <c r="E148" s="51">
        <v>12226.34</v>
      </c>
      <c r="F148" s="89">
        <v>89.979018999999994</v>
      </c>
      <c r="G148" s="72">
        <v>2782.2700199999999</v>
      </c>
      <c r="H148" s="94">
        <v>50.852814000000002</v>
      </c>
      <c r="I148" s="51">
        <v>823.45001200000002</v>
      </c>
      <c r="J148" s="89">
        <v>67.622551000000001</v>
      </c>
      <c r="K148" s="113">
        <v>7.1257099999999998</v>
      </c>
      <c r="L148" s="105">
        <v>12.81146</v>
      </c>
      <c r="M148" s="105">
        <v>30.496500000000001</v>
      </c>
      <c r="N148" s="105">
        <v>10.112935999999999</v>
      </c>
      <c r="O148" s="94">
        <v>36.272326999999997</v>
      </c>
      <c r="P148" s="51">
        <v>14072.099609000001</v>
      </c>
      <c r="Q148" s="89">
        <v>26.342967999999999</v>
      </c>
      <c r="R148" s="113">
        <v>10.796037</v>
      </c>
      <c r="S148" s="105">
        <v>10.747134000000001</v>
      </c>
      <c r="T148" s="94">
        <v>8.3132950000000001</v>
      </c>
      <c r="U148" s="51">
        <v>4923.6000979999999</v>
      </c>
      <c r="V148" s="89">
        <v>13.870392000000001</v>
      </c>
      <c r="W148" s="70">
        <v>67383</v>
      </c>
      <c r="X148" s="94">
        <v>40.525333000000003</v>
      </c>
      <c r="Y148" s="69">
        <v>14136.5</v>
      </c>
      <c r="Z148" s="89">
        <v>24.827307000000001</v>
      </c>
      <c r="AA148" s="72">
        <v>2905.0529790000001</v>
      </c>
      <c r="AB148" s="94">
        <v>30.006917999999999</v>
      </c>
      <c r="AC148" s="51">
        <v>4110.3500979999999</v>
      </c>
      <c r="AD148" s="89">
        <v>18.383914999999998</v>
      </c>
      <c r="AE148" s="72">
        <v>7272.3198240000002</v>
      </c>
      <c r="AF148" s="94">
        <v>18.595576999999999</v>
      </c>
      <c r="AG148" s="51">
        <v>23338.019531000002</v>
      </c>
      <c r="AH148" s="89">
        <v>12.032933</v>
      </c>
      <c r="AI148" s="72">
        <v>17823.400390999999</v>
      </c>
      <c r="AJ148" s="94">
        <v>6.1593920000000004</v>
      </c>
      <c r="AK148" s="51">
        <v>3470.35</v>
      </c>
      <c r="AL148" s="89">
        <v>21.060589</v>
      </c>
      <c r="AM148" s="72">
        <v>22467</v>
      </c>
      <c r="AN148" s="89">
        <v>23.843668000000001</v>
      </c>
      <c r="AO148" s="70">
        <v>10624.089844</v>
      </c>
      <c r="AP148" s="89">
        <v>36.478287000000002</v>
      </c>
      <c r="AQ148" s="72">
        <v>1939.3000489999999</v>
      </c>
      <c r="AR148" s="94">
        <v>45.887039000000001</v>
      </c>
      <c r="AS148" s="291">
        <v>1491.25</v>
      </c>
      <c r="AT148" s="89">
        <v>24.877027999999999</v>
      </c>
      <c r="AU148" s="72">
        <v>37019.699219000002</v>
      </c>
      <c r="AV148" s="89">
        <v>45.093356999999997</v>
      </c>
      <c r="AW148" s="71">
        <v>369.13000499999998</v>
      </c>
      <c r="AX148" s="94">
        <v>16.946646000000001</v>
      </c>
      <c r="AY148" s="51">
        <v>3010.51001</v>
      </c>
      <c r="AZ148" s="94">
        <v>14.719818</v>
      </c>
      <c r="BA148" s="51">
        <v>10850.789063</v>
      </c>
      <c r="BB148" s="89">
        <v>24.095596</v>
      </c>
      <c r="BC148" s="72">
        <v>6610.4399409999996</v>
      </c>
      <c r="BD148" s="89">
        <v>18.931711</v>
      </c>
      <c r="BE148" s="72">
        <v>8599.6103519999997</v>
      </c>
      <c r="BF148" s="94">
        <v>16.180769000000002</v>
      </c>
      <c r="BG148" s="291">
        <v>987.91</v>
      </c>
      <c r="BH148" s="89">
        <v>42.665118999999997</v>
      </c>
      <c r="BI148" s="72">
        <v>5994.01</v>
      </c>
      <c r="BJ148" s="94">
        <v>21.115279999999998</v>
      </c>
      <c r="BK148" s="339">
        <v>36.500819999999997</v>
      </c>
    </row>
    <row r="149" spans="1:63">
      <c r="A149" s="316">
        <v>134</v>
      </c>
      <c r="B149" s="310">
        <v>40603</v>
      </c>
      <c r="C149" s="51">
        <v>1325.83</v>
      </c>
      <c r="D149" s="94">
        <v>102.31429300000001</v>
      </c>
      <c r="E149" s="51">
        <v>12319.73</v>
      </c>
      <c r="F149" s="89">
        <v>90.841209000000006</v>
      </c>
      <c r="G149" s="72">
        <v>2781.070068</v>
      </c>
      <c r="H149" s="94">
        <v>50.553516000000002</v>
      </c>
      <c r="I149" s="51">
        <v>843.54998799999998</v>
      </c>
      <c r="J149" s="89">
        <v>69.184296000000003</v>
      </c>
      <c r="K149" s="113">
        <v>7.1236980000000001</v>
      </c>
      <c r="L149" s="105">
        <v>13.001424999999999</v>
      </c>
      <c r="M149" s="105">
        <v>31.231655</v>
      </c>
      <c r="N149" s="105">
        <v>10.138895</v>
      </c>
      <c r="O149" s="94">
        <v>37.058349999999997</v>
      </c>
      <c r="P149" s="51">
        <v>14101.190430000001</v>
      </c>
      <c r="Q149" s="89">
        <v>26.358737999999999</v>
      </c>
      <c r="R149" s="113">
        <v>10.74968</v>
      </c>
      <c r="S149" s="105">
        <v>10.799054</v>
      </c>
      <c r="T149" s="94">
        <v>8.2753350000000001</v>
      </c>
      <c r="U149" s="51">
        <v>4928.6000979999999</v>
      </c>
      <c r="V149" s="89">
        <v>14.14132</v>
      </c>
      <c r="W149" s="70">
        <v>68587</v>
      </c>
      <c r="X149" s="94">
        <v>42.293236</v>
      </c>
      <c r="Y149" s="69">
        <v>14116.099609000001</v>
      </c>
      <c r="Z149" s="89">
        <v>24.783064</v>
      </c>
      <c r="AA149" s="72">
        <v>2928.1110840000001</v>
      </c>
      <c r="AB149" s="94">
        <v>31.745832</v>
      </c>
      <c r="AC149" s="51">
        <v>3989.179932</v>
      </c>
      <c r="AD149" s="89">
        <v>18.438694000000002</v>
      </c>
      <c r="AE149" s="72">
        <v>7041.3100590000004</v>
      </c>
      <c r="AF149" s="94">
        <v>18.559819999999998</v>
      </c>
      <c r="AG149" s="51">
        <v>23527.519531000002</v>
      </c>
      <c r="AH149" s="89">
        <v>12.2005</v>
      </c>
      <c r="AI149" s="72">
        <v>19445.220702999999</v>
      </c>
      <c r="AJ149" s="94">
        <v>6.8357010000000002</v>
      </c>
      <c r="AK149" s="51">
        <v>3678.67</v>
      </c>
      <c r="AL149" s="89">
        <v>22.885276999999999</v>
      </c>
      <c r="AM149" s="72">
        <v>21727</v>
      </c>
      <c r="AN149" s="89">
        <v>23.933838000000002</v>
      </c>
      <c r="AO149" s="70">
        <v>9755.0996090000008</v>
      </c>
      <c r="AP149" s="89">
        <v>32.650115999999997</v>
      </c>
      <c r="AQ149" s="72">
        <v>2106.6999510000001</v>
      </c>
      <c r="AR149" s="94">
        <v>50.858265000000003</v>
      </c>
      <c r="AS149" s="291">
        <v>1545.130005</v>
      </c>
      <c r="AT149" s="89">
        <v>26.150054999999998</v>
      </c>
      <c r="AU149" s="72">
        <v>37440.511719000002</v>
      </c>
      <c r="AV149" s="89">
        <v>46.369720000000001</v>
      </c>
      <c r="AW149" s="71">
        <v>365.61999500000002</v>
      </c>
      <c r="AX149" s="94">
        <v>17.399557000000001</v>
      </c>
      <c r="AY149" s="51">
        <v>3105.8500979999999</v>
      </c>
      <c r="AZ149" s="94">
        <v>15.419147000000001</v>
      </c>
      <c r="BA149" s="51">
        <v>10576.489258</v>
      </c>
      <c r="BB149" s="89">
        <v>24.307627</v>
      </c>
      <c r="BC149" s="72">
        <v>6357.5498049999997</v>
      </c>
      <c r="BD149" s="89">
        <v>18.629688000000002</v>
      </c>
      <c r="BE149" s="72">
        <v>8683.2597659999992</v>
      </c>
      <c r="BF149" s="94">
        <v>16.312501999999999</v>
      </c>
      <c r="BG149" s="291">
        <v>1047.48</v>
      </c>
      <c r="BH149" s="89">
        <v>46.168705000000003</v>
      </c>
      <c r="BI149" s="72">
        <v>5908.76</v>
      </c>
      <c r="BJ149" s="94">
        <v>20.597752</v>
      </c>
      <c r="BK149" s="339">
        <v>36.186534999999999</v>
      </c>
    </row>
    <row r="150" spans="1:63">
      <c r="A150" s="316">
        <v>135</v>
      </c>
      <c r="B150" s="310">
        <v>40634</v>
      </c>
      <c r="C150" s="51">
        <v>1363.61</v>
      </c>
      <c r="D150" s="94">
        <v>105.73481</v>
      </c>
      <c r="E150" s="51">
        <v>12810.54</v>
      </c>
      <c r="F150" s="89">
        <v>94.730011000000005</v>
      </c>
      <c r="G150" s="72">
        <v>2873.540039</v>
      </c>
      <c r="H150" s="94">
        <v>52.079326999999999</v>
      </c>
      <c r="I150" s="51">
        <v>865.28997800000002</v>
      </c>
      <c r="J150" s="89">
        <v>71.157287999999994</v>
      </c>
      <c r="K150" s="113">
        <v>7.2185649999999999</v>
      </c>
      <c r="L150" s="105">
        <v>13.314576000000001</v>
      </c>
      <c r="M150" s="105">
        <v>32.150288000000003</v>
      </c>
      <c r="N150" s="105">
        <v>10.465237999999999</v>
      </c>
      <c r="O150" s="94">
        <v>38.093971000000003</v>
      </c>
      <c r="P150" s="51">
        <v>14495.280273</v>
      </c>
      <c r="Q150" s="89">
        <v>27.253824000000002</v>
      </c>
      <c r="R150" s="113">
        <v>11.312658000000001</v>
      </c>
      <c r="S150" s="105">
        <v>11.295164</v>
      </c>
      <c r="T150" s="94">
        <v>8.6718089999999997</v>
      </c>
      <c r="U150" s="51">
        <v>4899</v>
      </c>
      <c r="V150" s="89">
        <v>15.017853000000001</v>
      </c>
      <c r="W150" s="70">
        <v>66133</v>
      </c>
      <c r="X150" s="94">
        <v>42.407822000000003</v>
      </c>
      <c r="Y150" s="69">
        <v>13944.799805000001</v>
      </c>
      <c r="Z150" s="89">
        <v>24.849428</v>
      </c>
      <c r="AA150" s="72">
        <v>2911.51001</v>
      </c>
      <c r="AB150" s="94">
        <v>31.957892999999999</v>
      </c>
      <c r="AC150" s="51">
        <v>4106.919922</v>
      </c>
      <c r="AD150" s="89">
        <v>19.794374000000001</v>
      </c>
      <c r="AE150" s="72">
        <v>7514.4599609999996</v>
      </c>
      <c r="AF150" s="94">
        <v>20.583876</v>
      </c>
      <c r="AG150" s="51">
        <v>23720.810547000001</v>
      </c>
      <c r="AH150" s="89">
        <v>12.477644</v>
      </c>
      <c r="AI150" s="72">
        <v>19135.960938</v>
      </c>
      <c r="AJ150" s="94">
        <v>6.5369630000000001</v>
      </c>
      <c r="AK150" s="51">
        <v>3819.62</v>
      </c>
      <c r="AL150" s="89">
        <v>23.651951</v>
      </c>
      <c r="AM150" s="72">
        <v>22418</v>
      </c>
      <c r="AN150" s="89">
        <v>25.956242</v>
      </c>
      <c r="AO150" s="70">
        <v>9849.7402340000008</v>
      </c>
      <c r="AP150" s="89">
        <v>33.314514000000003</v>
      </c>
      <c r="AQ150" s="72">
        <v>2192.360107</v>
      </c>
      <c r="AR150" s="94">
        <v>54.509636</v>
      </c>
      <c r="AS150" s="291">
        <v>1534.9499510000001</v>
      </c>
      <c r="AT150" s="89">
        <v>26.539034000000001</v>
      </c>
      <c r="AU150" s="72">
        <v>36962.621094000002</v>
      </c>
      <c r="AV150" s="89">
        <v>47.446883999999997</v>
      </c>
      <c r="AW150" s="71">
        <v>359.94000199999999</v>
      </c>
      <c r="AX150" s="94">
        <v>18.116679999999999</v>
      </c>
      <c r="AY150" s="51">
        <v>3172.7299800000001</v>
      </c>
      <c r="AZ150" s="94">
        <v>16.298950000000001</v>
      </c>
      <c r="BA150" s="51">
        <v>10878.889648</v>
      </c>
      <c r="BB150" s="89">
        <v>26.244432</v>
      </c>
      <c r="BC150" s="72">
        <v>6539.7001950000003</v>
      </c>
      <c r="BD150" s="89">
        <v>20.515491000000001</v>
      </c>
      <c r="BE150" s="72">
        <v>9007.8291019999997</v>
      </c>
      <c r="BF150" s="94">
        <v>17.563927</v>
      </c>
      <c r="BG150" s="291">
        <v>1093.56</v>
      </c>
      <c r="BH150" s="89">
        <v>49.423533999999997</v>
      </c>
      <c r="BI150" s="72">
        <v>6069.9</v>
      </c>
      <c r="BJ150" s="94">
        <v>21.977834999999999</v>
      </c>
      <c r="BK150" s="339">
        <v>37.930011999999998</v>
      </c>
    </row>
    <row r="151" spans="1:63">
      <c r="A151" s="316">
        <v>136</v>
      </c>
      <c r="B151" s="310">
        <v>40664</v>
      </c>
      <c r="C151" s="51">
        <v>1345.2</v>
      </c>
      <c r="D151" s="94">
        <v>104.549049</v>
      </c>
      <c r="E151" s="51">
        <v>12569.79</v>
      </c>
      <c r="F151" s="89">
        <v>92.935637999999997</v>
      </c>
      <c r="G151" s="72">
        <v>2835.3000489999999</v>
      </c>
      <c r="H151" s="94">
        <v>51.444640999999997</v>
      </c>
      <c r="I151" s="51">
        <v>848.29998799999998</v>
      </c>
      <c r="J151" s="89">
        <v>69.880554000000004</v>
      </c>
      <c r="K151" s="113">
        <v>7.3130579999999998</v>
      </c>
      <c r="L151" s="105">
        <v>13.033388</v>
      </c>
      <c r="M151" s="105">
        <v>31.505966000000001</v>
      </c>
      <c r="N151" s="105">
        <v>10.353987</v>
      </c>
      <c r="O151" s="94">
        <v>37.580863999999998</v>
      </c>
      <c r="P151" s="51">
        <v>14287.309569999999</v>
      </c>
      <c r="Q151" s="89">
        <v>26.937194999999999</v>
      </c>
      <c r="R151" s="113">
        <v>10.988116</v>
      </c>
      <c r="S151" s="105">
        <v>11.064416</v>
      </c>
      <c r="T151" s="94">
        <v>8.4693539999999992</v>
      </c>
      <c r="U151" s="51">
        <v>4788.8999020000001</v>
      </c>
      <c r="V151" s="89">
        <v>14.19444</v>
      </c>
      <c r="W151" s="70">
        <v>64620</v>
      </c>
      <c r="X151" s="94">
        <v>41.043705000000003</v>
      </c>
      <c r="Y151" s="69">
        <v>13802.900390999999</v>
      </c>
      <c r="Z151" s="89">
        <v>24.259533000000001</v>
      </c>
      <c r="AA151" s="72">
        <v>2743.4719239999999</v>
      </c>
      <c r="AB151" s="94">
        <v>32.070995000000003</v>
      </c>
      <c r="AC151" s="51">
        <v>4006.9399410000001</v>
      </c>
      <c r="AD151" s="89">
        <v>19.226084</v>
      </c>
      <c r="AE151" s="72">
        <v>7293.6899409999996</v>
      </c>
      <c r="AF151" s="94">
        <v>19.418071999999999</v>
      </c>
      <c r="AG151" s="51">
        <v>23684.130859000001</v>
      </c>
      <c r="AH151" s="89">
        <v>12.535652000000001</v>
      </c>
      <c r="AI151" s="72">
        <v>18503.279297000001</v>
      </c>
      <c r="AJ151" s="94">
        <v>6.1801380000000004</v>
      </c>
      <c r="AK151" s="51">
        <v>3836.97</v>
      </c>
      <c r="AL151" s="89">
        <v>24.341957000000001</v>
      </c>
      <c r="AM151" s="72">
        <v>21110</v>
      </c>
      <c r="AN151" s="89">
        <v>24.011126000000001</v>
      </c>
      <c r="AO151" s="70">
        <v>9693.7304690000001</v>
      </c>
      <c r="AP151" s="89">
        <v>32.49194</v>
      </c>
      <c r="AQ151" s="72">
        <v>2142.469971</v>
      </c>
      <c r="AR151" s="94">
        <v>52.170226999999997</v>
      </c>
      <c r="AS151" s="291">
        <v>1558.290039</v>
      </c>
      <c r="AT151" s="89">
        <v>26.662806</v>
      </c>
      <c r="AU151" s="72">
        <v>35832.789062999997</v>
      </c>
      <c r="AV151" s="89">
        <v>46.008212999999998</v>
      </c>
      <c r="AW151" s="71">
        <v>349.44000199999999</v>
      </c>
      <c r="AX151" s="94">
        <v>17.150455000000001</v>
      </c>
      <c r="AY151" s="51">
        <v>3159.929932</v>
      </c>
      <c r="AZ151" s="94">
        <v>16.016960000000001</v>
      </c>
      <c r="BA151" s="51">
        <v>10475.989258</v>
      </c>
      <c r="BB151" s="89">
        <v>24.771771999999999</v>
      </c>
      <c r="BC151" s="72">
        <v>6554.7099609999996</v>
      </c>
      <c r="BD151" s="89">
        <v>20.891183999999999</v>
      </c>
      <c r="BE151" s="72">
        <v>8988.7988280000009</v>
      </c>
      <c r="BF151" s="94">
        <v>17.300470000000001</v>
      </c>
      <c r="BG151" s="291">
        <v>1073.83</v>
      </c>
      <c r="BH151" s="89">
        <v>46.832123000000003</v>
      </c>
      <c r="BI151" s="72">
        <v>5989.99</v>
      </c>
      <c r="BJ151" s="94">
        <v>21.460301999999999</v>
      </c>
      <c r="BK151" s="339">
        <v>37.189231999999997</v>
      </c>
    </row>
    <row r="152" spans="1:63">
      <c r="A152" s="316">
        <v>137</v>
      </c>
      <c r="B152" s="310">
        <v>40695</v>
      </c>
      <c r="C152" s="51">
        <v>1320.64</v>
      </c>
      <c r="D152" s="94">
        <v>102.27825900000001</v>
      </c>
      <c r="E152" s="51">
        <v>12414.34</v>
      </c>
      <c r="F152" s="89">
        <v>92.001495000000006</v>
      </c>
      <c r="G152" s="72">
        <v>2773.5200199999999</v>
      </c>
      <c r="H152" s="94">
        <v>50.289878999999999</v>
      </c>
      <c r="I152" s="51">
        <v>827.42999299999997</v>
      </c>
      <c r="J152" s="89">
        <v>68.200301999999994</v>
      </c>
      <c r="K152" s="113">
        <v>7.2851330000000001</v>
      </c>
      <c r="L152" s="105">
        <v>12.7598</v>
      </c>
      <c r="M152" s="105">
        <v>30.869897999999999</v>
      </c>
      <c r="N152" s="105">
        <v>10.072145000000001</v>
      </c>
      <c r="O152" s="94">
        <v>36.711886999999997</v>
      </c>
      <c r="P152" s="51">
        <v>14023.049805000001</v>
      </c>
      <c r="Q152" s="89">
        <v>26.351424999999999</v>
      </c>
      <c r="R152" s="113">
        <v>10.822533999999999</v>
      </c>
      <c r="S152" s="105">
        <v>10.949042</v>
      </c>
      <c r="T152" s="94">
        <v>8.3428199999999997</v>
      </c>
      <c r="U152" s="51">
        <v>4659.7998049999997</v>
      </c>
      <c r="V152" s="89">
        <v>13.838518000000001</v>
      </c>
      <c r="W152" s="70">
        <v>62404</v>
      </c>
      <c r="X152" s="94">
        <v>40.023338000000003</v>
      </c>
      <c r="Y152" s="69">
        <v>13300.900390999999</v>
      </c>
      <c r="Z152" s="89">
        <v>23.352561999999999</v>
      </c>
      <c r="AA152" s="72">
        <v>2762.0759280000002</v>
      </c>
      <c r="AB152" s="94">
        <v>30.360351999999999</v>
      </c>
      <c r="AC152" s="51">
        <v>3982.209961</v>
      </c>
      <c r="AD152" s="89">
        <v>18.924817999999998</v>
      </c>
      <c r="AE152" s="72">
        <v>7376.2402339999999</v>
      </c>
      <c r="AF152" s="94">
        <v>19.232116999999999</v>
      </c>
      <c r="AG152" s="51">
        <v>22398.099609000001</v>
      </c>
      <c r="AH152" s="89">
        <v>11.936258</v>
      </c>
      <c r="AI152" s="72">
        <v>18845.869140999999</v>
      </c>
      <c r="AJ152" s="94">
        <v>6.2859429999999996</v>
      </c>
      <c r="AK152" s="51">
        <v>3888.57</v>
      </c>
      <c r="AL152" s="89">
        <v>24.541291999999999</v>
      </c>
      <c r="AM152" s="72">
        <v>20187</v>
      </c>
      <c r="AN152" s="89">
        <v>22.684338</v>
      </c>
      <c r="AO152" s="70">
        <v>9816.0898440000001</v>
      </c>
      <c r="AP152" s="89">
        <v>32.998134999999998</v>
      </c>
      <c r="AQ152" s="72">
        <v>2100.6899410000001</v>
      </c>
      <c r="AR152" s="94">
        <v>51.371989999999997</v>
      </c>
      <c r="AS152" s="291">
        <v>1579.0699460000001</v>
      </c>
      <c r="AT152" s="89">
        <v>27.016414999999999</v>
      </c>
      <c r="AU152" s="72">
        <v>36558.070312999997</v>
      </c>
      <c r="AV152" s="89">
        <v>46.155773000000003</v>
      </c>
      <c r="AW152" s="71">
        <v>339.64999399999999</v>
      </c>
      <c r="AX152" s="94">
        <v>16.274816999999999</v>
      </c>
      <c r="AY152" s="51">
        <v>3120.4399410000001</v>
      </c>
      <c r="AZ152" s="94">
        <v>15.486825</v>
      </c>
      <c r="BA152" s="51">
        <v>10359.889648</v>
      </c>
      <c r="BB152" s="89">
        <v>24.147181</v>
      </c>
      <c r="BC152" s="72">
        <v>6187.0698240000002</v>
      </c>
      <c r="BD152" s="89">
        <v>19.602056999999999</v>
      </c>
      <c r="BE152" s="72">
        <v>8652.5498050000006</v>
      </c>
      <c r="BF152" s="94">
        <v>16.663779999999999</v>
      </c>
      <c r="BG152" s="291">
        <v>1041.48</v>
      </c>
      <c r="BH152" s="89">
        <v>43.902087999999999</v>
      </c>
      <c r="BI152" s="72">
        <v>5945.71</v>
      </c>
      <c r="BJ152" s="94">
        <v>20.482748000000001</v>
      </c>
      <c r="BK152" s="339">
        <v>36.104221000000003</v>
      </c>
    </row>
    <row r="153" spans="1:63">
      <c r="A153" s="316">
        <v>138</v>
      </c>
      <c r="B153" s="310">
        <v>40725</v>
      </c>
      <c r="C153" s="51">
        <v>1292.28</v>
      </c>
      <c r="D153" s="94">
        <v>100.729156</v>
      </c>
      <c r="E153" s="51">
        <v>12143.24</v>
      </c>
      <c r="F153" s="89">
        <v>90.152396999999993</v>
      </c>
      <c r="G153" s="72">
        <v>2756.3798830000001</v>
      </c>
      <c r="H153" s="94">
        <v>51.241965999999998</v>
      </c>
      <c r="I153" s="51">
        <v>797.03002900000001</v>
      </c>
      <c r="J153" s="89">
        <v>65.679832000000005</v>
      </c>
      <c r="K153" s="113">
        <v>7.3999079999999999</v>
      </c>
      <c r="L153" s="105">
        <v>12.319020999999999</v>
      </c>
      <c r="M153" s="105">
        <v>29.721682000000001</v>
      </c>
      <c r="N153" s="105">
        <v>9.8628149999999994</v>
      </c>
      <c r="O153" s="94">
        <v>35.544986999999999</v>
      </c>
      <c r="P153" s="51">
        <v>13701.469727</v>
      </c>
      <c r="Q153" s="89">
        <v>25.859503</v>
      </c>
      <c r="R153" s="113">
        <v>10.65695</v>
      </c>
      <c r="S153" s="105">
        <v>10.689448000000001</v>
      </c>
      <c r="T153" s="94">
        <v>8.2247219999999999</v>
      </c>
      <c r="U153" s="51">
        <v>4500.5</v>
      </c>
      <c r="V153" s="89">
        <v>13.623048000000001</v>
      </c>
      <c r="W153" s="70">
        <v>58823</v>
      </c>
      <c r="X153" s="94">
        <v>39.097279</v>
      </c>
      <c r="Y153" s="69">
        <v>12945.599609000001</v>
      </c>
      <c r="Z153" s="89">
        <v>22.966652</v>
      </c>
      <c r="AA153" s="72">
        <v>2701.7290039999998</v>
      </c>
      <c r="AB153" s="94">
        <v>30.441095000000001</v>
      </c>
      <c r="AC153" s="51">
        <v>3672.7700199999999</v>
      </c>
      <c r="AD153" s="89">
        <v>17.543292999999998</v>
      </c>
      <c r="AE153" s="72">
        <v>7158.7700199999999</v>
      </c>
      <c r="AF153" s="94">
        <v>18.865027999999999</v>
      </c>
      <c r="AG153" s="51">
        <v>22440.25</v>
      </c>
      <c r="AH153" s="89">
        <v>12.270231000000001</v>
      </c>
      <c r="AI153" s="72">
        <v>18197.199218999998</v>
      </c>
      <c r="AJ153" s="94">
        <v>6.182213</v>
      </c>
      <c r="AK153" s="51">
        <v>4130.8</v>
      </c>
      <c r="AL153" s="89">
        <v>26.383827</v>
      </c>
      <c r="AM153" s="72">
        <v>18434</v>
      </c>
      <c r="AN153" s="89">
        <v>20.798727</v>
      </c>
      <c r="AO153" s="70">
        <v>9833.0302730000003</v>
      </c>
      <c r="AP153" s="89">
        <v>34.179454999999997</v>
      </c>
      <c r="AQ153" s="72">
        <v>2133.209961</v>
      </c>
      <c r="AR153" s="94">
        <v>52.179957999999999</v>
      </c>
      <c r="AS153" s="291">
        <v>1548.8100589999999</v>
      </c>
      <c r="AT153" s="89">
        <v>26.916594</v>
      </c>
      <c r="AU153" s="72">
        <v>35999.339844000002</v>
      </c>
      <c r="AV153" s="89">
        <v>45.931435</v>
      </c>
      <c r="AW153" s="71">
        <v>329.22000100000002</v>
      </c>
      <c r="AX153" s="94">
        <v>15.59126</v>
      </c>
      <c r="AY153" s="51">
        <v>3189.26001</v>
      </c>
      <c r="AZ153" s="94">
        <v>16.448243999999999</v>
      </c>
      <c r="BA153" s="51">
        <v>9630.6904300000006</v>
      </c>
      <c r="BB153" s="89">
        <v>22.611839</v>
      </c>
      <c r="BC153" s="72">
        <v>5783.3500979999999</v>
      </c>
      <c r="BD153" s="89">
        <v>19.778725000000001</v>
      </c>
      <c r="BE153" s="72">
        <v>8644.1396480000003</v>
      </c>
      <c r="BF153" s="94">
        <v>16.641821</v>
      </c>
      <c r="BG153" s="291">
        <v>1133.53</v>
      </c>
      <c r="BH153" s="89">
        <v>50.432994999999998</v>
      </c>
      <c r="BI153" s="72">
        <v>5815.19</v>
      </c>
      <c r="BJ153" s="94">
        <v>20.754740000000002</v>
      </c>
      <c r="BK153" s="339">
        <v>35.701408000000001</v>
      </c>
    </row>
    <row r="154" spans="1:63">
      <c r="A154" s="316">
        <v>139</v>
      </c>
      <c r="B154" s="310">
        <v>40756</v>
      </c>
      <c r="C154" s="51">
        <v>1218.8900000000001</v>
      </c>
      <c r="D154" s="94">
        <v>95.191497999999996</v>
      </c>
      <c r="E154" s="51">
        <v>11613.53</v>
      </c>
      <c r="F154" s="89">
        <v>86.375031000000007</v>
      </c>
      <c r="G154" s="72">
        <v>2579.459961</v>
      </c>
      <c r="H154" s="94">
        <v>48.644516000000003</v>
      </c>
      <c r="I154" s="51">
        <v>726.80999799999995</v>
      </c>
      <c r="J154" s="89">
        <v>60.019874999999999</v>
      </c>
      <c r="K154" s="113">
        <v>7.5082579999999997</v>
      </c>
      <c r="L154" s="105">
        <v>11.323471</v>
      </c>
      <c r="M154" s="105">
        <v>27.251749</v>
      </c>
      <c r="N154" s="105">
        <v>9.3044740000000008</v>
      </c>
      <c r="O154" s="94">
        <v>32.590491999999998</v>
      </c>
      <c r="P154" s="51">
        <v>12856.200194999999</v>
      </c>
      <c r="Q154" s="89">
        <v>24.301894999999998</v>
      </c>
      <c r="R154" s="113">
        <v>9.7561750000000007</v>
      </c>
      <c r="S154" s="105">
        <v>9.8010640000000002</v>
      </c>
      <c r="T154" s="94">
        <v>7.659535</v>
      </c>
      <c r="U154" s="51">
        <v>4369.8999020000001</v>
      </c>
      <c r="V154" s="89">
        <v>13.152918</v>
      </c>
      <c r="W154" s="70">
        <v>56495</v>
      </c>
      <c r="X154" s="94">
        <v>36.288406000000002</v>
      </c>
      <c r="Y154" s="69">
        <v>12768.700194999999</v>
      </c>
      <c r="Z154" s="89">
        <v>22.187244</v>
      </c>
      <c r="AA154" s="72">
        <v>2567.3400879999999</v>
      </c>
      <c r="AB154" s="94">
        <v>27.760614</v>
      </c>
      <c r="AC154" s="51">
        <v>3256.76001</v>
      </c>
      <c r="AD154" s="89">
        <v>15.744343000000001</v>
      </c>
      <c r="AE154" s="72">
        <v>5784.8500979999999</v>
      </c>
      <c r="AF154" s="94">
        <v>15.344339</v>
      </c>
      <c r="AG154" s="51">
        <v>20534.849609000001</v>
      </c>
      <c r="AH154" s="89">
        <v>11.525791</v>
      </c>
      <c r="AI154" s="72">
        <v>16676.75</v>
      </c>
      <c r="AJ154" s="94">
        <v>5.5702160000000003</v>
      </c>
      <c r="AK154" s="51">
        <v>3841.73</v>
      </c>
      <c r="AL154" s="89">
        <v>25.335258</v>
      </c>
      <c r="AM154" s="72">
        <v>15563</v>
      </c>
      <c r="AN154" s="89">
        <v>17.927212000000001</v>
      </c>
      <c r="AO154" s="70">
        <v>8955.2001949999994</v>
      </c>
      <c r="AP154" s="89">
        <v>31.434895999999998</v>
      </c>
      <c r="AQ154" s="72">
        <v>1880.1099850000001</v>
      </c>
      <c r="AR154" s="94">
        <v>45.045726999999999</v>
      </c>
      <c r="AS154" s="291">
        <v>1447.2700199999999</v>
      </c>
      <c r="AT154" s="89">
        <v>25.362682</v>
      </c>
      <c r="AU154" s="72">
        <v>35721.101562999997</v>
      </c>
      <c r="AV154" s="89">
        <v>43.679825000000001</v>
      </c>
      <c r="AW154" s="71">
        <v>292.92999300000002</v>
      </c>
      <c r="AX154" s="94">
        <v>14.206053000000001</v>
      </c>
      <c r="AY154" s="51">
        <v>2885.26001</v>
      </c>
      <c r="AZ154" s="94">
        <v>14.892638</v>
      </c>
      <c r="BA154" s="51">
        <v>8718.5908199999994</v>
      </c>
      <c r="BB154" s="89">
        <v>20.987957000000002</v>
      </c>
      <c r="BC154" s="72">
        <v>5528.5200199999999</v>
      </c>
      <c r="BD154" s="89">
        <v>18.538796999999999</v>
      </c>
      <c r="BE154" s="72">
        <v>7741.3242190000001</v>
      </c>
      <c r="BF154" s="94">
        <v>15.083022</v>
      </c>
      <c r="BG154" s="291">
        <v>1070.05</v>
      </c>
      <c r="BH154" s="89">
        <v>46.570824000000002</v>
      </c>
      <c r="BI154" s="72">
        <v>5394.53</v>
      </c>
      <c r="BJ154" s="94">
        <v>19.163622</v>
      </c>
      <c r="BK154" s="339">
        <v>33.073974999999997</v>
      </c>
    </row>
    <row r="155" spans="1:63">
      <c r="A155" s="316">
        <v>140</v>
      </c>
      <c r="B155" s="310">
        <v>40787</v>
      </c>
      <c r="C155" s="51">
        <v>1131.42</v>
      </c>
      <c r="D155" s="94">
        <v>88.127312000000003</v>
      </c>
      <c r="E155" s="51">
        <v>10913.38</v>
      </c>
      <c r="F155" s="89">
        <v>81.455665999999994</v>
      </c>
      <c r="G155" s="72">
        <v>2415.3999020000001</v>
      </c>
      <c r="H155" s="94">
        <v>46.37397</v>
      </c>
      <c r="I155" s="51">
        <v>644.15997300000004</v>
      </c>
      <c r="J155" s="89">
        <v>53.121493999999998</v>
      </c>
      <c r="K155" s="113">
        <v>7.5762369999999999</v>
      </c>
      <c r="L155" s="105">
        <v>10.122724</v>
      </c>
      <c r="M155" s="105">
        <v>24.253145</v>
      </c>
      <c r="N155" s="105">
        <v>8.6674360000000004</v>
      </c>
      <c r="O155" s="94">
        <v>28.998753000000001</v>
      </c>
      <c r="P155" s="51">
        <v>11842.080078000001</v>
      </c>
      <c r="Q155" s="89">
        <v>22.307203000000001</v>
      </c>
      <c r="R155" s="113">
        <v>8.5573540000000001</v>
      </c>
      <c r="S155" s="105">
        <v>8.7915379999999992</v>
      </c>
      <c r="T155" s="94">
        <v>6.9425080000000001</v>
      </c>
      <c r="U155" s="51">
        <v>4070.1000979999999</v>
      </c>
      <c r="V155" s="89">
        <v>10.840082000000001</v>
      </c>
      <c r="W155" s="70">
        <v>52324</v>
      </c>
      <c r="X155" s="94">
        <v>28.814647999999998</v>
      </c>
      <c r="Y155" s="69">
        <v>11623.799805000001</v>
      </c>
      <c r="Z155" s="89">
        <v>18.921143000000001</v>
      </c>
      <c r="AA155" s="72">
        <v>2359.2189939999998</v>
      </c>
      <c r="AB155" s="94">
        <v>22.155313</v>
      </c>
      <c r="AC155" s="51">
        <v>2981.959961</v>
      </c>
      <c r="AD155" s="89">
        <v>13.28298</v>
      </c>
      <c r="AE155" s="72">
        <v>5502.0200199999999</v>
      </c>
      <c r="AF155" s="94">
        <v>13.400624000000001</v>
      </c>
      <c r="AG155" s="51">
        <v>17592.410156000002</v>
      </c>
      <c r="AH155" s="89">
        <v>9.3577670000000008</v>
      </c>
      <c r="AI155" s="72">
        <v>16453.759765999999</v>
      </c>
      <c r="AJ155" s="94">
        <v>4.7590599999999998</v>
      </c>
      <c r="AK155" s="51">
        <v>3549.03</v>
      </c>
      <c r="AL155" s="89">
        <v>19.922798</v>
      </c>
      <c r="AM155" s="72">
        <v>14836</v>
      </c>
      <c r="AN155" s="89">
        <v>15.648445000000001</v>
      </c>
      <c r="AO155" s="70">
        <v>8700.2900389999995</v>
      </c>
      <c r="AP155" s="89">
        <v>30.190252000000001</v>
      </c>
      <c r="AQ155" s="72">
        <v>1769.650024</v>
      </c>
      <c r="AR155" s="94">
        <v>36.997883000000002</v>
      </c>
      <c r="AS155" s="291">
        <v>1387.130005</v>
      </c>
      <c r="AT155" s="89">
        <v>21.77261</v>
      </c>
      <c r="AU155" s="72">
        <v>33503.28125</v>
      </c>
      <c r="AV155" s="89">
        <v>36.397376999999999</v>
      </c>
      <c r="AW155" s="71">
        <v>280.17999300000002</v>
      </c>
      <c r="AX155" s="94">
        <v>12.613068</v>
      </c>
      <c r="AY155" s="51">
        <v>2675.1599120000001</v>
      </c>
      <c r="AZ155" s="94">
        <v>12.582106</v>
      </c>
      <c r="BA155" s="51">
        <v>8546.5908199999994</v>
      </c>
      <c r="BB155" s="89">
        <v>18.885072999999998</v>
      </c>
      <c r="BC155" s="72">
        <v>5531.7402339999999</v>
      </c>
      <c r="BD155" s="89">
        <v>16.276866999999999</v>
      </c>
      <c r="BE155" s="72">
        <v>7225.3466799999997</v>
      </c>
      <c r="BF155" s="94">
        <v>12.964375</v>
      </c>
      <c r="BG155" s="291">
        <v>916.21</v>
      </c>
      <c r="BH155" s="89">
        <v>37.385852999999997</v>
      </c>
      <c r="BI155" s="72">
        <v>5128.4799999999996</v>
      </c>
      <c r="BJ155" s="94">
        <v>17.280017999999998</v>
      </c>
      <c r="BK155" s="339">
        <v>29.621185000000001</v>
      </c>
    </row>
    <row r="156" spans="1:63">
      <c r="A156" s="316">
        <v>141</v>
      </c>
      <c r="B156" s="310">
        <v>40817</v>
      </c>
      <c r="C156" s="51">
        <v>1253.3</v>
      </c>
      <c r="D156" s="94">
        <v>98.251862000000003</v>
      </c>
      <c r="E156" s="51">
        <v>11955.01</v>
      </c>
      <c r="F156" s="89">
        <v>89.404304999999994</v>
      </c>
      <c r="G156" s="72">
        <v>2684.4099120000001</v>
      </c>
      <c r="H156" s="94">
        <v>51.292743999999999</v>
      </c>
      <c r="I156" s="51">
        <v>741.05999799999995</v>
      </c>
      <c r="J156" s="89">
        <v>61.380482000000001</v>
      </c>
      <c r="K156" s="113">
        <v>7.5887019999999996</v>
      </c>
      <c r="L156" s="105">
        <v>11.574258</v>
      </c>
      <c r="M156" s="105">
        <v>27.953887999999999</v>
      </c>
      <c r="N156" s="105">
        <v>9.6229899999999997</v>
      </c>
      <c r="O156" s="94">
        <v>33.136707000000001</v>
      </c>
      <c r="P156" s="51">
        <v>13191.049805000001</v>
      </c>
      <c r="Q156" s="89">
        <v>24.993217000000001</v>
      </c>
      <c r="R156" s="113">
        <v>9.4316329999999997</v>
      </c>
      <c r="S156" s="105">
        <v>9.6856910000000003</v>
      </c>
      <c r="T156" s="94">
        <v>7.6004860000000001</v>
      </c>
      <c r="U156" s="51">
        <v>4360.5</v>
      </c>
      <c r="V156" s="89">
        <v>12.82869</v>
      </c>
      <c r="W156" s="70">
        <v>58338</v>
      </c>
      <c r="X156" s="94">
        <v>34.554313999999998</v>
      </c>
      <c r="Y156" s="69">
        <v>12252.099609000001</v>
      </c>
      <c r="Z156" s="89">
        <v>20.962456</v>
      </c>
      <c r="AA156" s="72">
        <v>2468.25</v>
      </c>
      <c r="AB156" s="94">
        <v>25.913737999999999</v>
      </c>
      <c r="AC156" s="51">
        <v>3242.8400879999999</v>
      </c>
      <c r="AD156" s="89">
        <v>14.991288000000001</v>
      </c>
      <c r="AE156" s="72">
        <v>6141.3398440000001</v>
      </c>
      <c r="AF156" s="94">
        <v>15.549712</v>
      </c>
      <c r="AG156" s="51">
        <v>19864.869140999999</v>
      </c>
      <c r="AH156" s="89">
        <v>10.572383</v>
      </c>
      <c r="AI156" s="72">
        <v>17705.009765999999</v>
      </c>
      <c r="AJ156" s="94">
        <v>5.3582020000000004</v>
      </c>
      <c r="AK156" s="51">
        <v>3790.85</v>
      </c>
      <c r="AL156" s="89">
        <v>22.999109000000001</v>
      </c>
      <c r="AM156" s="72">
        <v>16018</v>
      </c>
      <c r="AN156" s="89">
        <v>17.782319999999999</v>
      </c>
      <c r="AO156" s="70">
        <v>8988.3896480000003</v>
      </c>
      <c r="AP156" s="89">
        <v>29.998764000000001</v>
      </c>
      <c r="AQ156" s="72">
        <v>1909.030029</v>
      </c>
      <c r="AR156" s="94">
        <v>44.012931999999999</v>
      </c>
      <c r="AS156" s="291">
        <v>1491.8900149999999</v>
      </c>
      <c r="AT156" s="89">
        <v>24.791129999999999</v>
      </c>
      <c r="AU156" s="72">
        <v>36159.988280999998</v>
      </c>
      <c r="AV156" s="89">
        <v>41.078944999999997</v>
      </c>
      <c r="AW156" s="71">
        <v>307.5</v>
      </c>
      <c r="AX156" s="94">
        <v>14.198359</v>
      </c>
      <c r="AY156" s="51">
        <v>2855.7700199999999</v>
      </c>
      <c r="AZ156" s="94">
        <v>14.011893000000001</v>
      </c>
      <c r="BA156" s="51">
        <v>8954.8916019999997</v>
      </c>
      <c r="BB156" s="89">
        <v>20.584900000000001</v>
      </c>
      <c r="BC156" s="72">
        <v>5731.2700199999999</v>
      </c>
      <c r="BD156" s="89">
        <v>17.659575</v>
      </c>
      <c r="BE156" s="72">
        <v>7587.6547849999997</v>
      </c>
      <c r="BF156" s="94">
        <v>14.215807</v>
      </c>
      <c r="BG156" s="291">
        <v>974.75</v>
      </c>
      <c r="BH156" s="89">
        <v>41.360390000000002</v>
      </c>
      <c r="BI156" s="72">
        <v>5544.22</v>
      </c>
      <c r="BJ156" s="94">
        <v>19.514610000000001</v>
      </c>
      <c r="BK156" s="339">
        <v>32.975535999999998</v>
      </c>
    </row>
    <row r="157" spans="1:63">
      <c r="A157" s="316">
        <v>142</v>
      </c>
      <c r="B157" s="310">
        <v>40848</v>
      </c>
      <c r="C157" s="51">
        <v>1246.96</v>
      </c>
      <c r="D157" s="94">
        <v>97.852562000000006</v>
      </c>
      <c r="E157" s="51">
        <v>12045.68</v>
      </c>
      <c r="F157" s="89">
        <v>90.185822000000002</v>
      </c>
      <c r="G157" s="72">
        <v>2620.3400879999999</v>
      </c>
      <c r="H157" s="94">
        <v>49.911952999999997</v>
      </c>
      <c r="I157" s="51">
        <v>737.419983</v>
      </c>
      <c r="J157" s="89">
        <v>61.148257999999998</v>
      </c>
      <c r="K157" s="113">
        <v>7.566751</v>
      </c>
      <c r="L157" s="105">
        <v>11.551458</v>
      </c>
      <c r="M157" s="105">
        <v>27.838253000000002</v>
      </c>
      <c r="N157" s="105">
        <v>9.6267359999999993</v>
      </c>
      <c r="O157" s="94">
        <v>32.962910000000001</v>
      </c>
      <c r="P157" s="51">
        <v>13101.129883</v>
      </c>
      <c r="Q157" s="89">
        <v>24.921347000000001</v>
      </c>
      <c r="R157" s="113">
        <v>9.1600760000000001</v>
      </c>
      <c r="S157" s="105">
        <v>9.5126299999999997</v>
      </c>
      <c r="T157" s="94">
        <v>7.4191209999999996</v>
      </c>
      <c r="U157" s="51">
        <v>4184.7001950000003</v>
      </c>
      <c r="V157" s="89">
        <v>12.569304000000001</v>
      </c>
      <c r="W157" s="70">
        <v>56875</v>
      </c>
      <c r="X157" s="94">
        <v>32.698338</v>
      </c>
      <c r="Y157" s="69">
        <v>12204.099609000001</v>
      </c>
      <c r="Z157" s="89">
        <v>20.383458999999998</v>
      </c>
      <c r="AA157" s="72">
        <v>2333.4140630000002</v>
      </c>
      <c r="AB157" s="94">
        <v>26.028721000000001</v>
      </c>
      <c r="AC157" s="51">
        <v>3154.6201169999999</v>
      </c>
      <c r="AD157" s="89">
        <v>14.321906999999999</v>
      </c>
      <c r="AE157" s="72">
        <v>6088.8398440000001</v>
      </c>
      <c r="AF157" s="94">
        <v>15.131632</v>
      </c>
      <c r="AG157" s="51">
        <v>17989.349609000001</v>
      </c>
      <c r="AH157" s="89">
        <v>10.441776000000001</v>
      </c>
      <c r="AI157" s="72">
        <v>16123.459961</v>
      </c>
      <c r="AJ157" s="94">
        <v>4.7188330000000001</v>
      </c>
      <c r="AK157" s="51">
        <v>3715.08</v>
      </c>
      <c r="AL157" s="89">
        <v>23.02224</v>
      </c>
      <c r="AM157" s="72">
        <v>15269</v>
      </c>
      <c r="AN157" s="89">
        <v>16.794418</v>
      </c>
      <c r="AO157" s="70">
        <v>8434.6103519999997</v>
      </c>
      <c r="AP157" s="89">
        <v>30.094522000000001</v>
      </c>
      <c r="AQ157" s="72">
        <v>1847.51001</v>
      </c>
      <c r="AR157" s="94">
        <v>44.537272999999999</v>
      </c>
      <c r="AS157" s="291">
        <v>1472.099976</v>
      </c>
      <c r="AT157" s="89">
        <v>25.076910000000002</v>
      </c>
      <c r="AU157" s="72">
        <v>36829.148437999997</v>
      </c>
      <c r="AV157" s="89">
        <v>40.893161999999997</v>
      </c>
      <c r="AW157" s="71">
        <v>299.67999300000002</v>
      </c>
      <c r="AX157" s="94">
        <v>13.490366</v>
      </c>
      <c r="AY157" s="51">
        <v>2702.459961</v>
      </c>
      <c r="AZ157" s="94">
        <v>13.462853000000001</v>
      </c>
      <c r="BA157" s="51">
        <v>8449.4912110000005</v>
      </c>
      <c r="BB157" s="89">
        <v>19.212183</v>
      </c>
      <c r="BC157" s="72">
        <v>5652.3100590000004</v>
      </c>
      <c r="BD157" s="89">
        <v>16.802897999999999</v>
      </c>
      <c r="BE157" s="72">
        <v>6904.0883789999998</v>
      </c>
      <c r="BF157" s="94">
        <v>13.557157999999999</v>
      </c>
      <c r="BG157" s="291">
        <v>995.33</v>
      </c>
      <c r="BH157" s="89">
        <v>43.263401000000002</v>
      </c>
      <c r="BI157" s="72">
        <v>5505.42</v>
      </c>
      <c r="BJ157" s="94">
        <v>19.198720999999999</v>
      </c>
      <c r="BK157" s="339">
        <v>32.596943000000003</v>
      </c>
    </row>
    <row r="158" spans="1:63">
      <c r="A158" s="316">
        <v>143</v>
      </c>
      <c r="B158" s="310">
        <v>40878</v>
      </c>
      <c r="C158" s="51">
        <v>1257.5999999999999</v>
      </c>
      <c r="D158" s="94">
        <v>98.251862000000003</v>
      </c>
      <c r="E158" s="51">
        <v>12217.56</v>
      </c>
      <c r="F158" s="89">
        <v>91.653069000000002</v>
      </c>
      <c r="G158" s="72">
        <v>2605.1499020000001</v>
      </c>
      <c r="H158" s="94">
        <v>49.416279000000003</v>
      </c>
      <c r="I158" s="51">
        <v>740.919983</v>
      </c>
      <c r="J158" s="89">
        <v>61.164859999999997</v>
      </c>
      <c r="K158" s="113">
        <v>7.613092</v>
      </c>
      <c r="L158" s="105">
        <v>11.429866000000001</v>
      </c>
      <c r="M158" s="105">
        <v>27.573915</v>
      </c>
      <c r="N158" s="105">
        <v>9.6604639999999993</v>
      </c>
      <c r="O158" s="94">
        <v>32.557388000000003</v>
      </c>
      <c r="P158" s="51">
        <v>13189.599609000001</v>
      </c>
      <c r="Q158" s="89">
        <v>24.985230999999999</v>
      </c>
      <c r="R158" s="113">
        <v>8.6500780000000006</v>
      </c>
      <c r="S158" s="105">
        <v>9.1780410000000003</v>
      </c>
      <c r="T158" s="94">
        <v>7.3136749999999999</v>
      </c>
      <c r="U158" s="51">
        <v>4111</v>
      </c>
      <c r="V158" s="89">
        <v>11.585808999999999</v>
      </c>
      <c r="W158" s="70">
        <v>56754</v>
      </c>
      <c r="X158" s="94">
        <v>31.795269000000001</v>
      </c>
      <c r="Y158" s="69">
        <v>11955.099609000001</v>
      </c>
      <c r="Z158" s="89">
        <v>19.745085</v>
      </c>
      <c r="AA158" s="72">
        <v>2199.4169919999999</v>
      </c>
      <c r="AB158" s="94">
        <v>25.058567</v>
      </c>
      <c r="AC158" s="51">
        <v>3159.8100589999999</v>
      </c>
      <c r="AD158" s="89">
        <v>13.652533999999999</v>
      </c>
      <c r="AE158" s="72">
        <v>5898.3500979999999</v>
      </c>
      <c r="AF158" s="94">
        <v>14.097429</v>
      </c>
      <c r="AG158" s="51">
        <v>18434.390625</v>
      </c>
      <c r="AH158" s="89">
        <v>10.102209</v>
      </c>
      <c r="AI158" s="72">
        <v>15454.919921999999</v>
      </c>
      <c r="AJ158" s="94">
        <v>4.0988420000000003</v>
      </c>
      <c r="AK158" s="51">
        <v>3821.99</v>
      </c>
      <c r="AL158" s="89">
        <v>22.598185000000001</v>
      </c>
      <c r="AM158" s="72">
        <v>15090</v>
      </c>
      <c r="AN158" s="89">
        <v>15.793335000000001</v>
      </c>
      <c r="AO158" s="70">
        <v>8455.3496090000008</v>
      </c>
      <c r="AP158" s="89">
        <v>29.073277999999998</v>
      </c>
      <c r="AQ158" s="72">
        <v>1825.73999</v>
      </c>
      <c r="AR158" s="94">
        <v>41.518337000000002</v>
      </c>
      <c r="AS158" s="291">
        <v>1530.7299800000001</v>
      </c>
      <c r="AT158" s="89">
        <v>23.933797999999999</v>
      </c>
      <c r="AU158" s="72">
        <v>37077.519530999998</v>
      </c>
      <c r="AV158" s="89">
        <v>39.949421000000001</v>
      </c>
      <c r="AW158" s="71">
        <v>312.47000100000002</v>
      </c>
      <c r="AX158" s="94">
        <v>13.259494999999999</v>
      </c>
      <c r="AY158" s="51">
        <v>2646.3500979999999</v>
      </c>
      <c r="AZ158" s="94">
        <v>12.387653</v>
      </c>
      <c r="BA158" s="51">
        <v>8566.2910159999992</v>
      </c>
      <c r="BB158" s="89">
        <v>17.681750999999998</v>
      </c>
      <c r="BC158" s="72">
        <v>5936.2299800000001</v>
      </c>
      <c r="BD158" s="89">
        <v>16.998280000000001</v>
      </c>
      <c r="BE158" s="72">
        <v>7072.0483400000003</v>
      </c>
      <c r="BF158" s="94">
        <v>12.8546</v>
      </c>
      <c r="BG158" s="291">
        <v>1025.32</v>
      </c>
      <c r="BH158" s="89">
        <v>42.210075000000003</v>
      </c>
      <c r="BI158" s="72">
        <v>5572.28</v>
      </c>
      <c r="BJ158" s="94">
        <v>18.906237000000001</v>
      </c>
      <c r="BK158" s="339">
        <v>31.930616000000001</v>
      </c>
    </row>
    <row r="159" spans="1:63">
      <c r="A159" s="316">
        <v>144</v>
      </c>
      <c r="B159" s="310">
        <v>40909</v>
      </c>
      <c r="C159" s="51">
        <v>1312.41</v>
      </c>
      <c r="D159" s="94">
        <v>103.460251</v>
      </c>
      <c r="E159" s="51">
        <v>12632.91</v>
      </c>
      <c r="F159" s="89">
        <v>95.112296999999998</v>
      </c>
      <c r="G159" s="72">
        <v>2813.8400879999999</v>
      </c>
      <c r="H159" s="94">
        <v>53.781387000000002</v>
      </c>
      <c r="I159" s="51">
        <v>792.82000700000003</v>
      </c>
      <c r="J159" s="89">
        <v>65.855239999999995</v>
      </c>
      <c r="K159" s="113">
        <v>7.7161790000000003</v>
      </c>
      <c r="L159" s="105">
        <v>12.459866</v>
      </c>
      <c r="M159" s="105">
        <v>29.841072</v>
      </c>
      <c r="N159" s="105">
        <v>10.138156</v>
      </c>
      <c r="O159" s="94">
        <v>35.415100000000002</v>
      </c>
      <c r="P159" s="51">
        <v>13839.070313</v>
      </c>
      <c r="Q159" s="89">
        <v>26.401240999999999</v>
      </c>
      <c r="R159" s="113">
        <v>9.5755219999999994</v>
      </c>
      <c r="S159" s="105">
        <v>10.04644</v>
      </c>
      <c r="T159" s="94">
        <v>7.6838090000000001</v>
      </c>
      <c r="U159" s="51">
        <v>4325.7001950000003</v>
      </c>
      <c r="V159" s="89">
        <v>13.054236</v>
      </c>
      <c r="W159" s="70">
        <v>63072</v>
      </c>
      <c r="X159" s="94">
        <v>36.620640000000002</v>
      </c>
      <c r="Y159" s="69">
        <v>12452.200194999999</v>
      </c>
      <c r="Z159" s="89">
        <v>21.160036000000002</v>
      </c>
      <c r="AA159" s="72">
        <v>2292.610107</v>
      </c>
      <c r="AB159" s="94">
        <v>27.968336000000001</v>
      </c>
      <c r="AC159" s="51">
        <v>3298.5500489999999</v>
      </c>
      <c r="AD159" s="89">
        <v>14.650187000000001</v>
      </c>
      <c r="AE159" s="72">
        <v>6458.9101559999999</v>
      </c>
      <c r="AF159" s="94">
        <v>15.645064</v>
      </c>
      <c r="AG159" s="51">
        <v>20390.490234000001</v>
      </c>
      <c r="AH159" s="89">
        <v>11.165462</v>
      </c>
      <c r="AI159" s="72">
        <v>17193.550781000002</v>
      </c>
      <c r="AJ159" s="94">
        <v>4.8108610000000001</v>
      </c>
      <c r="AK159" s="51">
        <v>3941.69</v>
      </c>
      <c r="AL159" s="89">
        <v>23.564437999999999</v>
      </c>
      <c r="AM159" s="72">
        <v>15828</v>
      </c>
      <c r="AN159" s="89">
        <v>17.300326999999999</v>
      </c>
      <c r="AO159" s="70">
        <v>8802.5097659999992</v>
      </c>
      <c r="AP159" s="89">
        <v>30.844006</v>
      </c>
      <c r="AQ159" s="72">
        <v>1955.790039</v>
      </c>
      <c r="AR159" s="94">
        <v>45.91621</v>
      </c>
      <c r="AS159" s="291">
        <v>1521.290039</v>
      </c>
      <c r="AT159" s="89">
        <v>26.075026000000001</v>
      </c>
      <c r="AU159" s="72">
        <v>37422.679687999997</v>
      </c>
      <c r="AV159" s="89">
        <v>43.516590000000001</v>
      </c>
      <c r="AW159" s="71">
        <v>318.47000100000002</v>
      </c>
      <c r="AX159" s="94">
        <v>13.991307000000001</v>
      </c>
      <c r="AY159" s="51">
        <v>2906.6899410000001</v>
      </c>
      <c r="AZ159" s="94">
        <v>14.532631</v>
      </c>
      <c r="BA159" s="51">
        <v>8509.1914059999999</v>
      </c>
      <c r="BB159" s="89">
        <v>19.406952</v>
      </c>
      <c r="BC159" s="72">
        <v>5970.4902339999999</v>
      </c>
      <c r="BD159" s="89">
        <v>17.538793999999999</v>
      </c>
      <c r="BE159" s="72">
        <v>7517.0454099999997</v>
      </c>
      <c r="BF159" s="94">
        <v>14.602669000000001</v>
      </c>
      <c r="BG159" s="291">
        <v>1083.97</v>
      </c>
      <c r="BH159" s="89">
        <v>46.218421999999997</v>
      </c>
      <c r="BI159" s="72">
        <v>5681.61</v>
      </c>
      <c r="BJ159" s="94">
        <v>19.806778000000001</v>
      </c>
      <c r="BK159" s="339">
        <v>34.055798000000003</v>
      </c>
    </row>
    <row r="160" spans="1:63">
      <c r="A160" s="316">
        <v>145</v>
      </c>
      <c r="B160" s="310">
        <v>40940</v>
      </c>
      <c r="C160" s="51">
        <v>1365.68</v>
      </c>
      <c r="D160" s="94">
        <v>107.951004</v>
      </c>
      <c r="E160" s="51">
        <v>12952.07</v>
      </c>
      <c r="F160" s="89">
        <v>97.670883000000003</v>
      </c>
      <c r="G160" s="72">
        <v>2966.889893</v>
      </c>
      <c r="H160" s="94">
        <v>57.228783</v>
      </c>
      <c r="I160" s="51">
        <v>810.94000200000005</v>
      </c>
      <c r="J160" s="89">
        <v>67.547043000000002</v>
      </c>
      <c r="K160" s="113">
        <v>7.7134179999999999</v>
      </c>
      <c r="L160" s="105">
        <v>12.770004999999999</v>
      </c>
      <c r="M160" s="105">
        <v>30.793990999999998</v>
      </c>
      <c r="N160" s="105">
        <v>10.604673</v>
      </c>
      <c r="O160" s="94">
        <v>36.846443000000001</v>
      </c>
      <c r="P160" s="51">
        <v>14400.330078000001</v>
      </c>
      <c r="Q160" s="89">
        <v>27.525379000000001</v>
      </c>
      <c r="R160" s="113">
        <v>10.067625</v>
      </c>
      <c r="S160" s="105">
        <v>10.524279999999999</v>
      </c>
      <c r="T160" s="94">
        <v>8.0732909999999993</v>
      </c>
      <c r="U160" s="51">
        <v>4388.1000979999999</v>
      </c>
      <c r="V160" s="89">
        <v>13.238182999999999</v>
      </c>
      <c r="W160" s="70">
        <v>65812</v>
      </c>
      <c r="X160" s="94">
        <v>38.619152</v>
      </c>
      <c r="Y160" s="69">
        <v>12644</v>
      </c>
      <c r="Z160" s="89">
        <v>21.845039</v>
      </c>
      <c r="AA160" s="72">
        <v>2428.4870609999998</v>
      </c>
      <c r="AB160" s="94">
        <v>29.019933999999999</v>
      </c>
      <c r="AC160" s="51">
        <v>3452.4499510000001</v>
      </c>
      <c r="AD160" s="89">
        <v>15.565388</v>
      </c>
      <c r="AE160" s="72">
        <v>6856.080078</v>
      </c>
      <c r="AF160" s="94">
        <v>16.833297999999999</v>
      </c>
      <c r="AG160" s="51">
        <v>21680.080077999999</v>
      </c>
      <c r="AH160" s="89">
        <v>12.057376</v>
      </c>
      <c r="AI160" s="72">
        <v>17752.679688</v>
      </c>
      <c r="AJ160" s="94">
        <v>5.1041530000000002</v>
      </c>
      <c r="AK160" s="51">
        <v>3985.21</v>
      </c>
      <c r="AL160" s="89">
        <v>23.176483000000001</v>
      </c>
      <c r="AM160" s="72">
        <v>16351</v>
      </c>
      <c r="AN160" s="89">
        <v>17.861422000000001</v>
      </c>
      <c r="AO160" s="70">
        <v>9723.2402340000008</v>
      </c>
      <c r="AP160" s="89">
        <v>32.265082999999997</v>
      </c>
      <c r="AQ160" s="72">
        <v>2030.25</v>
      </c>
      <c r="AR160" s="94">
        <v>47.925438</v>
      </c>
      <c r="AS160" s="291">
        <v>1569.650024</v>
      </c>
      <c r="AT160" s="89">
        <v>27.109901000000001</v>
      </c>
      <c r="AU160" s="72">
        <v>37816.691405999998</v>
      </c>
      <c r="AV160" s="89">
        <v>44.391852999999998</v>
      </c>
      <c r="AW160" s="71">
        <v>324.25</v>
      </c>
      <c r="AX160" s="94">
        <v>14.55003</v>
      </c>
      <c r="AY160" s="51">
        <v>2994.0600589999999</v>
      </c>
      <c r="AZ160" s="94">
        <v>15.131309999999999</v>
      </c>
      <c r="BA160" s="51">
        <v>8465.8916019999997</v>
      </c>
      <c r="BB160" s="89">
        <v>19.557497000000001</v>
      </c>
      <c r="BC160" s="72">
        <v>6109.9301759999998</v>
      </c>
      <c r="BD160" s="89">
        <v>18.313445999999999</v>
      </c>
      <c r="BE160" s="72">
        <v>8121.4023440000001</v>
      </c>
      <c r="BF160" s="94">
        <v>15.587631999999999</v>
      </c>
      <c r="BG160" s="291">
        <v>1160.9000000000001</v>
      </c>
      <c r="BH160" s="89">
        <v>51.048695000000002</v>
      </c>
      <c r="BI160" s="72">
        <v>5871.51</v>
      </c>
      <c r="BJ160" s="94">
        <v>20.816110999999999</v>
      </c>
      <c r="BK160" s="339">
        <v>35.740211000000002</v>
      </c>
    </row>
    <row r="161" spans="1:63">
      <c r="A161" s="316">
        <v>146</v>
      </c>
      <c r="B161" s="310">
        <v>40969</v>
      </c>
      <c r="C161" s="51">
        <v>1408.47</v>
      </c>
      <c r="D161" s="94">
        <v>110.93699599999999</v>
      </c>
      <c r="E161" s="51">
        <v>13212.04</v>
      </c>
      <c r="F161" s="89">
        <v>99.823830000000001</v>
      </c>
      <c r="G161" s="72">
        <v>3091.570068</v>
      </c>
      <c r="H161" s="94">
        <v>60.018700000000003</v>
      </c>
      <c r="I161" s="51">
        <v>830.29998799999998</v>
      </c>
      <c r="J161" s="89">
        <v>69.013824</v>
      </c>
      <c r="K161" s="113">
        <v>7.6608859999999996</v>
      </c>
      <c r="L161" s="105">
        <v>13.064638</v>
      </c>
      <c r="M161" s="105">
        <v>31.496131999999999</v>
      </c>
      <c r="N161" s="105">
        <v>10.987746</v>
      </c>
      <c r="O161" s="94">
        <v>37.675114000000001</v>
      </c>
      <c r="P161" s="51">
        <v>14805.349609000001</v>
      </c>
      <c r="Q161" s="89">
        <v>28.256065</v>
      </c>
      <c r="R161" s="113">
        <v>9.9924429999999997</v>
      </c>
      <c r="S161" s="105">
        <v>10.659962</v>
      </c>
      <c r="T161" s="94">
        <v>8.2680330000000009</v>
      </c>
      <c r="U161" s="51">
        <v>4420</v>
      </c>
      <c r="V161" s="89">
        <v>13.104405</v>
      </c>
      <c r="W161" s="70">
        <v>64511</v>
      </c>
      <c r="X161" s="94">
        <v>36.095882000000003</v>
      </c>
      <c r="Y161" s="69">
        <v>12392.200194999999</v>
      </c>
      <c r="Z161" s="89">
        <v>21.333164</v>
      </c>
      <c r="AA161" s="72">
        <v>2262.788086</v>
      </c>
      <c r="AB161" s="94">
        <v>26.412528999999999</v>
      </c>
      <c r="AC161" s="51">
        <v>3423.8100589999999</v>
      </c>
      <c r="AD161" s="89">
        <v>15.537229</v>
      </c>
      <c r="AE161" s="72">
        <v>6946.830078</v>
      </c>
      <c r="AF161" s="94">
        <v>17.075344000000001</v>
      </c>
      <c r="AG161" s="51">
        <v>20555.580077999999</v>
      </c>
      <c r="AH161" s="89">
        <v>11.528831</v>
      </c>
      <c r="AI161" s="72">
        <v>17404.199218999998</v>
      </c>
      <c r="AJ161" s="94">
        <v>4.8808999999999996</v>
      </c>
      <c r="AK161" s="51">
        <v>4121.55</v>
      </c>
      <c r="AL161" s="89">
        <v>24.006703999999999</v>
      </c>
      <c r="AM161" s="72">
        <v>15980</v>
      </c>
      <c r="AN161" s="89">
        <v>17.473998999999999</v>
      </c>
      <c r="AO161" s="70">
        <v>10083.559569999999</v>
      </c>
      <c r="AP161" s="89">
        <v>32.878749999999997</v>
      </c>
      <c r="AQ161" s="72">
        <v>2014.040039</v>
      </c>
      <c r="AR161" s="94">
        <v>47.661273999999999</v>
      </c>
      <c r="AS161" s="291">
        <v>1596.329956</v>
      </c>
      <c r="AT161" s="89">
        <v>26.980550999999998</v>
      </c>
      <c r="AU161" s="72">
        <v>39521.238280999998</v>
      </c>
      <c r="AV161" s="89">
        <v>46.770789999999998</v>
      </c>
      <c r="AW161" s="71">
        <v>323.51001000000002</v>
      </c>
      <c r="AX161" s="94">
        <v>14.736268000000001</v>
      </c>
      <c r="AY161" s="51">
        <v>3010.459961</v>
      </c>
      <c r="AZ161" s="94">
        <v>15.131309999999999</v>
      </c>
      <c r="BA161" s="51">
        <v>8007.9916990000002</v>
      </c>
      <c r="BB161" s="89">
        <v>18.378277000000001</v>
      </c>
      <c r="BC161" s="72">
        <v>6235.5097660000001</v>
      </c>
      <c r="BD161" s="89">
        <v>18.824874999999999</v>
      </c>
      <c r="BE161" s="72">
        <v>7932.9628910000001</v>
      </c>
      <c r="BF161" s="94">
        <v>15.370025999999999</v>
      </c>
      <c r="BG161" s="291">
        <v>1196.77</v>
      </c>
      <c r="BH161" s="89">
        <v>51.781418000000002</v>
      </c>
      <c r="BI161" s="72">
        <v>5768.45</v>
      </c>
      <c r="BJ161" s="94">
        <v>20.542998999999998</v>
      </c>
      <c r="BK161" s="339">
        <v>36.138348000000001</v>
      </c>
    </row>
    <row r="162" spans="1:63">
      <c r="A162" s="316">
        <v>147</v>
      </c>
      <c r="B162" s="310">
        <v>41000</v>
      </c>
      <c r="C162" s="51">
        <v>1397.91</v>
      </c>
      <c r="D162" s="94">
        <v>110.679306</v>
      </c>
      <c r="E162" s="51">
        <v>13213.63</v>
      </c>
      <c r="F162" s="89">
        <v>100.016457</v>
      </c>
      <c r="G162" s="72">
        <v>3046.360107</v>
      </c>
      <c r="H162" s="94">
        <v>59.417465</v>
      </c>
      <c r="I162" s="51">
        <v>816.88000499999998</v>
      </c>
      <c r="J162" s="89">
        <v>68.105193999999997</v>
      </c>
      <c r="K162" s="113">
        <v>7.7563420000000001</v>
      </c>
      <c r="L162" s="105">
        <v>12.953709999999999</v>
      </c>
      <c r="M162" s="105">
        <v>31.210203</v>
      </c>
      <c r="N162" s="105">
        <v>10.866372999999999</v>
      </c>
      <c r="O162" s="94">
        <v>37.373714</v>
      </c>
      <c r="P162" s="51">
        <v>14689.540039</v>
      </c>
      <c r="Q162" s="89">
        <v>28.184349000000001</v>
      </c>
      <c r="R162" s="113">
        <v>9.8147380000000002</v>
      </c>
      <c r="S162" s="105">
        <v>10.553774000000001</v>
      </c>
      <c r="T162" s="94">
        <v>8.2891999999999992</v>
      </c>
      <c r="U162" s="51">
        <v>4467.2001950000003</v>
      </c>
      <c r="V162" s="89">
        <v>13.288349999999999</v>
      </c>
      <c r="W162" s="70">
        <v>61820</v>
      </c>
      <c r="X162" s="94">
        <v>33.639628999999999</v>
      </c>
      <c r="Y162" s="69">
        <v>12292.700194999999</v>
      </c>
      <c r="Z162" s="89">
        <v>21.348217000000002</v>
      </c>
      <c r="AA162" s="72">
        <v>2396.3159179999998</v>
      </c>
      <c r="AB162" s="94">
        <v>27.320080000000001</v>
      </c>
      <c r="AC162" s="51">
        <v>3212.8000489999999</v>
      </c>
      <c r="AD162" s="89">
        <v>14.586824</v>
      </c>
      <c r="AE162" s="72">
        <v>6761.1899409999996</v>
      </c>
      <c r="AF162" s="94">
        <v>16.532568000000001</v>
      </c>
      <c r="AG162" s="51">
        <v>21094.210938</v>
      </c>
      <c r="AH162" s="89">
        <v>11.594897</v>
      </c>
      <c r="AI162" s="72">
        <v>17318.810547000001</v>
      </c>
      <c r="AJ162" s="94">
        <v>4.6510819999999997</v>
      </c>
      <c r="AK162" s="51">
        <v>4180.7299999999996</v>
      </c>
      <c r="AL162" s="89">
        <v>23.998949</v>
      </c>
      <c r="AM162" s="72">
        <v>14592</v>
      </c>
      <c r="AN162" s="89">
        <v>16.031192999999998</v>
      </c>
      <c r="AO162" s="70">
        <v>9520.8896480000003</v>
      </c>
      <c r="AP162" s="89">
        <v>31.457666</v>
      </c>
      <c r="AQ162" s="72">
        <v>1981.98999</v>
      </c>
      <c r="AR162" s="94">
        <v>47.421131000000003</v>
      </c>
      <c r="AS162" s="291">
        <v>1570.6099850000001</v>
      </c>
      <c r="AT162" s="89">
        <v>26.814226000000001</v>
      </c>
      <c r="AU162" s="72">
        <v>39461</v>
      </c>
      <c r="AV162" s="89">
        <v>46.262084999999999</v>
      </c>
      <c r="AW162" s="71">
        <v>308.29998799999998</v>
      </c>
      <c r="AX162" s="94">
        <v>14.115467000000001</v>
      </c>
      <c r="AY162" s="51">
        <v>2978.570068</v>
      </c>
      <c r="AZ162" s="94">
        <v>15.260439999999999</v>
      </c>
      <c r="BA162" s="51">
        <v>7010.9926759999998</v>
      </c>
      <c r="BB162" s="89">
        <v>16.333459999999999</v>
      </c>
      <c r="BC162" s="72">
        <v>6096.3398440000001</v>
      </c>
      <c r="BD162" s="89">
        <v>18.666931000000002</v>
      </c>
      <c r="BE162" s="72">
        <v>7501.6860349999997</v>
      </c>
      <c r="BF162" s="94">
        <v>14.671389</v>
      </c>
      <c r="BG162" s="291">
        <v>1228.49</v>
      </c>
      <c r="BH162" s="89">
        <v>53.666573</v>
      </c>
      <c r="BI162" s="72">
        <v>5737.78</v>
      </c>
      <c r="BJ162" s="94">
        <v>20.839860999999999</v>
      </c>
      <c r="BK162" s="339">
        <v>35.724894999999997</v>
      </c>
    </row>
    <row r="163" spans="1:63">
      <c r="A163" s="316">
        <v>148</v>
      </c>
      <c r="B163" s="310">
        <v>41030</v>
      </c>
      <c r="C163" s="51">
        <v>1310.33</v>
      </c>
      <c r="D163" s="94">
        <v>104.03233299999999</v>
      </c>
      <c r="E163" s="51">
        <v>12393.45</v>
      </c>
      <c r="F163" s="89">
        <v>93.977821000000006</v>
      </c>
      <c r="G163" s="72">
        <v>2827.3400879999999</v>
      </c>
      <c r="H163" s="94">
        <v>55.234389999999998</v>
      </c>
      <c r="I163" s="51">
        <v>761.82000700000003</v>
      </c>
      <c r="J163" s="89">
        <v>63.624481000000003</v>
      </c>
      <c r="K163" s="113">
        <v>7.8302899999999998</v>
      </c>
      <c r="L163" s="105">
        <v>12.139252000000001</v>
      </c>
      <c r="M163" s="105">
        <v>29.094971000000001</v>
      </c>
      <c r="N163" s="105">
        <v>10.206426</v>
      </c>
      <c r="O163" s="94">
        <v>34.744830999999998</v>
      </c>
      <c r="P163" s="51">
        <v>13740.240234000001</v>
      </c>
      <c r="Q163" s="89">
        <v>26.426860999999999</v>
      </c>
      <c r="R163" s="113">
        <v>8.7280099999999994</v>
      </c>
      <c r="S163" s="105">
        <v>9.6275910000000007</v>
      </c>
      <c r="T163" s="94">
        <v>7.5610379999999999</v>
      </c>
      <c r="U163" s="51">
        <v>4133.7001950000003</v>
      </c>
      <c r="V163" s="89">
        <v>11.571565</v>
      </c>
      <c r="W163" s="70">
        <v>54490</v>
      </c>
      <c r="X163" s="94">
        <v>29.050879999999999</v>
      </c>
      <c r="Y163" s="69">
        <v>11513.200194999999</v>
      </c>
      <c r="Z163" s="89">
        <v>19.059833999999999</v>
      </c>
      <c r="AA163" s="72">
        <v>2372.2338869999999</v>
      </c>
      <c r="AB163" s="94">
        <v>24.122053000000001</v>
      </c>
      <c r="AC163" s="51">
        <v>3017.01001</v>
      </c>
      <c r="AD163" s="89">
        <v>13.066193999999999</v>
      </c>
      <c r="AE163" s="72">
        <v>6264.3798829999996</v>
      </c>
      <c r="AF163" s="94">
        <v>14.295465</v>
      </c>
      <c r="AG163" s="51">
        <v>18629.519531000002</v>
      </c>
      <c r="AH163" s="89">
        <v>10.517993000000001</v>
      </c>
      <c r="AI163" s="72">
        <v>16218.530273</v>
      </c>
      <c r="AJ163" s="94">
        <v>4.1345390000000002</v>
      </c>
      <c r="AK163" s="51">
        <v>3832.82</v>
      </c>
      <c r="AL163" s="89">
        <v>20.817710999999999</v>
      </c>
      <c r="AM163" s="72">
        <v>12874</v>
      </c>
      <c r="AN163" s="89">
        <v>13.519641999999999</v>
      </c>
      <c r="AO163" s="70">
        <v>8542.7304690000001</v>
      </c>
      <c r="AP163" s="89">
        <v>28.712381000000001</v>
      </c>
      <c r="AQ163" s="72">
        <v>1843.469971</v>
      </c>
      <c r="AR163" s="94">
        <v>42.121876</v>
      </c>
      <c r="AS163" s="291">
        <v>1580.670044</v>
      </c>
      <c r="AT163" s="89">
        <v>25.650002000000001</v>
      </c>
      <c r="AU163" s="72">
        <v>37872.949219000002</v>
      </c>
      <c r="AV163" s="89">
        <v>40.756123000000002</v>
      </c>
      <c r="AW163" s="71">
        <v>290.08999599999999</v>
      </c>
      <c r="AX163" s="94">
        <v>12.571225</v>
      </c>
      <c r="AY163" s="51">
        <v>2772.540039</v>
      </c>
      <c r="AZ163" s="94">
        <v>13.675701</v>
      </c>
      <c r="BA163" s="51">
        <v>6089.7934569999998</v>
      </c>
      <c r="BB163" s="89">
        <v>13.397952</v>
      </c>
      <c r="BC163" s="72">
        <v>5849.8999020000001</v>
      </c>
      <c r="BD163" s="89">
        <v>16.734055000000001</v>
      </c>
      <c r="BE163" s="72">
        <v>7301.4663090000004</v>
      </c>
      <c r="BF163" s="94">
        <v>13.823861000000001</v>
      </c>
      <c r="BG163" s="291">
        <v>1141.5</v>
      </c>
      <c r="BH163" s="89">
        <v>47.200130000000001</v>
      </c>
      <c r="BI163" s="72">
        <v>5320.86</v>
      </c>
      <c r="BJ163" s="94">
        <v>18.464950999999999</v>
      </c>
      <c r="BK163" s="339">
        <v>32.409668000000003</v>
      </c>
    </row>
    <row r="164" spans="1:63">
      <c r="A164" s="316">
        <v>149</v>
      </c>
      <c r="B164" s="310">
        <v>41061</v>
      </c>
      <c r="C164" s="51">
        <v>1362.16</v>
      </c>
      <c r="D164" s="94">
        <v>107.696083</v>
      </c>
      <c r="E164" s="51">
        <v>12880.09</v>
      </c>
      <c r="F164" s="89">
        <v>97.921379000000002</v>
      </c>
      <c r="G164" s="72">
        <v>2935.0500489999999</v>
      </c>
      <c r="H164" s="94">
        <v>57.103423999999997</v>
      </c>
      <c r="I164" s="51">
        <v>798.48999000000003</v>
      </c>
      <c r="J164" s="89">
        <v>66.508506999999994</v>
      </c>
      <c r="K164" s="113">
        <v>7.8338539999999997</v>
      </c>
      <c r="L164" s="105">
        <v>12.658949</v>
      </c>
      <c r="M164" s="105">
        <v>30.407578999999998</v>
      </c>
      <c r="N164" s="105">
        <v>10.551572999999999</v>
      </c>
      <c r="O164" s="94">
        <v>35.833233</v>
      </c>
      <c r="P164" s="51">
        <v>14258.269531</v>
      </c>
      <c r="Q164" s="89">
        <v>27.329796000000002</v>
      </c>
      <c r="R164" s="113">
        <v>9.2474539999999994</v>
      </c>
      <c r="S164" s="105">
        <v>10.105430999999999</v>
      </c>
      <c r="T164" s="94">
        <v>7.9124179999999997</v>
      </c>
      <c r="U164" s="51">
        <v>4135.5</v>
      </c>
      <c r="V164" s="89">
        <v>12.179125000000001</v>
      </c>
      <c r="W164" s="70">
        <v>54355</v>
      </c>
      <c r="X164" s="94">
        <v>28.861077999999999</v>
      </c>
      <c r="Y164" s="69">
        <v>11596.599609000001</v>
      </c>
      <c r="Z164" s="89">
        <v>19.451267000000001</v>
      </c>
      <c r="AA164" s="72">
        <v>2225.429932</v>
      </c>
      <c r="AB164" s="94">
        <v>24.251698000000001</v>
      </c>
      <c r="AC164" s="51">
        <v>3196.6499020000001</v>
      </c>
      <c r="AD164" s="89">
        <v>13.784272</v>
      </c>
      <c r="AE164" s="72">
        <v>6416.2797849999997</v>
      </c>
      <c r="AF164" s="94">
        <v>14.522842000000001</v>
      </c>
      <c r="AG164" s="51">
        <v>19441.460938</v>
      </c>
      <c r="AH164" s="89">
        <v>10.835117</v>
      </c>
      <c r="AI164" s="72">
        <v>17429.980468999998</v>
      </c>
      <c r="AJ164" s="94">
        <v>4.460661</v>
      </c>
      <c r="AK164" s="51">
        <v>3955.58</v>
      </c>
      <c r="AL164" s="89">
        <v>22.222111000000002</v>
      </c>
      <c r="AM164" s="72">
        <v>14274</v>
      </c>
      <c r="AN164" s="89">
        <v>15.109397</v>
      </c>
      <c r="AO164" s="70">
        <v>9006.7802730000003</v>
      </c>
      <c r="AP164" s="89">
        <v>30.391846000000001</v>
      </c>
      <c r="AQ164" s="72">
        <v>1854.01001</v>
      </c>
      <c r="AR164" s="94">
        <v>43.874949999999998</v>
      </c>
      <c r="AS164" s="291">
        <v>1599.150024</v>
      </c>
      <c r="AT164" s="89">
        <v>26.370718</v>
      </c>
      <c r="AU164" s="72">
        <v>40199.550780999998</v>
      </c>
      <c r="AV164" s="89">
        <v>45.970337000000001</v>
      </c>
      <c r="AW164" s="71">
        <v>307.30999800000001</v>
      </c>
      <c r="AX164" s="94">
        <v>13.254106999999999</v>
      </c>
      <c r="AY164" s="51">
        <v>2878.4499510000001</v>
      </c>
      <c r="AZ164" s="94">
        <v>14.462196</v>
      </c>
      <c r="BA164" s="51">
        <v>7102.1928710000002</v>
      </c>
      <c r="BB164" s="89">
        <v>15.555671999999999</v>
      </c>
      <c r="BC164" s="72">
        <v>6066.8598629999997</v>
      </c>
      <c r="BD164" s="89">
        <v>17.230433999999999</v>
      </c>
      <c r="BE164" s="72">
        <v>7296.2460940000001</v>
      </c>
      <c r="BF164" s="94">
        <v>14.007110000000001</v>
      </c>
      <c r="BG164" s="291">
        <v>1172.1099999999999</v>
      </c>
      <c r="BH164" s="89">
        <v>49.127963999999999</v>
      </c>
      <c r="BI164" s="72">
        <v>5571.15</v>
      </c>
      <c r="BJ164" s="94">
        <v>19.343664</v>
      </c>
      <c r="BK164" s="339">
        <v>33.588752999999997</v>
      </c>
    </row>
    <row r="165" spans="1:63">
      <c r="A165" s="316">
        <v>150</v>
      </c>
      <c r="B165" s="310">
        <v>41091</v>
      </c>
      <c r="C165" s="51">
        <v>1379.32</v>
      </c>
      <c r="D165" s="94">
        <v>109.53466</v>
      </c>
      <c r="E165" s="51">
        <v>13008.68</v>
      </c>
      <c r="F165" s="89">
        <v>99.039046999999997</v>
      </c>
      <c r="G165" s="72">
        <v>2939.5200199999999</v>
      </c>
      <c r="H165" s="94">
        <v>57.805588</v>
      </c>
      <c r="I165" s="51">
        <v>786.94000200000005</v>
      </c>
      <c r="J165" s="89">
        <v>65.822342000000006</v>
      </c>
      <c r="K165" s="113">
        <v>7.9427440000000002</v>
      </c>
      <c r="L165" s="105">
        <v>12.604649999999999</v>
      </c>
      <c r="M165" s="105">
        <v>30.156763000000002</v>
      </c>
      <c r="N165" s="105">
        <v>10.808204999999999</v>
      </c>
      <c r="O165" s="94">
        <v>35.615555000000001</v>
      </c>
      <c r="P165" s="51">
        <v>14370.209961</v>
      </c>
      <c r="Q165" s="89">
        <v>27.744463</v>
      </c>
      <c r="R165" s="113">
        <v>9.2884609999999999</v>
      </c>
      <c r="S165" s="105">
        <v>10.099531000000001</v>
      </c>
      <c r="T165" s="94">
        <v>7.9674550000000002</v>
      </c>
      <c r="U165" s="51">
        <v>4289.3999020000001</v>
      </c>
      <c r="V165" s="89">
        <v>13.191546000000001</v>
      </c>
      <c r="W165" s="70">
        <v>56097</v>
      </c>
      <c r="X165" s="94">
        <v>29.863797999999999</v>
      </c>
      <c r="Y165" s="69">
        <v>11664.700194999999</v>
      </c>
      <c r="Z165" s="89">
        <v>19.953638000000002</v>
      </c>
      <c r="AA165" s="72">
        <v>2103.63501</v>
      </c>
      <c r="AB165" s="94">
        <v>25.256499999999999</v>
      </c>
      <c r="AC165" s="51">
        <v>3291.6599120000001</v>
      </c>
      <c r="AD165" s="89">
        <v>14.096852</v>
      </c>
      <c r="AE165" s="72">
        <v>6772.2597660000001</v>
      </c>
      <c r="AF165" s="94">
        <v>15.259665</v>
      </c>
      <c r="AG165" s="51">
        <v>19796.810547000001</v>
      </c>
      <c r="AH165" s="89">
        <v>11.319183000000001</v>
      </c>
      <c r="AI165" s="72">
        <v>17236.179688</v>
      </c>
      <c r="AJ165" s="94">
        <v>4.4978699999999998</v>
      </c>
      <c r="AK165" s="51">
        <v>4142.34</v>
      </c>
      <c r="AL165" s="89">
        <v>23.319261999999998</v>
      </c>
      <c r="AM165" s="72">
        <v>13891</v>
      </c>
      <c r="AN165" s="89">
        <v>14.413038</v>
      </c>
      <c r="AO165" s="70">
        <v>8695.0595699999994</v>
      </c>
      <c r="AP165" s="89">
        <v>29.315151</v>
      </c>
      <c r="AQ165" s="72">
        <v>1881.98999</v>
      </c>
      <c r="AR165" s="94">
        <v>44.499336</v>
      </c>
      <c r="AS165" s="291">
        <v>1631.599976</v>
      </c>
      <c r="AT165" s="89">
        <v>26.786251</v>
      </c>
      <c r="AU165" s="72">
        <v>40704.28125</v>
      </c>
      <c r="AV165" s="89">
        <v>46.943752000000003</v>
      </c>
      <c r="AW165" s="71">
        <v>326.47000100000002</v>
      </c>
      <c r="AX165" s="94">
        <v>13.892101</v>
      </c>
      <c r="AY165" s="51">
        <v>3036.3999020000001</v>
      </c>
      <c r="AZ165" s="94">
        <v>15.674970999999999</v>
      </c>
      <c r="BA165" s="51">
        <v>6738.0932620000003</v>
      </c>
      <c r="BB165" s="89">
        <v>14.781281</v>
      </c>
      <c r="BC165" s="72">
        <v>6399.2700199999999</v>
      </c>
      <c r="BD165" s="89">
        <v>17.997225</v>
      </c>
      <c r="BE165" s="72">
        <v>7270.4565430000002</v>
      </c>
      <c r="BF165" s="94">
        <v>13.93839</v>
      </c>
      <c r="BG165" s="291">
        <v>1199.3</v>
      </c>
      <c r="BH165" s="89">
        <v>49.901553999999997</v>
      </c>
      <c r="BI165" s="72">
        <v>5635.28</v>
      </c>
      <c r="BJ165" s="94">
        <v>19.972276999999998</v>
      </c>
      <c r="BK165" s="339">
        <v>34.333022999999997</v>
      </c>
    </row>
    <row r="166" spans="1:63">
      <c r="A166" s="316">
        <v>151</v>
      </c>
      <c r="B166" s="310">
        <v>41122</v>
      </c>
      <c r="C166" s="51">
        <v>1406.58</v>
      </c>
      <c r="D166" s="94">
        <v>112.27881600000001</v>
      </c>
      <c r="E166" s="51">
        <v>13090.84</v>
      </c>
      <c r="F166" s="89">
        <v>100.11039</v>
      </c>
      <c r="G166" s="72">
        <v>3066.959961</v>
      </c>
      <c r="H166" s="94">
        <v>60.802933000000003</v>
      </c>
      <c r="I166" s="51">
        <v>812.09002699999996</v>
      </c>
      <c r="J166" s="89">
        <v>68.149422000000001</v>
      </c>
      <c r="K166" s="113">
        <v>7.9456119999999997</v>
      </c>
      <c r="L166" s="105">
        <v>12.976974</v>
      </c>
      <c r="M166" s="105">
        <v>31.201844999999999</v>
      </c>
      <c r="N166" s="105">
        <v>11.015317</v>
      </c>
      <c r="O166" s="94">
        <v>36.921607999999999</v>
      </c>
      <c r="P166" s="51">
        <v>14680.580078000001</v>
      </c>
      <c r="Q166" s="89">
        <v>28.433015999999999</v>
      </c>
      <c r="R166" s="113">
        <v>9.5413510000000006</v>
      </c>
      <c r="S166" s="105">
        <v>10.406294000000001</v>
      </c>
      <c r="T166" s="94">
        <v>8.1664300000000001</v>
      </c>
      <c r="U166" s="51">
        <v>4339</v>
      </c>
      <c r="V166" s="89">
        <v>13.356579</v>
      </c>
      <c r="W166" s="70">
        <v>57061</v>
      </c>
      <c r="X166" s="94">
        <v>30.017527000000001</v>
      </c>
      <c r="Y166" s="69">
        <v>11949.299805000001</v>
      </c>
      <c r="Z166" s="89">
        <v>20.872007</v>
      </c>
      <c r="AA166" s="72">
        <v>2047.5219729999999</v>
      </c>
      <c r="AB166" s="94">
        <v>24.414871000000002</v>
      </c>
      <c r="AC166" s="51">
        <v>3413.070068</v>
      </c>
      <c r="AD166" s="89">
        <v>14.899281999999999</v>
      </c>
      <c r="AE166" s="72">
        <v>6970.7900390000004</v>
      </c>
      <c r="AF166" s="94">
        <v>16.022272000000001</v>
      </c>
      <c r="AG166" s="51">
        <v>19482.570313</v>
      </c>
      <c r="AH166" s="89">
        <v>11.481369000000001</v>
      </c>
      <c r="AI166" s="72">
        <v>17380.75</v>
      </c>
      <c r="AJ166" s="94">
        <v>4.6554599999999997</v>
      </c>
      <c r="AK166" s="51">
        <v>4060.33</v>
      </c>
      <c r="AL166" s="89">
        <v>22.21442</v>
      </c>
      <c r="AM166" s="72">
        <v>15101</v>
      </c>
      <c r="AN166" s="89">
        <v>16.040319</v>
      </c>
      <c r="AO166" s="70">
        <v>8839.9101559999999</v>
      </c>
      <c r="AP166" s="89">
        <v>29.543409</v>
      </c>
      <c r="AQ166" s="72">
        <v>1905.119995</v>
      </c>
      <c r="AR166" s="94">
        <v>45.059680999999998</v>
      </c>
      <c r="AS166" s="291">
        <v>1646.1099850000001</v>
      </c>
      <c r="AT166" s="89">
        <v>27.028078000000001</v>
      </c>
      <c r="AU166" s="72">
        <v>39421.648437999997</v>
      </c>
      <c r="AV166" s="89">
        <v>46.369613999999999</v>
      </c>
      <c r="AW166" s="71">
        <v>329.27999899999998</v>
      </c>
      <c r="AX166" s="94">
        <v>14.456052</v>
      </c>
      <c r="AY166" s="51">
        <v>3025.459961</v>
      </c>
      <c r="AZ166" s="94">
        <v>15.663040000000001</v>
      </c>
      <c r="BA166" s="51">
        <v>7420.4926759999998</v>
      </c>
      <c r="BB166" s="89">
        <v>16.845884000000002</v>
      </c>
      <c r="BC166" s="72">
        <v>6388.0097660000001</v>
      </c>
      <c r="BD166" s="89">
        <v>18.376035999999999</v>
      </c>
      <c r="BE166" s="72">
        <v>7397.0258789999998</v>
      </c>
      <c r="BF166" s="94">
        <v>14.499592</v>
      </c>
      <c r="BG166" s="291">
        <v>1227.48</v>
      </c>
      <c r="BH166" s="89">
        <v>51.057845999999998</v>
      </c>
      <c r="BI166" s="72">
        <v>5711.48</v>
      </c>
      <c r="BJ166" s="94">
        <v>20.628696000000001</v>
      </c>
      <c r="BK166" s="339">
        <v>35.287787999999999</v>
      </c>
    </row>
    <row r="167" spans="1:63">
      <c r="A167" s="316">
        <v>152</v>
      </c>
      <c r="B167" s="310">
        <v>41153</v>
      </c>
      <c r="C167" s="51">
        <v>1440.67</v>
      </c>
      <c r="D167" s="94">
        <v>114.513947</v>
      </c>
      <c r="E167" s="51">
        <v>13437.13</v>
      </c>
      <c r="F167" s="89">
        <v>102.805779</v>
      </c>
      <c r="G167" s="72">
        <v>3116.2299800000001</v>
      </c>
      <c r="H167" s="94">
        <v>61.168686000000001</v>
      </c>
      <c r="I167" s="51">
        <v>837.45001200000002</v>
      </c>
      <c r="J167" s="89">
        <v>70.09845</v>
      </c>
      <c r="K167" s="113">
        <v>7.9548819999999996</v>
      </c>
      <c r="L167" s="105">
        <v>13.349296000000001</v>
      </c>
      <c r="M167" s="105">
        <v>32.054622999999999</v>
      </c>
      <c r="N167" s="105">
        <v>11.276126</v>
      </c>
      <c r="O167" s="94">
        <v>37.825825000000002</v>
      </c>
      <c r="P167" s="51">
        <v>15044.139648</v>
      </c>
      <c r="Q167" s="89">
        <v>29.032463</v>
      </c>
      <c r="R167" s="113">
        <v>9.7258879999999994</v>
      </c>
      <c r="S167" s="105">
        <v>10.742551000000001</v>
      </c>
      <c r="T167" s="94">
        <v>8.4458389999999994</v>
      </c>
      <c r="U167" s="51">
        <v>4406.2998049999997</v>
      </c>
      <c r="V167" s="89">
        <v>13.538693</v>
      </c>
      <c r="W167" s="70">
        <v>59176</v>
      </c>
      <c r="X167" s="94">
        <v>30.780481000000002</v>
      </c>
      <c r="Y167" s="69">
        <v>12317.5</v>
      </c>
      <c r="Z167" s="89">
        <v>21.6234</v>
      </c>
      <c r="AA167" s="72">
        <v>2086.1689449999999</v>
      </c>
      <c r="AB167" s="94">
        <v>25.544428</v>
      </c>
      <c r="AC167" s="51">
        <v>3354.820068</v>
      </c>
      <c r="AD167" s="89">
        <v>15.166763</v>
      </c>
      <c r="AE167" s="72">
        <v>7216.1499020000001</v>
      </c>
      <c r="AF167" s="94">
        <v>17.041596999999999</v>
      </c>
      <c r="AG167" s="51">
        <v>20840.380859000001</v>
      </c>
      <c r="AH167" s="89">
        <v>12.299049999999999</v>
      </c>
      <c r="AI167" s="72">
        <v>18762.740234000001</v>
      </c>
      <c r="AJ167" s="94">
        <v>5.0866429999999996</v>
      </c>
      <c r="AK167" s="51">
        <v>4262.5600000000004</v>
      </c>
      <c r="AL167" s="89">
        <v>23.405455</v>
      </c>
      <c r="AM167" s="72">
        <v>15096</v>
      </c>
      <c r="AN167" s="89">
        <v>16.450559999999999</v>
      </c>
      <c r="AO167" s="70">
        <v>8870.1601559999999</v>
      </c>
      <c r="AP167" s="89">
        <v>29.902108999999999</v>
      </c>
      <c r="AQ167" s="72">
        <v>1996.209961</v>
      </c>
      <c r="AR167" s="94">
        <v>47.333083999999999</v>
      </c>
      <c r="AS167" s="291">
        <v>1636.660034</v>
      </c>
      <c r="AT167" s="89">
        <v>27.121084</v>
      </c>
      <c r="AU167" s="72">
        <v>40799.238280999998</v>
      </c>
      <c r="AV167" s="89">
        <v>49.398975</v>
      </c>
      <c r="AW167" s="71">
        <v>323.17999300000002</v>
      </c>
      <c r="AX167" s="94">
        <v>14.694330000000001</v>
      </c>
      <c r="AY167" s="51">
        <v>3060.3400879999999</v>
      </c>
      <c r="AZ167" s="94">
        <v>15.997057</v>
      </c>
      <c r="BA167" s="51">
        <v>7708.4921880000002</v>
      </c>
      <c r="BB167" s="89">
        <v>17.865286000000001</v>
      </c>
      <c r="BC167" s="72">
        <v>6495.8798829999996</v>
      </c>
      <c r="BD167" s="89">
        <v>19.009958000000001</v>
      </c>
      <c r="BE167" s="72">
        <v>7715.125</v>
      </c>
      <c r="BF167" s="94">
        <v>15.324215000000001</v>
      </c>
      <c r="BG167" s="291">
        <v>1298.79</v>
      </c>
      <c r="BH167" s="89">
        <v>54.815829999999998</v>
      </c>
      <c r="BI167" s="72">
        <v>5742.07</v>
      </c>
      <c r="BJ167" s="94">
        <v>21.151405</v>
      </c>
      <c r="BK167" s="339">
        <v>36.242564999999999</v>
      </c>
    </row>
    <row r="168" spans="1:63">
      <c r="A168" s="316">
        <v>153</v>
      </c>
      <c r="B168" s="310">
        <v>41183</v>
      </c>
      <c r="C168" s="51">
        <v>1412.16</v>
      </c>
      <c r="D168" s="94">
        <v>113.030151</v>
      </c>
      <c r="E168" s="51">
        <v>13096.46</v>
      </c>
      <c r="F168" s="89">
        <v>100.367332</v>
      </c>
      <c r="G168" s="72">
        <v>2977.2299800000001</v>
      </c>
      <c r="H168" s="94">
        <v>58.104641000000001</v>
      </c>
      <c r="I168" s="51">
        <v>818.72997999999995</v>
      </c>
      <c r="J168" s="89">
        <v>68.845200000000006</v>
      </c>
      <c r="K168" s="113">
        <v>7.9634280000000004</v>
      </c>
      <c r="L168" s="105">
        <v>13.271729000000001</v>
      </c>
      <c r="M168" s="105">
        <v>31.586437</v>
      </c>
      <c r="N168" s="105">
        <v>11.249280000000001</v>
      </c>
      <c r="O168" s="94">
        <v>37.340232999999998</v>
      </c>
      <c r="P168" s="51">
        <v>14773.059569999999</v>
      </c>
      <c r="Q168" s="89">
        <v>28.653265000000001</v>
      </c>
      <c r="R168" s="113">
        <v>9.9427869999999992</v>
      </c>
      <c r="S168" s="105">
        <v>10.760249</v>
      </c>
      <c r="T168" s="94">
        <v>8.4035060000000001</v>
      </c>
      <c r="U168" s="51">
        <v>4535.3999020000001</v>
      </c>
      <c r="V168" s="89">
        <v>13.988276000000001</v>
      </c>
      <c r="W168" s="70">
        <v>57068</v>
      </c>
      <c r="X168" s="94">
        <v>30.376228000000001</v>
      </c>
      <c r="Y168" s="69">
        <v>12422.900390999999</v>
      </c>
      <c r="Z168" s="89">
        <v>21.6234</v>
      </c>
      <c r="AA168" s="72">
        <v>2068.8798830000001</v>
      </c>
      <c r="AB168" s="94">
        <v>27.161263000000002</v>
      </c>
      <c r="AC168" s="51">
        <v>3429.2700199999999</v>
      </c>
      <c r="AD168" s="89">
        <v>15.607737999999999</v>
      </c>
      <c r="AE168" s="72">
        <v>7260.6298829999996</v>
      </c>
      <c r="AF168" s="94">
        <v>17.320965000000001</v>
      </c>
      <c r="AG168" s="51">
        <v>21641.820313</v>
      </c>
      <c r="AH168" s="89">
        <v>12.501782</v>
      </c>
      <c r="AI168" s="72">
        <v>18505.380859000001</v>
      </c>
      <c r="AJ168" s="94">
        <v>4.9793950000000002</v>
      </c>
      <c r="AK168" s="51">
        <v>4350.29</v>
      </c>
      <c r="AL168" s="89">
        <v>23.883436</v>
      </c>
      <c r="AM168" s="72">
        <v>15540</v>
      </c>
      <c r="AN168" s="89">
        <v>17.052237999999999</v>
      </c>
      <c r="AO168" s="70">
        <v>8928.2900389999995</v>
      </c>
      <c r="AP168" s="89">
        <v>29.543409</v>
      </c>
      <c r="AQ168" s="72">
        <v>1912.0600589999999</v>
      </c>
      <c r="AR168" s="94">
        <v>46.092315999999997</v>
      </c>
      <c r="AS168" s="291">
        <v>1673.0699460000001</v>
      </c>
      <c r="AT168" s="89">
        <v>27.846547999999999</v>
      </c>
      <c r="AU168" s="72">
        <v>41619.960937999997</v>
      </c>
      <c r="AV168" s="89">
        <v>49.504738000000003</v>
      </c>
      <c r="AW168" s="71">
        <v>330.76001000000002</v>
      </c>
      <c r="AX168" s="94">
        <v>15.170907</v>
      </c>
      <c r="AY168" s="51">
        <v>3038.3701169999999</v>
      </c>
      <c r="AZ168" s="94">
        <v>15.913551999999999</v>
      </c>
      <c r="BA168" s="51">
        <v>7842.8920900000003</v>
      </c>
      <c r="BB168" s="89">
        <v>18.304008</v>
      </c>
      <c r="BC168" s="72">
        <v>6595.1298829999996</v>
      </c>
      <c r="BD168" s="89">
        <v>19.473803</v>
      </c>
      <c r="BE168" s="72">
        <v>7166.0170900000003</v>
      </c>
      <c r="BF168" s="94">
        <v>14.442327000000001</v>
      </c>
      <c r="BG168" s="291">
        <v>1298.8699999999999</v>
      </c>
      <c r="BH168" s="89">
        <v>53.912467999999997</v>
      </c>
      <c r="BI168" s="72">
        <v>5782.7</v>
      </c>
      <c r="BJ168" s="94">
        <v>21.248653000000001</v>
      </c>
      <c r="BK168" s="339">
        <v>36.056282000000003</v>
      </c>
    </row>
    <row r="169" spans="1:63">
      <c r="A169" s="316">
        <v>154</v>
      </c>
      <c r="B169" s="310">
        <v>41214</v>
      </c>
      <c r="C169" s="51">
        <v>1416.18</v>
      </c>
      <c r="D169" s="94">
        <v>113.669815</v>
      </c>
      <c r="E169" s="51">
        <v>13025.58</v>
      </c>
      <c r="F169" s="89">
        <v>100.121376</v>
      </c>
      <c r="G169" s="72">
        <v>3010.23999</v>
      </c>
      <c r="H169" s="94">
        <v>58.865070000000003</v>
      </c>
      <c r="I169" s="51">
        <v>821.919983</v>
      </c>
      <c r="J169" s="89">
        <v>69.224716000000001</v>
      </c>
      <c r="K169" s="113">
        <v>7.979857</v>
      </c>
      <c r="L169" s="105">
        <v>13.380324</v>
      </c>
      <c r="M169" s="105">
        <v>31.954305999999999</v>
      </c>
      <c r="N169" s="105">
        <v>11.222431</v>
      </c>
      <c r="O169" s="94">
        <v>37.968155000000003</v>
      </c>
      <c r="P169" s="51">
        <v>14848.040039</v>
      </c>
      <c r="Q169" s="89">
        <v>28.864858999999999</v>
      </c>
      <c r="R169" s="113">
        <v>10.123438999999999</v>
      </c>
      <c r="S169" s="105">
        <v>10.901831</v>
      </c>
      <c r="T169" s="94">
        <v>8.5686110000000006</v>
      </c>
      <c r="U169" s="51">
        <v>4518</v>
      </c>
      <c r="V169" s="89">
        <v>14.210217999999999</v>
      </c>
      <c r="W169" s="70">
        <v>57475</v>
      </c>
      <c r="X169" s="94">
        <v>29.368428999999999</v>
      </c>
      <c r="Y169" s="69">
        <v>12239.400390999999</v>
      </c>
      <c r="Z169" s="89">
        <v>21.334990000000001</v>
      </c>
      <c r="AA169" s="72">
        <v>1980.116943</v>
      </c>
      <c r="AB169" s="94">
        <v>27.427040000000002</v>
      </c>
      <c r="AC169" s="51">
        <v>3557.280029</v>
      </c>
      <c r="AD169" s="89">
        <v>16.214993</v>
      </c>
      <c r="AE169" s="72">
        <v>7405.5</v>
      </c>
      <c r="AF169" s="94">
        <v>17.758897999999999</v>
      </c>
      <c r="AG169" s="51">
        <v>22030.390625</v>
      </c>
      <c r="AH169" s="89">
        <v>12.914008000000001</v>
      </c>
      <c r="AI169" s="72">
        <v>19339.900390999999</v>
      </c>
      <c r="AJ169" s="94">
        <v>4.964073</v>
      </c>
      <c r="AK169" s="51">
        <v>4276.1400000000003</v>
      </c>
      <c r="AL169" s="89">
        <v>23.475981000000001</v>
      </c>
      <c r="AM169" s="72">
        <v>15808</v>
      </c>
      <c r="AN169" s="89">
        <v>17.435130999999998</v>
      </c>
      <c r="AO169" s="70">
        <v>9446.0097659999992</v>
      </c>
      <c r="AP169" s="89">
        <v>30.423839999999998</v>
      </c>
      <c r="AQ169" s="72">
        <v>1932.900024</v>
      </c>
      <c r="AR169" s="94">
        <v>47.741325000000003</v>
      </c>
      <c r="AS169" s="291">
        <v>1610.829956</v>
      </c>
      <c r="AT169" s="89">
        <v>27.325695</v>
      </c>
      <c r="AU169" s="72">
        <v>41833.519530999998</v>
      </c>
      <c r="AV169" s="89">
        <v>50.811672000000002</v>
      </c>
      <c r="AW169" s="71">
        <v>336.54998799999998</v>
      </c>
      <c r="AX169" s="94">
        <v>15.639535</v>
      </c>
      <c r="AY169" s="51">
        <v>3069.9499510000001</v>
      </c>
      <c r="AZ169" s="94">
        <v>16.140207</v>
      </c>
      <c r="BA169" s="51">
        <v>7934.5922849999997</v>
      </c>
      <c r="BB169" s="89">
        <v>18.658867000000001</v>
      </c>
      <c r="BC169" s="72">
        <v>6820.6000979999999</v>
      </c>
      <c r="BD169" s="89">
        <v>20.231418999999999</v>
      </c>
      <c r="BE169" s="72">
        <v>7580.1347660000001</v>
      </c>
      <c r="BF169" s="94">
        <v>15.530367999999999</v>
      </c>
      <c r="BG169" s="291">
        <v>1324.04</v>
      </c>
      <c r="BH169" s="89">
        <v>55.769775000000003</v>
      </c>
      <c r="BI169" s="72">
        <v>5866.82</v>
      </c>
      <c r="BJ169" s="94">
        <v>21.491773999999999</v>
      </c>
      <c r="BK169" s="339">
        <v>36.630692000000003</v>
      </c>
    </row>
    <row r="170" spans="1:63">
      <c r="A170" s="316">
        <v>155</v>
      </c>
      <c r="B170" s="310">
        <v>41244</v>
      </c>
      <c r="C170" s="51">
        <v>1426.19</v>
      </c>
      <c r="D170" s="94">
        <v>113.87777699999999</v>
      </c>
      <c r="E170" s="51">
        <v>13104.14</v>
      </c>
      <c r="F170" s="89">
        <v>100.750038</v>
      </c>
      <c r="G170" s="72">
        <v>3019.51001</v>
      </c>
      <c r="H170" s="94">
        <v>58.265658999999999</v>
      </c>
      <c r="I170" s="51">
        <v>849.34997599999997</v>
      </c>
      <c r="J170" s="89">
        <v>71.113913999999994</v>
      </c>
      <c r="K170" s="113">
        <v>7.9241250000000001</v>
      </c>
      <c r="L170" s="105">
        <v>13.496672</v>
      </c>
      <c r="M170" s="105">
        <v>32.389046</v>
      </c>
      <c r="N170" s="105">
        <v>11.268454999999999</v>
      </c>
      <c r="O170" s="94">
        <v>38.395138000000003</v>
      </c>
      <c r="P170" s="51">
        <v>14995.070313</v>
      </c>
      <c r="Q170" s="89">
        <v>29.003184999999998</v>
      </c>
      <c r="R170" s="113">
        <v>10.408315</v>
      </c>
      <c r="S170" s="105">
        <v>11.013916999999999</v>
      </c>
      <c r="T170" s="94">
        <v>8.6151789999999995</v>
      </c>
      <c r="U170" s="51">
        <v>4664.6000979999999</v>
      </c>
      <c r="V170" s="89">
        <v>14.306965</v>
      </c>
      <c r="W170" s="70">
        <v>60952</v>
      </c>
      <c r="X170" s="94">
        <v>31.850914</v>
      </c>
      <c r="Y170" s="69">
        <v>12433.5</v>
      </c>
      <c r="Z170" s="89">
        <v>21.55509</v>
      </c>
      <c r="AA170" s="72">
        <v>2269.1279300000001</v>
      </c>
      <c r="AB170" s="94">
        <v>29.863367</v>
      </c>
      <c r="AC170" s="51">
        <v>3641.070068</v>
      </c>
      <c r="AD170" s="89">
        <v>17.053567999999999</v>
      </c>
      <c r="AE170" s="72">
        <v>7612.3901370000003</v>
      </c>
      <c r="AF170" s="94">
        <v>18.649861999999999</v>
      </c>
      <c r="AG170" s="51">
        <v>22656.919922000001</v>
      </c>
      <c r="AH170" s="89">
        <v>13.123498</v>
      </c>
      <c r="AI170" s="72">
        <v>19426.710938</v>
      </c>
      <c r="AJ170" s="94">
        <v>4.5766660000000003</v>
      </c>
      <c r="AK170" s="51">
        <v>4316.6899999999996</v>
      </c>
      <c r="AL170" s="89">
        <v>23.711051999999999</v>
      </c>
      <c r="AM170" s="72">
        <v>16273</v>
      </c>
      <c r="AN170" s="89">
        <v>18.392351000000001</v>
      </c>
      <c r="AO170" s="70">
        <v>10395.179688</v>
      </c>
      <c r="AP170" s="89">
        <v>31.793406000000001</v>
      </c>
      <c r="AQ170" s="72">
        <v>1997.0500489999999</v>
      </c>
      <c r="AR170" s="94">
        <v>50.711151000000001</v>
      </c>
      <c r="AS170" s="291">
        <v>1688.9499510000001</v>
      </c>
      <c r="AT170" s="89">
        <v>28.144172999999999</v>
      </c>
      <c r="AU170" s="72">
        <v>43705.828125</v>
      </c>
      <c r="AV170" s="89">
        <v>53.28199</v>
      </c>
      <c r="AW170" s="71">
        <v>342.709991</v>
      </c>
      <c r="AX170" s="94">
        <v>16.290854</v>
      </c>
      <c r="AY170" s="51">
        <v>3167.080078</v>
      </c>
      <c r="AZ170" s="94">
        <v>16.331075999999999</v>
      </c>
      <c r="BA170" s="51">
        <v>8167.4916990000002</v>
      </c>
      <c r="BB170" s="89">
        <v>19.523423999999999</v>
      </c>
      <c r="BC170" s="72">
        <v>6822.4399409999996</v>
      </c>
      <c r="BD170" s="89">
        <v>20.718456</v>
      </c>
      <c r="BE170" s="72">
        <v>7699.4648440000001</v>
      </c>
      <c r="BF170" s="94">
        <v>15.599087000000001</v>
      </c>
      <c r="BG170" s="291">
        <v>1391.93</v>
      </c>
      <c r="BH170" s="89">
        <v>59.614455999999997</v>
      </c>
      <c r="BI170" s="72">
        <v>5897.81</v>
      </c>
      <c r="BJ170" s="94">
        <v>21.807829000000002</v>
      </c>
      <c r="BK170" s="339">
        <v>37.321548</v>
      </c>
    </row>
    <row r="171" spans="1:63">
      <c r="A171" s="316">
        <v>156</v>
      </c>
      <c r="B171" s="310">
        <v>41275</v>
      </c>
      <c r="C171" s="51">
        <v>1498.11</v>
      </c>
      <c r="D171" s="94">
        <v>120.556175</v>
      </c>
      <c r="E171" s="51">
        <v>13860.58</v>
      </c>
      <c r="F171" s="89">
        <v>107.12346599999999</v>
      </c>
      <c r="G171" s="72">
        <v>3142.1298830000001</v>
      </c>
      <c r="H171" s="94">
        <v>60.155498999999999</v>
      </c>
      <c r="I171" s="51">
        <v>902.09002699999996</v>
      </c>
      <c r="J171" s="89">
        <v>76.204505999999995</v>
      </c>
      <c r="K171" s="113">
        <v>7.9073650000000004</v>
      </c>
      <c r="L171" s="105">
        <v>14.72175</v>
      </c>
      <c r="M171" s="105">
        <v>35.024344999999997</v>
      </c>
      <c r="N171" s="105">
        <v>11.970745000000001</v>
      </c>
      <c r="O171" s="94">
        <v>41.663817999999999</v>
      </c>
      <c r="P171" s="51">
        <v>15824.209961</v>
      </c>
      <c r="Q171" s="89">
        <v>30.814603999999999</v>
      </c>
      <c r="R171" s="113">
        <v>10.89828</v>
      </c>
      <c r="S171" s="105">
        <v>11.769394</v>
      </c>
      <c r="T171" s="94">
        <v>9.1080860000000001</v>
      </c>
      <c r="U171" s="51">
        <v>4901</v>
      </c>
      <c r="V171" s="89">
        <v>15.400801</v>
      </c>
      <c r="W171" s="70">
        <v>59761</v>
      </c>
      <c r="X171" s="94">
        <v>32.629688000000002</v>
      </c>
      <c r="Y171" s="69">
        <v>12685.200194999999</v>
      </c>
      <c r="Z171" s="89">
        <v>22.2043</v>
      </c>
      <c r="AA171" s="72">
        <v>2385.4221189999998</v>
      </c>
      <c r="AB171" s="94">
        <v>30.683475000000001</v>
      </c>
      <c r="AC171" s="51">
        <v>3732.6000979999999</v>
      </c>
      <c r="AD171" s="89">
        <v>17.674356</v>
      </c>
      <c r="AE171" s="72">
        <v>7776.0498049999997</v>
      </c>
      <c r="AF171" s="94">
        <v>19.412472000000001</v>
      </c>
      <c r="AG171" s="51">
        <v>23729.529297000001</v>
      </c>
      <c r="AH171" s="89">
        <v>13.805643999999999</v>
      </c>
      <c r="AI171" s="72">
        <v>19894.980468999998</v>
      </c>
      <c r="AJ171" s="94">
        <v>5.3616270000000004</v>
      </c>
      <c r="AK171" s="51">
        <v>4453.7</v>
      </c>
      <c r="AL171" s="89">
        <v>24.177206000000002</v>
      </c>
      <c r="AM171" s="72">
        <v>17439</v>
      </c>
      <c r="AN171" s="89">
        <v>19.510214000000001</v>
      </c>
      <c r="AO171" s="70">
        <v>11138.660156</v>
      </c>
      <c r="AP171" s="89">
        <v>32.860905000000002</v>
      </c>
      <c r="AQ171" s="72">
        <v>1961.9399410000001</v>
      </c>
      <c r="AR171" s="94">
        <v>47.965496000000002</v>
      </c>
      <c r="AS171" s="291">
        <v>1627.5500489999999</v>
      </c>
      <c r="AT171" s="89">
        <v>27.145973000000001</v>
      </c>
      <c r="AU171" s="72">
        <v>45278.058594000002</v>
      </c>
      <c r="AV171" s="89">
        <v>55.753760999999997</v>
      </c>
      <c r="AW171" s="71">
        <v>354.35000600000001</v>
      </c>
      <c r="AX171" s="94">
        <v>17.290638000000001</v>
      </c>
      <c r="AY171" s="51">
        <v>3282.6599120000001</v>
      </c>
      <c r="AZ171" s="94">
        <v>16.845839000000002</v>
      </c>
      <c r="BA171" s="51">
        <v>8362.2910159999992</v>
      </c>
      <c r="BB171" s="89">
        <v>20.759632</v>
      </c>
      <c r="BC171" s="72">
        <v>7390.8598629999997</v>
      </c>
      <c r="BD171" s="89">
        <v>22.1873</v>
      </c>
      <c r="BE171" s="72">
        <v>7849.9838870000003</v>
      </c>
      <c r="BF171" s="94">
        <v>15.656594999999999</v>
      </c>
      <c r="BG171" s="291">
        <v>1474.2</v>
      </c>
      <c r="BH171" s="89">
        <v>63.331145999999997</v>
      </c>
      <c r="BI171" s="72">
        <v>6276.88</v>
      </c>
      <c r="BJ171" s="94">
        <v>22.771453999999999</v>
      </c>
      <c r="BK171" s="339">
        <v>39.113514000000002</v>
      </c>
    </row>
    <row r="172" spans="1:63">
      <c r="A172" s="316">
        <v>157</v>
      </c>
      <c r="B172" s="310">
        <v>41306</v>
      </c>
      <c r="C172" s="51">
        <v>1514.68</v>
      </c>
      <c r="D172" s="94">
        <v>122.094337</v>
      </c>
      <c r="E172" s="51">
        <v>14054.49</v>
      </c>
      <c r="F172" s="89">
        <v>108.686897</v>
      </c>
      <c r="G172" s="72">
        <v>3160.1899410000001</v>
      </c>
      <c r="H172" s="94">
        <v>60.362377000000002</v>
      </c>
      <c r="I172" s="51">
        <v>911.10998500000005</v>
      </c>
      <c r="J172" s="89">
        <v>76.970116000000004</v>
      </c>
      <c r="K172" s="113">
        <v>7.9513340000000001</v>
      </c>
      <c r="L172" s="105">
        <v>14.975982999999999</v>
      </c>
      <c r="M172" s="105">
        <v>35.491912999999997</v>
      </c>
      <c r="N172" s="105">
        <v>12.063959000000001</v>
      </c>
      <c r="O172" s="94">
        <v>42.080714999999998</v>
      </c>
      <c r="P172" s="51">
        <v>15993.450194999999</v>
      </c>
      <c r="Q172" s="89">
        <v>31.207992999999998</v>
      </c>
      <c r="R172" s="113">
        <v>10.764516</v>
      </c>
      <c r="S172" s="105">
        <v>11.811448</v>
      </c>
      <c r="T172" s="94">
        <v>9.129505</v>
      </c>
      <c r="U172" s="51">
        <v>5120.3999020000001</v>
      </c>
      <c r="V172" s="89">
        <v>15.848907000000001</v>
      </c>
      <c r="W172" s="70">
        <v>57424</v>
      </c>
      <c r="X172" s="94">
        <v>31.687062999999998</v>
      </c>
      <c r="Y172" s="69">
        <v>12821.799805000001</v>
      </c>
      <c r="Z172" s="89">
        <v>21.704374000000001</v>
      </c>
      <c r="AA172" s="72">
        <v>2365.593018</v>
      </c>
      <c r="AB172" s="94">
        <v>28.818950999999998</v>
      </c>
      <c r="AC172" s="51">
        <v>3723</v>
      </c>
      <c r="AD172" s="89">
        <v>17.049621999999999</v>
      </c>
      <c r="AE172" s="72">
        <v>7741.7001950000003</v>
      </c>
      <c r="AF172" s="94">
        <v>18.627213000000001</v>
      </c>
      <c r="AG172" s="51">
        <v>23020.269531000002</v>
      </c>
      <c r="AH172" s="89">
        <v>13.689973</v>
      </c>
      <c r="AI172" s="72">
        <v>18861.539063</v>
      </c>
      <c r="AJ172" s="94">
        <v>5.1663920000000001</v>
      </c>
      <c r="AK172" s="51">
        <v>4795.79</v>
      </c>
      <c r="AL172" s="89">
        <v>26.792867999999999</v>
      </c>
      <c r="AM172" s="72">
        <v>15921</v>
      </c>
      <c r="AN172" s="89">
        <v>17.092044999999999</v>
      </c>
      <c r="AO172" s="70">
        <v>11559.360352</v>
      </c>
      <c r="AP172" s="89">
        <v>33.651935999999999</v>
      </c>
      <c r="AQ172" s="72">
        <v>2026.48999</v>
      </c>
      <c r="AR172" s="94">
        <v>49.672516000000002</v>
      </c>
      <c r="AS172" s="291">
        <v>1637.630005</v>
      </c>
      <c r="AT172" s="89">
        <v>27.465342</v>
      </c>
      <c r="AU172" s="72">
        <v>44120.988280999998</v>
      </c>
      <c r="AV172" s="89">
        <v>54.011935999999999</v>
      </c>
      <c r="AW172" s="71">
        <v>340.52999899999998</v>
      </c>
      <c r="AX172" s="94">
        <v>16.112997</v>
      </c>
      <c r="AY172" s="51">
        <v>3269.9499510000001</v>
      </c>
      <c r="AZ172" s="94">
        <v>16.711262000000001</v>
      </c>
      <c r="BA172" s="51">
        <v>8230.2910159999992</v>
      </c>
      <c r="BB172" s="89">
        <v>19.774225000000001</v>
      </c>
      <c r="BC172" s="72">
        <v>7593.669922</v>
      </c>
      <c r="BD172" s="89">
        <v>22.233689999999999</v>
      </c>
      <c r="BE172" s="72">
        <v>7897.9428710000002</v>
      </c>
      <c r="BF172" s="94">
        <v>15.796805000000001</v>
      </c>
      <c r="BG172" s="291">
        <v>1541.58</v>
      </c>
      <c r="BH172" s="89">
        <v>65.270729000000003</v>
      </c>
      <c r="BI172" s="72">
        <v>6360.81</v>
      </c>
      <c r="BJ172" s="94">
        <v>22.155007999999999</v>
      </c>
      <c r="BK172" s="339">
        <v>39.074314000000001</v>
      </c>
    </row>
    <row r="173" spans="1:63">
      <c r="A173" s="316">
        <v>158</v>
      </c>
      <c r="B173" s="310">
        <v>41334</v>
      </c>
      <c r="C173" s="51">
        <v>1569.19</v>
      </c>
      <c r="D173" s="94">
        <v>126.169235</v>
      </c>
      <c r="E173" s="51">
        <v>14578.54</v>
      </c>
      <c r="F173" s="89">
        <v>112.879974</v>
      </c>
      <c r="G173" s="72">
        <v>3267.5200199999999</v>
      </c>
      <c r="H173" s="94">
        <v>62.044628000000003</v>
      </c>
      <c r="I173" s="51">
        <v>951.53997800000002</v>
      </c>
      <c r="J173" s="89">
        <v>80.330337999999998</v>
      </c>
      <c r="K173" s="113">
        <v>7.9441290000000002</v>
      </c>
      <c r="L173" s="105">
        <v>15.659231</v>
      </c>
      <c r="M173" s="105">
        <v>37.149616000000002</v>
      </c>
      <c r="N173" s="105">
        <v>12.588308</v>
      </c>
      <c r="O173" s="94">
        <v>44.054580999999999</v>
      </c>
      <c r="P173" s="51">
        <v>16598.169922000001</v>
      </c>
      <c r="Q173" s="89">
        <v>32.281578000000003</v>
      </c>
      <c r="R173" s="113">
        <v>10.834918999999999</v>
      </c>
      <c r="S173" s="105">
        <v>12.147888999999999</v>
      </c>
      <c r="T173" s="94">
        <v>9.4036930000000005</v>
      </c>
      <c r="U173" s="51">
        <v>4979.8999020000001</v>
      </c>
      <c r="V173" s="89">
        <v>15.943244</v>
      </c>
      <c r="W173" s="70">
        <v>56352</v>
      </c>
      <c r="X173" s="94">
        <v>31.313454</v>
      </c>
      <c r="Y173" s="69">
        <v>12749.900390999999</v>
      </c>
      <c r="Z173" s="89">
        <v>21.927420000000001</v>
      </c>
      <c r="AA173" s="72">
        <v>2236.6210940000001</v>
      </c>
      <c r="AB173" s="94">
        <v>27.324356000000002</v>
      </c>
      <c r="AC173" s="51">
        <v>3731.419922</v>
      </c>
      <c r="AD173" s="89">
        <v>16.860741000000001</v>
      </c>
      <c r="AE173" s="72">
        <v>7795.3100590000004</v>
      </c>
      <c r="AF173" s="94">
        <v>18.476203999999999</v>
      </c>
      <c r="AG173" s="51">
        <v>22299.630859000001</v>
      </c>
      <c r="AH173" s="89">
        <v>13.499454</v>
      </c>
      <c r="AI173" s="72">
        <v>18835.769531000002</v>
      </c>
      <c r="AJ173" s="94">
        <v>5.1834749999999996</v>
      </c>
      <c r="AK173" s="51">
        <v>4940.99</v>
      </c>
      <c r="AL173" s="89">
        <v>27.366278000000001</v>
      </c>
      <c r="AM173" s="72">
        <v>15339</v>
      </c>
      <c r="AN173" s="89">
        <v>16.212710999999999</v>
      </c>
      <c r="AO173" s="70">
        <v>12397.910156</v>
      </c>
      <c r="AP173" s="89">
        <v>35.596558000000002</v>
      </c>
      <c r="AQ173" s="72">
        <v>2004.8900149999999</v>
      </c>
      <c r="AR173" s="94">
        <v>47.852772000000002</v>
      </c>
      <c r="AS173" s="291">
        <v>1671.630005</v>
      </c>
      <c r="AT173" s="89">
        <v>28.122848999999999</v>
      </c>
      <c r="AU173" s="72">
        <v>44077.089844000002</v>
      </c>
      <c r="AV173" s="89">
        <v>56.488368999999999</v>
      </c>
      <c r="AW173" s="71">
        <v>348.10000600000001</v>
      </c>
      <c r="AX173" s="94">
        <v>16.383541000000001</v>
      </c>
      <c r="AY173" s="51">
        <v>3308.1000979999999</v>
      </c>
      <c r="AZ173" s="94">
        <v>17.078278000000001</v>
      </c>
      <c r="BA173" s="51">
        <v>7919.9921880000002</v>
      </c>
      <c r="BB173" s="89">
        <v>18.716073999999999</v>
      </c>
      <c r="BC173" s="72">
        <v>7813.669922</v>
      </c>
      <c r="BD173" s="89">
        <v>22.697534999999998</v>
      </c>
      <c r="BE173" s="72">
        <v>7918.5727539999998</v>
      </c>
      <c r="BF173" s="94">
        <v>15.586493000000001</v>
      </c>
      <c r="BG173" s="291">
        <v>1561.06</v>
      </c>
      <c r="BH173" s="89">
        <v>66.178787</v>
      </c>
      <c r="BI173" s="72">
        <v>6411.74</v>
      </c>
      <c r="BJ173" s="94">
        <v>22.524875999999999</v>
      </c>
      <c r="BK173" s="339">
        <v>39.787765999999998</v>
      </c>
    </row>
    <row r="174" spans="1:63">
      <c r="A174" s="316">
        <v>159</v>
      </c>
      <c r="B174" s="310">
        <v>41365</v>
      </c>
      <c r="C174" s="51">
        <v>1597.57</v>
      </c>
      <c r="D174" s="94">
        <v>129.16516100000001</v>
      </c>
      <c r="E174" s="51">
        <v>14839.8</v>
      </c>
      <c r="F174" s="89">
        <v>115.21669</v>
      </c>
      <c r="G174" s="72">
        <v>3328.790039</v>
      </c>
      <c r="H174" s="94">
        <v>63.766148000000001</v>
      </c>
      <c r="I174" s="51">
        <v>947.46002199999998</v>
      </c>
      <c r="J174" s="89">
        <v>80.274628000000007</v>
      </c>
      <c r="K174" s="113">
        <v>8.0303190000000004</v>
      </c>
      <c r="L174" s="105">
        <v>15.654494</v>
      </c>
      <c r="M174" s="105">
        <v>37.205776</v>
      </c>
      <c r="N174" s="105">
        <v>12.864081000000001</v>
      </c>
      <c r="O174" s="94">
        <v>44.333893000000003</v>
      </c>
      <c r="P174" s="51">
        <v>16864.279297000001</v>
      </c>
      <c r="Q174" s="89">
        <v>32.969932999999997</v>
      </c>
      <c r="R174" s="113">
        <v>11.234957</v>
      </c>
      <c r="S174" s="105">
        <v>12.442271</v>
      </c>
      <c r="T174" s="94">
        <v>9.6693099999999994</v>
      </c>
      <c r="U174" s="51">
        <v>5168.6000979999999</v>
      </c>
      <c r="V174" s="89">
        <v>16.568241</v>
      </c>
      <c r="W174" s="70">
        <v>55910</v>
      </c>
      <c r="X174" s="94">
        <v>31.698554999999999</v>
      </c>
      <c r="Y174" s="69">
        <v>12456.5</v>
      </c>
      <c r="Z174" s="89">
        <v>21.550556</v>
      </c>
      <c r="AA174" s="72">
        <v>2177.9121089999999</v>
      </c>
      <c r="AB174" s="94">
        <v>27.923663999999999</v>
      </c>
      <c r="AC174" s="51">
        <v>3856.75</v>
      </c>
      <c r="AD174" s="89">
        <v>17.819645000000001</v>
      </c>
      <c r="AE174" s="72">
        <v>7913.7099609999996</v>
      </c>
      <c r="AF174" s="94">
        <v>19.231255999999998</v>
      </c>
      <c r="AG174" s="51">
        <v>22737.009765999999</v>
      </c>
      <c r="AH174" s="89">
        <v>13.921309000000001</v>
      </c>
      <c r="AI174" s="72">
        <v>19504.179688</v>
      </c>
      <c r="AJ174" s="94">
        <v>5.2737699999999998</v>
      </c>
      <c r="AK174" s="51">
        <v>5034.07</v>
      </c>
      <c r="AL174" s="89">
        <v>27.939682000000001</v>
      </c>
      <c r="AM174" s="72">
        <v>16768</v>
      </c>
      <c r="AN174" s="89">
        <v>18.067553</v>
      </c>
      <c r="AO174" s="70">
        <v>13860.860352</v>
      </c>
      <c r="AP174" s="89">
        <v>38.562939</v>
      </c>
      <c r="AQ174" s="72">
        <v>1963.9499510000001</v>
      </c>
      <c r="AR174" s="94">
        <v>47.039524</v>
      </c>
      <c r="AS174" s="291">
        <v>1717.650024</v>
      </c>
      <c r="AT174" s="89">
        <v>29.719683</v>
      </c>
      <c r="AU174" s="72">
        <v>42263.480469000002</v>
      </c>
      <c r="AV174" s="89">
        <v>54.791981</v>
      </c>
      <c r="AW174" s="71">
        <v>351.39001500000001</v>
      </c>
      <c r="AX174" s="94">
        <v>16.940532999999999</v>
      </c>
      <c r="AY174" s="51">
        <v>3368.179932</v>
      </c>
      <c r="AZ174" s="94">
        <v>17.665496999999998</v>
      </c>
      <c r="BA174" s="51">
        <v>8418.9912110000005</v>
      </c>
      <c r="BB174" s="89">
        <v>20.627361000000001</v>
      </c>
      <c r="BC174" s="72">
        <v>7906.2099609999996</v>
      </c>
      <c r="BD174" s="89">
        <v>23.578844</v>
      </c>
      <c r="BE174" s="72">
        <v>8093.6225590000004</v>
      </c>
      <c r="BF174" s="94">
        <v>16.357638999999999</v>
      </c>
      <c r="BG174" s="291">
        <v>1597.86</v>
      </c>
      <c r="BH174" s="89">
        <v>69.011893999999998</v>
      </c>
      <c r="BI174" s="72">
        <v>6430.12</v>
      </c>
      <c r="BJ174" s="94">
        <v>23.165979</v>
      </c>
      <c r="BK174" s="339">
        <v>40.916713999999999</v>
      </c>
    </row>
    <row r="175" spans="1:63">
      <c r="A175" s="316">
        <v>160</v>
      </c>
      <c r="B175" s="310">
        <v>41395</v>
      </c>
      <c r="C175" s="51">
        <v>1630.74</v>
      </c>
      <c r="D175" s="94">
        <v>132.21478300000001</v>
      </c>
      <c r="E175" s="51">
        <v>15115.57</v>
      </c>
      <c r="F175" s="89">
        <v>117.728424</v>
      </c>
      <c r="G175" s="72">
        <v>3455.9099120000001</v>
      </c>
      <c r="H175" s="94">
        <v>66.047370999999998</v>
      </c>
      <c r="I175" s="51">
        <v>984.15002400000003</v>
      </c>
      <c r="J175" s="89">
        <v>83.431053000000006</v>
      </c>
      <c r="K175" s="113">
        <v>7.8923540000000001</v>
      </c>
      <c r="L175" s="105">
        <v>16.131278999999999</v>
      </c>
      <c r="M175" s="105">
        <v>38.549121999999997</v>
      </c>
      <c r="N175" s="105">
        <v>13.252485999999999</v>
      </c>
      <c r="O175" s="94">
        <v>45.593521000000003</v>
      </c>
      <c r="P175" s="51">
        <v>17212.259765999999</v>
      </c>
      <c r="Q175" s="89">
        <v>33.735332</v>
      </c>
      <c r="R175" s="113">
        <v>10.903271</v>
      </c>
      <c r="S175" s="105">
        <v>12.526384</v>
      </c>
      <c r="T175" s="94">
        <v>9.7507079999999995</v>
      </c>
      <c r="U175" s="51">
        <v>4914</v>
      </c>
      <c r="V175" s="89">
        <v>14.392552</v>
      </c>
      <c r="W175" s="70">
        <v>53506</v>
      </c>
      <c r="X175" s="94">
        <v>29.250032000000001</v>
      </c>
      <c r="Y175" s="69">
        <v>12650.400390999999</v>
      </c>
      <c r="Z175" s="89">
        <v>21.327514999999998</v>
      </c>
      <c r="AA175" s="72">
        <v>2300.594971</v>
      </c>
      <c r="AB175" s="94">
        <v>26.643646</v>
      </c>
      <c r="AC175" s="51">
        <v>3948.5900879999999</v>
      </c>
      <c r="AD175" s="89">
        <v>18.161079000000001</v>
      </c>
      <c r="AE175" s="72">
        <v>8348.8398440000001</v>
      </c>
      <c r="AF175" s="94">
        <v>19.744693999999999</v>
      </c>
      <c r="AG175" s="51">
        <v>22392.160156000002</v>
      </c>
      <c r="AH175" s="89">
        <v>13.404197999999999</v>
      </c>
      <c r="AI175" s="72">
        <v>19760.300781000002</v>
      </c>
      <c r="AJ175" s="94">
        <v>5.1249039999999999</v>
      </c>
      <c r="AK175" s="51">
        <v>5068.63</v>
      </c>
      <c r="AL175" s="89">
        <v>26.557231999999999</v>
      </c>
      <c r="AM175" s="72">
        <v>17214</v>
      </c>
      <c r="AN175" s="89">
        <v>18.287392000000001</v>
      </c>
      <c r="AO175" s="70">
        <v>13774.540039</v>
      </c>
      <c r="AP175" s="89">
        <v>35.728400999999998</v>
      </c>
      <c r="AQ175" s="72">
        <v>2001.0500489999999</v>
      </c>
      <c r="AR175" s="94">
        <v>46.411476</v>
      </c>
      <c r="AS175" s="291">
        <v>1769.219971</v>
      </c>
      <c r="AT175" s="89">
        <v>30.076609000000001</v>
      </c>
      <c r="AU175" s="72">
        <v>41588.320312999997</v>
      </c>
      <c r="AV175" s="89">
        <v>51.755122999999998</v>
      </c>
      <c r="AW175" s="71">
        <v>363.38000499999998</v>
      </c>
      <c r="AX175" s="94">
        <v>17.386123999999999</v>
      </c>
      <c r="AY175" s="51">
        <v>3311.3701169999999</v>
      </c>
      <c r="AZ175" s="94">
        <v>16.552225</v>
      </c>
      <c r="BA175" s="51">
        <v>8320.5908199999994</v>
      </c>
      <c r="BB175" s="89">
        <v>19.979241999999999</v>
      </c>
      <c r="BC175" s="72">
        <v>7947.0097660000001</v>
      </c>
      <c r="BD175" s="89">
        <v>22.98357</v>
      </c>
      <c r="BE175" s="72">
        <v>8254.7597659999992</v>
      </c>
      <c r="BF175" s="94">
        <v>15.937014</v>
      </c>
      <c r="BG175" s="291">
        <v>1562.07</v>
      </c>
      <c r="BH175" s="89">
        <v>62.081668999999998</v>
      </c>
      <c r="BI175" s="72">
        <v>6583.09</v>
      </c>
      <c r="BJ175" s="94">
        <v>23.141321000000001</v>
      </c>
      <c r="BK175" s="339">
        <v>40.759911000000002</v>
      </c>
    </row>
    <row r="176" spans="1:63">
      <c r="A176" s="316">
        <v>161</v>
      </c>
      <c r="B176" s="310">
        <v>41426</v>
      </c>
      <c r="C176" s="51">
        <v>1606.28</v>
      </c>
      <c r="D176" s="94">
        <v>129.763824</v>
      </c>
      <c r="E176" s="51">
        <v>14909.6</v>
      </c>
      <c r="F176" s="89">
        <v>116.068291</v>
      </c>
      <c r="G176" s="72">
        <v>3403.25</v>
      </c>
      <c r="H176" s="94">
        <v>64.262032000000005</v>
      </c>
      <c r="I176" s="51">
        <v>977.47997999999995</v>
      </c>
      <c r="J176" s="89">
        <v>82.748596000000006</v>
      </c>
      <c r="K176" s="113">
        <v>7.7621229999999999</v>
      </c>
      <c r="L176" s="105">
        <v>15.948509</v>
      </c>
      <c r="M176" s="105">
        <v>38.166508</v>
      </c>
      <c r="N176" s="105">
        <v>12.961182000000001</v>
      </c>
      <c r="O176" s="94">
        <v>45.133934000000004</v>
      </c>
      <c r="P176" s="51">
        <v>16992.089843999998</v>
      </c>
      <c r="Q176" s="89">
        <v>33.159222</v>
      </c>
      <c r="R176" s="113">
        <v>10.359869</v>
      </c>
      <c r="S176" s="105">
        <v>12.225992</v>
      </c>
      <c r="T176" s="94">
        <v>9.4893739999999998</v>
      </c>
      <c r="U176" s="51">
        <v>4775.3999020000001</v>
      </c>
      <c r="V176" s="89">
        <v>13.313558</v>
      </c>
      <c r="W176" s="70">
        <v>47457</v>
      </c>
      <c r="X176" s="94">
        <v>25.209406000000001</v>
      </c>
      <c r="Y176" s="69">
        <v>12129.099609000001</v>
      </c>
      <c r="Z176" s="89">
        <v>20.112314000000001</v>
      </c>
      <c r="AA176" s="72">
        <v>1979.2060550000001</v>
      </c>
      <c r="AB176" s="94">
        <v>24.061413000000002</v>
      </c>
      <c r="AC176" s="51">
        <v>3738.9099120000001</v>
      </c>
      <c r="AD176" s="89">
        <v>16.933388000000001</v>
      </c>
      <c r="AE176" s="72">
        <v>7959.2202150000003</v>
      </c>
      <c r="AF176" s="94">
        <v>18.649861999999999</v>
      </c>
      <c r="AG176" s="51">
        <v>20803.289063</v>
      </c>
      <c r="AH176" s="89">
        <v>12.472025</v>
      </c>
      <c r="AI176" s="72">
        <v>19395.810547000001</v>
      </c>
      <c r="AJ176" s="94">
        <v>4.6783049999999999</v>
      </c>
      <c r="AK176" s="51">
        <v>4818.8999999999996</v>
      </c>
      <c r="AL176" s="89">
        <v>24.483549</v>
      </c>
      <c r="AM176" s="72">
        <v>15239</v>
      </c>
      <c r="AN176" s="89">
        <v>16.22645</v>
      </c>
      <c r="AO176" s="70">
        <v>13677.320313</v>
      </c>
      <c r="AP176" s="89">
        <v>36.980877</v>
      </c>
      <c r="AQ176" s="72">
        <v>1863.3199460000001</v>
      </c>
      <c r="AR176" s="94">
        <v>42.836407000000001</v>
      </c>
      <c r="AS176" s="291">
        <v>1773.540039</v>
      </c>
      <c r="AT176" s="89">
        <v>29.212451999999999</v>
      </c>
      <c r="AU176" s="72">
        <v>40623.300780999998</v>
      </c>
      <c r="AV176" s="89">
        <v>49.415005000000001</v>
      </c>
      <c r="AW176" s="71">
        <v>344.58999599999999</v>
      </c>
      <c r="AX176" s="94">
        <v>16.550633999999999</v>
      </c>
      <c r="AY176" s="51">
        <v>3150.4399410000001</v>
      </c>
      <c r="AZ176" s="94">
        <v>15.646933000000001</v>
      </c>
      <c r="BA176" s="51">
        <v>7762.6923829999996</v>
      </c>
      <c r="BB176" s="89">
        <v>18.312656</v>
      </c>
      <c r="BC176" s="72">
        <v>7683.0400390000004</v>
      </c>
      <c r="BD176" s="89">
        <v>22.148648999999999</v>
      </c>
      <c r="BE176" s="72">
        <v>8062.1723629999997</v>
      </c>
      <c r="BF176" s="94">
        <v>15.539758000000001</v>
      </c>
      <c r="BG176" s="291">
        <v>1451.9</v>
      </c>
      <c r="BH176" s="89">
        <v>56.982039999999998</v>
      </c>
      <c r="BI176" s="72">
        <v>6215.47</v>
      </c>
      <c r="BJ176" s="94">
        <v>21.772808000000001</v>
      </c>
      <c r="BK176" s="339">
        <v>39.199767999999999</v>
      </c>
    </row>
    <row r="177" spans="1:63">
      <c r="A177" s="316">
        <v>162</v>
      </c>
      <c r="B177" s="310">
        <v>41456</v>
      </c>
      <c r="C177" s="51">
        <v>1685.73</v>
      </c>
      <c r="D177" s="94">
        <v>137.191666</v>
      </c>
      <c r="E177" s="51">
        <v>15499.54</v>
      </c>
      <c r="F177" s="89">
        <v>121.232513</v>
      </c>
      <c r="G177" s="72">
        <v>3626.3701169999999</v>
      </c>
      <c r="H177" s="94">
        <v>68.535690000000002</v>
      </c>
      <c r="I177" s="51">
        <v>1045.26001</v>
      </c>
      <c r="J177" s="89">
        <v>88.430083999999994</v>
      </c>
      <c r="K177" s="113">
        <v>7.7767160000000004</v>
      </c>
      <c r="L177" s="105">
        <v>17.013334</v>
      </c>
      <c r="M177" s="105">
        <v>40.708697999999998</v>
      </c>
      <c r="N177" s="105">
        <v>13.717088</v>
      </c>
      <c r="O177" s="94">
        <v>48.291508</v>
      </c>
      <c r="P177" s="51">
        <v>17890.390625</v>
      </c>
      <c r="Q177" s="89">
        <v>35.132904000000003</v>
      </c>
      <c r="R177" s="113">
        <v>10.973985000000001</v>
      </c>
      <c r="S177" s="105">
        <v>12.81476</v>
      </c>
      <c r="T177" s="94">
        <v>10.144848</v>
      </c>
      <c r="U177" s="51">
        <v>5035.7001950000003</v>
      </c>
      <c r="V177" s="89">
        <v>14.041404</v>
      </c>
      <c r="W177" s="70">
        <v>48234</v>
      </c>
      <c r="X177" s="94">
        <v>25.490220999999998</v>
      </c>
      <c r="Y177" s="69">
        <v>12486.599609000001</v>
      </c>
      <c r="Z177" s="89">
        <v>21.499109000000001</v>
      </c>
      <c r="AA177" s="72">
        <v>1993.7989500000001</v>
      </c>
      <c r="AB177" s="94">
        <v>26.032655999999999</v>
      </c>
      <c r="AC177" s="51">
        <v>3992.6899410000001</v>
      </c>
      <c r="AD177" s="89">
        <v>18.947077</v>
      </c>
      <c r="AE177" s="72">
        <v>8275.9697269999997</v>
      </c>
      <c r="AF177" s="94">
        <v>20.222977</v>
      </c>
      <c r="AG177" s="51">
        <v>21883.660156000002</v>
      </c>
      <c r="AH177" s="89">
        <v>13.328321000000001</v>
      </c>
      <c r="AI177" s="72">
        <v>19345.699218999998</v>
      </c>
      <c r="AJ177" s="94">
        <v>4.8686590000000001</v>
      </c>
      <c r="AK177" s="51">
        <v>4610.38</v>
      </c>
      <c r="AL177" s="89">
        <v>23.063493999999999</v>
      </c>
      <c r="AM177" s="72">
        <v>16482</v>
      </c>
      <c r="AN177" s="89">
        <v>18.2272</v>
      </c>
      <c r="AO177" s="70">
        <v>13668.320313</v>
      </c>
      <c r="AP177" s="89">
        <v>37.140881</v>
      </c>
      <c r="AQ177" s="72">
        <v>1914.030029</v>
      </c>
      <c r="AR177" s="94">
        <v>44.954059999999998</v>
      </c>
      <c r="AS177" s="291">
        <v>1772.619995</v>
      </c>
      <c r="AT177" s="89">
        <v>28.799671</v>
      </c>
      <c r="AU177" s="72">
        <v>40837.878905999998</v>
      </c>
      <c r="AV177" s="89">
        <v>50.411251</v>
      </c>
      <c r="AW177" s="71">
        <v>369.80999800000001</v>
      </c>
      <c r="AX177" s="94">
        <v>18.484044999999998</v>
      </c>
      <c r="AY177" s="51">
        <v>3221.929932</v>
      </c>
      <c r="AZ177" s="94">
        <v>16.601509</v>
      </c>
      <c r="BA177" s="51">
        <v>8433.3916019999997</v>
      </c>
      <c r="BB177" s="89">
        <v>21.068743000000001</v>
      </c>
      <c r="BC177" s="72">
        <v>7820.4301759999998</v>
      </c>
      <c r="BD177" s="89">
        <v>23.56823</v>
      </c>
      <c r="BE177" s="72">
        <v>8107.9023440000001</v>
      </c>
      <c r="BF177" s="94">
        <v>15.925329</v>
      </c>
      <c r="BG177" s="291">
        <v>1423.14</v>
      </c>
      <c r="BH177" s="89">
        <v>56.150494000000002</v>
      </c>
      <c r="BI177" s="72">
        <v>6621.06</v>
      </c>
      <c r="BJ177" s="94">
        <v>23.509314</v>
      </c>
      <c r="BK177" s="339">
        <v>41.517693000000001</v>
      </c>
    </row>
    <row r="178" spans="1:63">
      <c r="A178" s="316">
        <v>163</v>
      </c>
      <c r="B178" s="310">
        <v>41487</v>
      </c>
      <c r="C178" s="51">
        <v>1632.97</v>
      </c>
      <c r="D178" s="94">
        <v>133.07698099999999</v>
      </c>
      <c r="E178" s="51">
        <v>14810.31</v>
      </c>
      <c r="F178" s="89">
        <v>115.91336800000001</v>
      </c>
      <c r="G178" s="72">
        <v>3589.8701169999999</v>
      </c>
      <c r="H178" s="94">
        <v>68.264342999999997</v>
      </c>
      <c r="I178" s="51">
        <v>1010.900024</v>
      </c>
      <c r="J178" s="89">
        <v>86.007164000000003</v>
      </c>
      <c r="K178" s="113">
        <v>7.7263390000000003</v>
      </c>
      <c r="L178" s="105">
        <v>16.298155000000001</v>
      </c>
      <c r="M178" s="105">
        <v>39.416347999999999</v>
      </c>
      <c r="N178" s="105">
        <v>13.293215</v>
      </c>
      <c r="O178" s="94">
        <v>46.929749000000001</v>
      </c>
      <c r="P178" s="51">
        <v>17352.080077999999</v>
      </c>
      <c r="Q178" s="89">
        <v>34.140906999999999</v>
      </c>
      <c r="R178" s="113">
        <v>10.795256999999999</v>
      </c>
      <c r="S178" s="105">
        <v>12.472312000000001</v>
      </c>
      <c r="T178" s="94">
        <v>9.9049370000000003</v>
      </c>
      <c r="U178" s="51">
        <v>5125.2998049999997</v>
      </c>
      <c r="V178" s="89">
        <v>14.174211</v>
      </c>
      <c r="W178" s="70">
        <v>50008</v>
      </c>
      <c r="X178" s="94">
        <v>24.839780999999999</v>
      </c>
      <c r="Y178" s="69">
        <v>12653.900390999999</v>
      </c>
      <c r="Z178" s="89">
        <v>21.312356999999999</v>
      </c>
      <c r="AA178" s="72">
        <v>2098.3820799999999</v>
      </c>
      <c r="AB178" s="94">
        <v>26.693735</v>
      </c>
      <c r="AC178" s="51">
        <v>3933.780029</v>
      </c>
      <c r="AD178" s="89">
        <v>18.552654</v>
      </c>
      <c r="AE178" s="72">
        <v>8103.1499020000001</v>
      </c>
      <c r="AF178" s="94">
        <v>19.715859999999999</v>
      </c>
      <c r="AG178" s="51">
        <v>21731.369140999999</v>
      </c>
      <c r="AH178" s="89">
        <v>13.098521</v>
      </c>
      <c r="AI178" s="72">
        <v>18619.720702999999</v>
      </c>
      <c r="AJ178" s="94">
        <v>4.2487880000000002</v>
      </c>
      <c r="AK178" s="51">
        <v>4195.09</v>
      </c>
      <c r="AL178" s="89">
        <v>18.313960999999999</v>
      </c>
      <c r="AM178" s="72">
        <v>16682</v>
      </c>
      <c r="AN178" s="89">
        <v>18.283287000000001</v>
      </c>
      <c r="AO178" s="70">
        <v>13388.860352</v>
      </c>
      <c r="AP178" s="89">
        <v>35.982287999999997</v>
      </c>
      <c r="AQ178" s="72">
        <v>1926.3599850000001</v>
      </c>
      <c r="AR178" s="94">
        <v>46.081341000000002</v>
      </c>
      <c r="AS178" s="291">
        <v>1727.579956</v>
      </c>
      <c r="AT178" s="89">
        <v>27.522648</v>
      </c>
      <c r="AU178" s="72">
        <v>39492.371094000002</v>
      </c>
      <c r="AV178" s="89">
        <v>46.977767999999998</v>
      </c>
      <c r="AW178" s="71">
        <v>362.92999300000002</v>
      </c>
      <c r="AX178" s="94">
        <v>18.185265000000001</v>
      </c>
      <c r="AY178" s="51">
        <v>3028.9399410000001</v>
      </c>
      <c r="AZ178" s="94">
        <v>15.454859000000001</v>
      </c>
      <c r="BA178" s="51">
        <v>8290.4912110000005</v>
      </c>
      <c r="BB178" s="89">
        <v>20.529896000000001</v>
      </c>
      <c r="BC178" s="72">
        <v>7745.9702150000003</v>
      </c>
      <c r="BD178" s="89">
        <v>23.173446999999999</v>
      </c>
      <c r="BE178" s="72">
        <v>8021.8525390000004</v>
      </c>
      <c r="BF178" s="94">
        <v>15.750069999999999</v>
      </c>
      <c r="BG178" s="291">
        <v>1294.3</v>
      </c>
      <c r="BH178" s="89">
        <v>49.467495</v>
      </c>
      <c r="BI178" s="72">
        <v>6412.93</v>
      </c>
      <c r="BJ178" s="94">
        <v>23.334150000000001</v>
      </c>
      <c r="BK178" s="339">
        <v>40.564903000000001</v>
      </c>
    </row>
    <row r="179" spans="1:63">
      <c r="A179" s="316">
        <v>164</v>
      </c>
      <c r="B179" s="310">
        <v>41518</v>
      </c>
      <c r="C179" s="51">
        <v>1681.55</v>
      </c>
      <c r="D179" s="94">
        <v>136.622421</v>
      </c>
      <c r="E179" s="51">
        <v>15129.67</v>
      </c>
      <c r="F179" s="89">
        <v>118.683846</v>
      </c>
      <c r="G179" s="72">
        <v>3771.4799800000001</v>
      </c>
      <c r="H179" s="94">
        <v>71.348754999999997</v>
      </c>
      <c r="I179" s="51">
        <v>1073.790039</v>
      </c>
      <c r="J179" s="89">
        <v>91.345093000000006</v>
      </c>
      <c r="K179" s="113">
        <v>7.8009690000000003</v>
      </c>
      <c r="L179" s="105">
        <v>17.164315999999999</v>
      </c>
      <c r="M179" s="105">
        <v>41.660930999999998</v>
      </c>
      <c r="N179" s="105">
        <v>13.618969</v>
      </c>
      <c r="O179" s="94">
        <v>49.746898999999999</v>
      </c>
      <c r="P179" s="51">
        <v>17982.429688</v>
      </c>
      <c r="Q179" s="89">
        <v>35.232101</v>
      </c>
      <c r="R179" s="113">
        <v>11.524471</v>
      </c>
      <c r="S179" s="105">
        <v>13.181241</v>
      </c>
      <c r="T179" s="94">
        <v>10.534703</v>
      </c>
      <c r="U179" s="51">
        <v>5217.7001950000003</v>
      </c>
      <c r="V179" s="89">
        <v>15.254785999999999</v>
      </c>
      <c r="W179" s="70">
        <v>52338</v>
      </c>
      <c r="X179" s="94">
        <v>28.074401999999999</v>
      </c>
      <c r="Y179" s="69">
        <v>12787.200194999999</v>
      </c>
      <c r="Z179" s="89">
        <v>22.028223000000001</v>
      </c>
      <c r="AA179" s="72">
        <v>2174.665039</v>
      </c>
      <c r="AB179" s="94">
        <v>28.175453000000001</v>
      </c>
      <c r="AC179" s="51">
        <v>4143.4399409999996</v>
      </c>
      <c r="AD179" s="89">
        <v>20.003827999999999</v>
      </c>
      <c r="AE179" s="72">
        <v>8594.4003909999992</v>
      </c>
      <c r="AF179" s="94">
        <v>21.367813000000002</v>
      </c>
      <c r="AG179" s="51">
        <v>22859.859375</v>
      </c>
      <c r="AH179" s="89">
        <v>13.948081999999999</v>
      </c>
      <c r="AI179" s="72">
        <v>19379.769531000002</v>
      </c>
      <c r="AJ179" s="94">
        <v>4.6734239999999998</v>
      </c>
      <c r="AK179" s="51">
        <v>4316.18</v>
      </c>
      <c r="AL179" s="89">
        <v>18.767430999999998</v>
      </c>
      <c r="AM179" s="72">
        <v>17435</v>
      </c>
      <c r="AN179" s="89">
        <v>19.797543999999998</v>
      </c>
      <c r="AO179" s="70">
        <v>14455.799805000001</v>
      </c>
      <c r="AP179" s="89">
        <v>39.458041999999999</v>
      </c>
      <c r="AQ179" s="72">
        <v>1996.959961</v>
      </c>
      <c r="AR179" s="94">
        <v>49.519523999999997</v>
      </c>
      <c r="AS179" s="291">
        <v>1768.619995</v>
      </c>
      <c r="AT179" s="89">
        <v>28.666250000000002</v>
      </c>
      <c r="AU179" s="72">
        <v>40185.230469000002</v>
      </c>
      <c r="AV179" s="89">
        <v>48.747920999999998</v>
      </c>
      <c r="AW179" s="71">
        <v>374.92001299999998</v>
      </c>
      <c r="AX179" s="94">
        <v>19.218883999999999</v>
      </c>
      <c r="AY179" s="51">
        <v>3167.8701169999999</v>
      </c>
      <c r="AZ179" s="94">
        <v>16.638898999999999</v>
      </c>
      <c r="BA179" s="51">
        <v>9186.0898440000001</v>
      </c>
      <c r="BB179" s="89">
        <v>23.40597</v>
      </c>
      <c r="BC179" s="72">
        <v>8022.6000979999999</v>
      </c>
      <c r="BD179" s="89">
        <v>24.697289999999999</v>
      </c>
      <c r="BE179" s="72">
        <v>8173.8325199999999</v>
      </c>
      <c r="BF179" s="94">
        <v>16.264168000000002</v>
      </c>
      <c r="BG179" s="291">
        <v>1383.16</v>
      </c>
      <c r="BH179" s="89">
        <v>55.180968999999997</v>
      </c>
      <c r="BI179" s="72">
        <v>6462.22</v>
      </c>
      <c r="BJ179" s="94">
        <v>24.547772999999999</v>
      </c>
      <c r="BK179" s="339">
        <v>42.811897000000002</v>
      </c>
    </row>
    <row r="180" spans="1:63">
      <c r="A180" s="316">
        <v>165</v>
      </c>
      <c r="B180" s="310">
        <v>41548</v>
      </c>
      <c r="C180" s="51">
        <v>1756.54</v>
      </c>
      <c r="D180" s="94">
        <v>143.64579800000001</v>
      </c>
      <c r="E180" s="51">
        <v>15545.75</v>
      </c>
      <c r="F180" s="89">
        <v>122.293503</v>
      </c>
      <c r="G180" s="72">
        <v>3919.709961</v>
      </c>
      <c r="H180" s="94">
        <v>75.110313000000005</v>
      </c>
      <c r="I180" s="51">
        <v>1100.150024</v>
      </c>
      <c r="J180" s="89">
        <v>93.80471</v>
      </c>
      <c r="K180" s="113">
        <v>7.8611040000000001</v>
      </c>
      <c r="L180" s="105">
        <v>17.831816</v>
      </c>
      <c r="M180" s="105">
        <v>43.021293999999997</v>
      </c>
      <c r="N180" s="105">
        <v>14.199840999999999</v>
      </c>
      <c r="O180" s="94">
        <v>51.159720999999998</v>
      </c>
      <c r="P180" s="51">
        <v>18711.919922000001</v>
      </c>
      <c r="Q180" s="89">
        <v>36.885590000000001</v>
      </c>
      <c r="R180" s="113">
        <v>11.968608</v>
      </c>
      <c r="S180" s="105">
        <v>13.661868999999999</v>
      </c>
      <c r="T180" s="94">
        <v>10.886003000000001</v>
      </c>
      <c r="U180" s="51">
        <v>5420.2998049999997</v>
      </c>
      <c r="V180" s="89">
        <v>16.099924000000001</v>
      </c>
      <c r="W180" s="70">
        <v>54256</v>
      </c>
      <c r="X180" s="94">
        <v>29.392859999999999</v>
      </c>
      <c r="Y180" s="69">
        <v>13361.299805000001</v>
      </c>
      <c r="Z180" s="89">
        <v>22.845231999999999</v>
      </c>
      <c r="AA180" s="72">
        <v>2141.6140140000002</v>
      </c>
      <c r="AB180" s="94">
        <v>28.547777</v>
      </c>
      <c r="AC180" s="51">
        <v>4299.8901370000003</v>
      </c>
      <c r="AD180" s="89">
        <v>20.762903000000001</v>
      </c>
      <c r="AE180" s="72">
        <v>9033.9199219999991</v>
      </c>
      <c r="AF180" s="94">
        <v>22.543393999999999</v>
      </c>
      <c r="AG180" s="51">
        <v>23206.369140999999</v>
      </c>
      <c r="AH180" s="89">
        <v>14.177880999999999</v>
      </c>
      <c r="AI180" s="72">
        <v>21164.519531000002</v>
      </c>
      <c r="AJ180" s="94">
        <v>5.1175819999999996</v>
      </c>
      <c r="AK180" s="51">
        <v>4510.63</v>
      </c>
      <c r="AL180" s="89">
        <v>20.430167999999998</v>
      </c>
      <c r="AM180" s="72">
        <v>19352</v>
      </c>
      <c r="AN180" s="89">
        <v>21.970784999999999</v>
      </c>
      <c r="AO180" s="70">
        <v>14327.940430000001</v>
      </c>
      <c r="AP180" s="89">
        <v>39.424937999999997</v>
      </c>
      <c r="AQ180" s="72">
        <v>2030.089966</v>
      </c>
      <c r="AR180" s="94">
        <v>51.451999999999998</v>
      </c>
      <c r="AS180" s="291">
        <v>1806.849976</v>
      </c>
      <c r="AT180" s="89">
        <v>30.229165999999999</v>
      </c>
      <c r="AU180" s="72">
        <v>41038.648437999997</v>
      </c>
      <c r="AV180" s="89">
        <v>49.922939</v>
      </c>
      <c r="AW180" s="71">
        <v>391.92001299999998</v>
      </c>
      <c r="AX180" s="94">
        <v>20.204053999999999</v>
      </c>
      <c r="AY180" s="51">
        <v>3210.669922</v>
      </c>
      <c r="AZ180" s="94">
        <v>17.212230999999999</v>
      </c>
      <c r="BA180" s="51">
        <v>9907.890625</v>
      </c>
      <c r="BB180" s="89">
        <v>25.399687</v>
      </c>
      <c r="BC180" s="72">
        <v>8234.2900389999995</v>
      </c>
      <c r="BD180" s="89">
        <v>25.431576</v>
      </c>
      <c r="BE180" s="72">
        <v>8450.0195309999999</v>
      </c>
      <c r="BF180" s="94">
        <v>16.965208000000001</v>
      </c>
      <c r="BG180" s="291">
        <v>1442.88</v>
      </c>
      <c r="BH180" s="89">
        <v>58.096919999999997</v>
      </c>
      <c r="BI180" s="72">
        <v>6731.43</v>
      </c>
      <c r="BJ180" s="94">
        <v>25.461124000000002</v>
      </c>
      <c r="BK180" s="339">
        <v>44.503098000000001</v>
      </c>
    </row>
    <row r="181" spans="1:63">
      <c r="A181" s="316">
        <v>166</v>
      </c>
      <c r="B181" s="310">
        <v>41579</v>
      </c>
      <c r="C181" s="51">
        <v>1805.81</v>
      </c>
      <c r="D181" s="94">
        <v>147.903122</v>
      </c>
      <c r="E181" s="51">
        <v>16086.41</v>
      </c>
      <c r="F181" s="89">
        <v>126.710121</v>
      </c>
      <c r="G181" s="72">
        <v>4059.889893</v>
      </c>
      <c r="H181" s="94">
        <v>77.777573000000004</v>
      </c>
      <c r="I181" s="51">
        <v>1142.8900149999999</v>
      </c>
      <c r="J181" s="89">
        <v>97.515998999999994</v>
      </c>
      <c r="K181" s="113">
        <v>7.8339090000000002</v>
      </c>
      <c r="L181" s="105">
        <v>18.364222999999999</v>
      </c>
      <c r="M181" s="105">
        <v>44.186089000000003</v>
      </c>
      <c r="N181" s="105">
        <v>14.635489</v>
      </c>
      <c r="O181" s="94">
        <v>52.427852999999999</v>
      </c>
      <c r="P181" s="51">
        <v>19201.960938</v>
      </c>
      <c r="Q181" s="89">
        <v>37.948475000000002</v>
      </c>
      <c r="R181" s="113">
        <v>11.982963</v>
      </c>
      <c r="S181" s="105">
        <v>13.962262000000001</v>
      </c>
      <c r="T181" s="94">
        <v>11.130201</v>
      </c>
      <c r="U181" s="51">
        <v>5314.2998049999997</v>
      </c>
      <c r="V181" s="89">
        <v>15.309113999999999</v>
      </c>
      <c r="W181" s="70">
        <v>52482</v>
      </c>
      <c r="X181" s="94">
        <v>27.511862000000001</v>
      </c>
      <c r="Y181" s="69">
        <v>13395.400390999999</v>
      </c>
      <c r="Z181" s="89">
        <v>22.635142999999999</v>
      </c>
      <c r="AA181" s="72">
        <v>2220.5039059999999</v>
      </c>
      <c r="AB181" s="94">
        <v>30.493019</v>
      </c>
      <c r="AC181" s="51">
        <v>4295.2099609999996</v>
      </c>
      <c r="AD181" s="89">
        <v>20.785225000000001</v>
      </c>
      <c r="AE181" s="72">
        <v>9405.2998050000006</v>
      </c>
      <c r="AF181" s="94">
        <v>23.488461999999998</v>
      </c>
      <c r="AG181" s="51">
        <v>23881.289063</v>
      </c>
      <c r="AH181" s="89">
        <v>14.449462</v>
      </c>
      <c r="AI181" s="72">
        <v>20791.929688</v>
      </c>
      <c r="AJ181" s="94">
        <v>4.9603710000000003</v>
      </c>
      <c r="AK181" s="51">
        <v>4256.4399999999996</v>
      </c>
      <c r="AL181" s="89">
        <v>18.385556999999999</v>
      </c>
      <c r="AM181" s="72">
        <v>19022</v>
      </c>
      <c r="AN181" s="89">
        <v>21.49408</v>
      </c>
      <c r="AO181" s="70">
        <v>15661.870117</v>
      </c>
      <c r="AP181" s="89">
        <v>39.921470999999997</v>
      </c>
      <c r="AQ181" s="72">
        <v>2044.869995</v>
      </c>
      <c r="AR181" s="94">
        <v>52.361862000000002</v>
      </c>
      <c r="AS181" s="291">
        <v>1812.719971</v>
      </c>
      <c r="AT181" s="89">
        <v>30.019511999999999</v>
      </c>
      <c r="AU181" s="72">
        <v>42499.128905999998</v>
      </c>
      <c r="AV181" s="89">
        <v>51.288699999999999</v>
      </c>
      <c r="AW181" s="71">
        <v>396.54998799999998</v>
      </c>
      <c r="AX181" s="94">
        <v>20.405933000000001</v>
      </c>
      <c r="AY181" s="51">
        <v>3176.3500979999999</v>
      </c>
      <c r="AZ181" s="94">
        <v>16.925560000000001</v>
      </c>
      <c r="BA181" s="51">
        <v>9837.5898440000001</v>
      </c>
      <c r="BB181" s="89">
        <v>25.359273999999999</v>
      </c>
      <c r="BC181" s="72">
        <v>8264.2001949999994</v>
      </c>
      <c r="BD181" s="89">
        <v>25.486847000000001</v>
      </c>
      <c r="BE181" s="72">
        <v>8406.7900389999995</v>
      </c>
      <c r="BF181" s="94">
        <v>16.801632000000001</v>
      </c>
      <c r="BG181" s="291">
        <v>1371.13</v>
      </c>
      <c r="BH181" s="89">
        <v>54.315066999999999</v>
      </c>
      <c r="BI181" s="72">
        <v>6650.57</v>
      </c>
      <c r="BJ181" s="94">
        <v>25.661311999999999</v>
      </c>
      <c r="BK181" s="339">
        <v>45.193863</v>
      </c>
    </row>
    <row r="182" spans="1:63">
      <c r="A182" s="316">
        <v>167</v>
      </c>
      <c r="B182" s="310">
        <v>41609</v>
      </c>
      <c r="C182" s="51">
        <v>1848.36</v>
      </c>
      <c r="D182" s="94">
        <v>150.91835</v>
      </c>
      <c r="E182" s="51">
        <v>16576.66</v>
      </c>
      <c r="F182" s="89">
        <v>130.70030199999999</v>
      </c>
      <c r="G182" s="72">
        <v>4176.5898440000001</v>
      </c>
      <c r="H182" s="94">
        <v>79.800719999999998</v>
      </c>
      <c r="I182" s="51">
        <v>1163.6400149999999</v>
      </c>
      <c r="J182" s="89">
        <v>99.105331000000007</v>
      </c>
      <c r="K182" s="113">
        <v>7.7771999999999997</v>
      </c>
      <c r="L182" s="105">
        <v>18.539047</v>
      </c>
      <c r="M182" s="105">
        <v>44.798259999999999</v>
      </c>
      <c r="N182" s="105">
        <v>14.431402</v>
      </c>
      <c r="O182" s="94">
        <v>53.406619999999997</v>
      </c>
      <c r="P182" s="51">
        <v>19706.029297000001</v>
      </c>
      <c r="Q182" s="89">
        <v>38.753967000000003</v>
      </c>
      <c r="R182" s="113">
        <v>12.026047999999999</v>
      </c>
      <c r="S182" s="105">
        <v>14.100443</v>
      </c>
      <c r="T182" s="94">
        <v>10.547556999999999</v>
      </c>
      <c r="U182" s="51">
        <v>5353.1000979999999</v>
      </c>
      <c r="V182" s="89">
        <v>14.71148</v>
      </c>
      <c r="W182" s="70">
        <v>51507</v>
      </c>
      <c r="X182" s="94">
        <v>26.181677000000001</v>
      </c>
      <c r="Y182" s="69">
        <v>13621.599609000001</v>
      </c>
      <c r="Z182" s="89">
        <v>22.689613000000001</v>
      </c>
      <c r="AA182" s="72">
        <v>2115.9780270000001</v>
      </c>
      <c r="AB182" s="94">
        <v>29.155667999999999</v>
      </c>
      <c r="AC182" s="51">
        <v>4295.9501950000003</v>
      </c>
      <c r="AD182" s="89">
        <v>21.172203</v>
      </c>
      <c r="AE182" s="72">
        <v>9552.1601559999999</v>
      </c>
      <c r="AF182" s="94">
        <v>24.402802000000001</v>
      </c>
      <c r="AG182" s="51">
        <v>23306.390625</v>
      </c>
      <c r="AH182" s="89">
        <v>14.345006</v>
      </c>
      <c r="AI182" s="72">
        <v>21170.679688</v>
      </c>
      <c r="AJ182" s="94">
        <v>4.8967159999999996</v>
      </c>
      <c r="AK182" s="51">
        <v>4274.18</v>
      </c>
      <c r="AL182" s="89">
        <v>18.170760999999999</v>
      </c>
      <c r="AM182" s="72">
        <v>18968</v>
      </c>
      <c r="AN182" s="89">
        <v>21.858622</v>
      </c>
      <c r="AO182" s="70">
        <v>16291.309569999999</v>
      </c>
      <c r="AP182" s="89">
        <v>40.186295000000001</v>
      </c>
      <c r="AQ182" s="72">
        <v>2011.339966</v>
      </c>
      <c r="AR182" s="94">
        <v>52.071998999999998</v>
      </c>
      <c r="AS182" s="291">
        <v>1866.959961</v>
      </c>
      <c r="AT182" s="89">
        <v>30.152926999999998</v>
      </c>
      <c r="AU182" s="72">
        <v>42727.089844000002</v>
      </c>
      <c r="AV182" s="89">
        <v>51.883842000000001</v>
      </c>
      <c r="AW182" s="71">
        <v>401.790009</v>
      </c>
      <c r="AX182" s="94">
        <v>20.938891999999999</v>
      </c>
      <c r="AY182" s="51">
        <v>3167.429932</v>
      </c>
      <c r="AZ182" s="94">
        <v>16.414558</v>
      </c>
      <c r="BA182" s="51">
        <v>9916.6904300000006</v>
      </c>
      <c r="BB182" s="89">
        <v>25.978943000000001</v>
      </c>
      <c r="BC182" s="72">
        <v>8202.9804690000001</v>
      </c>
      <c r="BD182" s="89">
        <v>26.047432000000001</v>
      </c>
      <c r="BE182" s="72">
        <v>8611.4697269999997</v>
      </c>
      <c r="BF182" s="94">
        <v>16.848368000000001</v>
      </c>
      <c r="BG182" s="291">
        <v>1298.71</v>
      </c>
      <c r="BH182" s="89">
        <v>50.80706</v>
      </c>
      <c r="BI182" s="72">
        <v>6749.09</v>
      </c>
      <c r="BJ182" s="94">
        <v>26.124231000000002</v>
      </c>
      <c r="BK182" s="339">
        <v>45.749653000000002</v>
      </c>
    </row>
    <row r="183" spans="1:63">
      <c r="A183" s="316">
        <v>168</v>
      </c>
      <c r="B183" s="310">
        <v>41640</v>
      </c>
      <c r="C183" s="51">
        <v>1782.59</v>
      </c>
      <c r="D183" s="94">
        <v>146.38922099999999</v>
      </c>
      <c r="E183" s="51">
        <v>15698.85</v>
      </c>
      <c r="F183" s="89">
        <v>124.11554700000001</v>
      </c>
      <c r="G183" s="72">
        <v>4103.8798829999996</v>
      </c>
      <c r="H183" s="94">
        <v>78.516129000000006</v>
      </c>
      <c r="I183" s="51">
        <v>1130.880005</v>
      </c>
      <c r="J183" s="89">
        <v>96.727271999999999</v>
      </c>
      <c r="K183" s="113">
        <v>7.9034240000000002</v>
      </c>
      <c r="L183" s="105">
        <v>18.325911999999999</v>
      </c>
      <c r="M183" s="105">
        <v>44.389000000000003</v>
      </c>
      <c r="N183" s="105">
        <v>14.393224</v>
      </c>
      <c r="O183" s="94">
        <v>53.016067999999997</v>
      </c>
      <c r="P183" s="51">
        <v>19105.240234000001</v>
      </c>
      <c r="Q183" s="89">
        <v>37.736609999999999</v>
      </c>
      <c r="R183" s="113">
        <v>11.553046999999999</v>
      </c>
      <c r="S183" s="105">
        <v>13.805923999999999</v>
      </c>
      <c r="T183" s="94">
        <v>11.270002</v>
      </c>
      <c r="U183" s="51">
        <v>5205.1000979999999</v>
      </c>
      <c r="V183" s="89">
        <v>14.26868</v>
      </c>
      <c r="W183" s="70">
        <v>47639</v>
      </c>
      <c r="X183" s="94">
        <v>23.301559000000001</v>
      </c>
      <c r="Y183" s="69">
        <v>13694.900390999999</v>
      </c>
      <c r="Z183" s="89">
        <v>22.032278000000002</v>
      </c>
      <c r="AA183" s="72">
        <v>2033.0830080000001</v>
      </c>
      <c r="AB183" s="94">
        <v>26.395512</v>
      </c>
      <c r="AC183" s="51">
        <v>4165.7202150000003</v>
      </c>
      <c r="AD183" s="89">
        <v>20.094494000000001</v>
      </c>
      <c r="AE183" s="72">
        <v>9306.4804690000001</v>
      </c>
      <c r="AF183" s="94">
        <v>22.919886000000002</v>
      </c>
      <c r="AG183" s="51">
        <v>22035.419922000001</v>
      </c>
      <c r="AH183" s="89">
        <v>13.434324999999999</v>
      </c>
      <c r="AI183" s="72">
        <v>20513.849609000001</v>
      </c>
      <c r="AJ183" s="94">
        <v>4.9004240000000001</v>
      </c>
      <c r="AK183" s="51">
        <v>4418.76</v>
      </c>
      <c r="AL183" s="89">
        <v>18.517569999999999</v>
      </c>
      <c r="AM183" s="72">
        <v>19418</v>
      </c>
      <c r="AN183" s="89">
        <v>21.931742</v>
      </c>
      <c r="AO183" s="70">
        <v>14914.530273</v>
      </c>
      <c r="AP183" s="89">
        <v>37.788494</v>
      </c>
      <c r="AQ183" s="72">
        <v>1941.150024</v>
      </c>
      <c r="AR183" s="94">
        <v>48.229832000000002</v>
      </c>
      <c r="AS183" s="291">
        <v>1804.030029</v>
      </c>
      <c r="AT183" s="89">
        <v>28.481376999999998</v>
      </c>
      <c r="AU183" s="72">
        <v>40879.75</v>
      </c>
      <c r="AV183" s="89">
        <v>48.619273999999997</v>
      </c>
      <c r="AW183" s="71">
        <v>386.85000600000001</v>
      </c>
      <c r="AX183" s="94">
        <v>19.705819999999999</v>
      </c>
      <c r="AY183" s="51">
        <v>3027.219971</v>
      </c>
      <c r="AZ183" s="94">
        <v>15.541342999999999</v>
      </c>
      <c r="BA183" s="51">
        <v>9920.1904300000006</v>
      </c>
      <c r="BB183" s="89">
        <v>25.925215000000001</v>
      </c>
      <c r="BC183" s="72">
        <v>8191.330078</v>
      </c>
      <c r="BD183" s="89">
        <v>25.265771999999998</v>
      </c>
      <c r="BE183" s="72">
        <v>8462.5302730000003</v>
      </c>
      <c r="BF183" s="94">
        <v>16.154765999999999</v>
      </c>
      <c r="BG183" s="291">
        <v>1274.28</v>
      </c>
      <c r="BH183" s="89">
        <v>48.715663999999997</v>
      </c>
      <c r="BI183" s="72">
        <v>6510.44</v>
      </c>
      <c r="BJ183" s="94">
        <v>25.210101999999999</v>
      </c>
      <c r="BK183" s="339">
        <v>43.991501</v>
      </c>
    </row>
    <row r="184" spans="1:63">
      <c r="A184" s="316">
        <v>169</v>
      </c>
      <c r="B184" s="310">
        <v>41671</v>
      </c>
      <c r="C184" s="51">
        <v>1859.45</v>
      </c>
      <c r="D184" s="94">
        <v>153.052322</v>
      </c>
      <c r="E184" s="51">
        <v>16321.71</v>
      </c>
      <c r="F184" s="89">
        <v>129.18487500000001</v>
      </c>
      <c r="G184" s="72">
        <v>4308.1201170000004</v>
      </c>
      <c r="H184" s="94">
        <v>82.220305999999994</v>
      </c>
      <c r="I184" s="51">
        <v>1183.030029</v>
      </c>
      <c r="J184" s="89">
        <v>101.349739</v>
      </c>
      <c r="K184" s="113">
        <v>7.9426769999999998</v>
      </c>
      <c r="L184" s="105">
        <v>19.247467</v>
      </c>
      <c r="M184" s="105">
        <v>46.634262</v>
      </c>
      <c r="N184" s="105">
        <v>15.042116</v>
      </c>
      <c r="O184" s="94">
        <v>55.882506999999997</v>
      </c>
      <c r="P184" s="51">
        <v>19946.839843999998</v>
      </c>
      <c r="Q184" s="89">
        <v>39.522475999999997</v>
      </c>
      <c r="R184" s="113">
        <v>12.175972</v>
      </c>
      <c r="S184" s="105">
        <v>14.519705999999999</v>
      </c>
      <c r="T184" s="94">
        <v>11.913202</v>
      </c>
      <c r="U184" s="51">
        <v>5415.3999020000001</v>
      </c>
      <c r="V184" s="89">
        <v>15.451537999999999</v>
      </c>
      <c r="W184" s="70">
        <v>47094</v>
      </c>
      <c r="X184" s="94">
        <v>24.346682000000001</v>
      </c>
      <c r="Y184" s="69">
        <v>14209.599609000001</v>
      </c>
      <c r="Z184" s="89">
        <v>23.018325999999998</v>
      </c>
      <c r="AA184" s="72">
        <v>2056.3020019999999</v>
      </c>
      <c r="AB184" s="94">
        <v>27.013795999999999</v>
      </c>
      <c r="AC184" s="51">
        <v>4408.080078</v>
      </c>
      <c r="AD184" s="89">
        <v>21.716702000000002</v>
      </c>
      <c r="AE184" s="72">
        <v>9692.0800780000009</v>
      </c>
      <c r="AF184" s="94">
        <v>24.364381999999999</v>
      </c>
      <c r="AG184" s="51">
        <v>22836.960938</v>
      </c>
      <c r="AH184" s="89">
        <v>14.179116</v>
      </c>
      <c r="AI184" s="72">
        <v>21120.119140999999</v>
      </c>
      <c r="AJ184" s="94">
        <v>5.286829</v>
      </c>
      <c r="AK184" s="51">
        <v>4620.22</v>
      </c>
      <c r="AL184" s="89">
        <v>20.401253000000001</v>
      </c>
      <c r="AM184" s="72">
        <v>20442</v>
      </c>
      <c r="AN184" s="89">
        <v>23.427731999999999</v>
      </c>
      <c r="AO184" s="70">
        <v>14841.070313</v>
      </c>
      <c r="AP184" s="89">
        <v>38.722363000000001</v>
      </c>
      <c r="AQ184" s="72">
        <v>1979.98999</v>
      </c>
      <c r="AR184" s="94">
        <v>49.896312999999999</v>
      </c>
      <c r="AS184" s="291">
        <v>1835.660034</v>
      </c>
      <c r="AT184" s="89">
        <v>29.702013000000001</v>
      </c>
      <c r="AU184" s="72">
        <v>38782.890625</v>
      </c>
      <c r="AV184" s="89">
        <v>46.632438999999998</v>
      </c>
      <c r="AW184" s="71">
        <v>398.540009</v>
      </c>
      <c r="AX184" s="94">
        <v>20.824000999999999</v>
      </c>
      <c r="AY184" s="51">
        <v>3110.780029</v>
      </c>
      <c r="AZ184" s="94">
        <v>16.113648999999999</v>
      </c>
      <c r="BA184" s="51">
        <v>10114.190430000001</v>
      </c>
      <c r="BB184" s="89">
        <v>27.163983999999999</v>
      </c>
      <c r="BC184" s="72">
        <v>8475.3300780000009</v>
      </c>
      <c r="BD184" s="89">
        <v>27.018583</v>
      </c>
      <c r="BE184" s="72">
        <v>8639.5400389999995</v>
      </c>
      <c r="BF184" s="94">
        <v>16.738102000000001</v>
      </c>
      <c r="BG184" s="291">
        <v>1325.33</v>
      </c>
      <c r="BH184" s="89">
        <v>51.363258000000002</v>
      </c>
      <c r="BI184" s="72">
        <v>6809.7</v>
      </c>
      <c r="BJ184" s="94">
        <v>26.919474000000001</v>
      </c>
      <c r="BK184" s="339">
        <v>46.281143</v>
      </c>
    </row>
    <row r="185" spans="1:63">
      <c r="A185" s="316">
        <v>170</v>
      </c>
      <c r="B185" s="310">
        <v>41699</v>
      </c>
      <c r="C185" s="51">
        <v>1872.34</v>
      </c>
      <c r="D185" s="94">
        <v>153.64376799999999</v>
      </c>
      <c r="E185" s="51">
        <v>16457.66</v>
      </c>
      <c r="F185" s="89">
        <v>130.50358600000001</v>
      </c>
      <c r="G185" s="72">
        <v>4198.9902339999999</v>
      </c>
      <c r="H185" s="94">
        <v>80.121498000000003</v>
      </c>
      <c r="I185" s="51">
        <v>1173.040039</v>
      </c>
      <c r="J185" s="89">
        <v>100.3321</v>
      </c>
      <c r="K185" s="113">
        <v>7.9285730000000001</v>
      </c>
      <c r="L185" s="105">
        <v>19.498066000000001</v>
      </c>
      <c r="M185" s="105">
        <v>46.488010000000003</v>
      </c>
      <c r="N185" s="105">
        <v>15.342228</v>
      </c>
      <c r="O185" s="94">
        <v>55.477932000000003</v>
      </c>
      <c r="P185" s="51">
        <v>19996.009765999999</v>
      </c>
      <c r="Q185" s="89">
        <v>39.564194000000001</v>
      </c>
      <c r="R185" s="113">
        <v>12.139749999999999</v>
      </c>
      <c r="S185" s="105">
        <v>14.611219999999999</v>
      </c>
      <c r="T185" s="94">
        <v>11.512369</v>
      </c>
      <c r="U185" s="51">
        <v>5403</v>
      </c>
      <c r="V185" s="89">
        <v>16.021296</v>
      </c>
      <c r="W185" s="70">
        <v>50415</v>
      </c>
      <c r="X185" s="94">
        <v>26.745716000000002</v>
      </c>
      <c r="Y185" s="69">
        <v>14335.299805000001</v>
      </c>
      <c r="Z185" s="89">
        <v>23.310196000000001</v>
      </c>
      <c r="AA185" s="72">
        <v>2033.30603</v>
      </c>
      <c r="AB185" s="94">
        <v>27.311487</v>
      </c>
      <c r="AC185" s="51">
        <v>4391.5</v>
      </c>
      <c r="AD185" s="89">
        <v>21.828835000000002</v>
      </c>
      <c r="AE185" s="72">
        <v>9555.9101559999999</v>
      </c>
      <c r="AF185" s="94">
        <v>24.087776000000002</v>
      </c>
      <c r="AG185" s="51">
        <v>22151.060547000001</v>
      </c>
      <c r="AH185" s="89">
        <v>13.898059999999999</v>
      </c>
      <c r="AI185" s="72">
        <v>22386.269531000002</v>
      </c>
      <c r="AJ185" s="94">
        <v>5.8958630000000003</v>
      </c>
      <c r="AK185" s="51">
        <v>4768.28</v>
      </c>
      <c r="AL185" s="89">
        <v>22.061447000000001</v>
      </c>
      <c r="AM185" s="72">
        <v>21691</v>
      </c>
      <c r="AN185" s="89">
        <v>24.994281999999998</v>
      </c>
      <c r="AO185" s="70">
        <v>14827.830078000001</v>
      </c>
      <c r="AP185" s="89">
        <v>37.788494</v>
      </c>
      <c r="AQ185" s="72">
        <v>1985.6099850000001</v>
      </c>
      <c r="AR185" s="94">
        <v>50.247574</v>
      </c>
      <c r="AS185" s="291">
        <v>1849.209961</v>
      </c>
      <c r="AT185" s="89">
        <v>30.322009999999999</v>
      </c>
      <c r="AU185" s="72">
        <v>40461.601562999997</v>
      </c>
      <c r="AV185" s="89">
        <v>49.438735999999999</v>
      </c>
      <c r="AW185" s="71">
        <v>403.209991</v>
      </c>
      <c r="AX185" s="94">
        <v>21.16432</v>
      </c>
      <c r="AY185" s="51">
        <v>3188.6201169999999</v>
      </c>
      <c r="AZ185" s="94">
        <v>16.609653000000002</v>
      </c>
      <c r="BA185" s="51">
        <v>10340.489258</v>
      </c>
      <c r="BB185" s="89">
        <v>27.923670000000001</v>
      </c>
      <c r="BC185" s="72">
        <v>8453.8203130000002</v>
      </c>
      <c r="BD185" s="89">
        <v>27.113330999999999</v>
      </c>
      <c r="BE185" s="72">
        <v>8849.2402340000008</v>
      </c>
      <c r="BF185" s="94">
        <v>17.130960000000002</v>
      </c>
      <c r="BG185" s="291">
        <v>1376.26</v>
      </c>
      <c r="BH185" s="89">
        <v>54.219669000000003</v>
      </c>
      <c r="BI185" s="72">
        <v>6598.37</v>
      </c>
      <c r="BJ185" s="94">
        <v>26.071117000000001</v>
      </c>
      <c r="BK185" s="339">
        <v>46.545321999999999</v>
      </c>
    </row>
    <row r="186" spans="1:63">
      <c r="A186" s="316">
        <v>171</v>
      </c>
      <c r="B186" s="310">
        <v>41730</v>
      </c>
      <c r="C186" s="51">
        <v>1883.95</v>
      </c>
      <c r="D186" s="94">
        <v>155.39465300000001</v>
      </c>
      <c r="E186" s="51">
        <v>16580.84</v>
      </c>
      <c r="F186" s="89">
        <v>131.69241299999999</v>
      </c>
      <c r="G186" s="72">
        <v>4114.5600590000004</v>
      </c>
      <c r="H186" s="94">
        <v>80.048218000000006</v>
      </c>
      <c r="I186" s="51">
        <v>1126.8599850000001</v>
      </c>
      <c r="J186" s="89">
        <v>96.821381000000002</v>
      </c>
      <c r="K186" s="113">
        <v>7.9910139999999998</v>
      </c>
      <c r="L186" s="105">
        <v>19.274908</v>
      </c>
      <c r="M186" s="105">
        <v>45.404938000000001</v>
      </c>
      <c r="N186" s="105">
        <v>15.455785000000001</v>
      </c>
      <c r="O186" s="94">
        <v>54.077866</v>
      </c>
      <c r="P186" s="51">
        <v>19959.839843999998</v>
      </c>
      <c r="Q186" s="89">
        <v>39.749653000000002</v>
      </c>
      <c r="R186" s="113">
        <v>12.386328000000001</v>
      </c>
      <c r="S186" s="105">
        <v>14.641722</v>
      </c>
      <c r="T186" s="94">
        <v>11.321274000000001</v>
      </c>
      <c r="U186" s="51">
        <v>5470.7998049999997</v>
      </c>
      <c r="V186" s="89">
        <v>16.380490999999999</v>
      </c>
      <c r="W186" s="70">
        <v>51626</v>
      </c>
      <c r="X186" s="94">
        <v>27.933361000000001</v>
      </c>
      <c r="Y186" s="69">
        <v>14651.900390999999</v>
      </c>
      <c r="Z186" s="89">
        <v>24.091145999999998</v>
      </c>
      <c r="AA186" s="72">
        <v>2026.3580320000001</v>
      </c>
      <c r="AB186" s="94">
        <v>26.662669999999999</v>
      </c>
      <c r="AC186" s="51">
        <v>4487.3901370000003</v>
      </c>
      <c r="AD186" s="89">
        <v>22.456785</v>
      </c>
      <c r="AE186" s="72">
        <v>9603.2304690000001</v>
      </c>
      <c r="AF186" s="94">
        <v>24.341331</v>
      </c>
      <c r="AG186" s="51">
        <v>22133.970702999999</v>
      </c>
      <c r="AH186" s="89">
        <v>14.249378</v>
      </c>
      <c r="AI186" s="72">
        <v>22417.800781000002</v>
      </c>
      <c r="AJ186" s="94">
        <v>5.6169380000000002</v>
      </c>
      <c r="AK186" s="51">
        <v>4840.1499999999996</v>
      </c>
      <c r="AL186" s="89">
        <v>22.093381999999998</v>
      </c>
      <c r="AM186" s="72">
        <v>21783</v>
      </c>
      <c r="AN186" s="89">
        <v>25.460021999999999</v>
      </c>
      <c r="AO186" s="70">
        <v>14304.110352</v>
      </c>
      <c r="AP186" s="89">
        <v>36.954684999999998</v>
      </c>
      <c r="AQ186" s="72">
        <v>1961.790039</v>
      </c>
      <c r="AR186" s="94">
        <v>51.097157000000003</v>
      </c>
      <c r="AS186" s="291">
        <v>1871.5200199999999</v>
      </c>
      <c r="AT186" s="89">
        <v>30.806393</v>
      </c>
      <c r="AU186" s="72">
        <v>40711.558594000002</v>
      </c>
      <c r="AV186" s="89">
        <v>49.384621000000003</v>
      </c>
      <c r="AW186" s="71">
        <v>400.54998799999998</v>
      </c>
      <c r="AX186" s="94">
        <v>20.824000999999999</v>
      </c>
      <c r="AY186" s="51">
        <v>3264.709961</v>
      </c>
      <c r="AZ186" s="94">
        <v>17.309137</v>
      </c>
      <c r="BA186" s="51">
        <v>10458.989258</v>
      </c>
      <c r="BB186" s="89">
        <v>28.724423999999999</v>
      </c>
      <c r="BC186" s="72">
        <v>8476.6601559999999</v>
      </c>
      <c r="BD186" s="89">
        <v>27.658118999999999</v>
      </c>
      <c r="BE186" s="72">
        <v>8791.4003909999992</v>
      </c>
      <c r="BF186" s="94">
        <v>17.428578999999999</v>
      </c>
      <c r="BG186" s="291">
        <v>1414.94</v>
      </c>
      <c r="BH186" s="89">
        <v>56.770302000000001</v>
      </c>
      <c r="BI186" s="72">
        <v>6780.03</v>
      </c>
      <c r="BJ186" s="94">
        <v>27.24869</v>
      </c>
      <c r="BK186" s="339">
        <v>47.097721</v>
      </c>
    </row>
    <row r="187" spans="1:63">
      <c r="A187" s="316">
        <v>172</v>
      </c>
      <c r="B187" s="310">
        <v>41760</v>
      </c>
      <c r="C187" s="51">
        <v>1923.57</v>
      </c>
      <c r="D187" s="94">
        <v>159.000809</v>
      </c>
      <c r="E187" s="51">
        <v>16717.169999999998</v>
      </c>
      <c r="F187" s="89">
        <v>132.977554</v>
      </c>
      <c r="G187" s="72">
        <v>4242.6201170000004</v>
      </c>
      <c r="H187" s="94">
        <v>83.638908000000001</v>
      </c>
      <c r="I187" s="51">
        <v>1134.5</v>
      </c>
      <c r="J187" s="89">
        <v>97.582267999999999</v>
      </c>
      <c r="K187" s="113">
        <v>8.0752269999999999</v>
      </c>
      <c r="L187" s="105">
        <v>19.582134</v>
      </c>
      <c r="M187" s="105">
        <v>45.938308999999997</v>
      </c>
      <c r="N187" s="105">
        <v>15.751839</v>
      </c>
      <c r="O187" s="94">
        <v>54.887183999999998</v>
      </c>
      <c r="P187" s="51">
        <v>20348.349609000001</v>
      </c>
      <c r="Q187" s="89">
        <v>40.612698000000002</v>
      </c>
      <c r="R187" s="113">
        <v>12.619761</v>
      </c>
      <c r="S187" s="105">
        <v>14.977262</v>
      </c>
      <c r="T187" s="94">
        <v>11.638211999999999</v>
      </c>
      <c r="U187" s="51">
        <v>5473.7998049999997</v>
      </c>
      <c r="V187" s="89">
        <v>16.448613999999999</v>
      </c>
      <c r="W187" s="70">
        <v>51239</v>
      </c>
      <c r="X187" s="94">
        <v>27.606767999999999</v>
      </c>
      <c r="Y187" s="69">
        <v>14604.200194999999</v>
      </c>
      <c r="Z187" s="89">
        <v>24.217365000000001</v>
      </c>
      <c r="AA187" s="72">
        <v>2039.2120359999999</v>
      </c>
      <c r="AB187" s="94">
        <v>28.128243999999999</v>
      </c>
      <c r="AC187" s="51">
        <v>4519.5698240000002</v>
      </c>
      <c r="AD187" s="89">
        <v>22.576401000000001</v>
      </c>
      <c r="AE187" s="72">
        <v>9943.2695309999999</v>
      </c>
      <c r="AF187" s="94">
        <v>24.694769000000001</v>
      </c>
      <c r="AG187" s="51">
        <v>23081.650390999999</v>
      </c>
      <c r="AH187" s="89">
        <v>14.916879</v>
      </c>
      <c r="AI187" s="72">
        <v>24217.339843999998</v>
      </c>
      <c r="AJ187" s="94">
        <v>6.1082580000000002</v>
      </c>
      <c r="AK187" s="51">
        <v>4893.91</v>
      </c>
      <c r="AL187" s="89">
        <v>21.877873999999998</v>
      </c>
      <c r="AM187" s="72">
        <v>21629</v>
      </c>
      <c r="AN187" s="89">
        <v>24.95195</v>
      </c>
      <c r="AO187" s="70">
        <v>14632.379883</v>
      </c>
      <c r="AP187" s="89">
        <v>38.622311000000003</v>
      </c>
      <c r="AQ187" s="72">
        <v>1994.959961</v>
      </c>
      <c r="AR187" s="94">
        <v>52.796306999999999</v>
      </c>
      <c r="AS187" s="291">
        <v>1873.380005</v>
      </c>
      <c r="AT187" s="89">
        <v>31.038893000000002</v>
      </c>
      <c r="AU187" s="72">
        <v>41362.511719000002</v>
      </c>
      <c r="AV187" s="89">
        <v>51.193638</v>
      </c>
      <c r="AW187" s="71">
        <v>407.209991</v>
      </c>
      <c r="AX187" s="94">
        <v>21.00226</v>
      </c>
      <c r="AY187" s="51">
        <v>3295.8500979999999</v>
      </c>
      <c r="AZ187" s="94">
        <v>17.627087</v>
      </c>
      <c r="BA187" s="51">
        <v>10798.689453000001</v>
      </c>
      <c r="BB187" s="89">
        <v>29.292477000000002</v>
      </c>
      <c r="BC187" s="72">
        <v>8674.5195309999999</v>
      </c>
      <c r="BD187" s="89">
        <v>27.839718000000001</v>
      </c>
      <c r="BE187" s="72">
        <v>9075.8681639999995</v>
      </c>
      <c r="BF187" s="94">
        <v>17.988105999999998</v>
      </c>
      <c r="BG187" s="291">
        <v>1415.73</v>
      </c>
      <c r="BH187" s="89">
        <v>54.786465</v>
      </c>
      <c r="BI187" s="72">
        <v>6844.51</v>
      </c>
      <c r="BJ187" s="94">
        <v>27.514590999999999</v>
      </c>
      <c r="BK187" s="339">
        <v>48.042389</v>
      </c>
    </row>
    <row r="188" spans="1:63">
      <c r="A188" s="316">
        <v>173</v>
      </c>
      <c r="B188" s="310">
        <v>41791</v>
      </c>
      <c r="C188" s="51">
        <v>1960.23</v>
      </c>
      <c r="D188" s="94">
        <v>161.50945999999999</v>
      </c>
      <c r="E188" s="51">
        <v>16826.599999999999</v>
      </c>
      <c r="F188" s="89">
        <v>134.08523600000001</v>
      </c>
      <c r="G188" s="72">
        <v>4408.1801759999998</v>
      </c>
      <c r="H188" s="94">
        <v>86.020484999999994</v>
      </c>
      <c r="I188" s="51">
        <v>1192.959961</v>
      </c>
      <c r="J188" s="89">
        <v>102.72676800000001</v>
      </c>
      <c r="K188" s="113">
        <v>8.0849089999999997</v>
      </c>
      <c r="L188" s="105">
        <v>20.422991</v>
      </c>
      <c r="M188" s="105">
        <v>48.218018000000001</v>
      </c>
      <c r="N188" s="105">
        <v>15.861340999999999</v>
      </c>
      <c r="O188" s="94">
        <v>57.332355</v>
      </c>
      <c r="P188" s="51">
        <v>20862.740234000001</v>
      </c>
      <c r="Q188" s="89">
        <v>41.484093000000001</v>
      </c>
      <c r="R188" s="113">
        <v>12.700001</v>
      </c>
      <c r="S188" s="105">
        <v>15.245692</v>
      </c>
      <c r="T188" s="94">
        <v>11.922523</v>
      </c>
      <c r="U188" s="51">
        <v>5382</v>
      </c>
      <c r="V188" s="89">
        <v>16.182312</v>
      </c>
      <c r="W188" s="70">
        <v>53168</v>
      </c>
      <c r="X188" s="94">
        <v>28.372789000000001</v>
      </c>
      <c r="Y188" s="69">
        <v>15146</v>
      </c>
      <c r="Z188" s="89">
        <v>25.408508000000001</v>
      </c>
      <c r="AA188" s="72">
        <v>2048.326904</v>
      </c>
      <c r="AB188" s="94">
        <v>28.273266</v>
      </c>
      <c r="AC188" s="51">
        <v>4422.8398440000001</v>
      </c>
      <c r="AD188" s="89">
        <v>21.791457999999999</v>
      </c>
      <c r="AE188" s="72">
        <v>9833.0703130000002</v>
      </c>
      <c r="AF188" s="94">
        <v>24.033991</v>
      </c>
      <c r="AG188" s="51">
        <v>23190.720702999999</v>
      </c>
      <c r="AH188" s="89">
        <v>14.670959</v>
      </c>
      <c r="AI188" s="72">
        <v>25413.779297000001</v>
      </c>
      <c r="AJ188" s="94">
        <v>6.4946599999999997</v>
      </c>
      <c r="AK188" s="51">
        <v>4878.58</v>
      </c>
      <c r="AL188" s="89">
        <v>21.055758000000001</v>
      </c>
      <c r="AM188" s="72">
        <v>21283</v>
      </c>
      <c r="AN188" s="89">
        <v>24.528545000000001</v>
      </c>
      <c r="AO188" s="70">
        <v>15162.099609000001</v>
      </c>
      <c r="AP188" s="89">
        <v>40.156536000000003</v>
      </c>
      <c r="AQ188" s="72">
        <v>2002.209961</v>
      </c>
      <c r="AR188" s="94">
        <v>53.114894999999997</v>
      </c>
      <c r="AS188" s="291">
        <v>1882.709961</v>
      </c>
      <c r="AT188" s="89">
        <v>30.767637000000001</v>
      </c>
      <c r="AU188" s="72">
        <v>42737.171875</v>
      </c>
      <c r="AV188" s="89">
        <v>52.422835999999997</v>
      </c>
      <c r="AW188" s="71">
        <v>413.14999399999999</v>
      </c>
      <c r="AX188" s="94">
        <v>20.742972999999999</v>
      </c>
      <c r="AY188" s="51">
        <v>3255.669922</v>
      </c>
      <c r="AZ188" s="94">
        <v>17.194676999999999</v>
      </c>
      <c r="BA188" s="51">
        <v>10923.489258</v>
      </c>
      <c r="BB188" s="89">
        <v>29.306175</v>
      </c>
      <c r="BC188" s="72">
        <v>8554.5195309999999</v>
      </c>
      <c r="BD188" s="89">
        <v>27.097536000000002</v>
      </c>
      <c r="BE188" s="72">
        <v>9393.0283199999994</v>
      </c>
      <c r="BF188" s="94">
        <v>18.809532000000001</v>
      </c>
      <c r="BG188" s="291">
        <v>1485.75</v>
      </c>
      <c r="BH188" s="89">
        <v>57.583218000000002</v>
      </c>
      <c r="BI188" s="72">
        <v>6743.94</v>
      </c>
      <c r="BJ188" s="94">
        <v>26.438310999999999</v>
      </c>
      <c r="BK188" s="339">
        <v>48.242531</v>
      </c>
    </row>
    <row r="189" spans="1:63">
      <c r="A189" s="316">
        <v>174</v>
      </c>
      <c r="B189" s="310">
        <v>41821</v>
      </c>
      <c r="C189" s="51">
        <v>1930.67</v>
      </c>
      <c r="D189" s="94">
        <v>160.102676</v>
      </c>
      <c r="E189" s="51">
        <v>16563.3</v>
      </c>
      <c r="F189" s="89">
        <v>132.26383999999999</v>
      </c>
      <c r="G189" s="72">
        <v>4369.7700199999999</v>
      </c>
      <c r="H189" s="94">
        <v>87.271088000000006</v>
      </c>
      <c r="I189" s="51">
        <v>1120.0699460000001</v>
      </c>
      <c r="J189" s="89">
        <v>96.138321000000005</v>
      </c>
      <c r="K189" s="113">
        <v>8.0639830000000003</v>
      </c>
      <c r="L189" s="105">
        <v>19.460861000000001</v>
      </c>
      <c r="M189" s="105">
        <v>45.835068</v>
      </c>
      <c r="N189" s="105">
        <v>15.707704</v>
      </c>
      <c r="O189" s="94">
        <v>54.809691999999998</v>
      </c>
      <c r="P189" s="51">
        <v>20410.810547000001</v>
      </c>
      <c r="Q189" s="89">
        <v>40.819042000000003</v>
      </c>
      <c r="R189" s="113">
        <v>12.632607</v>
      </c>
      <c r="S189" s="105">
        <v>14.952856000000001</v>
      </c>
      <c r="T189" s="94">
        <v>11.521689</v>
      </c>
      <c r="U189" s="51">
        <v>5623.1000979999999</v>
      </c>
      <c r="V189" s="89">
        <v>16.716417</v>
      </c>
      <c r="W189" s="70">
        <v>55829</v>
      </c>
      <c r="X189" s="94">
        <v>29.374475</v>
      </c>
      <c r="Y189" s="69">
        <v>15330.700194999999</v>
      </c>
      <c r="Z189" s="89">
        <v>25.558001000000001</v>
      </c>
      <c r="AA189" s="72">
        <v>2201.5620119999999</v>
      </c>
      <c r="AB189" s="94">
        <v>31.344501000000001</v>
      </c>
      <c r="AC189" s="51">
        <v>4246.1401370000003</v>
      </c>
      <c r="AD189" s="89">
        <v>20.781331999999999</v>
      </c>
      <c r="AE189" s="72">
        <v>9407.4804690000001</v>
      </c>
      <c r="AF189" s="94">
        <v>22.848942000000001</v>
      </c>
      <c r="AG189" s="51">
        <v>24756.849609000001</v>
      </c>
      <c r="AH189" s="89">
        <v>15.866130999999999</v>
      </c>
      <c r="AI189" s="72">
        <v>25894.970702999999</v>
      </c>
      <c r="AJ189" s="94">
        <v>6.4741900000000001</v>
      </c>
      <c r="AK189" s="51">
        <v>5088.8</v>
      </c>
      <c r="AL189" s="89">
        <v>22.383853999999999</v>
      </c>
      <c r="AM189" s="72">
        <v>20570</v>
      </c>
      <c r="AN189" s="89">
        <v>23.384888</v>
      </c>
      <c r="AO189" s="70">
        <v>15620.769531</v>
      </c>
      <c r="AP189" s="89">
        <v>40.296429000000003</v>
      </c>
      <c r="AQ189" s="72">
        <v>2076.1201169999999</v>
      </c>
      <c r="AR189" s="94">
        <v>53.997157999999999</v>
      </c>
      <c r="AS189" s="291">
        <v>1871.3599850000001</v>
      </c>
      <c r="AT189" s="89">
        <v>31.100721</v>
      </c>
      <c r="AU189" s="72">
        <v>43817.691405999998</v>
      </c>
      <c r="AV189" s="89">
        <v>53.043506999999998</v>
      </c>
      <c r="AW189" s="71">
        <v>404.290009</v>
      </c>
      <c r="AX189" s="94">
        <v>19.895235</v>
      </c>
      <c r="AY189" s="51">
        <v>3374.0600589999999</v>
      </c>
      <c r="AZ189" s="94">
        <v>18.134453000000001</v>
      </c>
      <c r="BA189" s="51">
        <v>10707.189453000001</v>
      </c>
      <c r="BB189" s="89">
        <v>28.377945</v>
      </c>
      <c r="BC189" s="72">
        <v>8410.2695309999999</v>
      </c>
      <c r="BD189" s="89">
        <v>26.491301</v>
      </c>
      <c r="BE189" s="72">
        <v>9315.8076170000004</v>
      </c>
      <c r="BF189" s="94">
        <v>18.750008000000001</v>
      </c>
      <c r="BG189" s="291">
        <v>1502.39</v>
      </c>
      <c r="BH189" s="89">
        <v>59.100048000000001</v>
      </c>
      <c r="BI189" s="72">
        <v>6730.11</v>
      </c>
      <c r="BJ189" s="94">
        <v>27.072405</v>
      </c>
      <c r="BK189" s="339">
        <v>48.209682000000001</v>
      </c>
    </row>
    <row r="190" spans="1:63">
      <c r="A190" s="316">
        <v>175</v>
      </c>
      <c r="B190" s="310">
        <v>41852</v>
      </c>
      <c r="C190" s="51">
        <v>2003.37</v>
      </c>
      <c r="D190" s="94">
        <v>166.42083700000001</v>
      </c>
      <c r="E190" s="51">
        <v>17098.45</v>
      </c>
      <c r="F190" s="89">
        <v>136.88377399999999</v>
      </c>
      <c r="G190" s="72">
        <v>4580.2700199999999</v>
      </c>
      <c r="H190" s="94">
        <v>91.642960000000002</v>
      </c>
      <c r="I190" s="51">
        <v>1174.349976</v>
      </c>
      <c r="J190" s="89">
        <v>101.16830400000001</v>
      </c>
      <c r="K190" s="113">
        <v>8.1554140000000004</v>
      </c>
      <c r="L190" s="105">
        <v>20.463417</v>
      </c>
      <c r="M190" s="105">
        <v>48.114784</v>
      </c>
      <c r="N190" s="105">
        <v>16.277923999999999</v>
      </c>
      <c r="O190" s="94">
        <v>57.521769999999997</v>
      </c>
      <c r="P190" s="51">
        <v>21233.830077999999</v>
      </c>
      <c r="Q190" s="89">
        <v>42.526496999999999</v>
      </c>
      <c r="R190" s="113">
        <v>12.765347999999999</v>
      </c>
      <c r="S190" s="105">
        <v>15.355506999999999</v>
      </c>
      <c r="T190" s="94">
        <v>11.7827</v>
      </c>
      <c r="U190" s="51">
        <v>5624.6000979999999</v>
      </c>
      <c r="V190" s="89">
        <v>17.074760000000001</v>
      </c>
      <c r="W190" s="70">
        <v>61288</v>
      </c>
      <c r="X190" s="94">
        <v>32.523902999999997</v>
      </c>
      <c r="Y190" s="69">
        <v>15625.700194999999</v>
      </c>
      <c r="Z190" s="89">
        <v>26.114298000000002</v>
      </c>
      <c r="AA190" s="72">
        <v>2217.1999510000001</v>
      </c>
      <c r="AB190" s="94">
        <v>31.344501000000001</v>
      </c>
      <c r="AC190" s="51">
        <v>4381.0400390000004</v>
      </c>
      <c r="AD190" s="89">
        <v>21.040814999999998</v>
      </c>
      <c r="AE190" s="72">
        <v>9470.1699219999991</v>
      </c>
      <c r="AF190" s="94">
        <v>22.668662999999999</v>
      </c>
      <c r="AG190" s="51">
        <v>24742.060547000001</v>
      </c>
      <c r="AH190" s="89">
        <v>15.750741</v>
      </c>
      <c r="AI190" s="72">
        <v>26638.109375</v>
      </c>
      <c r="AJ190" s="94">
        <v>6.6737900000000003</v>
      </c>
      <c r="AK190" s="51">
        <v>5136.8599999999997</v>
      </c>
      <c r="AL190" s="89">
        <v>23.198839</v>
      </c>
      <c r="AM190" s="72">
        <v>20450</v>
      </c>
      <c r="AN190" s="89">
        <v>22.855364000000002</v>
      </c>
      <c r="AO190" s="70">
        <v>15424.589844</v>
      </c>
      <c r="AP190" s="89">
        <v>39.624817</v>
      </c>
      <c r="AQ190" s="72">
        <v>2068.540039</v>
      </c>
      <c r="AR190" s="94">
        <v>54.242232999999999</v>
      </c>
      <c r="AS190" s="291">
        <v>1866.1099850000001</v>
      </c>
      <c r="AT190" s="89">
        <v>31.612822000000001</v>
      </c>
      <c r="AU190" s="72">
        <v>45628.089844000002</v>
      </c>
      <c r="AV190" s="89">
        <v>55.672794000000003</v>
      </c>
      <c r="AW190" s="71">
        <v>413.13000499999998</v>
      </c>
      <c r="AX190" s="94">
        <v>20.299578</v>
      </c>
      <c r="AY190" s="51">
        <v>3327.0900879999999</v>
      </c>
      <c r="AZ190" s="94">
        <v>18.005472000000001</v>
      </c>
      <c r="BA190" s="51">
        <v>10728.789063</v>
      </c>
      <c r="BB190" s="89">
        <v>28.107413999999999</v>
      </c>
      <c r="BC190" s="72">
        <v>8658.9697269999997</v>
      </c>
      <c r="BD190" s="89">
        <v>27.161667000000001</v>
      </c>
      <c r="BE190" s="72">
        <v>9436.2275389999995</v>
      </c>
      <c r="BF190" s="94">
        <v>19.654769999999999</v>
      </c>
      <c r="BG190" s="291">
        <v>1561.63</v>
      </c>
      <c r="BH190" s="89">
        <v>63.324730000000002</v>
      </c>
      <c r="BI190" s="72">
        <v>6819.75</v>
      </c>
      <c r="BJ190" s="94">
        <v>27.284945</v>
      </c>
      <c r="BK190" s="339">
        <v>49.451656</v>
      </c>
    </row>
    <row r="191" spans="1:63">
      <c r="A191" s="316">
        <v>176</v>
      </c>
      <c r="B191" s="310">
        <v>41883</v>
      </c>
      <c r="C191" s="51">
        <v>1972.29</v>
      </c>
      <c r="D191" s="94">
        <v>163.36128199999999</v>
      </c>
      <c r="E191" s="51">
        <v>17042.900000000001</v>
      </c>
      <c r="F191" s="89">
        <v>136.47666899999999</v>
      </c>
      <c r="G191" s="72">
        <v>4493.3901370000003</v>
      </c>
      <c r="H191" s="94">
        <v>90.733688000000001</v>
      </c>
      <c r="I191" s="51">
        <v>1101.6800539999999</v>
      </c>
      <c r="J191" s="89">
        <v>94.910362000000006</v>
      </c>
      <c r="K191" s="113">
        <v>8.0968300000000006</v>
      </c>
      <c r="L191" s="105">
        <v>19.307251000000001</v>
      </c>
      <c r="M191" s="105">
        <v>45.559792000000002</v>
      </c>
      <c r="N191" s="105">
        <v>16.011274</v>
      </c>
      <c r="O191" s="94">
        <v>54.585835000000003</v>
      </c>
      <c r="P191" s="51">
        <v>20760.460938</v>
      </c>
      <c r="Q191" s="89">
        <v>41.441467000000003</v>
      </c>
      <c r="R191" s="113">
        <v>12.064773000000001</v>
      </c>
      <c r="S191" s="105">
        <v>14.757633</v>
      </c>
      <c r="T191" s="94">
        <v>11.433135</v>
      </c>
      <c r="U191" s="51">
        <v>5296.7998049999997</v>
      </c>
      <c r="V191" s="89">
        <v>15.050431</v>
      </c>
      <c r="W191" s="70">
        <v>54116</v>
      </c>
      <c r="X191" s="94">
        <v>26.315895000000001</v>
      </c>
      <c r="Y191" s="69">
        <v>14960.5</v>
      </c>
      <c r="Z191" s="89">
        <v>24.389772000000001</v>
      </c>
      <c r="AA191" s="72">
        <v>2363.8701169999999</v>
      </c>
      <c r="AB191" s="94">
        <v>29.648319000000001</v>
      </c>
      <c r="AC191" s="51">
        <v>4416.2402339999999</v>
      </c>
      <c r="AD191" s="89">
        <v>20.262377000000001</v>
      </c>
      <c r="AE191" s="72">
        <v>9474.2998050000006</v>
      </c>
      <c r="AF191" s="94">
        <v>21.712378000000001</v>
      </c>
      <c r="AG191" s="51">
        <v>22932.980468999998</v>
      </c>
      <c r="AH191" s="89">
        <v>14.661749</v>
      </c>
      <c r="AI191" s="72">
        <v>26630.509765999999</v>
      </c>
      <c r="AJ191" s="94">
        <v>6.9450399999999997</v>
      </c>
      <c r="AK191" s="51">
        <v>5137.58</v>
      </c>
      <c r="AL191" s="89">
        <v>21.964254</v>
      </c>
      <c r="AM191" s="72">
        <v>20892</v>
      </c>
      <c r="AN191" s="89">
        <v>22.454640999999999</v>
      </c>
      <c r="AO191" s="70">
        <v>16173.519531</v>
      </c>
      <c r="AP191" s="89">
        <v>39.524078000000003</v>
      </c>
      <c r="AQ191" s="72">
        <v>2020.089966</v>
      </c>
      <c r="AR191" s="94">
        <v>49.430678999999998</v>
      </c>
      <c r="AS191" s="291">
        <v>1846.3100589999999</v>
      </c>
      <c r="AT191" s="89">
        <v>30.332552</v>
      </c>
      <c r="AU191" s="72">
        <v>44985.660155999998</v>
      </c>
      <c r="AV191" s="89">
        <v>53.307200999999999</v>
      </c>
      <c r="AW191" s="71">
        <v>421.14001500000001</v>
      </c>
      <c r="AX191" s="94">
        <v>19.919986999999999</v>
      </c>
      <c r="AY191" s="51">
        <v>3276.73999</v>
      </c>
      <c r="AZ191" s="94">
        <v>17.205798999999999</v>
      </c>
      <c r="BA191" s="51">
        <v>10825.489258</v>
      </c>
      <c r="BB191" s="89">
        <v>26.983671000000001</v>
      </c>
      <c r="BC191" s="72">
        <v>8835.1396480000003</v>
      </c>
      <c r="BD191" s="89">
        <v>26.257079999999998</v>
      </c>
      <c r="BE191" s="72">
        <v>8966.8789059999999</v>
      </c>
      <c r="BF191" s="94">
        <v>18.178578999999999</v>
      </c>
      <c r="BG191" s="291">
        <v>1585.67</v>
      </c>
      <c r="BH191" s="89">
        <v>63.582599999999999</v>
      </c>
      <c r="BI191" s="72">
        <v>6622.72</v>
      </c>
      <c r="BJ191" s="94">
        <v>25.744019999999999</v>
      </c>
      <c r="BK191" s="339">
        <v>47.811920000000001</v>
      </c>
    </row>
    <row r="192" spans="1:63">
      <c r="A192" s="316">
        <v>177</v>
      </c>
      <c r="B192" s="310">
        <v>41913</v>
      </c>
      <c r="C192" s="51">
        <v>2018.05</v>
      </c>
      <c r="D192" s="94">
        <v>167.990173</v>
      </c>
      <c r="E192" s="51">
        <v>17390.52</v>
      </c>
      <c r="F192" s="89">
        <v>139.52293399999999</v>
      </c>
      <c r="G192" s="72">
        <v>4630.7402339999999</v>
      </c>
      <c r="H192" s="94">
        <v>93.352394000000004</v>
      </c>
      <c r="I192" s="51">
        <v>1173.51001</v>
      </c>
      <c r="J192" s="89">
        <v>101.446236</v>
      </c>
      <c r="K192" s="113">
        <v>8.1728229999999993</v>
      </c>
      <c r="L192" s="105">
        <v>20.261288</v>
      </c>
      <c r="M192" s="105">
        <v>47.598618000000002</v>
      </c>
      <c r="N192" s="105">
        <v>16.241007</v>
      </c>
      <c r="O192" s="94">
        <v>56.815753999999998</v>
      </c>
      <c r="P192" s="51">
        <v>21256.740234000001</v>
      </c>
      <c r="Q192" s="89">
        <v>42.757022999999997</v>
      </c>
      <c r="R192" s="113">
        <v>12.088086000000001</v>
      </c>
      <c r="S192" s="105">
        <v>14.946755</v>
      </c>
      <c r="T192" s="94">
        <v>11.619567999999999</v>
      </c>
      <c r="U192" s="51">
        <v>5505</v>
      </c>
      <c r="V192" s="89">
        <v>15.987154</v>
      </c>
      <c r="W192" s="70">
        <v>54629</v>
      </c>
      <c r="X192" s="94">
        <v>26.188714999999998</v>
      </c>
      <c r="Y192" s="69">
        <v>14613.299805000001</v>
      </c>
      <c r="Z192" s="89">
        <v>23.777840000000001</v>
      </c>
      <c r="AA192" s="72">
        <v>2420.1779790000001</v>
      </c>
      <c r="AB192" s="94">
        <v>30.926269999999999</v>
      </c>
      <c r="AC192" s="51">
        <v>4233.0898440000001</v>
      </c>
      <c r="AD192" s="89">
        <v>19.499191</v>
      </c>
      <c r="AE192" s="72">
        <v>9326.8701170000004</v>
      </c>
      <c r="AF192" s="94">
        <v>21.343971</v>
      </c>
      <c r="AG192" s="51">
        <v>23998.060547000001</v>
      </c>
      <c r="AH192" s="89">
        <v>15.58487</v>
      </c>
      <c r="AI192" s="72">
        <v>27865.830077999999</v>
      </c>
      <c r="AJ192" s="94">
        <v>7.13253</v>
      </c>
      <c r="AK192" s="51">
        <v>5089.55</v>
      </c>
      <c r="AL192" s="89">
        <v>22.246676999999998</v>
      </c>
      <c r="AM192" s="72">
        <v>19783</v>
      </c>
      <c r="AN192" s="89">
        <v>21.324036</v>
      </c>
      <c r="AO192" s="70">
        <v>16413.759765999999</v>
      </c>
      <c r="AP192" s="89">
        <v>40.497912999999997</v>
      </c>
      <c r="AQ192" s="72">
        <v>1964.4300539999999</v>
      </c>
      <c r="AR192" s="94">
        <v>47.894908999999998</v>
      </c>
      <c r="AS192" s="291">
        <v>1855.150024</v>
      </c>
      <c r="AT192" s="89">
        <v>30.27347</v>
      </c>
      <c r="AU192" s="72">
        <v>45027.519530999998</v>
      </c>
      <c r="AV192" s="89">
        <v>53.090034000000003</v>
      </c>
      <c r="AW192" s="71">
        <v>411.32000699999998</v>
      </c>
      <c r="AX192" s="94">
        <v>19.606425999999999</v>
      </c>
      <c r="AY192" s="51">
        <v>3274.25</v>
      </c>
      <c r="AZ192" s="94">
        <v>17.115514999999998</v>
      </c>
      <c r="BA192" s="51">
        <v>10477.789063</v>
      </c>
      <c r="BB192" s="89">
        <v>26.234504999999999</v>
      </c>
      <c r="BC192" s="72">
        <v>8837.7802730000003</v>
      </c>
      <c r="BD192" s="89">
        <v>26.144005</v>
      </c>
      <c r="BE192" s="72">
        <v>8974.71875</v>
      </c>
      <c r="BF192" s="94">
        <v>18.714293999999999</v>
      </c>
      <c r="BG192" s="291">
        <v>1584.16</v>
      </c>
      <c r="BH192" s="89">
        <v>63.044086</v>
      </c>
      <c r="BI192" s="72">
        <v>6546.47</v>
      </c>
      <c r="BJ192" s="94">
        <v>25.252528999999999</v>
      </c>
      <c r="BK192" s="339">
        <v>48.388278999999997</v>
      </c>
    </row>
    <row r="193" spans="1:63">
      <c r="A193" s="316">
        <v>178</v>
      </c>
      <c r="B193" s="310">
        <v>41944</v>
      </c>
      <c r="C193" s="51">
        <v>2067.56</v>
      </c>
      <c r="D193" s="94">
        <v>172.605255</v>
      </c>
      <c r="E193" s="51">
        <v>17828.240000000002</v>
      </c>
      <c r="F193" s="89">
        <v>143.26332099999999</v>
      </c>
      <c r="G193" s="72">
        <v>4791.6298829999996</v>
      </c>
      <c r="H193" s="94">
        <v>97.596535000000003</v>
      </c>
      <c r="I193" s="51">
        <v>1173.2299800000001</v>
      </c>
      <c r="J193" s="89">
        <v>101.559387</v>
      </c>
      <c r="K193" s="113">
        <v>8.2263470000000005</v>
      </c>
      <c r="L193" s="105">
        <v>20.479593000000001</v>
      </c>
      <c r="M193" s="105">
        <v>48.063160000000003</v>
      </c>
      <c r="N193" s="105">
        <v>16.675847999999998</v>
      </c>
      <c r="O193" s="94">
        <v>57.556206000000003</v>
      </c>
      <c r="P193" s="51">
        <v>21731.179688</v>
      </c>
      <c r="Q193" s="89">
        <v>43.787520999999998</v>
      </c>
      <c r="R193" s="113">
        <v>12.058441</v>
      </c>
      <c r="S193" s="105">
        <v>15.172485</v>
      </c>
      <c r="T193" s="94">
        <v>11.759397</v>
      </c>
      <c r="U193" s="51">
        <v>5298.1000979999999</v>
      </c>
      <c r="V193" s="89">
        <v>14.85554</v>
      </c>
      <c r="W193" s="70">
        <v>54664</v>
      </c>
      <c r="X193" s="94">
        <v>25.34684</v>
      </c>
      <c r="Y193" s="69">
        <v>14744.700194999999</v>
      </c>
      <c r="Z193" s="89">
        <v>23.793735999999999</v>
      </c>
      <c r="AA193" s="72">
        <v>2682.9189449999999</v>
      </c>
      <c r="AB193" s="94">
        <v>31.445188999999999</v>
      </c>
      <c r="AC193" s="51">
        <v>4390.1801759999998</v>
      </c>
      <c r="AD193" s="89">
        <v>20.07921</v>
      </c>
      <c r="AE193" s="72">
        <v>9980.8496090000008</v>
      </c>
      <c r="AF193" s="94">
        <v>22.566763000000002</v>
      </c>
      <c r="AG193" s="51">
        <v>23987.449218999998</v>
      </c>
      <c r="AH193" s="89">
        <v>15.635349</v>
      </c>
      <c r="AI193" s="72">
        <v>28693.990234000001</v>
      </c>
      <c r="AJ193" s="94">
        <v>7.4410749999999997</v>
      </c>
      <c r="AK193" s="51">
        <v>5149.8900000000003</v>
      </c>
      <c r="AL193" s="89">
        <v>22.198263000000001</v>
      </c>
      <c r="AM193" s="72">
        <v>20014</v>
      </c>
      <c r="AN193" s="89">
        <v>21.29542</v>
      </c>
      <c r="AO193" s="70">
        <v>17459.849609000001</v>
      </c>
      <c r="AP193" s="89">
        <v>39.020381999999998</v>
      </c>
      <c r="AQ193" s="72">
        <v>1980.780029</v>
      </c>
      <c r="AR193" s="94">
        <v>46.465324000000003</v>
      </c>
      <c r="AS193" s="291">
        <v>1820.8900149999999</v>
      </c>
      <c r="AT193" s="89">
        <v>28.737141000000001</v>
      </c>
      <c r="AU193" s="72">
        <v>44190.46875</v>
      </c>
      <c r="AV193" s="89">
        <v>50.670161999999998</v>
      </c>
      <c r="AW193" s="71">
        <v>425.85998499999999</v>
      </c>
      <c r="AX193" s="94">
        <v>20.555384</v>
      </c>
      <c r="AY193" s="51">
        <v>3350.5</v>
      </c>
      <c r="AZ193" s="94">
        <v>17.296091000000001</v>
      </c>
      <c r="BA193" s="51">
        <v>10770.689453000001</v>
      </c>
      <c r="BB193" s="89">
        <v>26.782509000000001</v>
      </c>
      <c r="BC193" s="72">
        <v>9150.4599610000005</v>
      </c>
      <c r="BD193" s="89">
        <v>26.806290000000001</v>
      </c>
      <c r="BE193" s="72">
        <v>9187.1083980000003</v>
      </c>
      <c r="BF193" s="94">
        <v>18.821439999999999</v>
      </c>
      <c r="BG193" s="291">
        <v>1593.91</v>
      </c>
      <c r="BH193" s="89">
        <v>63.150275999999998</v>
      </c>
      <c r="BI193" s="72">
        <v>6722.62</v>
      </c>
      <c r="BJ193" s="94">
        <v>25.279091000000001</v>
      </c>
      <c r="BK193" s="339">
        <v>49.053908999999997</v>
      </c>
    </row>
    <row r="194" spans="1:63">
      <c r="A194" s="316">
        <v>179</v>
      </c>
      <c r="B194" s="310">
        <v>41974</v>
      </c>
      <c r="C194" s="51">
        <v>2058.9</v>
      </c>
      <c r="D194" s="94">
        <v>171.22238200000001</v>
      </c>
      <c r="E194" s="51">
        <v>17823.07</v>
      </c>
      <c r="F194" s="89">
        <v>143.448883</v>
      </c>
      <c r="G194" s="72">
        <v>4736.0498049999997</v>
      </c>
      <c r="H194" s="94">
        <v>95.055565000000001</v>
      </c>
      <c r="I194" s="51">
        <v>1204.6999510000001</v>
      </c>
      <c r="J194" s="89">
        <v>104.109459</v>
      </c>
      <c r="K194" s="113">
        <v>8.2120189999999997</v>
      </c>
      <c r="L194" s="105">
        <v>20.487680000000001</v>
      </c>
      <c r="M194" s="105">
        <v>48.054549999999999</v>
      </c>
      <c r="N194" s="105">
        <v>15.305676999999999</v>
      </c>
      <c r="O194" s="94">
        <v>57.340983999999999</v>
      </c>
      <c r="P194" s="51">
        <v>21669.859375</v>
      </c>
      <c r="Q194" s="89">
        <v>43.567917000000001</v>
      </c>
      <c r="R194" s="113">
        <v>11.524816</v>
      </c>
      <c r="S194" s="105">
        <v>14.708831999999999</v>
      </c>
      <c r="T194" s="94">
        <v>10.39376</v>
      </c>
      <c r="U194" s="51">
        <v>5388.6000979999999</v>
      </c>
      <c r="V194" s="89">
        <v>13.937682000000001</v>
      </c>
      <c r="W194" s="70">
        <v>50007</v>
      </c>
      <c r="X194" s="94">
        <v>22.148962000000001</v>
      </c>
      <c r="Y194" s="69">
        <v>14632.400390999999</v>
      </c>
      <c r="Z194" s="89">
        <v>22.935444</v>
      </c>
      <c r="AA194" s="72">
        <v>3234.6770019999999</v>
      </c>
      <c r="AB194" s="94">
        <v>32.235188000000001</v>
      </c>
      <c r="AC194" s="51">
        <v>4272.75</v>
      </c>
      <c r="AD194" s="89">
        <v>18.812335999999998</v>
      </c>
      <c r="AE194" s="72">
        <v>9805.5498050000006</v>
      </c>
      <c r="AF194" s="94">
        <v>21.485061999999999</v>
      </c>
      <c r="AG194" s="51">
        <v>23605.039063</v>
      </c>
      <c r="AH194" s="89">
        <v>14.813198999999999</v>
      </c>
      <c r="AI194" s="72">
        <v>27499.419922000001</v>
      </c>
      <c r="AJ194" s="94">
        <v>6.6362870000000003</v>
      </c>
      <c r="AK194" s="51">
        <v>5226.95</v>
      </c>
      <c r="AL194" s="89">
        <v>22.141770999999999</v>
      </c>
      <c r="AM194" s="72">
        <v>19012</v>
      </c>
      <c r="AN194" s="89">
        <v>19.463553999999998</v>
      </c>
      <c r="AO194" s="70">
        <v>17450.769531000002</v>
      </c>
      <c r="AP194" s="89">
        <v>37.744315999999998</v>
      </c>
      <c r="AQ194" s="72">
        <v>1915.589966</v>
      </c>
      <c r="AR194" s="94">
        <v>45.166454000000002</v>
      </c>
      <c r="AS194" s="291">
        <v>1761.25</v>
      </c>
      <c r="AT194" s="89">
        <v>26.550833000000001</v>
      </c>
      <c r="AU194" s="72">
        <v>43145.660155999998</v>
      </c>
      <c r="AV194" s="89">
        <v>46.063071999999998</v>
      </c>
      <c r="AW194" s="71">
        <v>424.47000100000002</v>
      </c>
      <c r="AX194" s="94">
        <v>19.730201999999998</v>
      </c>
      <c r="AY194" s="51">
        <v>3365.1499020000001</v>
      </c>
      <c r="AZ194" s="94">
        <v>16.870456999999998</v>
      </c>
      <c r="BA194" s="51">
        <v>10279.489258</v>
      </c>
      <c r="BB194" s="89">
        <v>24.021708</v>
      </c>
      <c r="BC194" s="72">
        <v>8983.3701170000004</v>
      </c>
      <c r="BD194" s="89">
        <v>25.594801</v>
      </c>
      <c r="BE194" s="72">
        <v>9307.2177730000003</v>
      </c>
      <c r="BF194" s="94">
        <v>17.988105999999998</v>
      </c>
      <c r="BG194" s="291">
        <v>1497.67</v>
      </c>
      <c r="BH194" s="89">
        <v>58.751143999999996</v>
      </c>
      <c r="BI194" s="72">
        <v>6566.09</v>
      </c>
      <c r="BJ194" s="94">
        <v>23.950710000000001</v>
      </c>
      <c r="BK194" s="339">
        <v>47.487228000000002</v>
      </c>
    </row>
    <row r="195" spans="1:63">
      <c r="A195" s="316">
        <v>180</v>
      </c>
      <c r="B195" s="310">
        <v>42005</v>
      </c>
      <c r="C195" s="51">
        <v>1994.99</v>
      </c>
      <c r="D195" s="94">
        <v>167.06620799999999</v>
      </c>
      <c r="E195" s="51">
        <v>17164.95</v>
      </c>
      <c r="F195" s="89">
        <v>138.56199599999999</v>
      </c>
      <c r="G195" s="72">
        <v>4635.2402339999999</v>
      </c>
      <c r="H195" s="94">
        <v>93.422980999999993</v>
      </c>
      <c r="I195" s="51">
        <v>1165.3900149999999</v>
      </c>
      <c r="J195" s="89">
        <v>101.07299</v>
      </c>
      <c r="K195" s="113">
        <v>8.4244640000000004</v>
      </c>
      <c r="L195" s="105">
        <v>20.134069</v>
      </c>
      <c r="M195" s="105">
        <v>47.619819999999997</v>
      </c>
      <c r="N195" s="105">
        <v>15.944819000000001</v>
      </c>
      <c r="O195" s="94">
        <v>57.001643999999999</v>
      </c>
      <c r="P195" s="51">
        <v>21060.439452999999</v>
      </c>
      <c r="Q195" s="89">
        <v>42.572291999999997</v>
      </c>
      <c r="R195" s="113">
        <v>11.633540999999999</v>
      </c>
      <c r="S195" s="105">
        <v>14.724964</v>
      </c>
      <c r="T195" s="94">
        <v>11.466646000000001</v>
      </c>
      <c r="U195" s="51">
        <v>5551.6000979999999</v>
      </c>
      <c r="V195" s="89">
        <v>14.229492</v>
      </c>
      <c r="W195" s="70">
        <v>46908</v>
      </c>
      <c r="X195" s="94">
        <v>21.040220000000001</v>
      </c>
      <c r="Y195" s="69">
        <v>14673.5</v>
      </c>
      <c r="Z195" s="89">
        <v>21.310036</v>
      </c>
      <c r="AA195" s="72">
        <v>3210.3630370000001</v>
      </c>
      <c r="AB195" s="94">
        <v>32.344676999999997</v>
      </c>
      <c r="AC195" s="51">
        <v>4604.25</v>
      </c>
      <c r="AD195" s="89">
        <v>19.213671000000001</v>
      </c>
      <c r="AE195" s="72">
        <v>10694.320313</v>
      </c>
      <c r="AF195" s="94">
        <v>21.986720999999999</v>
      </c>
      <c r="AG195" s="51">
        <v>24507.050781000002</v>
      </c>
      <c r="AH195" s="89">
        <v>15.772017</v>
      </c>
      <c r="AI195" s="72">
        <v>29182.949218999998</v>
      </c>
      <c r="AJ195" s="94">
        <v>7.9564630000000003</v>
      </c>
      <c r="AK195" s="51">
        <v>5289.4</v>
      </c>
      <c r="AL195" s="89">
        <v>21.537327000000001</v>
      </c>
      <c r="AM195" s="72">
        <v>20503</v>
      </c>
      <c r="AN195" s="89">
        <v>19.759129999999999</v>
      </c>
      <c r="AO195" s="70">
        <v>17674.390625</v>
      </c>
      <c r="AP195" s="89">
        <v>38.813575999999998</v>
      </c>
      <c r="AQ195" s="72">
        <v>1949.26001</v>
      </c>
      <c r="AR195" s="94">
        <v>46.002853000000002</v>
      </c>
      <c r="AS195" s="291">
        <v>1781.26001</v>
      </c>
      <c r="AT195" s="89">
        <v>26.103536999999999</v>
      </c>
      <c r="AU195" s="72">
        <v>40950.578125</v>
      </c>
      <c r="AV195" s="89">
        <v>44.031399</v>
      </c>
      <c r="AW195" s="71">
        <v>450.39001500000001</v>
      </c>
      <c r="AX195" s="94">
        <v>19.864394999999998</v>
      </c>
      <c r="AY195" s="51">
        <v>3391.1999510000001</v>
      </c>
      <c r="AZ195" s="94">
        <v>16.792653999999999</v>
      </c>
      <c r="BA195" s="51">
        <v>10403.289063</v>
      </c>
      <c r="BB195" s="89">
        <v>23.317779999999999</v>
      </c>
      <c r="BC195" s="72">
        <v>8385.1298829999996</v>
      </c>
      <c r="BD195" s="89">
        <v>25.643256999999998</v>
      </c>
      <c r="BE195" s="72">
        <v>9361.8681639999995</v>
      </c>
      <c r="BF195" s="94">
        <v>18.492113</v>
      </c>
      <c r="BG195" s="291">
        <v>1581.25</v>
      </c>
      <c r="BH195" s="89">
        <v>61.029319999999998</v>
      </c>
      <c r="BI195" s="72">
        <v>6749.4</v>
      </c>
      <c r="BJ195" s="94">
        <v>24.443003000000001</v>
      </c>
      <c r="BK195" s="339">
        <v>47.266925999999998</v>
      </c>
    </row>
    <row r="196" spans="1:63">
      <c r="A196" s="316">
        <v>181</v>
      </c>
      <c r="B196" s="310">
        <v>42036</v>
      </c>
      <c r="C196" s="51">
        <v>2104.5</v>
      </c>
      <c r="D196" s="94">
        <v>176.456085</v>
      </c>
      <c r="E196" s="51">
        <v>18132.7</v>
      </c>
      <c r="F196" s="89">
        <v>146.55900600000001</v>
      </c>
      <c r="G196" s="72">
        <v>4963.5297849999997</v>
      </c>
      <c r="H196" s="94">
        <v>100.16868599999999</v>
      </c>
      <c r="I196" s="51">
        <v>1233.369995</v>
      </c>
      <c r="J196" s="89">
        <v>107.08322099999999</v>
      </c>
      <c r="K196" s="113">
        <v>8.3340490000000003</v>
      </c>
      <c r="L196" s="105">
        <v>21.284582</v>
      </c>
      <c r="M196" s="105">
        <v>50.390754999999999</v>
      </c>
      <c r="N196" s="105">
        <v>16.879345000000001</v>
      </c>
      <c r="O196" s="94">
        <v>60.439357999999999</v>
      </c>
      <c r="P196" s="51">
        <v>22212.339843999998</v>
      </c>
      <c r="Q196" s="89">
        <v>45.025615999999999</v>
      </c>
      <c r="R196" s="113">
        <v>12.276114</v>
      </c>
      <c r="S196" s="105">
        <v>15.542669999999999</v>
      </c>
      <c r="T196" s="94">
        <v>12.159713999999999</v>
      </c>
      <c r="U196" s="51">
        <v>5898.5</v>
      </c>
      <c r="V196" s="89">
        <v>15.372005</v>
      </c>
      <c r="W196" s="70">
        <v>51583</v>
      </c>
      <c r="X196" s="94">
        <v>21.696383999999998</v>
      </c>
      <c r="Y196" s="69">
        <v>15234.299805000001</v>
      </c>
      <c r="Z196" s="89">
        <v>22.583483000000001</v>
      </c>
      <c r="AA196" s="72">
        <v>3310.3029790000001</v>
      </c>
      <c r="AB196" s="94">
        <v>34.321133000000003</v>
      </c>
      <c r="AC196" s="51">
        <v>4951.4799800000001</v>
      </c>
      <c r="AD196" s="89">
        <v>20.407305000000001</v>
      </c>
      <c r="AE196" s="72">
        <v>11401.660156</v>
      </c>
      <c r="AF196" s="94">
        <v>23.280059999999999</v>
      </c>
      <c r="AG196" s="51">
        <v>24823.289063</v>
      </c>
      <c r="AH196" s="89">
        <v>15.801129</v>
      </c>
      <c r="AI196" s="72">
        <v>29220.119140999999</v>
      </c>
      <c r="AJ196" s="94">
        <v>8.1651190000000007</v>
      </c>
      <c r="AK196" s="51">
        <v>5450.29</v>
      </c>
      <c r="AL196" s="89">
        <v>22.322412</v>
      </c>
      <c r="AM196" s="72">
        <v>22338</v>
      </c>
      <c r="AN196" s="89">
        <v>21.445366</v>
      </c>
      <c r="AO196" s="70">
        <v>18797.939452999999</v>
      </c>
      <c r="AP196" s="89">
        <v>41.718685000000001</v>
      </c>
      <c r="AQ196" s="72">
        <v>1985.8000489999999</v>
      </c>
      <c r="AR196" s="94">
        <v>46.812973</v>
      </c>
      <c r="AS196" s="291">
        <v>1821.209961</v>
      </c>
      <c r="AT196" s="89">
        <v>27.311105999999999</v>
      </c>
      <c r="AU196" s="72">
        <v>44190.171875</v>
      </c>
      <c r="AV196" s="89">
        <v>47.131214</v>
      </c>
      <c r="AW196" s="71">
        <v>483.92999300000002</v>
      </c>
      <c r="AX196" s="94">
        <v>21.189236000000001</v>
      </c>
      <c r="AY196" s="51">
        <v>3402.860107</v>
      </c>
      <c r="AZ196" s="94">
        <v>16.858405999999999</v>
      </c>
      <c r="BA196" s="51">
        <v>11178.288086</v>
      </c>
      <c r="BB196" s="89">
        <v>24.989977</v>
      </c>
      <c r="BC196" s="72">
        <v>9014.5302730000003</v>
      </c>
      <c r="BD196" s="89">
        <v>26.911284999999999</v>
      </c>
      <c r="BE196" s="72">
        <v>9622.0556639999995</v>
      </c>
      <c r="BF196" s="94">
        <v>19.427042</v>
      </c>
      <c r="BG196" s="291">
        <v>1587.01</v>
      </c>
      <c r="BH196" s="89">
        <v>62.381275000000002</v>
      </c>
      <c r="BI196" s="72">
        <v>6946.66</v>
      </c>
      <c r="BJ196" s="94">
        <v>25.879234</v>
      </c>
      <c r="BK196" s="339">
        <v>49.870583000000003</v>
      </c>
    </row>
    <row r="197" spans="1:63">
      <c r="A197" s="316">
        <v>182</v>
      </c>
      <c r="B197" s="310">
        <v>42064</v>
      </c>
      <c r="C197" s="51">
        <v>2067.89</v>
      </c>
      <c r="D197" s="94">
        <v>172.91288800000001</v>
      </c>
      <c r="E197" s="51">
        <v>17776.12</v>
      </c>
      <c r="F197" s="89">
        <v>144.030914</v>
      </c>
      <c r="G197" s="72">
        <v>4900.8798829999996</v>
      </c>
      <c r="H197" s="94">
        <v>97.581299000000001</v>
      </c>
      <c r="I197" s="51">
        <v>1252.7700199999999</v>
      </c>
      <c r="J197" s="89">
        <v>108.64692700000001</v>
      </c>
      <c r="K197" s="113">
        <v>8.3645560000000003</v>
      </c>
      <c r="L197" s="105">
        <v>21.531127999999999</v>
      </c>
      <c r="M197" s="105">
        <v>50.965839000000003</v>
      </c>
      <c r="N197" s="105">
        <v>16.590085999999999</v>
      </c>
      <c r="O197" s="94">
        <v>61.172283</v>
      </c>
      <c r="P197" s="51">
        <v>21947.910156000002</v>
      </c>
      <c r="Q197" s="89">
        <v>44.363472000000002</v>
      </c>
      <c r="R197" s="113">
        <v>12.051964999999999</v>
      </c>
      <c r="S197" s="105">
        <v>15.493112999999999</v>
      </c>
      <c r="T197" s="94">
        <v>12.133853999999999</v>
      </c>
      <c r="U197" s="51">
        <v>5861.8999020000001</v>
      </c>
      <c r="V197" s="89">
        <v>14.839699</v>
      </c>
      <c r="W197" s="70">
        <v>51150</v>
      </c>
      <c r="X197" s="94">
        <v>19.237299</v>
      </c>
      <c r="Y197" s="69">
        <v>14902.400390999999</v>
      </c>
      <c r="Z197" s="89">
        <v>21.906458000000001</v>
      </c>
      <c r="AA197" s="72">
        <v>3747.8989259999998</v>
      </c>
      <c r="AB197" s="94">
        <v>34.823090000000001</v>
      </c>
      <c r="AC197" s="51">
        <v>5033.6401370000003</v>
      </c>
      <c r="AD197" s="89">
        <v>20.006858999999999</v>
      </c>
      <c r="AE197" s="72">
        <v>11966.169921999999</v>
      </c>
      <c r="AF197" s="94">
        <v>23.389793000000001</v>
      </c>
      <c r="AG197" s="51">
        <v>24900.890625</v>
      </c>
      <c r="AH197" s="89">
        <v>15.96125</v>
      </c>
      <c r="AI197" s="72">
        <v>27957.490234000001</v>
      </c>
      <c r="AJ197" s="94">
        <v>7.7642769999999999</v>
      </c>
      <c r="AK197" s="51">
        <v>5518.67</v>
      </c>
      <c r="AL197" s="89">
        <v>22.460007000000001</v>
      </c>
      <c r="AM197" s="72">
        <v>23157</v>
      </c>
      <c r="AN197" s="89">
        <v>21.330065000000001</v>
      </c>
      <c r="AO197" s="70">
        <v>19206.990234000001</v>
      </c>
      <c r="AP197" s="89">
        <v>42.326725000000003</v>
      </c>
      <c r="AQ197" s="72">
        <v>2041.030029</v>
      </c>
      <c r="AR197" s="94">
        <v>47.317222999999998</v>
      </c>
      <c r="AS197" s="291">
        <v>1830.780029</v>
      </c>
      <c r="AT197" s="89">
        <v>26.747572000000002</v>
      </c>
      <c r="AU197" s="72">
        <v>43724.78125</v>
      </c>
      <c r="AV197" s="89">
        <v>45.369961000000004</v>
      </c>
      <c r="AW197" s="71">
        <v>489.41000400000001</v>
      </c>
      <c r="AX197" s="94">
        <v>20.932552000000001</v>
      </c>
      <c r="AY197" s="51">
        <v>3447.01001</v>
      </c>
      <c r="AZ197" s="94">
        <v>16.832104000000001</v>
      </c>
      <c r="BA197" s="51">
        <v>11521.087890999999</v>
      </c>
      <c r="BB197" s="89">
        <v>24.854195000000001</v>
      </c>
      <c r="BC197" s="72">
        <v>9128.9804690000001</v>
      </c>
      <c r="BD197" s="89">
        <v>26.822447</v>
      </c>
      <c r="BE197" s="72">
        <v>9586.3964840000008</v>
      </c>
      <c r="BF197" s="94">
        <v>19.111350999999999</v>
      </c>
      <c r="BG197" s="291">
        <v>1505.94</v>
      </c>
      <c r="BH197" s="89">
        <v>60.624485</v>
      </c>
      <c r="BI197" s="72">
        <v>6773.04</v>
      </c>
      <c r="BJ197" s="94">
        <v>24.402355</v>
      </c>
      <c r="BK197" s="339">
        <v>49.141883999999997</v>
      </c>
    </row>
    <row r="198" spans="1:63">
      <c r="A198" s="316">
        <v>183</v>
      </c>
      <c r="B198" s="310">
        <v>42095</v>
      </c>
      <c r="C198" s="51">
        <v>2085.5100000000002</v>
      </c>
      <c r="D198" s="94">
        <v>175.39269999999999</v>
      </c>
      <c r="E198" s="51">
        <v>17840.52</v>
      </c>
      <c r="F198" s="89">
        <v>144.76814300000001</v>
      </c>
      <c r="G198" s="72">
        <v>4941.419922</v>
      </c>
      <c r="H198" s="94">
        <v>99.685912999999999</v>
      </c>
      <c r="I198" s="51">
        <v>1220.130005</v>
      </c>
      <c r="J198" s="89">
        <v>106.183357</v>
      </c>
      <c r="K198" s="113">
        <v>8.3370929999999994</v>
      </c>
      <c r="L198" s="105">
        <v>21.273636</v>
      </c>
      <c r="M198" s="105">
        <v>50.123576999999997</v>
      </c>
      <c r="N198" s="105">
        <v>16.861543999999999</v>
      </c>
      <c r="O198" s="94">
        <v>60.254657999999999</v>
      </c>
      <c r="P198" s="51">
        <v>22034.289063</v>
      </c>
      <c r="Q198" s="89">
        <v>44.744995000000003</v>
      </c>
      <c r="R198" s="113">
        <v>12.701575</v>
      </c>
      <c r="S198" s="105">
        <v>15.672760999999999</v>
      </c>
      <c r="T198" s="94">
        <v>12.154541</v>
      </c>
      <c r="U198" s="51">
        <v>5773.7001950000003</v>
      </c>
      <c r="V198" s="89">
        <v>15.138306</v>
      </c>
      <c r="W198" s="70">
        <v>56229</v>
      </c>
      <c r="X198" s="94">
        <v>22.205372000000001</v>
      </c>
      <c r="Y198" s="69">
        <v>15224.5</v>
      </c>
      <c r="Z198" s="89">
        <v>23.470048999999999</v>
      </c>
      <c r="AA198" s="72">
        <v>4441.6547849999997</v>
      </c>
      <c r="AB198" s="94">
        <v>40.258308</v>
      </c>
      <c r="AC198" s="51">
        <v>5046.4902339999999</v>
      </c>
      <c r="AD198" s="89">
        <v>20.915558000000001</v>
      </c>
      <c r="AE198" s="72">
        <v>11454.379883</v>
      </c>
      <c r="AF198" s="94">
        <v>23.217354</v>
      </c>
      <c r="AG198" s="51">
        <v>28133</v>
      </c>
      <c r="AH198" s="89">
        <v>17.315014000000001</v>
      </c>
      <c r="AI198" s="72">
        <v>27011.310547000001</v>
      </c>
      <c r="AJ198" s="94">
        <v>7.0092650000000001</v>
      </c>
      <c r="AK198" s="51">
        <v>5086.42</v>
      </c>
      <c r="AL198" s="89">
        <v>20.039997</v>
      </c>
      <c r="AM198" s="72">
        <v>23046</v>
      </c>
      <c r="AN198" s="89">
        <v>22.007442000000001</v>
      </c>
      <c r="AO198" s="70">
        <v>19520.009765999999</v>
      </c>
      <c r="AP198" s="89">
        <v>43.441471</v>
      </c>
      <c r="AQ198" s="72">
        <v>2127.169922</v>
      </c>
      <c r="AR198" s="94">
        <v>50.565941000000002</v>
      </c>
      <c r="AS198" s="291">
        <v>1818.2700199999999</v>
      </c>
      <c r="AT198" s="89">
        <v>27.391607</v>
      </c>
      <c r="AU198" s="72">
        <v>44582.390625</v>
      </c>
      <c r="AV198" s="89">
        <v>45.886597000000002</v>
      </c>
      <c r="AW198" s="71">
        <v>487.85000600000001</v>
      </c>
      <c r="AX198" s="94">
        <v>21.619812</v>
      </c>
      <c r="AY198" s="51">
        <v>3487.389893</v>
      </c>
      <c r="AZ198" s="94">
        <v>17.989317</v>
      </c>
      <c r="BA198" s="51">
        <v>11384.988281</v>
      </c>
      <c r="BB198" s="89">
        <v>25.668852000000001</v>
      </c>
      <c r="BC198" s="72">
        <v>9077.1201170000004</v>
      </c>
      <c r="BD198" s="89">
        <v>27.896633000000001</v>
      </c>
      <c r="BE198" s="72">
        <v>9820.0048829999996</v>
      </c>
      <c r="BF198" s="94">
        <v>19.961285</v>
      </c>
      <c r="BG198" s="291">
        <v>1526.74</v>
      </c>
      <c r="BH198" s="89">
        <v>60.173847000000002</v>
      </c>
      <c r="BI198" s="72">
        <v>6960.63</v>
      </c>
      <c r="BJ198" s="94">
        <v>26.028271</v>
      </c>
      <c r="BK198" s="339">
        <v>50.550156000000001</v>
      </c>
    </row>
    <row r="199" spans="1:63">
      <c r="A199" s="316">
        <v>184</v>
      </c>
      <c r="B199" s="310">
        <v>42125</v>
      </c>
      <c r="C199" s="51">
        <v>2107.39</v>
      </c>
      <c r="D199" s="94">
        <v>177.647583</v>
      </c>
      <c r="E199" s="51">
        <v>18010.68</v>
      </c>
      <c r="F199" s="89">
        <v>146.43164100000001</v>
      </c>
      <c r="G199" s="72">
        <v>5070.0297849999997</v>
      </c>
      <c r="H199" s="94">
        <v>101.92729199999999</v>
      </c>
      <c r="I199" s="51">
        <v>1246.530029</v>
      </c>
      <c r="J199" s="89">
        <v>108.557999</v>
      </c>
      <c r="K199" s="113">
        <v>8.2988490000000006</v>
      </c>
      <c r="L199" s="105">
        <v>21.561444999999999</v>
      </c>
      <c r="M199" s="105">
        <v>51.126064</v>
      </c>
      <c r="N199" s="105">
        <v>17.088505000000001</v>
      </c>
      <c r="O199" s="94">
        <v>61.371948000000003</v>
      </c>
      <c r="P199" s="51">
        <v>22259.699218999998</v>
      </c>
      <c r="Q199" s="89">
        <v>45.367396999999997</v>
      </c>
      <c r="R199" s="113">
        <v>12.581677000000001</v>
      </c>
      <c r="S199" s="105">
        <v>15.802854</v>
      </c>
      <c r="T199" s="94">
        <v>12.402801999999999</v>
      </c>
      <c r="U199" s="51">
        <v>5774.8999020000001</v>
      </c>
      <c r="V199" s="89">
        <v>14.631971999999999</v>
      </c>
      <c r="W199" s="70">
        <v>52760</v>
      </c>
      <c r="X199" s="94">
        <v>19.789213</v>
      </c>
      <c r="Y199" s="69">
        <v>15014.099609000001</v>
      </c>
      <c r="Z199" s="89">
        <v>22.390045000000001</v>
      </c>
      <c r="AA199" s="72">
        <v>4611.7441410000001</v>
      </c>
      <c r="AB199" s="94">
        <v>38.242637999999999</v>
      </c>
      <c r="AC199" s="51">
        <v>5007.8901370000003</v>
      </c>
      <c r="AD199" s="89">
        <v>20.738447000000001</v>
      </c>
      <c r="AE199" s="72">
        <v>11413.820313</v>
      </c>
      <c r="AF199" s="94">
        <v>22.817592999999999</v>
      </c>
      <c r="AG199" s="51">
        <v>27424.189452999999</v>
      </c>
      <c r="AH199" s="89">
        <v>17.234946999999998</v>
      </c>
      <c r="AI199" s="72">
        <v>27828.439452999999</v>
      </c>
      <c r="AJ199" s="94">
        <v>7.3689270000000002</v>
      </c>
      <c r="AK199" s="51">
        <v>5216.38</v>
      </c>
      <c r="AL199" s="89">
        <v>20.808895</v>
      </c>
      <c r="AM199" s="72">
        <v>23496</v>
      </c>
      <c r="AN199" s="89">
        <v>22.425394000000001</v>
      </c>
      <c r="AO199" s="70">
        <v>20563.150390999999</v>
      </c>
      <c r="AP199" s="89">
        <v>44.083309</v>
      </c>
      <c r="AQ199" s="72">
        <v>2114.8000489999999</v>
      </c>
      <c r="AR199" s="94">
        <v>47.780144</v>
      </c>
      <c r="AS199" s="291">
        <v>1747.5200199999999</v>
      </c>
      <c r="AT199" s="89">
        <v>25.841895999999998</v>
      </c>
      <c r="AU199" s="72">
        <v>44703.621094000002</v>
      </c>
      <c r="AV199" s="89">
        <v>45.800483999999997</v>
      </c>
      <c r="AW199" s="71">
        <v>493.55999800000001</v>
      </c>
      <c r="AX199" s="94">
        <v>22.000703999999999</v>
      </c>
      <c r="AY199" s="51">
        <v>3392.110107</v>
      </c>
      <c r="AZ199" s="94">
        <v>16.937304999999999</v>
      </c>
      <c r="BA199" s="51">
        <v>11217.587890999999</v>
      </c>
      <c r="BB199" s="89">
        <v>24.88278</v>
      </c>
      <c r="BC199" s="72">
        <v>9237.7900389999995</v>
      </c>
      <c r="BD199" s="89">
        <v>28.591225000000001</v>
      </c>
      <c r="BE199" s="72">
        <v>9701.0253909999992</v>
      </c>
      <c r="BF199" s="94">
        <v>19.839863000000001</v>
      </c>
      <c r="BG199" s="291">
        <v>1496.05</v>
      </c>
      <c r="BH199" s="89">
        <v>58.149704</v>
      </c>
      <c r="BI199" s="72">
        <v>6984.43</v>
      </c>
      <c r="BJ199" s="94">
        <v>26.190866</v>
      </c>
      <c r="BK199" s="339">
        <v>50.550156000000001</v>
      </c>
    </row>
    <row r="200" spans="1:63">
      <c r="A200" s="316">
        <v>185</v>
      </c>
      <c r="B200" s="310">
        <v>42156</v>
      </c>
      <c r="C200" s="51">
        <v>2063.11</v>
      </c>
      <c r="D200" s="94">
        <v>173.19667100000001</v>
      </c>
      <c r="E200" s="51">
        <v>17619.509999999998</v>
      </c>
      <c r="F200" s="89">
        <v>143.26019299999999</v>
      </c>
      <c r="G200" s="72">
        <v>4986.8701170000004</v>
      </c>
      <c r="H200" s="94">
        <v>99.167236000000003</v>
      </c>
      <c r="I200" s="51">
        <v>1253.9499510000001</v>
      </c>
      <c r="J200" s="89">
        <v>109.407951</v>
      </c>
      <c r="K200" s="113">
        <v>8.2153220000000005</v>
      </c>
      <c r="L200" s="105">
        <v>21.248965999999999</v>
      </c>
      <c r="M200" s="105">
        <v>50.681480000000001</v>
      </c>
      <c r="N200" s="105">
        <v>16.576737999999999</v>
      </c>
      <c r="O200" s="94">
        <v>60.926765000000003</v>
      </c>
      <c r="P200" s="51">
        <v>21841.75</v>
      </c>
      <c r="Q200" s="89">
        <v>44.412472000000001</v>
      </c>
      <c r="R200" s="113">
        <v>12.117077999999999</v>
      </c>
      <c r="S200" s="105">
        <v>15.474532</v>
      </c>
      <c r="T200" s="94">
        <v>12.314876999999999</v>
      </c>
      <c r="U200" s="51">
        <v>5451.2001950000003</v>
      </c>
      <c r="V200" s="89">
        <v>13.651745999999999</v>
      </c>
      <c r="W200" s="70">
        <v>53081</v>
      </c>
      <c r="X200" s="94">
        <v>20.095835000000001</v>
      </c>
      <c r="Y200" s="69">
        <v>14553.299805000001</v>
      </c>
      <c r="Z200" s="89">
        <v>21.495411000000001</v>
      </c>
      <c r="AA200" s="72">
        <v>4277.2221680000002</v>
      </c>
      <c r="AB200" s="94">
        <v>36.156399</v>
      </c>
      <c r="AC200" s="51">
        <v>4790.2001950000003</v>
      </c>
      <c r="AD200" s="89">
        <v>19.814336999999998</v>
      </c>
      <c r="AE200" s="72">
        <v>10944.969727</v>
      </c>
      <c r="AF200" s="94">
        <v>21.853467999999999</v>
      </c>
      <c r="AG200" s="51">
        <v>26250.029297000001</v>
      </c>
      <c r="AH200" s="89">
        <v>16.419782999999999</v>
      </c>
      <c r="AI200" s="72">
        <v>27780.830077999999</v>
      </c>
      <c r="AJ200" s="94">
        <v>7.2728320000000002</v>
      </c>
      <c r="AK200" s="51">
        <v>4910.66</v>
      </c>
      <c r="AL200" s="89">
        <v>18.753094000000001</v>
      </c>
      <c r="AM200" s="72">
        <v>22461</v>
      </c>
      <c r="AN200" s="89">
        <v>21.459773999999999</v>
      </c>
      <c r="AO200" s="70">
        <v>20235.730468999998</v>
      </c>
      <c r="AP200" s="89">
        <v>43.272579</v>
      </c>
      <c r="AQ200" s="72">
        <v>2074.1999510000001</v>
      </c>
      <c r="AR200" s="94">
        <v>45.556465000000003</v>
      </c>
      <c r="AS200" s="291">
        <v>1706.6400149999999</v>
      </c>
      <c r="AT200" s="89">
        <v>24.372696000000001</v>
      </c>
      <c r="AU200" s="72">
        <v>45053.699219000002</v>
      </c>
      <c r="AV200" s="89">
        <v>44.704594</v>
      </c>
      <c r="AW200" s="71">
        <v>472.57998700000002</v>
      </c>
      <c r="AX200" s="94">
        <v>21.272037999999998</v>
      </c>
      <c r="AY200" s="51">
        <v>3317.330078</v>
      </c>
      <c r="AZ200" s="94">
        <v>16.529654000000001</v>
      </c>
      <c r="BA200" s="51">
        <v>10769.489258</v>
      </c>
      <c r="BB200" s="89">
        <v>23.975227</v>
      </c>
      <c r="BC200" s="72">
        <v>8780.9101559999999</v>
      </c>
      <c r="BD200" s="89">
        <v>26.45092</v>
      </c>
      <c r="BE200" s="72">
        <v>9322.9775389999995</v>
      </c>
      <c r="BF200" s="94">
        <v>19.159918000000001</v>
      </c>
      <c r="BG200" s="291">
        <v>1504.55</v>
      </c>
      <c r="BH200" s="89">
        <v>56.874130000000001</v>
      </c>
      <c r="BI200" s="72">
        <v>6520.98</v>
      </c>
      <c r="BJ200" s="94">
        <v>24.727535</v>
      </c>
      <c r="BK200" s="339">
        <v>48.675198000000002</v>
      </c>
    </row>
    <row r="201" spans="1:63">
      <c r="A201" s="316">
        <v>186</v>
      </c>
      <c r="B201" s="310">
        <v>42186</v>
      </c>
      <c r="C201" s="51">
        <v>2103.84</v>
      </c>
      <c r="D201" s="94">
        <v>177.97061199999999</v>
      </c>
      <c r="E201" s="51">
        <v>17689.86</v>
      </c>
      <c r="F201" s="89">
        <v>144.34304800000001</v>
      </c>
      <c r="G201" s="72">
        <v>5128.2797849999997</v>
      </c>
      <c r="H201" s="94">
        <v>103.925507</v>
      </c>
      <c r="I201" s="51">
        <v>1238.6800539999999</v>
      </c>
      <c r="J201" s="89">
        <v>107.743073</v>
      </c>
      <c r="K201" s="113">
        <v>8.2774929999999998</v>
      </c>
      <c r="L201" s="105">
        <v>21.035160000000001</v>
      </c>
      <c r="M201" s="105">
        <v>50.533298000000002</v>
      </c>
      <c r="N201" s="105">
        <v>16.921824000000001</v>
      </c>
      <c r="O201" s="94">
        <v>60.830742000000001</v>
      </c>
      <c r="P201" s="51">
        <v>22180.080077999999</v>
      </c>
      <c r="Q201" s="89">
        <v>45.318691000000001</v>
      </c>
      <c r="R201" s="113">
        <v>12.144647000000001</v>
      </c>
      <c r="S201" s="105">
        <v>15.524087</v>
      </c>
      <c r="T201" s="94">
        <v>12.609691</v>
      </c>
      <c r="U201" s="51">
        <v>5681.7001950000003</v>
      </c>
      <c r="V201" s="89">
        <v>13.907945</v>
      </c>
      <c r="W201" s="70">
        <v>50865</v>
      </c>
      <c r="X201" s="94">
        <v>17.917321999999999</v>
      </c>
      <c r="Y201" s="69">
        <v>14468.400390999999</v>
      </c>
      <c r="Z201" s="89">
        <v>20.751072000000001</v>
      </c>
      <c r="AA201" s="72">
        <v>3663.7260740000002</v>
      </c>
      <c r="AB201" s="94">
        <v>31.912455000000001</v>
      </c>
      <c r="AC201" s="51">
        <v>5082.6098629999997</v>
      </c>
      <c r="AD201" s="89">
        <v>20.972342000000001</v>
      </c>
      <c r="AE201" s="72">
        <v>11308.990234000001</v>
      </c>
      <c r="AF201" s="94">
        <v>22.592936999999999</v>
      </c>
      <c r="AG201" s="51">
        <v>24636.279297000001</v>
      </c>
      <c r="AH201" s="89">
        <v>16.391684999999999</v>
      </c>
      <c r="AI201" s="72">
        <v>28114.560547000001</v>
      </c>
      <c r="AJ201" s="94">
        <v>7.6681860000000004</v>
      </c>
      <c r="AK201" s="51">
        <v>4802.53</v>
      </c>
      <c r="AL201" s="89">
        <v>18.480657999999998</v>
      </c>
      <c r="AM201" s="72">
        <v>23538</v>
      </c>
      <c r="AN201" s="89">
        <v>22.706997000000001</v>
      </c>
      <c r="AO201" s="70">
        <v>20585.240234000001</v>
      </c>
      <c r="AP201" s="89">
        <v>43.899796000000002</v>
      </c>
      <c r="AQ201" s="72">
        <v>2030.160034</v>
      </c>
      <c r="AR201" s="94">
        <v>42.307743000000002</v>
      </c>
      <c r="AS201" s="291">
        <v>1723.1400149999999</v>
      </c>
      <c r="AT201" s="89">
        <v>24.771601</v>
      </c>
      <c r="AU201" s="72">
        <v>44752.929687999997</v>
      </c>
      <c r="AV201" s="89">
        <v>44.416091999999999</v>
      </c>
      <c r="AW201" s="71">
        <v>495.23001099999999</v>
      </c>
      <c r="AX201" s="94">
        <v>22.202002</v>
      </c>
      <c r="AY201" s="51">
        <v>3202.5</v>
      </c>
      <c r="AZ201" s="94">
        <v>16.056218999999999</v>
      </c>
      <c r="BA201" s="51">
        <v>11180.688477</v>
      </c>
      <c r="BB201" s="89">
        <v>24.877682</v>
      </c>
      <c r="BC201" s="72">
        <v>9428.1699219999991</v>
      </c>
      <c r="BD201" s="89">
        <v>28.193769</v>
      </c>
      <c r="BE201" s="72">
        <v>8665.2998050000006</v>
      </c>
      <c r="BF201" s="94">
        <v>17.860737</v>
      </c>
      <c r="BG201" s="291">
        <v>1440.12</v>
      </c>
      <c r="BH201" s="89">
        <v>54.337788000000003</v>
      </c>
      <c r="BI201" s="72">
        <v>6696.28</v>
      </c>
      <c r="BJ201" s="94">
        <v>25.578457</v>
      </c>
      <c r="BK201" s="339">
        <v>49.652695000000001</v>
      </c>
    </row>
    <row r="202" spans="1:63">
      <c r="A202" s="316">
        <v>187</v>
      </c>
      <c r="B202" s="310">
        <v>42217</v>
      </c>
      <c r="C202" s="51">
        <v>1972.18</v>
      </c>
      <c r="D202" s="94">
        <v>167.12323000000001</v>
      </c>
      <c r="E202" s="51">
        <v>16528.03</v>
      </c>
      <c r="F202" s="89">
        <v>135.076065</v>
      </c>
      <c r="G202" s="72">
        <v>4776.5097660000001</v>
      </c>
      <c r="H202" s="94">
        <v>96.833115000000006</v>
      </c>
      <c r="I202" s="51">
        <v>1159.4499510000001</v>
      </c>
      <c r="J202" s="89">
        <v>101.371605</v>
      </c>
      <c r="K202" s="113">
        <v>8.2483090000000008</v>
      </c>
      <c r="L202" s="105">
        <v>20.023690999999999</v>
      </c>
      <c r="M202" s="105">
        <v>47.578186000000002</v>
      </c>
      <c r="N202" s="105">
        <v>15.851277</v>
      </c>
      <c r="O202" s="94">
        <v>57.260693000000003</v>
      </c>
      <c r="P202" s="51">
        <v>20802.960938</v>
      </c>
      <c r="Q202" s="89">
        <v>42.596499999999999</v>
      </c>
      <c r="R202" s="113">
        <v>11.258782999999999</v>
      </c>
      <c r="S202" s="105">
        <v>14.551508</v>
      </c>
      <c r="T202" s="94">
        <v>11.709735999999999</v>
      </c>
      <c r="U202" s="51">
        <v>5222.1000979999999</v>
      </c>
      <c r="V202" s="89">
        <v>12.398814</v>
      </c>
      <c r="W202" s="70">
        <v>46626</v>
      </c>
      <c r="X202" s="94">
        <v>15.537925</v>
      </c>
      <c r="Y202" s="69">
        <v>13859.099609000001</v>
      </c>
      <c r="Z202" s="89">
        <v>19.711490999999999</v>
      </c>
      <c r="AA202" s="72">
        <v>3205.9860840000001</v>
      </c>
      <c r="AB202" s="94">
        <v>28.309687</v>
      </c>
      <c r="AC202" s="51">
        <v>4652.9501950000003</v>
      </c>
      <c r="AD202" s="89">
        <v>19.594021000000001</v>
      </c>
      <c r="AE202" s="72">
        <v>10259.459961</v>
      </c>
      <c r="AF202" s="94">
        <v>21.005929999999999</v>
      </c>
      <c r="AG202" s="51">
        <v>21670.580077999999</v>
      </c>
      <c r="AH202" s="89">
        <v>14.216454000000001</v>
      </c>
      <c r="AI202" s="72">
        <v>26283.089843999998</v>
      </c>
      <c r="AJ202" s="94">
        <v>6.6962780000000004</v>
      </c>
      <c r="AK202" s="51">
        <v>4509.6099999999997</v>
      </c>
      <c r="AL202" s="89">
        <v>16.340707999999999</v>
      </c>
      <c r="AM202" s="72">
        <v>21942</v>
      </c>
      <c r="AN202" s="89">
        <v>21.709530000000001</v>
      </c>
      <c r="AO202" s="70">
        <v>18890.480468999998</v>
      </c>
      <c r="AP202" s="89">
        <v>41.149692999999999</v>
      </c>
      <c r="AQ202" s="72">
        <v>1941.48999</v>
      </c>
      <c r="AR202" s="94">
        <v>39.546756999999999</v>
      </c>
      <c r="AS202" s="291">
        <v>1612.73999</v>
      </c>
      <c r="AT202" s="89">
        <v>20.775524000000001</v>
      </c>
      <c r="AU202" s="72">
        <v>43721.960937999997</v>
      </c>
      <c r="AV202" s="89">
        <v>41.664726000000002</v>
      </c>
      <c r="AW202" s="71">
        <v>445.02999899999998</v>
      </c>
      <c r="AX202" s="94">
        <v>20.501245000000001</v>
      </c>
      <c r="AY202" s="51">
        <v>2921.4399410000001</v>
      </c>
      <c r="AZ202" s="94">
        <v>14.109201000000001</v>
      </c>
      <c r="BA202" s="51">
        <v>10258.989258</v>
      </c>
      <c r="BB202" s="89">
        <v>23.258376999999999</v>
      </c>
      <c r="BC202" s="72">
        <v>8824.5595699999994</v>
      </c>
      <c r="BD202" s="89">
        <v>26.308669999999999</v>
      </c>
      <c r="BE202" s="72">
        <v>8174.8823240000002</v>
      </c>
      <c r="BF202" s="94">
        <v>16.221581</v>
      </c>
      <c r="BG202" s="291">
        <v>1382.41</v>
      </c>
      <c r="BH202" s="89">
        <v>50.268883000000002</v>
      </c>
      <c r="BI202" s="72">
        <v>6247.94</v>
      </c>
      <c r="BJ202" s="94">
        <v>23.536587000000001</v>
      </c>
      <c r="BK202" s="339">
        <v>46.272922999999999</v>
      </c>
    </row>
    <row r="203" spans="1:63">
      <c r="A203" s="316">
        <v>188</v>
      </c>
      <c r="B203" s="310">
        <v>42248</v>
      </c>
      <c r="C203" s="51">
        <v>1920.03</v>
      </c>
      <c r="D203" s="94">
        <v>162.01667800000001</v>
      </c>
      <c r="E203" s="51">
        <v>16284.7</v>
      </c>
      <c r="F203" s="89">
        <v>133.413712</v>
      </c>
      <c r="G203" s="72">
        <v>4620.1601559999999</v>
      </c>
      <c r="H203" s="94">
        <v>94.465926999999994</v>
      </c>
      <c r="I203" s="51">
        <v>1100.6899410000001</v>
      </c>
      <c r="J203" s="89">
        <v>96.091865999999996</v>
      </c>
      <c r="K203" s="113">
        <v>8.3115020000000008</v>
      </c>
      <c r="L203" s="105">
        <v>19.102688000000001</v>
      </c>
      <c r="M203" s="105">
        <v>45.093795999999998</v>
      </c>
      <c r="N203" s="105">
        <v>15.383476</v>
      </c>
      <c r="O203" s="94">
        <v>54.048512000000002</v>
      </c>
      <c r="P203" s="51">
        <v>20119.279297000001</v>
      </c>
      <c r="Q203" s="89">
        <v>41.141238999999999</v>
      </c>
      <c r="R203" s="113">
        <v>10.766639</v>
      </c>
      <c r="S203" s="105">
        <v>14.155046</v>
      </c>
      <c r="T203" s="94">
        <v>11.301137000000001</v>
      </c>
      <c r="U203" s="51">
        <v>5058.6000979999999</v>
      </c>
      <c r="V203" s="89">
        <v>11.913499</v>
      </c>
      <c r="W203" s="70">
        <v>45059</v>
      </c>
      <c r="X203" s="94">
        <v>13.708097</v>
      </c>
      <c r="Y203" s="69">
        <v>13307</v>
      </c>
      <c r="Z203" s="89">
        <v>18.680031</v>
      </c>
      <c r="AA203" s="72">
        <v>3052.7810060000002</v>
      </c>
      <c r="AB203" s="94">
        <v>27.962816</v>
      </c>
      <c r="AC203" s="51">
        <v>4455.2900390000004</v>
      </c>
      <c r="AD203" s="89">
        <v>18.850041999999998</v>
      </c>
      <c r="AE203" s="72">
        <v>9660.4404300000006</v>
      </c>
      <c r="AF203" s="94">
        <v>19.729939999999999</v>
      </c>
      <c r="AG203" s="51">
        <v>20846.300781000002</v>
      </c>
      <c r="AH203" s="89">
        <v>14.098475000000001</v>
      </c>
      <c r="AI203" s="72">
        <v>26154.830077999999</v>
      </c>
      <c r="AJ203" s="94">
        <v>6.6880410000000001</v>
      </c>
      <c r="AK203" s="51">
        <v>4223.91</v>
      </c>
      <c r="AL203" s="89">
        <v>14.504116</v>
      </c>
      <c r="AM203" s="72">
        <v>21295</v>
      </c>
      <c r="AN203" s="89">
        <v>21.00544</v>
      </c>
      <c r="AO203" s="70">
        <v>17388.150390999999</v>
      </c>
      <c r="AP203" s="89">
        <v>38.807011000000003</v>
      </c>
      <c r="AQ203" s="72">
        <v>1962.8100589999999</v>
      </c>
      <c r="AR203" s="94">
        <v>40.323788</v>
      </c>
      <c r="AS203" s="291">
        <v>1621.040039</v>
      </c>
      <c r="AT203" s="89">
        <v>20.204654999999999</v>
      </c>
      <c r="AU203" s="72">
        <v>42632.539062999997</v>
      </c>
      <c r="AV203" s="89">
        <v>40.647728000000001</v>
      </c>
      <c r="AW203" s="71">
        <v>421.14001500000001</v>
      </c>
      <c r="AX203" s="94">
        <v>19.604786000000001</v>
      </c>
      <c r="AY203" s="51">
        <v>2790.889893</v>
      </c>
      <c r="AZ203" s="94">
        <v>13.56244</v>
      </c>
      <c r="BA203" s="51">
        <v>9559.890625</v>
      </c>
      <c r="BB203" s="89">
        <v>21.537424000000001</v>
      </c>
      <c r="BC203" s="72">
        <v>8513.4101559999999</v>
      </c>
      <c r="BD203" s="89">
        <v>25.291712</v>
      </c>
      <c r="BE203" s="72">
        <v>8181.2026370000003</v>
      </c>
      <c r="BF203" s="94">
        <v>15.97874</v>
      </c>
      <c r="BG203" s="291">
        <v>1349</v>
      </c>
      <c r="BH203" s="89">
        <v>48.530631999999997</v>
      </c>
      <c r="BI203" s="72">
        <v>6061.61</v>
      </c>
      <c r="BJ203" s="94">
        <v>22.612231999999999</v>
      </c>
      <c r="BK203" s="339">
        <v>44.682456999999999</v>
      </c>
    </row>
    <row r="204" spans="1:63">
      <c r="A204" s="316">
        <v>189</v>
      </c>
      <c r="B204" s="310">
        <v>42278</v>
      </c>
      <c r="C204" s="51">
        <v>2079.36</v>
      </c>
      <c r="D204" s="94">
        <v>176.71170000000001</v>
      </c>
      <c r="E204" s="51">
        <v>17663.54</v>
      </c>
      <c r="F204" s="89">
        <v>145.07797199999999</v>
      </c>
      <c r="G204" s="72">
        <v>5053.75</v>
      </c>
      <c r="H204" s="94">
        <v>105.462563</v>
      </c>
      <c r="I204" s="51">
        <v>1161.8599850000001</v>
      </c>
      <c r="J204" s="89">
        <v>101.786102</v>
      </c>
      <c r="K204" s="113">
        <v>8.3122579999999999</v>
      </c>
      <c r="L204" s="105">
        <v>20.577311999999999</v>
      </c>
      <c r="M204" s="105">
        <v>48.019821</v>
      </c>
      <c r="N204" s="105">
        <v>16.521488000000002</v>
      </c>
      <c r="O204" s="94">
        <v>57.528846999999999</v>
      </c>
      <c r="P204" s="51">
        <v>21648.509765999999</v>
      </c>
      <c r="Q204" s="89">
        <v>44.580630999999997</v>
      </c>
      <c r="R204" s="113">
        <v>11.496976</v>
      </c>
      <c r="S204" s="105">
        <v>15.127621</v>
      </c>
      <c r="T204" s="94">
        <v>11.973516</v>
      </c>
      <c r="U204" s="51">
        <v>5288.6000979999999</v>
      </c>
      <c r="V204" s="89">
        <v>12.578317</v>
      </c>
      <c r="W204" s="70">
        <v>45869</v>
      </c>
      <c r="X204" s="94">
        <v>14.282655999999999</v>
      </c>
      <c r="Y204" s="69">
        <v>13529.200194999999</v>
      </c>
      <c r="Z204" s="89">
        <v>19.329764999999998</v>
      </c>
      <c r="AA204" s="72">
        <v>3382.5610350000002</v>
      </c>
      <c r="AB204" s="94">
        <v>30.170197000000002</v>
      </c>
      <c r="AC204" s="51">
        <v>4897.6601559999999</v>
      </c>
      <c r="AD204" s="89">
        <v>20.197035</v>
      </c>
      <c r="AE204" s="72">
        <v>10850.139648</v>
      </c>
      <c r="AF204" s="94">
        <v>21.620000999999998</v>
      </c>
      <c r="AG204" s="51">
        <v>22640.039063</v>
      </c>
      <c r="AH204" s="89">
        <v>15.123415</v>
      </c>
      <c r="AI204" s="72">
        <v>26656.830077999999</v>
      </c>
      <c r="AJ204" s="94">
        <v>6.886978</v>
      </c>
      <c r="AK204" s="51">
        <v>4455.18</v>
      </c>
      <c r="AL204" s="89">
        <v>16.521083999999998</v>
      </c>
      <c r="AM204" s="72">
        <v>22443</v>
      </c>
      <c r="AN204" s="89">
        <v>21.724202999999999</v>
      </c>
      <c r="AO204" s="70">
        <v>19083.099609000001</v>
      </c>
      <c r="AP204" s="89">
        <v>41.828727999999998</v>
      </c>
      <c r="AQ204" s="72">
        <v>2029.469971</v>
      </c>
      <c r="AR204" s="94">
        <v>44.953014000000003</v>
      </c>
      <c r="AS204" s="291">
        <v>1665.709961</v>
      </c>
      <c r="AT204" s="89">
        <v>20.979407999999999</v>
      </c>
      <c r="AU204" s="72">
        <v>44542.761719000002</v>
      </c>
      <c r="AV204" s="89">
        <v>43.138961999999999</v>
      </c>
      <c r="AW204" s="71">
        <v>462.11999500000002</v>
      </c>
      <c r="AX204" s="94">
        <v>20.945285999999999</v>
      </c>
      <c r="AY204" s="51">
        <v>2998.3500979999999</v>
      </c>
      <c r="AZ204" s="94">
        <v>14.829333999999999</v>
      </c>
      <c r="BA204" s="51">
        <v>10360.689453000001</v>
      </c>
      <c r="BB204" s="89">
        <v>22.837221</v>
      </c>
      <c r="BC204" s="72">
        <v>8938.6503909999992</v>
      </c>
      <c r="BD204" s="89">
        <v>26.267334000000002</v>
      </c>
      <c r="BE204" s="72">
        <v>8554.2695309999999</v>
      </c>
      <c r="BF204" s="94">
        <v>16.877241000000001</v>
      </c>
      <c r="BG204" s="291">
        <v>1394.94</v>
      </c>
      <c r="BH204" s="89">
        <v>50.798931000000003</v>
      </c>
      <c r="BI204" s="72">
        <v>6361.09</v>
      </c>
      <c r="BJ204" s="94">
        <v>24.102239999999998</v>
      </c>
      <c r="BK204" s="339">
        <v>48.103634</v>
      </c>
    </row>
    <row r="205" spans="1:63">
      <c r="A205" s="316">
        <v>190</v>
      </c>
      <c r="B205" s="310">
        <v>42309</v>
      </c>
      <c r="C205" s="51">
        <v>2080.41</v>
      </c>
      <c r="D205" s="94">
        <v>177.35762</v>
      </c>
      <c r="E205" s="51">
        <v>17719.919999999998</v>
      </c>
      <c r="F205" s="89">
        <v>145.754379</v>
      </c>
      <c r="G205" s="72">
        <v>5108.669922</v>
      </c>
      <c r="H205" s="94">
        <v>106.10463</v>
      </c>
      <c r="I205" s="51">
        <v>1198.1099850000001</v>
      </c>
      <c r="J205" s="89">
        <v>105.104248</v>
      </c>
      <c r="K205" s="113">
        <v>8.2898239999999994</v>
      </c>
      <c r="L205" s="105">
        <v>20.851565999999998</v>
      </c>
      <c r="M205" s="105">
        <v>48.889392999999998</v>
      </c>
      <c r="N205" s="105">
        <v>16.476510999999999</v>
      </c>
      <c r="O205" s="94">
        <v>58.523308</v>
      </c>
      <c r="P205" s="51">
        <v>21658.550781000002</v>
      </c>
      <c r="Q205" s="89">
        <v>44.821444999999997</v>
      </c>
      <c r="R205" s="113">
        <v>11.344799999999999</v>
      </c>
      <c r="S205" s="105">
        <v>15.208155</v>
      </c>
      <c r="T205" s="94">
        <v>12.0511</v>
      </c>
      <c r="U205" s="51">
        <v>5218.2001950000003</v>
      </c>
      <c r="V205" s="89">
        <v>12.691333999999999</v>
      </c>
      <c r="W205" s="70">
        <v>45120</v>
      </c>
      <c r="X205" s="94">
        <v>14.064068000000001</v>
      </c>
      <c r="Y205" s="69">
        <v>13469.799805000001</v>
      </c>
      <c r="Z205" s="89">
        <v>18.899318999999998</v>
      </c>
      <c r="AA205" s="72">
        <v>3445.405029</v>
      </c>
      <c r="AB205" s="94">
        <v>29.52375</v>
      </c>
      <c r="AC205" s="51">
        <v>4957.6000979999999</v>
      </c>
      <c r="AD205" s="89">
        <v>19.727156000000001</v>
      </c>
      <c r="AE205" s="72">
        <v>11382.230469</v>
      </c>
      <c r="AF205" s="94">
        <v>21.731643999999999</v>
      </c>
      <c r="AG205" s="51">
        <v>21996.419922000001</v>
      </c>
      <c r="AH205" s="89">
        <v>14.813717</v>
      </c>
      <c r="AI205" s="72">
        <v>26145.669922000001</v>
      </c>
      <c r="AJ205" s="94">
        <v>6.5800210000000003</v>
      </c>
      <c r="AK205" s="51">
        <v>4446.46</v>
      </c>
      <c r="AL205" s="89">
        <v>16.742457999999999</v>
      </c>
      <c r="AM205" s="72">
        <v>22718</v>
      </c>
      <c r="AN205" s="89">
        <v>21.108124</v>
      </c>
      <c r="AO205" s="70">
        <v>19747.470702999999</v>
      </c>
      <c r="AP205" s="89">
        <v>42.032443999999998</v>
      </c>
      <c r="AQ205" s="72">
        <v>1991.969971</v>
      </c>
      <c r="AR205" s="94">
        <v>43.663445000000003</v>
      </c>
      <c r="AS205" s="291">
        <v>1672.160034</v>
      </c>
      <c r="AT205" s="89">
        <v>21.611440999999999</v>
      </c>
      <c r="AU205" s="72">
        <v>43418.550780999998</v>
      </c>
      <c r="AV205" s="89">
        <v>42.248111999999999</v>
      </c>
      <c r="AW205" s="71">
        <v>469.51998900000001</v>
      </c>
      <c r="AX205" s="94">
        <v>20.719076000000001</v>
      </c>
      <c r="AY205" s="51">
        <v>2855.9399410000001</v>
      </c>
      <c r="AZ205" s="94">
        <v>14.015855</v>
      </c>
      <c r="BA205" s="51">
        <v>10386.889648</v>
      </c>
      <c r="BB205" s="89">
        <v>22.111073000000001</v>
      </c>
      <c r="BC205" s="72">
        <v>8993.0996090000008</v>
      </c>
      <c r="BD205" s="89">
        <v>25.539749</v>
      </c>
      <c r="BE205" s="72">
        <v>8320.5703130000002</v>
      </c>
      <c r="BF205" s="94">
        <v>16.427992</v>
      </c>
      <c r="BG205" s="291">
        <v>1359.7</v>
      </c>
      <c r="BH205" s="89">
        <v>49.941509000000003</v>
      </c>
      <c r="BI205" s="72">
        <v>6356.09</v>
      </c>
      <c r="BJ205" s="94">
        <v>23.70215</v>
      </c>
      <c r="BK205" s="339">
        <v>47.846843999999997</v>
      </c>
    </row>
    <row r="206" spans="1:63">
      <c r="A206" s="316">
        <v>191</v>
      </c>
      <c r="B206" s="310">
        <v>42339</v>
      </c>
      <c r="C206" s="51">
        <v>2043.94</v>
      </c>
      <c r="D206" s="94">
        <v>173.26126099999999</v>
      </c>
      <c r="E206" s="51">
        <v>17425.03</v>
      </c>
      <c r="F206" s="89">
        <v>143.55275</v>
      </c>
      <c r="G206" s="72">
        <v>5007.4101559999999</v>
      </c>
      <c r="H206" s="94">
        <v>104.094627</v>
      </c>
      <c r="I206" s="51">
        <v>1135.8900149999999</v>
      </c>
      <c r="J206" s="89">
        <v>99.385718999999995</v>
      </c>
      <c r="K206" s="113">
        <v>8.2518290000000007</v>
      </c>
      <c r="L206" s="105">
        <v>19.688068000000001</v>
      </c>
      <c r="M206" s="105">
        <v>46.579326999999999</v>
      </c>
      <c r="N206" s="105">
        <v>15.068607999999999</v>
      </c>
      <c r="O206" s="94">
        <v>55.953544999999998</v>
      </c>
      <c r="P206" s="51">
        <v>21167.859375</v>
      </c>
      <c r="Q206" s="89">
        <v>43.677478999999998</v>
      </c>
      <c r="R206" s="113">
        <v>11.025229</v>
      </c>
      <c r="S206" s="105">
        <v>14.644431000000001</v>
      </c>
      <c r="T206" s="94">
        <v>11.487334000000001</v>
      </c>
      <c r="U206" s="51">
        <v>5344.6000979999999</v>
      </c>
      <c r="V206" s="89">
        <v>12.604906</v>
      </c>
      <c r="W206" s="70">
        <v>43350</v>
      </c>
      <c r="X206" s="94">
        <v>12.914963999999999</v>
      </c>
      <c r="Y206" s="69">
        <v>13010</v>
      </c>
      <c r="Z206" s="89">
        <v>17.461766999999998</v>
      </c>
      <c r="AA206" s="72">
        <v>3539.181885</v>
      </c>
      <c r="AB206" s="94">
        <v>27.820903999999999</v>
      </c>
      <c r="AC206" s="51">
        <v>4637.0600590000004</v>
      </c>
      <c r="AD206" s="89">
        <v>18.959689999999998</v>
      </c>
      <c r="AE206" s="72">
        <v>10743.009765999999</v>
      </c>
      <c r="AF206" s="94">
        <v>20.886303000000002</v>
      </c>
      <c r="AG206" s="51">
        <v>21914.400390999999</v>
      </c>
      <c r="AH206" s="89">
        <v>14.614628</v>
      </c>
      <c r="AI206" s="72">
        <v>26117.539063</v>
      </c>
      <c r="AJ206" s="94">
        <v>6.345618</v>
      </c>
      <c r="AK206" s="51">
        <v>4593.01</v>
      </c>
      <c r="AL206" s="89">
        <v>17.111415999999998</v>
      </c>
      <c r="AM206" s="72">
        <v>21418</v>
      </c>
      <c r="AN206" s="89">
        <v>20.154662999999999</v>
      </c>
      <c r="AO206" s="70">
        <v>19033.710938</v>
      </c>
      <c r="AP206" s="89">
        <v>41.149692999999999</v>
      </c>
      <c r="AQ206" s="72">
        <v>1961.3100589999999</v>
      </c>
      <c r="AR206" s="94">
        <v>41.059508999999998</v>
      </c>
      <c r="AS206" s="291">
        <v>1692.51001</v>
      </c>
      <c r="AT206" s="89">
        <v>15.780424999999999</v>
      </c>
      <c r="AU206" s="72">
        <v>42977.5</v>
      </c>
      <c r="AV206" s="89">
        <v>39.28389</v>
      </c>
      <c r="AW206" s="71">
        <v>441.82000699999998</v>
      </c>
      <c r="AX206" s="94">
        <v>19.973427000000001</v>
      </c>
      <c r="AY206" s="51">
        <v>2882.7299800000001</v>
      </c>
      <c r="AZ206" s="94">
        <v>13.709134000000001</v>
      </c>
      <c r="BA206" s="51">
        <v>9544.1904300000006</v>
      </c>
      <c r="BB206" s="89">
        <v>20.528085999999998</v>
      </c>
      <c r="BC206" s="72">
        <v>8818.0898440000001</v>
      </c>
      <c r="BD206" s="89">
        <v>25.663768999999998</v>
      </c>
      <c r="BE206" s="72">
        <v>8338.0195309999999</v>
      </c>
      <c r="BF206" s="94">
        <v>15.505208</v>
      </c>
      <c r="BG206" s="291">
        <v>1288.02</v>
      </c>
      <c r="BH206" s="89">
        <v>45.708903999999997</v>
      </c>
      <c r="BI206" s="72">
        <v>6242.32</v>
      </c>
      <c r="BJ206" s="94">
        <v>22.267326000000001</v>
      </c>
      <c r="BK206" s="339">
        <v>46.239795999999998</v>
      </c>
    </row>
    <row r="207" spans="1:63">
      <c r="A207" s="316">
        <v>192</v>
      </c>
      <c r="B207" s="310">
        <v>42370</v>
      </c>
      <c r="C207" s="51">
        <v>1940.24</v>
      </c>
      <c r="D207" s="94">
        <v>165.615005</v>
      </c>
      <c r="E207" s="51">
        <v>16466.3</v>
      </c>
      <c r="F207" s="89">
        <v>135.93240399999999</v>
      </c>
      <c r="G207" s="72">
        <v>4613.9501950000003</v>
      </c>
      <c r="H207" s="94">
        <v>97.197188999999995</v>
      </c>
      <c r="I207" s="51">
        <v>1035.380005</v>
      </c>
      <c r="J207" s="89">
        <v>91.255240999999998</v>
      </c>
      <c r="K207" s="113">
        <v>8.3754629999999999</v>
      </c>
      <c r="L207" s="105">
        <v>18.550325000000001</v>
      </c>
      <c r="M207" s="105">
        <v>43.248722000000001</v>
      </c>
      <c r="N207" s="105">
        <v>15.239722</v>
      </c>
      <c r="O207" s="94">
        <v>51.262394</v>
      </c>
      <c r="P207" s="51">
        <v>19926.099609000001</v>
      </c>
      <c r="Q207" s="89">
        <v>41.418250999999998</v>
      </c>
      <c r="R207" s="113">
        <v>10.488478000000001</v>
      </c>
      <c r="S207" s="105">
        <v>13.982540999999999</v>
      </c>
      <c r="T207" s="94">
        <v>11.149111</v>
      </c>
      <c r="U207" s="51">
        <v>5056.6000979999999</v>
      </c>
      <c r="V207" s="89">
        <v>12.058586</v>
      </c>
      <c r="W207" s="70">
        <v>40406</v>
      </c>
      <c r="X207" s="94">
        <v>12.521615000000001</v>
      </c>
      <c r="Y207" s="69">
        <v>12822.099609000001</v>
      </c>
      <c r="Z207" s="89">
        <v>17.213366000000001</v>
      </c>
      <c r="AA207" s="72">
        <v>2737.6000979999999</v>
      </c>
      <c r="AB207" s="94">
        <v>25.135114999999999</v>
      </c>
      <c r="AC207" s="51">
        <v>4417.0200199999999</v>
      </c>
      <c r="AD207" s="89">
        <v>18.305897000000002</v>
      </c>
      <c r="AE207" s="72">
        <v>9798.1103519999997</v>
      </c>
      <c r="AF207" s="94">
        <v>19.402968999999999</v>
      </c>
      <c r="AG207" s="51">
        <v>19683.109375</v>
      </c>
      <c r="AH207" s="89">
        <v>13.394909</v>
      </c>
      <c r="AI207" s="72">
        <v>24870.689452999999</v>
      </c>
      <c r="AJ207" s="94">
        <v>6.4013359999999997</v>
      </c>
      <c r="AK207" s="51">
        <v>4615.16</v>
      </c>
      <c r="AL207" s="89">
        <v>17.785226999999999</v>
      </c>
      <c r="AM207" s="72">
        <v>18657</v>
      </c>
      <c r="AN207" s="89">
        <v>17.759411</v>
      </c>
      <c r="AO207" s="70">
        <v>17518.300781000002</v>
      </c>
      <c r="AP207" s="89">
        <v>39.330711000000001</v>
      </c>
      <c r="AQ207" s="72">
        <v>1912.0600589999999</v>
      </c>
      <c r="AR207" s="94">
        <v>40.414932</v>
      </c>
      <c r="AS207" s="291">
        <v>1667.8000489999999</v>
      </c>
      <c r="AT207" s="89">
        <v>22.572416</v>
      </c>
      <c r="AU207" s="72">
        <v>43630.769530999998</v>
      </c>
      <c r="AV207" s="89">
        <v>38.713172999999998</v>
      </c>
      <c r="AW207" s="71">
        <v>431.27999899999998</v>
      </c>
      <c r="AX207" s="94">
        <v>19.700109000000001</v>
      </c>
      <c r="AY207" s="51">
        <v>2629.110107</v>
      </c>
      <c r="AZ207" s="94">
        <v>12.833515999999999</v>
      </c>
      <c r="BA207" s="51">
        <v>8815.7910159999992</v>
      </c>
      <c r="BB207" s="89">
        <v>19.489262</v>
      </c>
      <c r="BC207" s="72">
        <v>8319.8095699999994</v>
      </c>
      <c r="BD207" s="89">
        <v>24.109390000000001</v>
      </c>
      <c r="BE207" s="72">
        <v>8080.5625</v>
      </c>
      <c r="BF207" s="94">
        <v>15.437234</v>
      </c>
      <c r="BG207" s="291">
        <v>1300.98</v>
      </c>
      <c r="BH207" s="89">
        <v>48.226546999999997</v>
      </c>
      <c r="BI207" s="72">
        <v>6083.79</v>
      </c>
      <c r="BJ207" s="94">
        <v>21.617083000000001</v>
      </c>
      <c r="BK207" s="339">
        <v>44.355525999999998</v>
      </c>
    </row>
    <row r="208" spans="1:63">
      <c r="A208" s="316">
        <v>193</v>
      </c>
      <c r="B208" s="310">
        <v>42401</v>
      </c>
      <c r="C208" s="51">
        <v>1932.23</v>
      </c>
      <c r="D208" s="94">
        <v>165.47816499999999</v>
      </c>
      <c r="E208" s="51">
        <v>16516.5</v>
      </c>
      <c r="F208" s="89">
        <v>136.49200400000001</v>
      </c>
      <c r="G208" s="72">
        <v>4557.9501950000003</v>
      </c>
      <c r="H208" s="94">
        <v>95.675704999999994</v>
      </c>
      <c r="I208" s="51">
        <v>1033.900024</v>
      </c>
      <c r="J208" s="89">
        <v>91.051383999999999</v>
      </c>
      <c r="K208" s="113">
        <v>8.4316239999999993</v>
      </c>
      <c r="L208" s="105">
        <v>18.843311</v>
      </c>
      <c r="M208" s="105">
        <v>43.646149000000001</v>
      </c>
      <c r="N208" s="105">
        <v>15.090878999999999</v>
      </c>
      <c r="O208" s="94">
        <v>51.501162999999998</v>
      </c>
      <c r="P208" s="51">
        <v>19864.019531000002</v>
      </c>
      <c r="Q208" s="89">
        <v>41.400959</v>
      </c>
      <c r="R208" s="113">
        <v>10.250800999999999</v>
      </c>
      <c r="S208" s="105">
        <v>13.812403</v>
      </c>
      <c r="T208" s="94">
        <v>10.955494</v>
      </c>
      <c r="U208" s="51">
        <v>4947.8999020000001</v>
      </c>
      <c r="V208" s="89">
        <v>11.812495</v>
      </c>
      <c r="W208" s="70">
        <v>42794</v>
      </c>
      <c r="X208" s="94">
        <v>12.938371</v>
      </c>
      <c r="Y208" s="69">
        <v>12860.400390999999</v>
      </c>
      <c r="Z208" s="89">
        <v>17.806080000000001</v>
      </c>
      <c r="AA208" s="72">
        <v>2687.9790039999998</v>
      </c>
      <c r="AB208" s="94">
        <v>24.393951000000001</v>
      </c>
      <c r="AC208" s="51">
        <v>4353.5498049999997</v>
      </c>
      <c r="AD208" s="89">
        <v>17.842155000000002</v>
      </c>
      <c r="AE208" s="72">
        <v>9495.4003909999992</v>
      </c>
      <c r="AF208" s="94">
        <v>18.629404000000001</v>
      </c>
      <c r="AG208" s="51">
        <v>19111.929688</v>
      </c>
      <c r="AH208" s="89">
        <v>13.484358</v>
      </c>
      <c r="AI208" s="72">
        <v>23002</v>
      </c>
      <c r="AJ208" s="94">
        <v>5.9322210000000002</v>
      </c>
      <c r="AK208" s="51">
        <v>4770.96</v>
      </c>
      <c r="AL208" s="89">
        <v>18.639579999999999</v>
      </c>
      <c r="AM208" s="72">
        <v>17623</v>
      </c>
      <c r="AN208" s="89">
        <v>16.597028999999999</v>
      </c>
      <c r="AO208" s="70">
        <v>16026.759765999999</v>
      </c>
      <c r="AP208" s="89">
        <v>37.244472999999999</v>
      </c>
      <c r="AQ208" s="72">
        <v>1916.660034</v>
      </c>
      <c r="AR208" s="94">
        <v>39.441383000000002</v>
      </c>
      <c r="AS208" s="291">
        <v>1654.75</v>
      </c>
      <c r="AT208" s="89">
        <v>21.793099999999999</v>
      </c>
      <c r="AU208" s="72">
        <v>43714.929687999997</v>
      </c>
      <c r="AV208" s="89">
        <v>38.785175000000002</v>
      </c>
      <c r="AW208" s="71">
        <v>427.26998900000001</v>
      </c>
      <c r="AX208" s="94">
        <v>19.169041</v>
      </c>
      <c r="AY208" s="51">
        <v>2666.51001</v>
      </c>
      <c r="AZ208" s="94">
        <v>13.257199</v>
      </c>
      <c r="BA208" s="51">
        <v>8461.3916019999997</v>
      </c>
      <c r="BB208" s="89">
        <v>18.513328999999999</v>
      </c>
      <c r="BC208" s="72">
        <v>7843.6298829999996</v>
      </c>
      <c r="BD208" s="89">
        <v>23.423151000000001</v>
      </c>
      <c r="BE208" s="72">
        <v>8411.1201170000004</v>
      </c>
      <c r="BF208" s="94">
        <v>16.075758</v>
      </c>
      <c r="BG208" s="291">
        <v>1332.37</v>
      </c>
      <c r="BH208" s="89">
        <v>49.823608</v>
      </c>
      <c r="BI208" s="72">
        <v>6097.09</v>
      </c>
      <c r="BJ208" s="94">
        <v>20.941548999999998</v>
      </c>
      <c r="BK208" s="339">
        <v>43.801715999999999</v>
      </c>
    </row>
    <row r="209" spans="1:63">
      <c r="A209" s="316">
        <v>194</v>
      </c>
      <c r="B209" s="310">
        <v>42430</v>
      </c>
      <c r="C209" s="51">
        <v>2059.7399999999998</v>
      </c>
      <c r="D209" s="94">
        <v>175.703079</v>
      </c>
      <c r="E209" s="51">
        <v>17685.09</v>
      </c>
      <c r="F209" s="89">
        <v>146.70304899999999</v>
      </c>
      <c r="G209" s="72">
        <v>4869.8500979999999</v>
      </c>
      <c r="H209" s="94">
        <v>101.92963399999999</v>
      </c>
      <c r="I209" s="51">
        <v>1114.030029</v>
      </c>
      <c r="J209" s="89">
        <v>98.053298999999996</v>
      </c>
      <c r="K209" s="113">
        <v>8.5104939999999996</v>
      </c>
      <c r="L209" s="105">
        <v>20.450559999999999</v>
      </c>
      <c r="M209" s="105">
        <v>47.169978999999998</v>
      </c>
      <c r="N209" s="105">
        <v>16.118382</v>
      </c>
      <c r="O209" s="94">
        <v>55.524684999999998</v>
      </c>
      <c r="P209" s="51">
        <v>21224.320313</v>
      </c>
      <c r="Q209" s="89">
        <v>44.107407000000002</v>
      </c>
      <c r="R209" s="113">
        <v>11.055834000000001</v>
      </c>
      <c r="S209" s="105">
        <v>14.858416</v>
      </c>
      <c r="T209" s="94">
        <v>11.611641000000001</v>
      </c>
      <c r="U209" s="51">
        <v>5151.7998049999997</v>
      </c>
      <c r="V209" s="89">
        <v>13.207024000000001</v>
      </c>
      <c r="W209" s="70">
        <v>50055</v>
      </c>
      <c r="X209" s="94">
        <v>16.607081999999998</v>
      </c>
      <c r="Y209" s="69">
        <v>13494.400390999999</v>
      </c>
      <c r="Z209" s="89">
        <v>19.518357999999999</v>
      </c>
      <c r="AA209" s="72">
        <v>3003.915039</v>
      </c>
      <c r="AB209" s="94">
        <v>27.205542000000001</v>
      </c>
      <c r="AC209" s="51">
        <v>4385.0600590000004</v>
      </c>
      <c r="AD209" s="89">
        <v>19.005436</v>
      </c>
      <c r="AE209" s="72">
        <v>9965.5097659999992</v>
      </c>
      <c r="AF209" s="94">
        <v>20.519461</v>
      </c>
      <c r="AG209" s="51">
        <v>20776.699218999998</v>
      </c>
      <c r="AH209" s="89">
        <v>14.736635</v>
      </c>
      <c r="AI209" s="72">
        <v>25341.859375</v>
      </c>
      <c r="AJ209" s="94">
        <v>6.8170060000000001</v>
      </c>
      <c r="AK209" s="51">
        <v>4845.37</v>
      </c>
      <c r="AL209" s="89">
        <v>19.354272999999999</v>
      </c>
      <c r="AM209" s="72">
        <v>18117</v>
      </c>
      <c r="AN209" s="89">
        <v>17.950686000000001</v>
      </c>
      <c r="AO209" s="70">
        <v>16758.669922000001</v>
      </c>
      <c r="AP209" s="89">
        <v>39.022911000000001</v>
      </c>
      <c r="AQ209" s="72">
        <v>1995.849976</v>
      </c>
      <c r="AR209" s="94">
        <v>44.715468999999999</v>
      </c>
      <c r="AS209" s="291">
        <v>1717.579956</v>
      </c>
      <c r="AT209" s="89">
        <v>24.799036000000001</v>
      </c>
      <c r="AU209" s="72">
        <v>45881.078125</v>
      </c>
      <c r="AV209" s="89">
        <v>42.961303999999998</v>
      </c>
      <c r="AW209" s="71">
        <v>440.10998499999999</v>
      </c>
      <c r="AX209" s="94">
        <v>20.736958999999999</v>
      </c>
      <c r="AY209" s="51">
        <v>2840.8999020000001</v>
      </c>
      <c r="AZ209" s="94">
        <v>14.842601</v>
      </c>
      <c r="BA209" s="51">
        <v>8723.0908199999994</v>
      </c>
      <c r="BB209" s="89">
        <v>20.095531000000001</v>
      </c>
      <c r="BC209" s="72">
        <v>7807.8901370000003</v>
      </c>
      <c r="BD209" s="89">
        <v>24.580663999999999</v>
      </c>
      <c r="BE209" s="72">
        <v>8744.8027340000008</v>
      </c>
      <c r="BF209" s="94">
        <v>17.352802000000001</v>
      </c>
      <c r="BG209" s="291">
        <v>1407.7</v>
      </c>
      <c r="BH209" s="89">
        <v>53.017722999999997</v>
      </c>
      <c r="BI209" s="72">
        <v>6174.9</v>
      </c>
      <c r="BJ209" s="94">
        <v>22.067437999999999</v>
      </c>
      <c r="BK209" s="339">
        <v>47.040691000000002</v>
      </c>
    </row>
    <row r="210" spans="1:63" ht="11.25" customHeight="1">
      <c r="A210" s="316">
        <v>195</v>
      </c>
      <c r="B210" s="310">
        <v>42461</v>
      </c>
      <c r="C210" s="51">
        <v>2065.3000000000002</v>
      </c>
      <c r="D210" s="94">
        <v>177.30526699999999</v>
      </c>
      <c r="E210" s="51">
        <v>17773.64</v>
      </c>
      <c r="F210" s="89">
        <v>147.808899</v>
      </c>
      <c r="G210" s="72">
        <v>4775.3598629999997</v>
      </c>
      <c r="H210" s="94">
        <v>98.974036999999996</v>
      </c>
      <c r="I210" s="51">
        <v>1130.849976</v>
      </c>
      <c r="J210" s="89">
        <v>99.992339999999999</v>
      </c>
      <c r="K210" s="113">
        <v>8.5433839999999996</v>
      </c>
      <c r="L210" s="105">
        <v>20.940995999999998</v>
      </c>
      <c r="M210" s="105">
        <v>48.105105999999999</v>
      </c>
      <c r="N210" s="105">
        <v>16.536104000000002</v>
      </c>
      <c r="O210" s="94">
        <v>56.696156000000002</v>
      </c>
      <c r="P210" s="51">
        <v>21377.589843999998</v>
      </c>
      <c r="Q210" s="89">
        <v>44.581181000000001</v>
      </c>
      <c r="R210" s="113">
        <v>11.336035000000001</v>
      </c>
      <c r="S210" s="105">
        <v>14.965536999999999</v>
      </c>
      <c r="T210" s="94">
        <v>11.724582</v>
      </c>
      <c r="U210" s="51">
        <v>5316</v>
      </c>
      <c r="V210" s="89">
        <v>13.624018</v>
      </c>
      <c r="W210" s="70">
        <v>53911</v>
      </c>
      <c r="X210" s="94">
        <v>18.634039000000001</v>
      </c>
      <c r="Y210" s="69">
        <v>13951.5</v>
      </c>
      <c r="Z210" s="89">
        <v>20.909586000000001</v>
      </c>
      <c r="AA210" s="72">
        <v>2938.3239749999998</v>
      </c>
      <c r="AB210" s="94">
        <v>27.012194000000001</v>
      </c>
      <c r="AC210" s="51">
        <v>4428.9599609999996</v>
      </c>
      <c r="AD210" s="89">
        <v>19.453453</v>
      </c>
      <c r="AE210" s="72">
        <v>10038.969727</v>
      </c>
      <c r="AF210" s="94">
        <v>20.918205</v>
      </c>
      <c r="AG210" s="51">
        <v>21067.050781000002</v>
      </c>
      <c r="AH210" s="89">
        <v>14.744092</v>
      </c>
      <c r="AI210" s="72">
        <v>25606.619140999999</v>
      </c>
      <c r="AJ210" s="94">
        <v>6.745749</v>
      </c>
      <c r="AK210" s="51">
        <v>4838.58</v>
      </c>
      <c r="AL210" s="89">
        <v>18.968174000000001</v>
      </c>
      <c r="AM210" s="72">
        <v>18601</v>
      </c>
      <c r="AN210" s="89">
        <v>18.701082</v>
      </c>
      <c r="AO210" s="70">
        <v>16666.050781000002</v>
      </c>
      <c r="AP210" s="89">
        <v>39.057113999999999</v>
      </c>
      <c r="AQ210" s="72">
        <v>1994.150024</v>
      </c>
      <c r="AR210" s="94">
        <v>44.232925000000002</v>
      </c>
      <c r="AS210" s="291">
        <v>1672.719971</v>
      </c>
      <c r="AT210" s="89">
        <v>23.797059999999998</v>
      </c>
      <c r="AU210" s="72">
        <v>45784.769530999998</v>
      </c>
      <c r="AV210" s="89">
        <v>43.233311</v>
      </c>
      <c r="AW210" s="71">
        <v>439.67999300000002</v>
      </c>
      <c r="AX210" s="94">
        <v>20.838114000000001</v>
      </c>
      <c r="AY210" s="51">
        <v>2838.5200199999999</v>
      </c>
      <c r="AZ210" s="94">
        <v>14.856265</v>
      </c>
      <c r="BA210" s="51">
        <v>9025.6914059999999</v>
      </c>
      <c r="BB210" s="89">
        <v>21.322852999999999</v>
      </c>
      <c r="BC210" s="72">
        <v>7960.8500979999999</v>
      </c>
      <c r="BD210" s="89">
        <v>25.308249</v>
      </c>
      <c r="BE210" s="72">
        <v>8377.8730469999991</v>
      </c>
      <c r="BF210" s="94">
        <v>16.351202000000001</v>
      </c>
      <c r="BG210" s="291">
        <v>1404.61</v>
      </c>
      <c r="BH210" s="89">
        <v>53.458281999999997</v>
      </c>
      <c r="BI210" s="72">
        <v>6241.89</v>
      </c>
      <c r="BJ210" s="94">
        <v>22.954077000000002</v>
      </c>
      <c r="BK210" s="339">
        <v>47.670025000000003</v>
      </c>
    </row>
    <row r="211" spans="1:63">
      <c r="A211" s="316">
        <v>196</v>
      </c>
      <c r="B211" s="310">
        <v>42491</v>
      </c>
      <c r="C211" s="51">
        <v>2096.9499999999998</v>
      </c>
      <c r="D211" s="94">
        <v>180.321518</v>
      </c>
      <c r="E211" s="51">
        <v>17787.2</v>
      </c>
      <c r="F211" s="89">
        <v>147.96612500000001</v>
      </c>
      <c r="G211" s="72">
        <v>4948.0498049999997</v>
      </c>
      <c r="H211" s="94">
        <v>103.29924</v>
      </c>
      <c r="I211" s="51">
        <v>1154.790039</v>
      </c>
      <c r="J211" s="89">
        <v>102.23258199999999</v>
      </c>
      <c r="K211" s="113">
        <v>8.5441730000000007</v>
      </c>
      <c r="L211" s="105">
        <v>21.243397000000002</v>
      </c>
      <c r="M211" s="105">
        <v>49.034790000000001</v>
      </c>
      <c r="N211" s="105">
        <v>16.728166999999999</v>
      </c>
      <c r="O211" s="94">
        <v>57.708114999999999</v>
      </c>
      <c r="P211" s="51">
        <v>21701.470702999999</v>
      </c>
      <c r="Q211" s="89">
        <v>45.380218999999997</v>
      </c>
      <c r="R211" s="113">
        <v>11.220677999999999</v>
      </c>
      <c r="S211" s="105">
        <v>15.078962000000001</v>
      </c>
      <c r="T211" s="94">
        <v>11.864416</v>
      </c>
      <c r="U211" s="51">
        <v>5447.7998049999997</v>
      </c>
      <c r="V211" s="89">
        <v>13.29589</v>
      </c>
      <c r="W211" s="70">
        <v>48472</v>
      </c>
      <c r="X211" s="94">
        <v>16.064039000000001</v>
      </c>
      <c r="Y211" s="69">
        <v>14065.799805000001</v>
      </c>
      <c r="Z211" s="89">
        <v>20.152228999999998</v>
      </c>
      <c r="AA211" s="72">
        <v>2916.6159670000002</v>
      </c>
      <c r="AB211" s="94">
        <v>27.108865999999999</v>
      </c>
      <c r="AC211" s="51">
        <v>4505.6201170000004</v>
      </c>
      <c r="AD211" s="89">
        <v>19.414155999999998</v>
      </c>
      <c r="AE211" s="72">
        <v>10262.740234000001</v>
      </c>
      <c r="AF211" s="94">
        <v>20.678954999999998</v>
      </c>
      <c r="AG211" s="51">
        <v>20815.089843999998</v>
      </c>
      <c r="AH211" s="89">
        <v>14.721724999999999</v>
      </c>
      <c r="AI211" s="72">
        <v>26667.960938</v>
      </c>
      <c r="AJ211" s="94">
        <v>7.1109429999999998</v>
      </c>
      <c r="AK211" s="51">
        <v>4796.87</v>
      </c>
      <c r="AL211" s="89">
        <v>18.376701000000001</v>
      </c>
      <c r="AM211" s="72">
        <v>18025</v>
      </c>
      <c r="AN211" s="89">
        <v>17.877116999999998</v>
      </c>
      <c r="AO211" s="70">
        <v>17234.980468999998</v>
      </c>
      <c r="AP211" s="89">
        <v>40.322535999999999</v>
      </c>
      <c r="AQ211" s="72">
        <v>1983.400024</v>
      </c>
      <c r="AR211" s="94">
        <v>42.124985000000002</v>
      </c>
      <c r="AS211" s="291">
        <v>1626</v>
      </c>
      <c r="AT211" s="89">
        <v>22.043596000000001</v>
      </c>
      <c r="AU211" s="72">
        <v>45459.449219000002</v>
      </c>
      <c r="AV211" s="89">
        <v>39.905211999999999</v>
      </c>
      <c r="AW211" s="71">
        <v>447.86999500000002</v>
      </c>
      <c r="AX211" s="94">
        <v>20.998276000000001</v>
      </c>
      <c r="AY211" s="51">
        <v>2791.0600589999999</v>
      </c>
      <c r="AZ211" s="94">
        <v>14.241239999999999</v>
      </c>
      <c r="BA211" s="51">
        <v>9033.9912110000005</v>
      </c>
      <c r="BB211" s="89">
        <v>20.657437999999999</v>
      </c>
      <c r="BC211" s="72">
        <v>8216.4199219999991</v>
      </c>
      <c r="BD211" s="89">
        <v>25.25037</v>
      </c>
      <c r="BE211" s="72">
        <v>8535.5625</v>
      </c>
      <c r="BF211" s="94">
        <v>16.701763</v>
      </c>
      <c r="BG211" s="291">
        <v>1424.28</v>
      </c>
      <c r="BH211" s="89">
        <v>53.245868999999999</v>
      </c>
      <c r="BI211" s="72">
        <v>6230.79</v>
      </c>
      <c r="BJ211" s="94">
        <v>22.686684</v>
      </c>
      <c r="BK211" s="339">
        <v>47.829456</v>
      </c>
    </row>
    <row r="212" spans="1:63">
      <c r="A212" s="316">
        <v>197</v>
      </c>
      <c r="B212" s="310">
        <v>42522</v>
      </c>
      <c r="C212" s="51">
        <v>2098.86</v>
      </c>
      <c r="D212" s="94">
        <v>180.01222200000001</v>
      </c>
      <c r="E212" s="51">
        <v>17929.990000000002</v>
      </c>
      <c r="F212" s="89">
        <v>149.61480700000001</v>
      </c>
      <c r="G212" s="72">
        <v>4842.669922</v>
      </c>
      <c r="H212" s="94">
        <v>100.67791699999999</v>
      </c>
      <c r="I212" s="51">
        <v>1151.920044</v>
      </c>
      <c r="J212" s="89">
        <v>102.214806</v>
      </c>
      <c r="K212" s="113">
        <v>8.7107170000000007</v>
      </c>
      <c r="L212" s="105">
        <v>21.201392999999999</v>
      </c>
      <c r="M212" s="105">
        <v>49.043644</v>
      </c>
      <c r="N212" s="105">
        <v>16.396865999999999</v>
      </c>
      <c r="O212" s="94">
        <v>57.495071000000003</v>
      </c>
      <c r="P212" s="51">
        <v>21711.380859000001</v>
      </c>
      <c r="Q212" s="89">
        <v>45.293373000000003</v>
      </c>
      <c r="R212" s="113">
        <v>10.982265</v>
      </c>
      <c r="S212" s="105">
        <v>14.934034</v>
      </c>
      <c r="T212" s="94">
        <v>11.670804</v>
      </c>
      <c r="U212" s="51">
        <v>5310.3999020000001</v>
      </c>
      <c r="V212" s="89">
        <v>13.29589</v>
      </c>
      <c r="W212" s="70">
        <v>51527</v>
      </c>
      <c r="X212" s="94">
        <v>19.057102</v>
      </c>
      <c r="Y212" s="69">
        <v>14064.5</v>
      </c>
      <c r="Z212" s="89">
        <v>20.176929000000001</v>
      </c>
      <c r="AA212" s="72">
        <v>2929.6059570000002</v>
      </c>
      <c r="AB212" s="94">
        <v>27.568066000000002</v>
      </c>
      <c r="AC212" s="51">
        <v>4237.4799800000001</v>
      </c>
      <c r="AD212" s="89">
        <v>17.975777000000001</v>
      </c>
      <c r="AE212" s="72">
        <v>9680.0898440000001</v>
      </c>
      <c r="AF212" s="94">
        <v>19.179670000000002</v>
      </c>
      <c r="AG212" s="51">
        <v>20794.369140999999</v>
      </c>
      <c r="AH212" s="89">
        <v>14.595008</v>
      </c>
      <c r="AI212" s="72">
        <v>26999.720702999999</v>
      </c>
      <c r="AJ212" s="94">
        <v>7.2148620000000001</v>
      </c>
      <c r="AK212" s="51">
        <v>5016.6499999999996</v>
      </c>
      <c r="AL212" s="89">
        <v>20.093615</v>
      </c>
      <c r="AM212" s="72">
        <v>16198</v>
      </c>
      <c r="AN212" s="89">
        <v>15.964340999999999</v>
      </c>
      <c r="AO212" s="70">
        <v>15575.919921999999</v>
      </c>
      <c r="AP212" s="89">
        <v>39.330711000000001</v>
      </c>
      <c r="AQ212" s="72">
        <v>1970.349976</v>
      </c>
      <c r="AR212" s="94">
        <v>44.080551</v>
      </c>
      <c r="AS212" s="291">
        <v>1654.079956</v>
      </c>
      <c r="AT212" s="89">
        <v>23.073405999999999</v>
      </c>
      <c r="AU212" s="72">
        <v>45966.488280999998</v>
      </c>
      <c r="AV212" s="89">
        <v>40.297221999999998</v>
      </c>
      <c r="AW212" s="71">
        <v>435.88000499999998</v>
      </c>
      <c r="AX212" s="94">
        <v>19.514659999999999</v>
      </c>
      <c r="AY212" s="51">
        <v>2840.929932</v>
      </c>
      <c r="AZ212" s="94">
        <v>14.856265</v>
      </c>
      <c r="BA212" s="51">
        <v>8163.2915039999998</v>
      </c>
      <c r="BB212" s="89">
        <v>18.468966000000002</v>
      </c>
      <c r="BC212" s="72">
        <v>8020.1499020000001</v>
      </c>
      <c r="BD212" s="89">
        <v>24.514519</v>
      </c>
      <c r="BE212" s="72">
        <v>8666.5527340000008</v>
      </c>
      <c r="BF212" s="94">
        <v>17.590682999999999</v>
      </c>
      <c r="BG212" s="291">
        <v>1444.99</v>
      </c>
      <c r="BH212" s="89">
        <v>54.213566</v>
      </c>
      <c r="BI212" s="72">
        <v>6504.33</v>
      </c>
      <c r="BJ212" s="94">
        <v>21.631155</v>
      </c>
      <c r="BK212" s="339">
        <v>47.183337999999999</v>
      </c>
    </row>
    <row r="213" spans="1:63">
      <c r="A213" s="316">
        <v>198</v>
      </c>
      <c r="B213" s="310">
        <v>42552</v>
      </c>
      <c r="C213" s="51">
        <v>2173.6</v>
      </c>
      <c r="D213" s="94">
        <v>187.54774499999999</v>
      </c>
      <c r="E213" s="51">
        <v>18432.240000000002</v>
      </c>
      <c r="F213" s="89">
        <v>154.21109000000001</v>
      </c>
      <c r="G213" s="72">
        <v>5162.1298829999996</v>
      </c>
      <c r="H213" s="94">
        <v>108.16454299999999</v>
      </c>
      <c r="I213" s="51">
        <v>1219.9399410000001</v>
      </c>
      <c r="J213" s="89">
        <v>107.628677</v>
      </c>
      <c r="K213" s="113">
        <v>8.7666219999999999</v>
      </c>
      <c r="L213" s="105">
        <v>22.252908999999999</v>
      </c>
      <c r="M213" s="105">
        <v>51.650424999999998</v>
      </c>
      <c r="N213" s="105">
        <v>17.159557</v>
      </c>
      <c r="O213" s="94">
        <v>60.743518999999999</v>
      </c>
      <c r="P213" s="51">
        <v>22547.919922000001</v>
      </c>
      <c r="Q213" s="89">
        <v>47.277774999999998</v>
      </c>
      <c r="R213" s="113">
        <v>11.602905</v>
      </c>
      <c r="S213" s="105">
        <v>15.583061000000001</v>
      </c>
      <c r="T213" s="94">
        <v>12.122574999999999</v>
      </c>
      <c r="U213" s="51">
        <v>5644</v>
      </c>
      <c r="V213" s="89">
        <v>14.482863999999999</v>
      </c>
      <c r="W213" s="70">
        <v>57308</v>
      </c>
      <c r="X213" s="94">
        <v>21.144801999999999</v>
      </c>
      <c r="Y213" s="69">
        <v>14582.700194999999</v>
      </c>
      <c r="Z213" s="89">
        <v>20.942461000000002</v>
      </c>
      <c r="AA213" s="72">
        <v>2979.3391109999998</v>
      </c>
      <c r="AB213" s="94">
        <v>28.752972</v>
      </c>
      <c r="AC213" s="51">
        <v>4439.8100590000004</v>
      </c>
      <c r="AD213" s="89">
        <v>19.309564999999999</v>
      </c>
      <c r="AE213" s="72">
        <v>10337.5</v>
      </c>
      <c r="AF213" s="94">
        <v>20.954699000000002</v>
      </c>
      <c r="AG213" s="51">
        <v>21891.369140999999</v>
      </c>
      <c r="AH213" s="89">
        <v>15.894072</v>
      </c>
      <c r="AI213" s="72">
        <v>28051.859375</v>
      </c>
      <c r="AJ213" s="94">
        <v>7.6305360000000002</v>
      </c>
      <c r="AK213" s="51">
        <v>5215.99</v>
      </c>
      <c r="AL213" s="89">
        <v>21.573550999999998</v>
      </c>
      <c r="AM213" s="72">
        <v>16847</v>
      </c>
      <c r="AN213" s="89">
        <v>16.930187</v>
      </c>
      <c r="AO213" s="70">
        <v>16569.269531000002</v>
      </c>
      <c r="AP213" s="89">
        <v>41.570889000000001</v>
      </c>
      <c r="AQ213" s="72">
        <v>2016.1899410000001</v>
      </c>
      <c r="AR213" s="94">
        <v>47.119717000000001</v>
      </c>
      <c r="AS213" s="291">
        <v>1653.26001</v>
      </c>
      <c r="AT213" s="89">
        <v>23.147141000000001</v>
      </c>
      <c r="AU213" s="72">
        <v>46660.671875</v>
      </c>
      <c r="AV213" s="89">
        <v>40.214737</v>
      </c>
      <c r="AW213" s="71">
        <v>449.82998700000002</v>
      </c>
      <c r="AX213" s="94">
        <v>20.592431999999999</v>
      </c>
      <c r="AY213" s="51">
        <v>2868.6899410000001</v>
      </c>
      <c r="AZ213" s="94">
        <v>15.014659</v>
      </c>
      <c r="BA213" s="51">
        <v>8587.2001949999994</v>
      </c>
      <c r="BB213" s="89">
        <v>19.817063999999998</v>
      </c>
      <c r="BC213" s="72">
        <v>8127.2001950000003</v>
      </c>
      <c r="BD213" s="89">
        <v>25.641817</v>
      </c>
      <c r="BE213" s="72">
        <v>8984.3886719999991</v>
      </c>
      <c r="BF213" s="94">
        <v>18.817654000000001</v>
      </c>
      <c r="BG213" s="291">
        <v>1524.07</v>
      </c>
      <c r="BH213" s="89">
        <v>59.479163999999997</v>
      </c>
      <c r="BI213" s="72">
        <v>6724.43</v>
      </c>
      <c r="BJ213" s="94">
        <v>22.501252999999998</v>
      </c>
      <c r="BK213" s="339">
        <v>49.608077999999999</v>
      </c>
    </row>
    <row r="214" spans="1:63">
      <c r="A214" s="316">
        <v>199</v>
      </c>
      <c r="B214" s="310">
        <v>42583</v>
      </c>
      <c r="C214" s="51">
        <v>2170.9499999999998</v>
      </c>
      <c r="D214" s="94">
        <v>187.77235400000001</v>
      </c>
      <c r="E214" s="51">
        <v>18400.88</v>
      </c>
      <c r="F214" s="89">
        <v>154.16450499999999</v>
      </c>
      <c r="G214" s="72">
        <v>5213.2202150000003</v>
      </c>
      <c r="H214" s="94">
        <v>109.300354</v>
      </c>
      <c r="I214" s="51">
        <v>1239.910034</v>
      </c>
      <c r="J214" s="89">
        <v>110.150513</v>
      </c>
      <c r="K214" s="113">
        <v>8.7516850000000002</v>
      </c>
      <c r="L214" s="105">
        <v>22.412946999999999</v>
      </c>
      <c r="M214" s="105">
        <v>51.969920999999999</v>
      </c>
      <c r="N214" s="105">
        <v>17.373197999999999</v>
      </c>
      <c r="O214" s="94">
        <v>61.277504</v>
      </c>
      <c r="P214" s="51">
        <v>22561.220702999999</v>
      </c>
      <c r="Q214" s="89">
        <v>47.399867999999998</v>
      </c>
      <c r="R214" s="113">
        <v>11.688506</v>
      </c>
      <c r="S214" s="105">
        <v>15.614570000000001</v>
      </c>
      <c r="T214" s="94">
        <v>12.101061</v>
      </c>
      <c r="U214" s="51">
        <v>5529.3999020000001</v>
      </c>
      <c r="V214" s="89">
        <v>14.018357</v>
      </c>
      <c r="W214" s="70">
        <v>57901</v>
      </c>
      <c r="X214" s="94">
        <v>21.322914000000001</v>
      </c>
      <c r="Y214" s="69">
        <v>14598</v>
      </c>
      <c r="Z214" s="89">
        <v>21.000537999999999</v>
      </c>
      <c r="AA214" s="72">
        <v>3085.4909670000002</v>
      </c>
      <c r="AB214" s="94">
        <v>30.067672999999999</v>
      </c>
      <c r="AC214" s="51">
        <v>4438.2202150000003</v>
      </c>
      <c r="AD214" s="89">
        <v>19.245069999999998</v>
      </c>
      <c r="AE214" s="72">
        <v>10592.690430000001</v>
      </c>
      <c r="AF214" s="94">
        <v>21.412188</v>
      </c>
      <c r="AG214" s="51">
        <v>22976.880859000001</v>
      </c>
      <c r="AH214" s="89">
        <v>15.992934999999999</v>
      </c>
      <c r="AI214" s="72">
        <v>28452.169922000001</v>
      </c>
      <c r="AJ214" s="94">
        <v>7.5800590000000003</v>
      </c>
      <c r="AK214" s="51">
        <v>5386.08</v>
      </c>
      <c r="AL214" s="89">
        <v>21.191573999999999</v>
      </c>
      <c r="AM214" s="72">
        <v>16943</v>
      </c>
      <c r="AN214" s="89">
        <v>17.081486000000002</v>
      </c>
      <c r="AO214" s="70">
        <v>16887.400390999999</v>
      </c>
      <c r="AP214" s="89">
        <v>42.329239000000001</v>
      </c>
      <c r="AQ214" s="72">
        <v>2034.650024</v>
      </c>
      <c r="AR214" s="94">
        <v>47.703837999999998</v>
      </c>
      <c r="AS214" s="291">
        <v>1678.0600589999999</v>
      </c>
      <c r="AT214" s="89">
        <v>23.062563000000001</v>
      </c>
      <c r="AU214" s="72">
        <v>47541.320312999997</v>
      </c>
      <c r="AV214" s="89">
        <v>40.854225</v>
      </c>
      <c r="AW214" s="71">
        <v>454.38000499999998</v>
      </c>
      <c r="AX214" s="94">
        <v>21.242360999999999</v>
      </c>
      <c r="AY214" s="51">
        <v>2820.5900879999999</v>
      </c>
      <c r="AZ214" s="94">
        <v>14.560919999999999</v>
      </c>
      <c r="BA214" s="51">
        <v>8716.7998050000006</v>
      </c>
      <c r="BB214" s="89">
        <v>19.998177999999999</v>
      </c>
      <c r="BC214" s="72">
        <v>8202.1298829999996</v>
      </c>
      <c r="BD214" s="89">
        <v>25.616358000000002</v>
      </c>
      <c r="BE214" s="72">
        <v>9068.828125</v>
      </c>
      <c r="BF214" s="94">
        <v>18.817654000000001</v>
      </c>
      <c r="BG214" s="291">
        <v>1548.44</v>
      </c>
      <c r="BH214" s="89">
        <v>60.422767999999998</v>
      </c>
      <c r="BI214" s="72">
        <v>6781.51</v>
      </c>
      <c r="BJ214" s="94">
        <v>22.746458000000001</v>
      </c>
      <c r="BK214" s="339">
        <v>49.778114000000002</v>
      </c>
    </row>
    <row r="215" spans="1:63">
      <c r="A215" s="316">
        <v>200</v>
      </c>
      <c r="B215" s="310">
        <v>42614</v>
      </c>
      <c r="C215" s="51">
        <v>2168.27</v>
      </c>
      <c r="D215" s="94">
        <v>186.83944700000001</v>
      </c>
      <c r="E215" s="51">
        <v>18308.150000000001</v>
      </c>
      <c r="F215" s="89">
        <v>153.73348999999999</v>
      </c>
      <c r="G215" s="72">
        <v>5312</v>
      </c>
      <c r="H215" s="94">
        <v>111.440529</v>
      </c>
      <c r="I215" s="51">
        <v>1251.650024</v>
      </c>
      <c r="J215" s="89">
        <v>111.026543</v>
      </c>
      <c r="K215" s="113">
        <v>8.7445780000000006</v>
      </c>
      <c r="L215" s="105">
        <v>22.353988999999999</v>
      </c>
      <c r="M215" s="105">
        <v>51.943302000000003</v>
      </c>
      <c r="N215" s="105">
        <v>17.261521999999999</v>
      </c>
      <c r="O215" s="94">
        <v>61.624630000000003</v>
      </c>
      <c r="P215" s="51">
        <v>22576.669922000001</v>
      </c>
      <c r="Q215" s="89">
        <v>47.251629000000001</v>
      </c>
      <c r="R215" s="113">
        <v>11.781891999999999</v>
      </c>
      <c r="S215" s="105">
        <v>15.866619999999999</v>
      </c>
      <c r="T215" s="94">
        <v>12.310814000000001</v>
      </c>
      <c r="U215" s="51">
        <v>5525.2001950000003</v>
      </c>
      <c r="V215" s="89">
        <v>14.489799</v>
      </c>
      <c r="W215" s="70">
        <v>58367</v>
      </c>
      <c r="X215" s="94">
        <v>21.456500999999999</v>
      </c>
      <c r="Y215" s="69">
        <v>14725.900390999999</v>
      </c>
      <c r="Z215" s="89">
        <v>21.315842</v>
      </c>
      <c r="AA215" s="72">
        <v>3004.7028810000002</v>
      </c>
      <c r="AB215" s="94">
        <v>30.846744999999999</v>
      </c>
      <c r="AC215" s="51">
        <v>4448.2597660000001</v>
      </c>
      <c r="AD215" s="89">
        <v>19.478874000000001</v>
      </c>
      <c r="AE215" s="72">
        <v>10511.019531</v>
      </c>
      <c r="AF215" s="94">
        <v>21.461200999999999</v>
      </c>
      <c r="AG215" s="51">
        <v>23297.150390999999</v>
      </c>
      <c r="AH215" s="89">
        <v>16.738205000000001</v>
      </c>
      <c r="AI215" s="72">
        <v>27865.960938</v>
      </c>
      <c r="AJ215" s="94">
        <v>7.381132</v>
      </c>
      <c r="AK215" s="51">
        <v>5364.8</v>
      </c>
      <c r="AL215" s="89">
        <v>21.955532000000002</v>
      </c>
      <c r="AM215" s="72">
        <v>16401</v>
      </c>
      <c r="AN215" s="89">
        <v>16.672981</v>
      </c>
      <c r="AO215" s="70">
        <v>16449.839843999998</v>
      </c>
      <c r="AP215" s="89">
        <v>43.225451999999997</v>
      </c>
      <c r="AQ215" s="72">
        <v>2043.630005</v>
      </c>
      <c r="AR215" s="94">
        <v>49.210720000000002</v>
      </c>
      <c r="AS215" s="291">
        <v>1652.5500489999999</v>
      </c>
      <c r="AT215" s="89">
        <v>22.865202</v>
      </c>
      <c r="AU215" s="72">
        <v>47245.800780999998</v>
      </c>
      <c r="AV215" s="89">
        <v>39.243369999999999</v>
      </c>
      <c r="AW215" s="71">
        <v>452.32998700000002</v>
      </c>
      <c r="AX215" s="94">
        <v>21.430493999999999</v>
      </c>
      <c r="AY215" s="51">
        <v>2869.469971</v>
      </c>
      <c r="AZ215" s="94">
        <v>14.932164999999999</v>
      </c>
      <c r="BA215" s="51">
        <v>8779.4003909999992</v>
      </c>
      <c r="BB215" s="89">
        <v>20.23967</v>
      </c>
      <c r="BC215" s="72">
        <v>8139.0097660000001</v>
      </c>
      <c r="BD215" s="89">
        <v>25.930405</v>
      </c>
      <c r="BE215" s="72">
        <v>9166.8291019999997</v>
      </c>
      <c r="BF215" s="94">
        <v>19.656496000000001</v>
      </c>
      <c r="BG215" s="291">
        <v>1483.21</v>
      </c>
      <c r="BH215" s="89">
        <v>58.783450999999999</v>
      </c>
      <c r="BI215" s="72">
        <v>6899.33</v>
      </c>
      <c r="BJ215" s="94">
        <v>22.847424</v>
      </c>
      <c r="BK215" s="339">
        <v>50.245711999999997</v>
      </c>
    </row>
    <row r="216" spans="1:63">
      <c r="A216" s="316">
        <v>201</v>
      </c>
      <c r="B216" s="310">
        <v>42644</v>
      </c>
      <c r="C216" s="51">
        <v>2126.15</v>
      </c>
      <c r="D216" s="94">
        <v>184.52767900000001</v>
      </c>
      <c r="E216" s="51">
        <v>18142.419999999998</v>
      </c>
      <c r="F216" s="89">
        <v>152.67588799999999</v>
      </c>
      <c r="G216" s="72">
        <v>5189.1401370000003</v>
      </c>
      <c r="H216" s="94">
        <v>110.09174299999999</v>
      </c>
      <c r="I216" s="51">
        <v>1191.3900149999999</v>
      </c>
      <c r="J216" s="89">
        <v>106.21534</v>
      </c>
      <c r="K216" s="113">
        <v>8.6740929999999992</v>
      </c>
      <c r="L216" s="105">
        <v>21.805033000000002</v>
      </c>
      <c r="M216" s="105">
        <v>50.027203</v>
      </c>
      <c r="N216" s="105">
        <v>17.009032999999999</v>
      </c>
      <c r="O216" s="94">
        <v>59.444538000000001</v>
      </c>
      <c r="P216" s="51">
        <v>22072.490234000001</v>
      </c>
      <c r="Q216" s="89">
        <v>46.422683999999997</v>
      </c>
      <c r="R216" s="113">
        <v>11.645068</v>
      </c>
      <c r="S216" s="105">
        <v>15.501147</v>
      </c>
      <c r="T216" s="94">
        <v>11.880552</v>
      </c>
      <c r="U216" s="51">
        <v>5402.3999020000001</v>
      </c>
      <c r="V216" s="89">
        <v>14.059958</v>
      </c>
      <c r="W216" s="70">
        <v>64925</v>
      </c>
      <c r="X216" s="94">
        <v>24.020085999999999</v>
      </c>
      <c r="Y216" s="69">
        <v>14787.299805000001</v>
      </c>
      <c r="Z216" s="89">
        <v>21.033728</v>
      </c>
      <c r="AA216" s="72">
        <v>3100.491943</v>
      </c>
      <c r="AB216" s="94">
        <v>29.913473</v>
      </c>
      <c r="AC216" s="51">
        <v>4509.2597660000001</v>
      </c>
      <c r="AD216" s="89">
        <v>19.390186</v>
      </c>
      <c r="AE216" s="72">
        <v>10665.009765999999</v>
      </c>
      <c r="AF216" s="94">
        <v>21.167103000000001</v>
      </c>
      <c r="AG216" s="51">
        <v>22934.539063</v>
      </c>
      <c r="AH216" s="89">
        <v>16.403594999999999</v>
      </c>
      <c r="AI216" s="72">
        <v>27941.509765999999</v>
      </c>
      <c r="AJ216" s="94">
        <v>7.3368589999999996</v>
      </c>
      <c r="AK216" s="51">
        <v>5422.54</v>
      </c>
      <c r="AL216" s="89">
        <v>21.797751999999999</v>
      </c>
      <c r="AM216" s="72">
        <v>17125</v>
      </c>
      <c r="AN216" s="89">
        <v>17.066352999999999</v>
      </c>
      <c r="AO216" s="70">
        <v>17425.019531000002</v>
      </c>
      <c r="AP216" s="89">
        <v>43.535679000000002</v>
      </c>
      <c r="AQ216" s="72">
        <v>2008.1899410000001</v>
      </c>
      <c r="AR216" s="94">
        <v>46.857277000000003</v>
      </c>
      <c r="AS216" s="291">
        <v>1672.459961</v>
      </c>
      <c r="AT216" s="89">
        <v>22.49868</v>
      </c>
      <c r="AU216" s="72">
        <v>48009.28125</v>
      </c>
      <c r="AV216" s="89">
        <v>41.145640999999998</v>
      </c>
      <c r="AW216" s="71">
        <v>452.58999599999999</v>
      </c>
      <c r="AX216" s="94">
        <v>20.934495999999999</v>
      </c>
      <c r="AY216" s="51">
        <v>2813.8701169999999</v>
      </c>
      <c r="AZ216" s="94">
        <v>14.230930000000001</v>
      </c>
      <c r="BA216" s="51">
        <v>9143.2998050000006</v>
      </c>
      <c r="BB216" s="89">
        <v>20.715098999999999</v>
      </c>
      <c r="BC216" s="72">
        <v>7827.7402339999999</v>
      </c>
      <c r="BD216" s="89">
        <v>24.623280000000001</v>
      </c>
      <c r="BE216" s="72">
        <v>9290.0996090000008</v>
      </c>
      <c r="BF216" s="94">
        <v>19.731618999999998</v>
      </c>
      <c r="BG216" s="291">
        <v>1495.72</v>
      </c>
      <c r="BH216" s="89">
        <v>57.599949000000002</v>
      </c>
      <c r="BI216" s="72">
        <v>6954.22</v>
      </c>
      <c r="BJ216" s="94">
        <v>21.635816999999999</v>
      </c>
      <c r="BK216" s="339">
        <v>49.285004000000001</v>
      </c>
    </row>
    <row r="217" spans="1:63">
      <c r="A217" s="316">
        <v>202</v>
      </c>
      <c r="B217" s="310">
        <v>42675</v>
      </c>
      <c r="C217" s="51">
        <v>2198.81</v>
      </c>
      <c r="D217" s="94">
        <v>191.32530199999999</v>
      </c>
      <c r="E217" s="51">
        <v>19123.580000000002</v>
      </c>
      <c r="F217" s="89">
        <v>161.45710800000001</v>
      </c>
      <c r="G217" s="72">
        <v>5323.6801759999998</v>
      </c>
      <c r="H217" s="94">
        <v>110.57164</v>
      </c>
      <c r="I217" s="51">
        <v>1322.339966</v>
      </c>
      <c r="J217" s="89">
        <v>117.966255</v>
      </c>
      <c r="K217" s="113">
        <v>8.4449459999999998</v>
      </c>
      <c r="L217" s="105">
        <v>24.041443000000001</v>
      </c>
      <c r="M217" s="105">
        <v>54.332816999999999</v>
      </c>
      <c r="N217" s="105">
        <v>17.95101</v>
      </c>
      <c r="O217" s="94">
        <v>64.142241999999996</v>
      </c>
      <c r="P217" s="51">
        <v>22991.070313</v>
      </c>
      <c r="Q217" s="89">
        <v>48.481833999999999</v>
      </c>
      <c r="R217" s="113">
        <v>11.394638</v>
      </c>
      <c r="S217" s="105">
        <v>15.646075</v>
      </c>
      <c r="T217" s="94">
        <v>11.767611</v>
      </c>
      <c r="U217" s="51">
        <v>5502.3999020000001</v>
      </c>
      <c r="V217" s="89">
        <v>14.170881</v>
      </c>
      <c r="W217" s="70">
        <v>61906</v>
      </c>
      <c r="X217" s="94">
        <v>21.303829</v>
      </c>
      <c r="Y217" s="69">
        <v>15082.900390999999</v>
      </c>
      <c r="Z217" s="89">
        <v>21.581356</v>
      </c>
      <c r="AA217" s="72">
        <v>3250.0339359999998</v>
      </c>
      <c r="AB217" s="94">
        <v>30.505901000000001</v>
      </c>
      <c r="AC217" s="51">
        <v>4578.3398440000001</v>
      </c>
      <c r="AD217" s="89">
        <v>18.906445999999999</v>
      </c>
      <c r="AE217" s="72">
        <v>10640.299805000001</v>
      </c>
      <c r="AF217" s="94">
        <v>20.284800000000001</v>
      </c>
      <c r="AG217" s="51">
        <v>22789.769531000002</v>
      </c>
      <c r="AH217" s="89">
        <v>16.099398000000001</v>
      </c>
      <c r="AI217" s="72">
        <v>26652.810547000001</v>
      </c>
      <c r="AJ217" s="94">
        <v>6.7678789999999998</v>
      </c>
      <c r="AK217" s="51">
        <v>5148.91</v>
      </c>
      <c r="AL217" s="89">
        <v>19.389626</v>
      </c>
      <c r="AM217" s="72">
        <v>16930</v>
      </c>
      <c r="AN217" s="89">
        <v>16.453600000000002</v>
      </c>
      <c r="AO217" s="70">
        <v>18308.480468999998</v>
      </c>
      <c r="AP217" s="89">
        <v>42.992770999999998</v>
      </c>
      <c r="AQ217" s="72">
        <v>1983.4799800000001</v>
      </c>
      <c r="AR217" s="94">
        <v>45.087955000000001</v>
      </c>
      <c r="AS217" s="291">
        <v>1619.119995</v>
      </c>
      <c r="AT217" s="89">
        <v>20.644936000000001</v>
      </c>
      <c r="AU217" s="72">
        <v>45315.960937999997</v>
      </c>
      <c r="AV217" s="89">
        <v>35.714053999999997</v>
      </c>
      <c r="AW217" s="71">
        <v>457.209991</v>
      </c>
      <c r="AX217" s="94">
        <v>20.122093</v>
      </c>
      <c r="AY217" s="51">
        <v>2905.169922</v>
      </c>
      <c r="AZ217" s="94">
        <v>14.471548</v>
      </c>
      <c r="BA217" s="51">
        <v>8688.2001949999994</v>
      </c>
      <c r="BB217" s="89">
        <v>18.994501</v>
      </c>
      <c r="BC217" s="72">
        <v>7875.1899409999996</v>
      </c>
      <c r="BD217" s="89">
        <v>24.063078000000001</v>
      </c>
      <c r="BE217" s="72">
        <v>9240.6894530000009</v>
      </c>
      <c r="BF217" s="94">
        <v>19.243335999999999</v>
      </c>
      <c r="BG217" s="291">
        <v>1510.24</v>
      </c>
      <c r="BH217" s="89">
        <v>57.464008</v>
      </c>
      <c r="BI217" s="72">
        <v>6783.79</v>
      </c>
      <c r="BJ217" s="94">
        <v>21.679089999999999</v>
      </c>
      <c r="BK217" s="339">
        <v>49.795113000000001</v>
      </c>
    </row>
    <row r="218" spans="1:63">
      <c r="A218" s="316">
        <v>203</v>
      </c>
      <c r="B218" s="310">
        <v>42705</v>
      </c>
      <c r="C218" s="51">
        <v>2238.83</v>
      </c>
      <c r="D218" s="94">
        <v>194.06002799999999</v>
      </c>
      <c r="E218" s="51">
        <v>19762.599999999999</v>
      </c>
      <c r="F218" s="89">
        <v>167.08157299999999</v>
      </c>
      <c r="G218" s="72">
        <v>5383.1201170000004</v>
      </c>
      <c r="H218" s="94">
        <v>111.493904</v>
      </c>
      <c r="I218" s="51">
        <v>1357.130005</v>
      </c>
      <c r="J218" s="89">
        <v>120.870346</v>
      </c>
      <c r="K218" s="113">
        <v>8.4607650000000003</v>
      </c>
      <c r="L218" s="105">
        <v>24.566662000000001</v>
      </c>
      <c r="M218" s="105">
        <v>55.045959000000003</v>
      </c>
      <c r="N218" s="105">
        <v>17.062442999999998</v>
      </c>
      <c r="O218" s="94">
        <v>64.946021999999999</v>
      </c>
      <c r="P218" s="51">
        <v>23425.859375</v>
      </c>
      <c r="Q218" s="89">
        <v>49.121474999999997</v>
      </c>
      <c r="R218" s="113">
        <v>11.527678</v>
      </c>
      <c r="S218" s="105">
        <v>15.639775999999999</v>
      </c>
      <c r="T218" s="94">
        <v>11.729960999999999</v>
      </c>
      <c r="U218" s="51">
        <v>5719.1000979999999</v>
      </c>
      <c r="V218" s="89">
        <v>14.025290999999999</v>
      </c>
      <c r="W218" s="70">
        <v>60227</v>
      </c>
      <c r="X218" s="94">
        <v>21.208411999999999</v>
      </c>
      <c r="Y218" s="69">
        <v>15287.599609000001</v>
      </c>
      <c r="Z218" s="89">
        <v>21.697520999999998</v>
      </c>
      <c r="AA218" s="72">
        <v>3103.6369629999999</v>
      </c>
      <c r="AB218" s="94">
        <v>28.168657</v>
      </c>
      <c r="AC218" s="51">
        <v>4862.3100590000004</v>
      </c>
      <c r="AD218" s="89">
        <v>19.890059999999998</v>
      </c>
      <c r="AE218" s="72">
        <v>11481.059569999999</v>
      </c>
      <c r="AF218" s="94">
        <v>21.632763000000001</v>
      </c>
      <c r="AG218" s="51">
        <v>22000.560547000001</v>
      </c>
      <c r="AH218" s="89">
        <v>14.814182000000001</v>
      </c>
      <c r="AI218" s="72">
        <v>26626.460938</v>
      </c>
      <c r="AJ218" s="94">
        <v>6.4055260000000001</v>
      </c>
      <c r="AK218" s="51">
        <v>5296.71</v>
      </c>
      <c r="AL218" s="89">
        <v>20.037329</v>
      </c>
      <c r="AM218" s="72">
        <v>19235</v>
      </c>
      <c r="AN218" s="89">
        <v>18.314556</v>
      </c>
      <c r="AO218" s="70">
        <v>19114.369140999999</v>
      </c>
      <c r="AP218" s="89">
        <v>42.105179</v>
      </c>
      <c r="AQ218" s="72">
        <v>2026.459961</v>
      </c>
      <c r="AR218" s="94">
        <v>45.054096000000001</v>
      </c>
      <c r="AS218" s="291">
        <v>1641.7299800000001</v>
      </c>
      <c r="AT218" s="89">
        <v>19.785026999999999</v>
      </c>
      <c r="AU218" s="72">
        <v>45642.898437999997</v>
      </c>
      <c r="AV218" s="89">
        <v>35.592635999999999</v>
      </c>
      <c r="AW218" s="71">
        <v>483.17001299999998</v>
      </c>
      <c r="AX218" s="94">
        <v>20.652291999999999</v>
      </c>
      <c r="AY218" s="51">
        <v>2880.76001</v>
      </c>
      <c r="AZ218" s="94">
        <v>13.701566</v>
      </c>
      <c r="BA218" s="51">
        <v>9352.0996090000008</v>
      </c>
      <c r="BB218" s="89">
        <v>20.005728000000001</v>
      </c>
      <c r="BC218" s="72">
        <v>8219.8701170000004</v>
      </c>
      <c r="BD218" s="89">
        <v>25.005227999999999</v>
      </c>
      <c r="BE218" s="72">
        <v>9253.4853519999997</v>
      </c>
      <c r="BF218" s="94">
        <v>18.38571</v>
      </c>
      <c r="BG218" s="291">
        <v>1542.94</v>
      </c>
      <c r="BH218" s="89">
        <v>57.647933999999999</v>
      </c>
      <c r="BI218" s="72">
        <v>7142.83</v>
      </c>
      <c r="BJ218" s="94">
        <v>22.133438000000002</v>
      </c>
      <c r="BK218" s="339">
        <v>50.305218000000004</v>
      </c>
    </row>
    <row r="219" spans="1:63">
      <c r="A219" s="316">
        <v>204</v>
      </c>
      <c r="B219" s="310">
        <v>42736</v>
      </c>
      <c r="C219" s="51">
        <v>2278.87</v>
      </c>
      <c r="D219" s="94">
        <v>198.69691499999999</v>
      </c>
      <c r="E219" s="51">
        <v>19864.09</v>
      </c>
      <c r="F219" s="89">
        <v>168.16641200000001</v>
      </c>
      <c r="G219" s="72">
        <v>5614.7900390000004</v>
      </c>
      <c r="H219" s="94">
        <v>117.571442</v>
      </c>
      <c r="I219" s="51">
        <v>1361.8199460000001</v>
      </c>
      <c r="J219" s="89">
        <v>121.710938</v>
      </c>
      <c r="K219" s="113">
        <v>8.4894789999999993</v>
      </c>
      <c r="L219" s="105">
        <v>24.880123000000001</v>
      </c>
      <c r="M219" s="105">
        <v>56.213253000000002</v>
      </c>
      <c r="N219" s="105">
        <v>18.445146999999999</v>
      </c>
      <c r="O219" s="94">
        <v>66.701972999999995</v>
      </c>
      <c r="P219" s="51">
        <v>23847.210938</v>
      </c>
      <c r="Q219" s="89">
        <v>50.356822999999999</v>
      </c>
      <c r="R219" s="113">
        <v>12.074242999999999</v>
      </c>
      <c r="S219" s="105">
        <v>16.489125999999999</v>
      </c>
      <c r="T219" s="94">
        <v>12.263411</v>
      </c>
      <c r="U219" s="51">
        <v>5675</v>
      </c>
      <c r="V219" s="89">
        <v>15.119365999999999</v>
      </c>
      <c r="W219" s="70">
        <v>64671</v>
      </c>
      <c r="X219" s="94">
        <v>23.75149</v>
      </c>
      <c r="Y219" s="69">
        <v>15386</v>
      </c>
      <c r="Z219" s="89">
        <v>22.777519000000002</v>
      </c>
      <c r="AA219" s="72">
        <v>3159.1660160000001</v>
      </c>
      <c r="AB219" s="94">
        <v>30.371531000000001</v>
      </c>
      <c r="AC219" s="51">
        <v>4748.8999020000001</v>
      </c>
      <c r="AD219" s="89">
        <v>20.236549</v>
      </c>
      <c r="AE219" s="72">
        <v>11535.309569999999</v>
      </c>
      <c r="AF219" s="94">
        <v>22.481956</v>
      </c>
      <c r="AG219" s="51">
        <v>23360.779297000001</v>
      </c>
      <c r="AH219" s="89">
        <v>16.164549000000001</v>
      </c>
      <c r="AI219" s="72">
        <v>27655.960938</v>
      </c>
      <c r="AJ219" s="94">
        <v>7.2518320000000003</v>
      </c>
      <c r="AK219" s="51">
        <v>5294.1</v>
      </c>
      <c r="AL219" s="89">
        <v>20.291682999999999</v>
      </c>
      <c r="AM219" s="72">
        <v>18591</v>
      </c>
      <c r="AN219" s="89">
        <v>18.125565000000002</v>
      </c>
      <c r="AO219" s="70">
        <v>19041.339843999998</v>
      </c>
      <c r="AP219" s="89">
        <v>44.086734999999997</v>
      </c>
      <c r="AQ219" s="72">
        <v>2067.570068</v>
      </c>
      <c r="AR219" s="94">
        <v>49.588551000000002</v>
      </c>
      <c r="AS219" s="291">
        <v>1671.540039</v>
      </c>
      <c r="AT219" s="89">
        <v>21.514275000000001</v>
      </c>
      <c r="AU219" s="72">
        <v>47001.058594000002</v>
      </c>
      <c r="AV219" s="89">
        <v>36.437168</v>
      </c>
      <c r="AW219" s="71">
        <v>476.709991</v>
      </c>
      <c r="AX219" s="94">
        <v>21.430478999999998</v>
      </c>
      <c r="AY219" s="51">
        <v>3046.8000489999999</v>
      </c>
      <c r="AZ219" s="94">
        <v>15.453217</v>
      </c>
      <c r="BA219" s="51">
        <v>9315.2001949999994</v>
      </c>
      <c r="BB219" s="89">
        <v>21.2729</v>
      </c>
      <c r="BC219" s="72">
        <v>8291.6904300000006</v>
      </c>
      <c r="BD219" s="89">
        <v>26.099270000000001</v>
      </c>
      <c r="BE219" s="72">
        <v>9447.9433590000008</v>
      </c>
      <c r="BF219" s="94">
        <v>20.197512</v>
      </c>
      <c r="BG219" s="291">
        <v>1577.31</v>
      </c>
      <c r="BH219" s="89">
        <v>61.179667999999999</v>
      </c>
      <c r="BI219" s="72">
        <v>7099.15</v>
      </c>
      <c r="BJ219" s="94">
        <v>22.995602000000002</v>
      </c>
      <c r="BK219" s="339">
        <v>52.248134999999998</v>
      </c>
    </row>
    <row r="220" spans="1:63">
      <c r="A220" s="316">
        <v>205</v>
      </c>
      <c r="B220" s="310">
        <v>42767</v>
      </c>
      <c r="C220" s="51">
        <v>2363.64</v>
      </c>
      <c r="D220" s="94">
        <v>206.504074</v>
      </c>
      <c r="E220" s="51">
        <v>20812.240000000002</v>
      </c>
      <c r="F220" s="89">
        <v>176.49475100000001</v>
      </c>
      <c r="G220" s="72">
        <v>5825.4399409999996</v>
      </c>
      <c r="H220" s="94">
        <v>122.715271</v>
      </c>
      <c r="I220" s="51">
        <v>1386.6800539999999</v>
      </c>
      <c r="J220" s="89">
        <v>124.05998200000001</v>
      </c>
      <c r="K220" s="113">
        <v>8.5461690000000008</v>
      </c>
      <c r="L220" s="105">
        <v>25.391548</v>
      </c>
      <c r="M220" s="105">
        <v>57.530746000000001</v>
      </c>
      <c r="N220" s="105">
        <v>19.062926999999998</v>
      </c>
      <c r="O220" s="94">
        <v>68.336517000000001</v>
      </c>
      <c r="P220" s="51">
        <v>24609.789063</v>
      </c>
      <c r="Q220" s="89">
        <v>52.225475000000003</v>
      </c>
      <c r="R220" s="113">
        <v>12.255748000000001</v>
      </c>
      <c r="S220" s="105">
        <v>16.770554000000001</v>
      </c>
      <c r="T220" s="94">
        <v>12.535569000000001</v>
      </c>
      <c r="U220" s="51">
        <v>5761</v>
      </c>
      <c r="V220" s="89">
        <v>15.624765</v>
      </c>
      <c r="W220" s="70">
        <v>66662</v>
      </c>
      <c r="X220" s="94">
        <v>24.305493999999999</v>
      </c>
      <c r="Y220" s="69">
        <v>15399.200194999999</v>
      </c>
      <c r="Z220" s="89">
        <v>22.366879999999998</v>
      </c>
      <c r="AA220" s="72">
        <v>3241.7329100000002</v>
      </c>
      <c r="AB220" s="94">
        <v>31.621492</v>
      </c>
      <c r="AC220" s="51">
        <v>4858.580078</v>
      </c>
      <c r="AD220" s="89">
        <v>20.155632000000001</v>
      </c>
      <c r="AE220" s="72">
        <v>11834.410156</v>
      </c>
      <c r="AF220" s="94">
        <v>22.490129</v>
      </c>
      <c r="AG220" s="51">
        <v>23740.730468999998</v>
      </c>
      <c r="AH220" s="89">
        <v>16.610358999999999</v>
      </c>
      <c r="AI220" s="72">
        <v>28743.320313</v>
      </c>
      <c r="AJ220" s="94">
        <v>7.4478289999999996</v>
      </c>
      <c r="AK220" s="51">
        <v>5386.69</v>
      </c>
      <c r="AL220" s="89">
        <v>20.358184999999999</v>
      </c>
      <c r="AM220" s="72">
        <v>18913</v>
      </c>
      <c r="AN220" s="89">
        <v>18.056850000000001</v>
      </c>
      <c r="AO220" s="70">
        <v>19118.990234000001</v>
      </c>
      <c r="AP220" s="89">
        <v>44.662112999999998</v>
      </c>
      <c r="AQ220" s="72">
        <v>2091.639893</v>
      </c>
      <c r="AR220" s="94">
        <v>50.171138999999997</v>
      </c>
      <c r="AS220" s="291">
        <v>1693.7700199999999</v>
      </c>
      <c r="AT220" s="89">
        <v>21.720507000000001</v>
      </c>
      <c r="AU220" s="72">
        <v>46856.789062999997</v>
      </c>
      <c r="AV220" s="89">
        <v>37.469859999999997</v>
      </c>
      <c r="AW220" s="71">
        <v>495.35000600000001</v>
      </c>
      <c r="AX220" s="94">
        <v>22.045501999999999</v>
      </c>
      <c r="AY220" s="51">
        <v>3096.610107</v>
      </c>
      <c r="AZ220" s="94">
        <v>15.843631</v>
      </c>
      <c r="BA220" s="51">
        <v>9555.5</v>
      </c>
      <c r="BB220" s="89">
        <v>21.133558000000001</v>
      </c>
      <c r="BC220" s="72">
        <v>8545.8095699999994</v>
      </c>
      <c r="BD220" s="89">
        <v>26.362556000000001</v>
      </c>
      <c r="BE220" s="72">
        <v>9750.4628909999992</v>
      </c>
      <c r="BF220" s="94">
        <v>20.754989999999999</v>
      </c>
      <c r="BG220" s="291">
        <v>1559.56</v>
      </c>
      <c r="BH220" s="89">
        <v>60.638041999999999</v>
      </c>
      <c r="BI220" s="72">
        <v>7263.44</v>
      </c>
      <c r="BJ220" s="94">
        <v>23.331939999999999</v>
      </c>
      <c r="BK220" s="339">
        <v>53.560977999999999</v>
      </c>
    </row>
    <row r="221" spans="1:63">
      <c r="A221" s="316">
        <v>206</v>
      </c>
      <c r="B221" s="310">
        <v>42795</v>
      </c>
      <c r="C221" s="51">
        <v>2362.7199999999998</v>
      </c>
      <c r="D221" s="94">
        <v>205.866592</v>
      </c>
      <c r="E221" s="51">
        <v>20663.22</v>
      </c>
      <c r="F221" s="89">
        <v>175.580017</v>
      </c>
      <c r="G221" s="72">
        <v>5911.7402339999999</v>
      </c>
      <c r="H221" s="94">
        <v>124.942711</v>
      </c>
      <c r="I221" s="51">
        <v>1385.920044</v>
      </c>
      <c r="J221" s="89">
        <v>123.735985</v>
      </c>
      <c r="K221" s="113">
        <v>8.5381879999999999</v>
      </c>
      <c r="L221" s="105">
        <v>25.101739999999999</v>
      </c>
      <c r="M221" s="105">
        <v>57.226016999999999</v>
      </c>
      <c r="N221" s="105">
        <v>19.120032999999999</v>
      </c>
      <c r="O221" s="94">
        <v>68.085075000000003</v>
      </c>
      <c r="P221" s="51">
        <v>24624.720702999999</v>
      </c>
      <c r="Q221" s="89">
        <v>52.040382000000001</v>
      </c>
      <c r="R221" s="113">
        <v>12.563526</v>
      </c>
      <c r="S221" s="105">
        <v>17.058378000000001</v>
      </c>
      <c r="T221" s="94">
        <v>12.775067</v>
      </c>
      <c r="U221" s="51">
        <v>5903.7998049999997</v>
      </c>
      <c r="V221" s="89">
        <v>16.094577999999998</v>
      </c>
      <c r="W221" s="70">
        <v>64984</v>
      </c>
      <c r="X221" s="94">
        <v>24.131564999999998</v>
      </c>
      <c r="Y221" s="69">
        <v>15547.799805000001</v>
      </c>
      <c r="Z221" s="89">
        <v>22.526108000000001</v>
      </c>
      <c r="AA221" s="72">
        <v>3222.5139159999999</v>
      </c>
      <c r="AB221" s="94">
        <v>31.861543999999999</v>
      </c>
      <c r="AC221" s="51">
        <v>5122.5097660000001</v>
      </c>
      <c r="AD221" s="89">
        <v>21.450256</v>
      </c>
      <c r="AE221" s="72">
        <v>12312.870117</v>
      </c>
      <c r="AF221" s="94">
        <v>23.495318999999999</v>
      </c>
      <c r="AG221" s="51">
        <v>24111.589843999998</v>
      </c>
      <c r="AH221" s="89">
        <v>17.102295000000002</v>
      </c>
      <c r="AI221" s="72">
        <v>29620.5</v>
      </c>
      <c r="AJ221" s="94">
        <v>8.1611220000000007</v>
      </c>
      <c r="AK221" s="51">
        <v>5568.11</v>
      </c>
      <c r="AL221" s="89">
        <v>21.438856000000001</v>
      </c>
      <c r="AM221" s="72">
        <v>20493</v>
      </c>
      <c r="AN221" s="89">
        <v>19.652570999999998</v>
      </c>
      <c r="AO221" s="70">
        <v>18909.259765999999</v>
      </c>
      <c r="AP221" s="89">
        <v>44.897491000000002</v>
      </c>
      <c r="AQ221" s="72">
        <v>2160.2299800000001</v>
      </c>
      <c r="AR221" s="94">
        <v>53.006973000000002</v>
      </c>
      <c r="AS221" s="291">
        <v>1740.089966</v>
      </c>
      <c r="AT221" s="89">
        <v>22.449677999999999</v>
      </c>
      <c r="AU221" s="72">
        <v>48541.558594000002</v>
      </c>
      <c r="AV221" s="89">
        <v>41.608775999999999</v>
      </c>
      <c r="AW221" s="71">
        <v>516.53997800000002</v>
      </c>
      <c r="AX221" s="94">
        <v>23.223572000000001</v>
      </c>
      <c r="AY221" s="51">
        <v>3175.110107</v>
      </c>
      <c r="AZ221" s="94">
        <v>16.191452000000002</v>
      </c>
      <c r="BA221" s="51">
        <v>10462.900390999999</v>
      </c>
      <c r="BB221" s="89">
        <v>23.541079</v>
      </c>
      <c r="BC221" s="72">
        <v>8658.8896480000003</v>
      </c>
      <c r="BD221" s="89">
        <v>27.160907999999999</v>
      </c>
      <c r="BE221" s="72">
        <v>9811.5126949999994</v>
      </c>
      <c r="BF221" s="94">
        <v>21.293247000000001</v>
      </c>
      <c r="BG221" s="291">
        <v>1575.11</v>
      </c>
      <c r="BH221" s="89">
        <v>63.047069999999998</v>
      </c>
      <c r="BI221" s="72">
        <v>7322.92</v>
      </c>
      <c r="BJ221" s="94">
        <v>23.799896</v>
      </c>
      <c r="BK221" s="339">
        <v>54.281756999999999</v>
      </c>
    </row>
    <row r="222" spans="1:63">
      <c r="A222" s="316">
        <v>207</v>
      </c>
      <c r="B222" s="310">
        <v>42826</v>
      </c>
      <c r="C222" s="51">
        <v>2384.1999999999998</v>
      </c>
      <c r="D222" s="94">
        <v>208.814514</v>
      </c>
      <c r="E222" s="51">
        <v>20940.509999999998</v>
      </c>
      <c r="F222" s="89">
        <v>178.258835</v>
      </c>
      <c r="G222" s="72">
        <v>6047.6098629999997</v>
      </c>
      <c r="H222" s="94">
        <v>128.61682099999999</v>
      </c>
      <c r="I222" s="51">
        <v>1400.4300539999999</v>
      </c>
      <c r="J222" s="89">
        <v>125.51844</v>
      </c>
      <c r="K222" s="113">
        <v>8.6039100000000008</v>
      </c>
      <c r="L222" s="105">
        <v>25.304611000000001</v>
      </c>
      <c r="M222" s="105">
        <v>57.878436999999998</v>
      </c>
      <c r="N222" s="105">
        <v>19.182333</v>
      </c>
      <c r="O222" s="94">
        <v>69.068520000000007</v>
      </c>
      <c r="P222" s="51">
        <v>24878.480468999998</v>
      </c>
      <c r="Q222" s="89">
        <v>52.808933000000003</v>
      </c>
      <c r="R222" s="113">
        <v>12.878613</v>
      </c>
      <c r="S222" s="105">
        <v>17.525290999999999</v>
      </c>
      <c r="T222" s="94">
        <v>13.145203</v>
      </c>
      <c r="U222" s="51">
        <v>5947.6000979999999</v>
      </c>
      <c r="V222" s="89">
        <v>15.987803</v>
      </c>
      <c r="W222" s="70">
        <v>65403</v>
      </c>
      <c r="X222" s="94">
        <v>23.944744</v>
      </c>
      <c r="Y222" s="69">
        <v>15586.099609000001</v>
      </c>
      <c r="Z222" s="89">
        <v>22.006535</v>
      </c>
      <c r="AA222" s="72">
        <v>3154.6579590000001</v>
      </c>
      <c r="AB222" s="94">
        <v>31.894663000000001</v>
      </c>
      <c r="AC222" s="51">
        <v>5267.330078</v>
      </c>
      <c r="AD222" s="89">
        <v>22.672052000000001</v>
      </c>
      <c r="AE222" s="72">
        <v>12438.009765999999</v>
      </c>
      <c r="AF222" s="94">
        <v>24.255341000000001</v>
      </c>
      <c r="AG222" s="51">
        <v>24615.130859000001</v>
      </c>
      <c r="AH222" s="89">
        <v>17.601906</v>
      </c>
      <c r="AI222" s="72">
        <v>29918.400390999999</v>
      </c>
      <c r="AJ222" s="94">
        <v>8.4792140000000007</v>
      </c>
      <c r="AK222" s="51">
        <v>5685.3</v>
      </c>
      <c r="AL222" s="89">
        <v>21.887754000000001</v>
      </c>
      <c r="AM222" s="72">
        <v>20609</v>
      </c>
      <c r="AN222" s="89">
        <v>20.194662000000001</v>
      </c>
      <c r="AO222" s="70">
        <v>19196.740234000001</v>
      </c>
      <c r="AP222" s="89">
        <v>45.211334000000001</v>
      </c>
      <c r="AQ222" s="72">
        <v>2205.4399410000001</v>
      </c>
      <c r="AR222" s="94">
        <v>53.204020999999997</v>
      </c>
      <c r="AS222" s="291">
        <v>1768.0600589999999</v>
      </c>
      <c r="AT222" s="89">
        <v>23.340893000000001</v>
      </c>
      <c r="AU222" s="72">
        <v>49261.328125</v>
      </c>
      <c r="AV222" s="89">
        <v>42.088538999999997</v>
      </c>
      <c r="AW222" s="71">
        <v>521.13000499999998</v>
      </c>
      <c r="AX222" s="94">
        <v>24.323682999999999</v>
      </c>
      <c r="AY222" s="51">
        <v>3175.4399410000001</v>
      </c>
      <c r="AZ222" s="94">
        <v>16.312121999999999</v>
      </c>
      <c r="BA222" s="51">
        <v>10715.799805000001</v>
      </c>
      <c r="BB222" s="89">
        <v>24.710003</v>
      </c>
      <c r="BC222" s="72">
        <v>8812.6699219999991</v>
      </c>
      <c r="BD222" s="89">
        <v>28.231041000000001</v>
      </c>
      <c r="BE222" s="72">
        <v>9871.9931639999995</v>
      </c>
      <c r="BF222" s="94">
        <v>21.632864000000001</v>
      </c>
      <c r="BG222" s="291">
        <v>1566.32</v>
      </c>
      <c r="BH222" s="89">
        <v>62.667121999999999</v>
      </c>
      <c r="BI222" s="72">
        <v>7203.94</v>
      </c>
      <c r="BJ222" s="94">
        <v>24.202044999999998</v>
      </c>
      <c r="BK222" s="339">
        <v>55.156998000000002</v>
      </c>
    </row>
    <row r="223" spans="1:63">
      <c r="A223" s="316">
        <v>208</v>
      </c>
      <c r="B223" s="310">
        <v>42856</v>
      </c>
      <c r="C223" s="51">
        <v>2411.8000000000002</v>
      </c>
      <c r="D223" s="94">
        <v>211.76144400000001</v>
      </c>
      <c r="E223" s="51">
        <v>21008.65</v>
      </c>
      <c r="F223" s="89">
        <v>179.20176699999999</v>
      </c>
      <c r="G223" s="72">
        <v>6198.5200199999999</v>
      </c>
      <c r="H223" s="94">
        <v>133.629456</v>
      </c>
      <c r="I223" s="51">
        <v>1370.209961</v>
      </c>
      <c r="J223" s="89">
        <v>123.045227</v>
      </c>
      <c r="K223" s="113">
        <v>8.6609169999999995</v>
      </c>
      <c r="L223" s="105">
        <v>24.705784000000001</v>
      </c>
      <c r="M223" s="105">
        <v>57.213272000000003</v>
      </c>
      <c r="N223" s="105">
        <v>19.255006999999999</v>
      </c>
      <c r="O223" s="94">
        <v>68.528000000000006</v>
      </c>
      <c r="P223" s="51">
        <v>25041.339843999998</v>
      </c>
      <c r="Q223" s="89">
        <v>53.340026999999999</v>
      </c>
      <c r="R223" s="113">
        <v>13.266476000000001</v>
      </c>
      <c r="S223" s="105">
        <v>18.043375000000001</v>
      </c>
      <c r="T223" s="94">
        <v>13.586095</v>
      </c>
      <c r="U223" s="51">
        <v>5761.2998049999997</v>
      </c>
      <c r="V223" s="89">
        <v>15.297319</v>
      </c>
      <c r="W223" s="70">
        <v>62711</v>
      </c>
      <c r="X223" s="94">
        <v>22.656355000000001</v>
      </c>
      <c r="Y223" s="69">
        <v>15349.900390999999</v>
      </c>
      <c r="Z223" s="89">
        <v>21.922730999999999</v>
      </c>
      <c r="AA223" s="72">
        <v>3117.1779790000001</v>
      </c>
      <c r="AB223" s="94">
        <v>33.22739</v>
      </c>
      <c r="AC223" s="51">
        <v>5283.6298829999996</v>
      </c>
      <c r="AD223" s="89">
        <v>23.780567000000001</v>
      </c>
      <c r="AE223" s="72">
        <v>12615.059569999999</v>
      </c>
      <c r="AF223" s="94">
        <v>25.350431</v>
      </c>
      <c r="AG223" s="51">
        <v>25660.650390999999</v>
      </c>
      <c r="AH223" s="89">
        <v>18.178391999999999</v>
      </c>
      <c r="AI223" s="72">
        <v>31145.800781000002</v>
      </c>
      <c r="AJ223" s="94">
        <v>8.6848480000000006</v>
      </c>
      <c r="AK223" s="51">
        <v>5738.15</v>
      </c>
      <c r="AL223" s="89">
        <v>22.078945000000001</v>
      </c>
      <c r="AM223" s="72">
        <v>20732</v>
      </c>
      <c r="AN223" s="89">
        <v>21.278836999999999</v>
      </c>
      <c r="AO223" s="70">
        <v>19650.570313</v>
      </c>
      <c r="AP223" s="89">
        <v>46.458019</v>
      </c>
      <c r="AQ223" s="72">
        <v>2347.3798830000001</v>
      </c>
      <c r="AR223" s="94">
        <v>58.018951000000001</v>
      </c>
      <c r="AS223" s="291">
        <v>1765.869995</v>
      </c>
      <c r="AT223" s="89">
        <v>23.495560000000001</v>
      </c>
      <c r="AU223" s="72">
        <v>48788.441405999998</v>
      </c>
      <c r="AV223" s="89">
        <v>41.974701000000003</v>
      </c>
      <c r="AW223" s="71">
        <v>524.07000700000003</v>
      </c>
      <c r="AX223" s="94">
        <v>25.510411999999999</v>
      </c>
      <c r="AY223" s="51">
        <v>3210.820068</v>
      </c>
      <c r="AZ223" s="94">
        <v>16.816113000000001</v>
      </c>
      <c r="BA223" s="51">
        <v>10880</v>
      </c>
      <c r="BB223" s="89">
        <v>25.832478999999999</v>
      </c>
      <c r="BC223" s="72">
        <v>9016.6396480000003</v>
      </c>
      <c r="BD223" s="89">
        <v>29.666367999999999</v>
      </c>
      <c r="BE223" s="72">
        <v>10040.712890999999</v>
      </c>
      <c r="BF223" s="94">
        <v>22.030149000000002</v>
      </c>
      <c r="BG223" s="291">
        <v>1561.66</v>
      </c>
      <c r="BH223" s="89">
        <v>63.200679999999998</v>
      </c>
      <c r="BI223" s="72">
        <v>7519.95</v>
      </c>
      <c r="BJ223" s="94">
        <v>25.306121999999998</v>
      </c>
      <c r="BK223" s="339">
        <v>56.375458000000002</v>
      </c>
    </row>
    <row r="224" spans="1:63">
      <c r="A224" s="316">
        <v>209</v>
      </c>
      <c r="B224" s="310">
        <v>42887</v>
      </c>
      <c r="C224" s="51">
        <v>2423.41</v>
      </c>
      <c r="D224" s="94">
        <v>212.07730100000001</v>
      </c>
      <c r="E224" s="51">
        <v>21349.63</v>
      </c>
      <c r="F224" s="89">
        <v>182.50277700000001</v>
      </c>
      <c r="G224" s="72">
        <v>6140.419922</v>
      </c>
      <c r="H224" s="94">
        <v>130.17738299999999</v>
      </c>
      <c r="I224" s="51">
        <v>1415.3599850000001</v>
      </c>
      <c r="J224" s="89">
        <v>127.197281</v>
      </c>
      <c r="K224" s="113">
        <v>8.6625239999999994</v>
      </c>
      <c r="L224" s="105">
        <v>25.219062999999998</v>
      </c>
      <c r="M224" s="105">
        <v>58.390796999999999</v>
      </c>
      <c r="N224" s="105">
        <v>19.473047000000001</v>
      </c>
      <c r="O224" s="94">
        <v>69.924339000000003</v>
      </c>
      <c r="P224" s="51">
        <v>25230.410156000002</v>
      </c>
      <c r="Q224" s="89">
        <v>53.596736999999997</v>
      </c>
      <c r="R224" s="113">
        <v>13.195232000000001</v>
      </c>
      <c r="S224" s="105">
        <v>18.184092</v>
      </c>
      <c r="T224" s="94">
        <v>13.569768</v>
      </c>
      <c r="U224" s="51">
        <v>5764</v>
      </c>
      <c r="V224" s="89">
        <v>15.432570999999999</v>
      </c>
      <c r="W224" s="70">
        <v>62900</v>
      </c>
      <c r="X224" s="94">
        <v>21.992836</v>
      </c>
      <c r="Y224" s="69">
        <v>15182.200194999999</v>
      </c>
      <c r="Z224" s="89">
        <v>22.425547000000002</v>
      </c>
      <c r="AA224" s="72">
        <v>3192.4270019999999</v>
      </c>
      <c r="AB224" s="94">
        <v>32.871440999999997</v>
      </c>
      <c r="AC224" s="51">
        <v>5120.6801759999998</v>
      </c>
      <c r="AD224" s="89">
        <v>23.270817000000001</v>
      </c>
      <c r="AE224" s="72">
        <v>12325.120117</v>
      </c>
      <c r="AF224" s="94">
        <v>24.737507000000001</v>
      </c>
      <c r="AG224" s="51">
        <v>25764.580077999999</v>
      </c>
      <c r="AH224" s="89">
        <v>18.009288999999999</v>
      </c>
      <c r="AI224" s="72">
        <v>30921.609375</v>
      </c>
      <c r="AJ224" s="94">
        <v>8.6623579999999993</v>
      </c>
      <c r="AK224" s="51">
        <v>5829.71</v>
      </c>
      <c r="AL224" s="89">
        <v>22.619281999999998</v>
      </c>
      <c r="AM224" s="72">
        <v>20584</v>
      </c>
      <c r="AN224" s="89">
        <v>21.225390999999998</v>
      </c>
      <c r="AO224" s="70">
        <v>20033.429688</v>
      </c>
      <c r="AP224" s="89">
        <v>46.771858000000002</v>
      </c>
      <c r="AQ224" s="72">
        <v>2391.790039</v>
      </c>
      <c r="AR224" s="94">
        <v>58.096057999999999</v>
      </c>
      <c r="AS224" s="291">
        <v>1763.670044</v>
      </c>
      <c r="AT224" s="89">
        <v>23.355623000000001</v>
      </c>
      <c r="AU224" s="72">
        <v>49857.488280999998</v>
      </c>
      <c r="AV224" s="89">
        <v>43.861201999999999</v>
      </c>
      <c r="AW224" s="71">
        <v>507.14999399999999</v>
      </c>
      <c r="AX224" s="94">
        <v>25.059972999999999</v>
      </c>
      <c r="AY224" s="51">
        <v>3226.4799800000001</v>
      </c>
      <c r="AZ224" s="94">
        <v>16.76642</v>
      </c>
      <c r="BA224" s="51">
        <v>10444.5</v>
      </c>
      <c r="BB224" s="89">
        <v>25.422201000000001</v>
      </c>
      <c r="BC224" s="72">
        <v>8906.8896480000003</v>
      </c>
      <c r="BD224" s="89">
        <v>29.139799</v>
      </c>
      <c r="BE224" s="72">
        <v>10395.070313</v>
      </c>
      <c r="BF224" s="94">
        <v>22.914434</v>
      </c>
      <c r="BG224" s="291">
        <v>1574.74</v>
      </c>
      <c r="BH224" s="89">
        <v>63.022815999999999</v>
      </c>
      <c r="BI224" s="72">
        <v>7312.72</v>
      </c>
      <c r="BJ224" s="94">
        <v>24.370218000000001</v>
      </c>
      <c r="BK224" s="339">
        <v>56.195259</v>
      </c>
    </row>
    <row r="225" spans="1:63">
      <c r="A225" s="316">
        <v>210</v>
      </c>
      <c r="B225" s="310">
        <v>42917</v>
      </c>
      <c r="C225" s="51">
        <v>2470.3000000000002</v>
      </c>
      <c r="D225" s="94">
        <v>217.491837</v>
      </c>
      <c r="E225" s="51">
        <v>21891.119999999999</v>
      </c>
      <c r="F225" s="89">
        <v>187.52140800000001</v>
      </c>
      <c r="G225" s="72">
        <v>6348.1201170000004</v>
      </c>
      <c r="H225" s="94">
        <v>135.833359</v>
      </c>
      <c r="I225" s="51">
        <v>1425.1400149999999</v>
      </c>
      <c r="J225" s="89">
        <v>127.72983600000001</v>
      </c>
      <c r="K225" s="113">
        <v>8.6963570000000008</v>
      </c>
      <c r="L225" s="105">
        <v>25.538264999999999</v>
      </c>
      <c r="M225" s="105">
        <v>59.134731000000002</v>
      </c>
      <c r="N225" s="105">
        <v>19.719669</v>
      </c>
      <c r="O225" s="94">
        <v>70.894256999999996</v>
      </c>
      <c r="P225" s="51">
        <v>25685.189452999999</v>
      </c>
      <c r="Q225" s="89">
        <v>54.834290000000003</v>
      </c>
      <c r="R225" s="113">
        <v>13.790770999999999</v>
      </c>
      <c r="S225" s="105">
        <v>18.657399999999999</v>
      </c>
      <c r="T225" s="94">
        <v>14.108639999999999</v>
      </c>
      <c r="U225" s="51">
        <v>5773.8999020000001</v>
      </c>
      <c r="V225" s="89">
        <v>16.507494000000001</v>
      </c>
      <c r="W225" s="70">
        <v>65920</v>
      </c>
      <c r="X225" s="94">
        <v>24.548781999999999</v>
      </c>
      <c r="Y225" s="69">
        <v>15143.900390999999</v>
      </c>
      <c r="Z225" s="89">
        <v>23.571200999999999</v>
      </c>
      <c r="AA225" s="72">
        <v>3273.0280760000001</v>
      </c>
      <c r="AB225" s="94">
        <v>35.369166999999997</v>
      </c>
      <c r="AC225" s="51">
        <v>5093.7700199999999</v>
      </c>
      <c r="AD225" s="89">
        <v>24.228811</v>
      </c>
      <c r="AE225" s="72">
        <v>12118.25</v>
      </c>
      <c r="AF225" s="94">
        <v>25.581054999999999</v>
      </c>
      <c r="AG225" s="51">
        <v>27323.990234000001</v>
      </c>
      <c r="AH225" s="89">
        <v>18.977083</v>
      </c>
      <c r="AI225" s="72">
        <v>32514.939452999999</v>
      </c>
      <c r="AJ225" s="94">
        <v>9.1796539999999993</v>
      </c>
      <c r="AK225" s="51">
        <v>5840.94</v>
      </c>
      <c r="AL225" s="89">
        <v>22.610946999999999</v>
      </c>
      <c r="AM225" s="72">
        <v>21487</v>
      </c>
      <c r="AN225" s="89">
        <v>23.130478</v>
      </c>
      <c r="AO225" s="70">
        <v>19925.179688</v>
      </c>
      <c r="AP225" s="89">
        <v>48.046967000000002</v>
      </c>
      <c r="AQ225" s="72">
        <v>2402.709961</v>
      </c>
      <c r="AR225" s="94">
        <v>59.715297999999997</v>
      </c>
      <c r="AS225" s="291">
        <v>1760.030029</v>
      </c>
      <c r="AT225" s="89">
        <v>23.593838000000002</v>
      </c>
      <c r="AU225" s="72">
        <v>51011.871094000002</v>
      </c>
      <c r="AV225" s="89">
        <v>46.278106999999999</v>
      </c>
      <c r="AW225" s="71">
        <v>525.44000200000005</v>
      </c>
      <c r="AX225" s="94">
        <v>26.950115</v>
      </c>
      <c r="AY225" s="51">
        <v>3329.5200199999999</v>
      </c>
      <c r="AZ225" s="94">
        <v>17.831593000000002</v>
      </c>
      <c r="BA225" s="51">
        <v>10502.200194999999</v>
      </c>
      <c r="BB225" s="89">
        <v>26.668844</v>
      </c>
      <c r="BC225" s="72">
        <v>9055</v>
      </c>
      <c r="BD225" s="89">
        <v>29.898104</v>
      </c>
      <c r="BE225" s="72">
        <v>10427.330078000001</v>
      </c>
      <c r="BF225" s="94">
        <v>23.452691999999999</v>
      </c>
      <c r="BG225" s="291">
        <v>1576.08</v>
      </c>
      <c r="BH225" s="89">
        <v>65.05941</v>
      </c>
      <c r="BI225" s="72">
        <v>7372</v>
      </c>
      <c r="BJ225" s="94">
        <v>25.498114000000001</v>
      </c>
      <c r="BK225" s="339">
        <v>58.372196000000002</v>
      </c>
    </row>
    <row r="226" spans="1:63">
      <c r="A226" s="316">
        <v>211</v>
      </c>
      <c r="B226" s="310">
        <v>42948</v>
      </c>
      <c r="C226" s="51">
        <v>2471.65</v>
      </c>
      <c r="D226" s="94">
        <v>218.12640400000001</v>
      </c>
      <c r="E226" s="51">
        <v>21948.1</v>
      </c>
      <c r="F226" s="89">
        <v>188.430252</v>
      </c>
      <c r="G226" s="72">
        <v>6428.6601559999999</v>
      </c>
      <c r="H226" s="94">
        <v>138.64996300000001</v>
      </c>
      <c r="I226" s="51">
        <v>1405.280029</v>
      </c>
      <c r="J226" s="89">
        <v>126.667992</v>
      </c>
      <c r="K226" s="113">
        <v>8.7706590000000002</v>
      </c>
      <c r="L226" s="105">
        <v>25.169266</v>
      </c>
      <c r="M226" s="105">
        <v>58.576511000000004</v>
      </c>
      <c r="N226" s="105">
        <v>19.509996000000001</v>
      </c>
      <c r="O226" s="94">
        <v>70.605216999999996</v>
      </c>
      <c r="P226" s="51">
        <v>25657.960938</v>
      </c>
      <c r="Q226" s="89">
        <v>54.914295000000003</v>
      </c>
      <c r="R226" s="113">
        <v>13.878762</v>
      </c>
      <c r="S226" s="105">
        <v>18.836493000000001</v>
      </c>
      <c r="T226" s="94">
        <v>14.348140000000001</v>
      </c>
      <c r="U226" s="51">
        <v>5776.2998049999997</v>
      </c>
      <c r="V226" s="89">
        <v>16.471133999999999</v>
      </c>
      <c r="W226" s="70">
        <v>70835</v>
      </c>
      <c r="X226" s="94">
        <v>25.977547000000001</v>
      </c>
      <c r="Y226" s="69">
        <v>15211.900390999999</v>
      </c>
      <c r="Z226" s="89">
        <v>23.545856000000001</v>
      </c>
      <c r="AA226" s="72">
        <v>3360.8100589999999</v>
      </c>
      <c r="AB226" s="94">
        <v>36.782600000000002</v>
      </c>
      <c r="AC226" s="51">
        <v>5085.5898440000001</v>
      </c>
      <c r="AD226" s="89">
        <v>24.442785000000001</v>
      </c>
      <c r="AE226" s="72">
        <v>12055.839844</v>
      </c>
      <c r="AF226" s="94">
        <v>25.622705</v>
      </c>
      <c r="AG226" s="51">
        <v>27970.300781000002</v>
      </c>
      <c r="AH226" s="89">
        <v>19.297540999999999</v>
      </c>
      <c r="AI226" s="72">
        <v>31730.490234000001</v>
      </c>
      <c r="AJ226" s="94">
        <v>8.9997249999999998</v>
      </c>
      <c r="AK226" s="51">
        <v>5864.06</v>
      </c>
      <c r="AL226" s="89">
        <v>22.619357999999998</v>
      </c>
      <c r="AM226" s="72">
        <v>21670</v>
      </c>
      <c r="AN226" s="89">
        <v>23.542411999999999</v>
      </c>
      <c r="AO226" s="70">
        <v>19646.240234000001</v>
      </c>
      <c r="AP226" s="89">
        <v>48.003101000000001</v>
      </c>
      <c r="AQ226" s="72">
        <v>2363.1899410000001</v>
      </c>
      <c r="AR226" s="94">
        <v>58.661507</v>
      </c>
      <c r="AS226" s="291">
        <v>1773.160034</v>
      </c>
      <c r="AT226" s="89">
        <v>23.779962999999999</v>
      </c>
      <c r="AU226" s="72">
        <v>51210.480469000002</v>
      </c>
      <c r="AV226" s="89">
        <v>46.417853999999998</v>
      </c>
      <c r="AW226" s="71">
        <v>516.03997800000002</v>
      </c>
      <c r="AX226" s="94">
        <v>26.862442000000001</v>
      </c>
      <c r="AY226" s="51">
        <v>3277.26001</v>
      </c>
      <c r="AZ226" s="94">
        <v>17.767014</v>
      </c>
      <c r="BA226" s="51">
        <v>10299.5</v>
      </c>
      <c r="BB226" s="89">
        <v>26.340661999999998</v>
      </c>
      <c r="BC226" s="72">
        <v>8925.4501949999994</v>
      </c>
      <c r="BD226" s="89">
        <v>29.759322999999998</v>
      </c>
      <c r="BE226" s="72">
        <v>10585.780273</v>
      </c>
      <c r="BF226" s="94">
        <v>24.016580999999999</v>
      </c>
      <c r="BG226" s="291">
        <v>1616.16</v>
      </c>
      <c r="BH226" s="89">
        <v>68.028625000000005</v>
      </c>
      <c r="BI226" s="72">
        <v>7430.62</v>
      </c>
      <c r="BJ226" s="94">
        <v>25.288869999999999</v>
      </c>
      <c r="BK226" s="339">
        <v>58.606464000000003</v>
      </c>
    </row>
    <row r="227" spans="1:63">
      <c r="A227" s="316">
        <v>212</v>
      </c>
      <c r="B227" s="310">
        <v>42979</v>
      </c>
      <c r="C227" s="51">
        <v>2519.36</v>
      </c>
      <c r="D227" s="94">
        <v>221.42262299999999</v>
      </c>
      <c r="E227" s="51">
        <v>22405.09</v>
      </c>
      <c r="F227" s="89">
        <v>192.58900499999999</v>
      </c>
      <c r="G227" s="72">
        <v>6495.9599609999996</v>
      </c>
      <c r="H227" s="94">
        <v>137.93869000000001</v>
      </c>
      <c r="I227" s="51">
        <v>1490.8599850000001</v>
      </c>
      <c r="J227" s="89">
        <v>134.32809399999999</v>
      </c>
      <c r="K227" s="113">
        <v>8.7237380000000009</v>
      </c>
      <c r="L227" s="105">
        <v>26.284846999999999</v>
      </c>
      <c r="M227" s="105">
        <v>60.935431999999999</v>
      </c>
      <c r="N227" s="105">
        <v>20.118048000000002</v>
      </c>
      <c r="O227" s="94">
        <v>73.396523000000002</v>
      </c>
      <c r="P227" s="51">
        <v>26233.339843999998</v>
      </c>
      <c r="Q227" s="89">
        <v>56.034453999999997</v>
      </c>
      <c r="R227" s="113">
        <v>14.054746</v>
      </c>
      <c r="S227" s="105">
        <v>19.175485999999999</v>
      </c>
      <c r="T227" s="94">
        <v>14.495101999999999</v>
      </c>
      <c r="U227" s="51">
        <v>5744.8999020000001</v>
      </c>
      <c r="V227" s="89">
        <v>16.318425999999999</v>
      </c>
      <c r="W227" s="70">
        <v>74294</v>
      </c>
      <c r="X227" s="94">
        <v>27.075095999999998</v>
      </c>
      <c r="Y227" s="69">
        <v>15634.900390999999</v>
      </c>
      <c r="Z227" s="89">
        <v>24.449842</v>
      </c>
      <c r="AA227" s="72">
        <v>3348.943115</v>
      </c>
      <c r="AB227" s="94">
        <v>36.616309999999999</v>
      </c>
      <c r="AC227" s="51">
        <v>5329.8100590000004</v>
      </c>
      <c r="AD227" s="89">
        <v>25.43037</v>
      </c>
      <c r="AE227" s="72">
        <v>12828.860352</v>
      </c>
      <c r="AF227" s="94">
        <v>27.013794000000001</v>
      </c>
      <c r="AG227" s="51">
        <v>27554.300781000002</v>
      </c>
      <c r="AH227" s="89">
        <v>19.297540999999999</v>
      </c>
      <c r="AI227" s="72">
        <v>31283.720702999999</v>
      </c>
      <c r="AJ227" s="94">
        <v>8.6077349999999999</v>
      </c>
      <c r="AK227" s="51">
        <v>5900.85</v>
      </c>
      <c r="AL227" s="89">
        <v>22.459478000000001</v>
      </c>
      <c r="AM227" s="72">
        <v>22696</v>
      </c>
      <c r="AN227" s="89">
        <v>24.37405</v>
      </c>
      <c r="AO227" s="70">
        <v>20356.279297000001</v>
      </c>
      <c r="AP227" s="89">
        <v>48.880516</v>
      </c>
      <c r="AQ227" s="72">
        <v>2394.469971</v>
      </c>
      <c r="AR227" s="94">
        <v>59.166984999999997</v>
      </c>
      <c r="AS227" s="291">
        <v>1755.579956</v>
      </c>
      <c r="AT227" s="89">
        <v>24.115002</v>
      </c>
      <c r="AU227" s="72">
        <v>50346.058594000002</v>
      </c>
      <c r="AV227" s="89">
        <v>44.888950000000001</v>
      </c>
      <c r="AW227" s="71">
        <v>537.05999799999995</v>
      </c>
      <c r="AX227" s="94">
        <v>27.519981000000001</v>
      </c>
      <c r="AY227" s="51">
        <v>3219.9099120000001</v>
      </c>
      <c r="AZ227" s="94">
        <v>17.530211999999999</v>
      </c>
      <c r="BA227" s="51">
        <v>10381.5</v>
      </c>
      <c r="BB227" s="89">
        <v>26.364101000000002</v>
      </c>
      <c r="BC227" s="72">
        <v>9157.4599610000005</v>
      </c>
      <c r="BD227" s="89">
        <v>30.383825000000002</v>
      </c>
      <c r="BE227" s="72">
        <v>10329.940430000001</v>
      </c>
      <c r="BF227" s="94">
        <v>23.132299</v>
      </c>
      <c r="BG227" s="291">
        <v>1673.16</v>
      </c>
      <c r="BH227" s="89">
        <v>71.104759000000001</v>
      </c>
      <c r="BI227" s="72">
        <v>7372.76</v>
      </c>
      <c r="BJ227" s="94">
        <v>26.04365</v>
      </c>
      <c r="BK227" s="339">
        <v>59.708309</v>
      </c>
    </row>
    <row r="228" spans="1:63">
      <c r="A228" s="316">
        <v>213</v>
      </c>
      <c r="B228" s="310">
        <v>43009</v>
      </c>
      <c r="C228" s="51">
        <v>2575.2600000000002</v>
      </c>
      <c r="D228" s="94">
        <v>227.76503</v>
      </c>
      <c r="E228" s="51">
        <v>23377.24</v>
      </c>
      <c r="F228" s="89">
        <v>201.44515999999999</v>
      </c>
      <c r="G228" s="72">
        <v>6727.669922</v>
      </c>
      <c r="H228" s="94">
        <v>144.60850500000001</v>
      </c>
      <c r="I228" s="51">
        <v>1502.530029</v>
      </c>
      <c r="J228" s="89">
        <v>135.634705</v>
      </c>
      <c r="K228" s="113">
        <v>8.7334589999999999</v>
      </c>
      <c r="L228" s="105">
        <v>26.630293000000002</v>
      </c>
      <c r="M228" s="105">
        <v>62.101643000000003</v>
      </c>
      <c r="N228" s="105">
        <v>20.343443000000001</v>
      </c>
      <c r="O228" s="94">
        <v>74.631316999999996</v>
      </c>
      <c r="P228" s="51">
        <v>26760.189452999999</v>
      </c>
      <c r="Q228" s="89">
        <v>57.474915000000003</v>
      </c>
      <c r="R228" s="113">
        <v>14.403301000000001</v>
      </c>
      <c r="S228" s="105">
        <v>19.795905999999999</v>
      </c>
      <c r="T228" s="94">
        <v>15.028530999999999</v>
      </c>
      <c r="U228" s="51">
        <v>5976.3999020000001</v>
      </c>
      <c r="V228" s="89">
        <v>16.507494000000001</v>
      </c>
      <c r="W228" s="70">
        <v>74308</v>
      </c>
      <c r="X228" s="94">
        <v>26.087948000000001</v>
      </c>
      <c r="Y228" s="69">
        <v>16025.599609000001</v>
      </c>
      <c r="Z228" s="89">
        <v>24.323114</v>
      </c>
      <c r="AA228" s="72">
        <v>3393.3420409999999</v>
      </c>
      <c r="AB228" s="94">
        <v>38.187725</v>
      </c>
      <c r="AC228" s="51">
        <v>5503.2900390000004</v>
      </c>
      <c r="AD228" s="89">
        <v>25.833639000000002</v>
      </c>
      <c r="AE228" s="72">
        <v>13229.570313</v>
      </c>
      <c r="AF228" s="94">
        <v>27.546911000000001</v>
      </c>
      <c r="AG228" s="51">
        <v>28245.539063</v>
      </c>
      <c r="AH228" s="89">
        <v>19.289721</v>
      </c>
      <c r="AI228" s="72">
        <v>33213.128905999998</v>
      </c>
      <c r="AJ228" s="94">
        <v>9.0638520000000007</v>
      </c>
      <c r="AK228" s="51">
        <v>6005.78</v>
      </c>
      <c r="AL228" s="89">
        <v>22.467891999999999</v>
      </c>
      <c r="AM228" s="72">
        <v>22794</v>
      </c>
      <c r="AN228" s="89">
        <v>24.06316</v>
      </c>
      <c r="AO228" s="70">
        <v>22011.609375</v>
      </c>
      <c r="AP228" s="89">
        <v>51.460098000000002</v>
      </c>
      <c r="AQ228" s="72">
        <v>2523.429932</v>
      </c>
      <c r="AR228" s="94">
        <v>64.050445999999994</v>
      </c>
      <c r="AS228" s="291">
        <v>1747.920044</v>
      </c>
      <c r="AT228" s="89">
        <v>23.943760000000001</v>
      </c>
      <c r="AU228" s="72">
        <v>48625.53125</v>
      </c>
      <c r="AV228" s="89">
        <v>41.370826999999998</v>
      </c>
      <c r="AW228" s="71">
        <v>553.38000499999998</v>
      </c>
      <c r="AX228" s="94">
        <v>27.791755999999999</v>
      </c>
      <c r="AY228" s="51">
        <v>3374.080078</v>
      </c>
      <c r="AZ228" s="94">
        <v>18.319541999999998</v>
      </c>
      <c r="BA228" s="51">
        <v>10523.5</v>
      </c>
      <c r="BB228" s="89">
        <v>26.442245</v>
      </c>
      <c r="BC228" s="72">
        <v>9242.1796880000002</v>
      </c>
      <c r="BD228" s="89">
        <v>29.950144000000002</v>
      </c>
      <c r="BE228" s="72">
        <v>10793.799805000001</v>
      </c>
      <c r="BF228" s="94">
        <v>24.413865999999999</v>
      </c>
      <c r="BG228" s="291">
        <v>1721.37</v>
      </c>
      <c r="BH228" s="89">
        <v>72.840209999999999</v>
      </c>
      <c r="BI228" s="72">
        <v>7493.08</v>
      </c>
      <c r="BJ228" s="94">
        <v>26.200581</v>
      </c>
      <c r="BK228" s="339">
        <v>60.992370999999999</v>
      </c>
    </row>
    <row r="229" spans="1:63">
      <c r="A229" s="316">
        <v>214</v>
      </c>
      <c r="B229" s="310">
        <v>43040</v>
      </c>
      <c r="C229" s="51">
        <v>2647.58</v>
      </c>
      <c r="D229" s="94">
        <v>234.72688299999999</v>
      </c>
      <c r="E229" s="51">
        <v>24272.35</v>
      </c>
      <c r="F229" s="89">
        <v>209.55197100000001</v>
      </c>
      <c r="G229" s="72">
        <v>6873.9702150000003</v>
      </c>
      <c r="H229" s="94">
        <v>147.45980800000001</v>
      </c>
      <c r="I229" s="51">
        <v>1544.1400149999999</v>
      </c>
      <c r="J229" s="89">
        <v>139.62394699999999</v>
      </c>
      <c r="K229" s="113">
        <v>8.7188289999999995</v>
      </c>
      <c r="L229" s="105">
        <v>27.466533999999999</v>
      </c>
      <c r="M229" s="105">
        <v>64.017196999999996</v>
      </c>
      <c r="N229" s="105">
        <v>20.878107</v>
      </c>
      <c r="O229" s="94">
        <v>76.769088999999994</v>
      </c>
      <c r="P229" s="51">
        <v>27493.380859000001</v>
      </c>
      <c r="Q229" s="89">
        <v>59.224411000000003</v>
      </c>
      <c r="R229" s="113">
        <v>14.507847999999999</v>
      </c>
      <c r="S229" s="105">
        <v>20.019767999999999</v>
      </c>
      <c r="T229" s="94">
        <v>15.251697999999999</v>
      </c>
      <c r="U229" s="51">
        <v>6023.5</v>
      </c>
      <c r="V229" s="89">
        <v>16.558401</v>
      </c>
      <c r="W229" s="70">
        <v>71971</v>
      </c>
      <c r="X229" s="94">
        <v>25.133274</v>
      </c>
      <c r="Y229" s="69">
        <v>16067.5</v>
      </c>
      <c r="Z229" s="89">
        <v>24.449842</v>
      </c>
      <c r="AA229" s="72">
        <v>3317.1879880000001</v>
      </c>
      <c r="AB229" s="94">
        <v>38.387267999999999</v>
      </c>
      <c r="AC229" s="51">
        <v>5372.7900390000004</v>
      </c>
      <c r="AD229" s="89">
        <v>25.808948999999998</v>
      </c>
      <c r="AE229" s="72">
        <v>13023.980469</v>
      </c>
      <c r="AF229" s="94">
        <v>27.688518999999999</v>
      </c>
      <c r="AG229" s="51">
        <v>29177.349609000001</v>
      </c>
      <c r="AH229" s="89">
        <v>20.055682999999998</v>
      </c>
      <c r="AI229" s="72">
        <v>33149.351562999997</v>
      </c>
      <c r="AJ229" s="94">
        <v>8.8850460000000009</v>
      </c>
      <c r="AK229" s="51">
        <v>5952.14</v>
      </c>
      <c r="AL229" s="89">
        <v>22.451065</v>
      </c>
      <c r="AM229" s="72">
        <v>22368</v>
      </c>
      <c r="AN229" s="89">
        <v>24.10202</v>
      </c>
      <c r="AO229" s="70">
        <v>22724.960938</v>
      </c>
      <c r="AP229" s="89">
        <v>52.565627999999997</v>
      </c>
      <c r="AQ229" s="72">
        <v>2476.3701169999999</v>
      </c>
      <c r="AR229" s="94">
        <v>64.384583000000006</v>
      </c>
      <c r="AS229" s="291">
        <v>1717.8599850000001</v>
      </c>
      <c r="AT229" s="89">
        <v>24.390471000000002</v>
      </c>
      <c r="AU229" s="72">
        <v>47092.441405999998</v>
      </c>
      <c r="AV229" s="89">
        <v>41.255741</v>
      </c>
      <c r="AW229" s="71">
        <v>540.10998500000005</v>
      </c>
      <c r="AX229" s="94">
        <v>27.642719</v>
      </c>
      <c r="AY229" s="51">
        <v>3433.540039</v>
      </c>
      <c r="AZ229" s="94">
        <v>18.972529999999999</v>
      </c>
      <c r="BA229" s="51">
        <v>10211</v>
      </c>
      <c r="BB229" s="89">
        <v>26.285957</v>
      </c>
      <c r="BC229" s="72">
        <v>9318.7695309999999</v>
      </c>
      <c r="BD229" s="89">
        <v>30.340456</v>
      </c>
      <c r="BE229" s="72">
        <v>10560.440430000001</v>
      </c>
      <c r="BF229" s="94">
        <v>23.773081000000001</v>
      </c>
      <c r="BG229" s="291">
        <v>1697.39</v>
      </c>
      <c r="BH229" s="89">
        <v>73.720284000000007</v>
      </c>
      <c r="BI229" s="72">
        <v>7326.67</v>
      </c>
      <c r="BJ229" s="94">
        <v>26.170687000000001</v>
      </c>
      <c r="BK229" s="339">
        <v>62.224358000000002</v>
      </c>
    </row>
    <row r="230" spans="1:63">
      <c r="A230" s="316">
        <v>215</v>
      </c>
      <c r="B230" s="310">
        <v>43070</v>
      </c>
      <c r="C230" s="51">
        <v>2673.61</v>
      </c>
      <c r="D230" s="94">
        <v>236.36540199999999</v>
      </c>
      <c r="E230" s="51">
        <v>24719.22</v>
      </c>
      <c r="F230" s="89">
        <v>213.98155199999999</v>
      </c>
      <c r="G230" s="72">
        <v>6903.3901370000003</v>
      </c>
      <c r="H230" s="94">
        <v>148.03956600000001</v>
      </c>
      <c r="I230" s="51">
        <v>1535.51001</v>
      </c>
      <c r="J230" s="89">
        <v>138.542618</v>
      </c>
      <c r="K230" s="113">
        <v>8.7529970000000006</v>
      </c>
      <c r="L230" s="105">
        <v>27.432048999999999</v>
      </c>
      <c r="M230" s="105">
        <v>63.935875000000003</v>
      </c>
      <c r="N230" s="105">
        <v>19.829746</v>
      </c>
      <c r="O230" s="94">
        <v>76.769088999999994</v>
      </c>
      <c r="P230" s="51">
        <v>27794.169922000001</v>
      </c>
      <c r="Q230" s="89">
        <v>59.536835000000004</v>
      </c>
      <c r="R230" s="113">
        <v>14.668692</v>
      </c>
      <c r="S230" s="105">
        <v>20.026167000000001</v>
      </c>
      <c r="T230" s="94">
        <v>14.375353</v>
      </c>
      <c r="U230" s="51">
        <v>6167.2998049999997</v>
      </c>
      <c r="V230" s="89">
        <v>16.849278999999999</v>
      </c>
      <c r="W230" s="70">
        <v>76402</v>
      </c>
      <c r="X230" s="94">
        <v>26.269791000000001</v>
      </c>
      <c r="Y230" s="69">
        <v>16209.099609000001</v>
      </c>
      <c r="Z230" s="89">
        <v>25.041235</v>
      </c>
      <c r="AA230" s="72">
        <v>3307.1721189999998</v>
      </c>
      <c r="AB230" s="94">
        <v>38.387267999999999</v>
      </c>
      <c r="AC230" s="51">
        <v>5312.5600590000004</v>
      </c>
      <c r="AD230" s="89">
        <v>25.693731</v>
      </c>
      <c r="AE230" s="72">
        <v>12917.639648</v>
      </c>
      <c r="AF230" s="94">
        <v>27.505257</v>
      </c>
      <c r="AG230" s="51">
        <v>29919.150390999999</v>
      </c>
      <c r="AH230" s="89">
        <v>19.868100999999999</v>
      </c>
      <c r="AI230" s="72">
        <v>34056.828125</v>
      </c>
      <c r="AJ230" s="94">
        <v>8.4916739999999997</v>
      </c>
      <c r="AK230" s="51">
        <v>6355.65</v>
      </c>
      <c r="AL230" s="89">
        <v>23.923677000000001</v>
      </c>
      <c r="AM230" s="72">
        <v>21853</v>
      </c>
      <c r="AN230" s="89">
        <v>23.658999999999999</v>
      </c>
      <c r="AO230" s="70">
        <v>22764.939452999999</v>
      </c>
      <c r="AP230" s="89">
        <v>52.583171999999998</v>
      </c>
      <c r="AQ230" s="72">
        <v>2467.48999</v>
      </c>
      <c r="AR230" s="94">
        <v>64.196098000000006</v>
      </c>
      <c r="AS230" s="291">
        <v>1796.8100589999999</v>
      </c>
      <c r="AT230" s="89">
        <v>24.54682</v>
      </c>
      <c r="AU230" s="72">
        <v>49354.421875</v>
      </c>
      <c r="AV230" s="89">
        <v>40.515957</v>
      </c>
      <c r="AW230" s="71">
        <v>544.580017</v>
      </c>
      <c r="AX230" s="94">
        <v>27.818059999999999</v>
      </c>
      <c r="AY230" s="51">
        <v>3402.919922</v>
      </c>
      <c r="AZ230" s="94">
        <v>18.606570999999999</v>
      </c>
      <c r="BA230" s="51">
        <v>10043.900390999999</v>
      </c>
      <c r="BB230" s="89">
        <v>25.606152999999999</v>
      </c>
      <c r="BC230" s="72">
        <v>9381.8701170000004</v>
      </c>
      <c r="BD230" s="89">
        <v>30.860878</v>
      </c>
      <c r="BE230" s="72">
        <v>10642.860352</v>
      </c>
      <c r="BF230" s="94">
        <v>23.202784000000001</v>
      </c>
      <c r="BG230" s="291">
        <v>1753.71</v>
      </c>
      <c r="BH230" s="89">
        <v>76.080855999999997</v>
      </c>
      <c r="BI230" s="72">
        <v>7687.77</v>
      </c>
      <c r="BJ230" s="94">
        <v>26.768533999999999</v>
      </c>
      <c r="BK230" s="339">
        <v>62.545361</v>
      </c>
    </row>
    <row r="231" spans="1:63">
      <c r="A231" s="316">
        <v>216</v>
      </c>
      <c r="B231" s="310">
        <v>43101</v>
      </c>
      <c r="C231" s="51">
        <v>2823.81</v>
      </c>
      <c r="D231" s="94">
        <v>250.96301299999999</v>
      </c>
      <c r="E231" s="51">
        <v>26149.39</v>
      </c>
      <c r="F231" s="89">
        <v>226.66116299999999</v>
      </c>
      <c r="G231" s="72">
        <v>7411.4799800000001</v>
      </c>
      <c r="H231" s="94">
        <v>161.34021000000001</v>
      </c>
      <c r="I231" s="51">
        <v>1574.9799800000001</v>
      </c>
      <c r="J231" s="89">
        <v>142.625</v>
      </c>
      <c r="K231" s="113">
        <v>8.6615859999999998</v>
      </c>
      <c r="L231" s="105">
        <v>28.150116000000001</v>
      </c>
      <c r="M231" s="105">
        <v>66.080673000000004</v>
      </c>
      <c r="N231" s="105">
        <v>22.415984999999999</v>
      </c>
      <c r="O231" s="94">
        <v>79.737717000000004</v>
      </c>
      <c r="P231" s="51">
        <v>29237.480468999998</v>
      </c>
      <c r="Q231" s="89">
        <v>62.987617</v>
      </c>
      <c r="R231" s="113">
        <v>15.636295</v>
      </c>
      <c r="S231" s="105">
        <v>21.486775999999999</v>
      </c>
      <c r="T231" s="94">
        <v>16.577691999999999</v>
      </c>
      <c r="U231" s="51">
        <v>6146.5</v>
      </c>
      <c r="V231" s="89">
        <v>17.710505000000001</v>
      </c>
      <c r="W231" s="70">
        <v>84913</v>
      </c>
      <c r="X231" s="94">
        <v>30.579702000000001</v>
      </c>
      <c r="Y231" s="69">
        <v>15951.700194999999</v>
      </c>
      <c r="Z231" s="89">
        <v>25.5672</v>
      </c>
      <c r="AA231" s="72">
        <v>3480.8330080000001</v>
      </c>
      <c r="AB231" s="94">
        <v>44.662185999999998</v>
      </c>
      <c r="AC231" s="51">
        <v>5481.9301759999998</v>
      </c>
      <c r="AD231" s="89">
        <v>27.513666000000001</v>
      </c>
      <c r="AE231" s="72">
        <v>13189.480469</v>
      </c>
      <c r="AF231" s="94">
        <v>29.236124</v>
      </c>
      <c r="AG231" s="51">
        <v>32887.269530999998</v>
      </c>
      <c r="AH231" s="89">
        <v>21.381333999999999</v>
      </c>
      <c r="AI231" s="72">
        <v>35965.019530999998</v>
      </c>
      <c r="AJ231" s="94">
        <v>9.8190100000000005</v>
      </c>
      <c r="AK231" s="51">
        <v>6605.63</v>
      </c>
      <c r="AL231" s="89">
        <v>25.095631000000001</v>
      </c>
      <c r="AM231" s="72">
        <v>23507</v>
      </c>
      <c r="AN231" s="89">
        <v>26.399622000000001</v>
      </c>
      <c r="AO231" s="70">
        <v>23098.289063</v>
      </c>
      <c r="AP231" s="89">
        <v>55.590069</v>
      </c>
      <c r="AQ231" s="72">
        <v>2566.459961</v>
      </c>
      <c r="AR231" s="94">
        <v>69.021477000000004</v>
      </c>
      <c r="AS231" s="291">
        <v>1868.579956</v>
      </c>
      <c r="AT231" s="89">
        <v>27.744526</v>
      </c>
      <c r="AU231" s="72">
        <v>50456.171875</v>
      </c>
      <c r="AV231" s="89">
        <v>44.097983999999997</v>
      </c>
      <c r="AW231" s="71">
        <v>560.52002000000005</v>
      </c>
      <c r="AX231" s="94">
        <v>29.598009000000001</v>
      </c>
      <c r="AY231" s="51">
        <v>3533.98999</v>
      </c>
      <c r="AZ231" s="94">
        <v>20.237197999999999</v>
      </c>
      <c r="BA231" s="51">
        <v>10451.5</v>
      </c>
      <c r="BB231" s="89">
        <v>28.316734</v>
      </c>
      <c r="BC231" s="72">
        <v>9335.4003909999992</v>
      </c>
      <c r="BD231" s="89">
        <v>32.239989999999999</v>
      </c>
      <c r="BE231" s="72">
        <v>11103.790039</v>
      </c>
      <c r="BF231" s="94">
        <v>25.467393999999999</v>
      </c>
      <c r="BG231" s="291">
        <v>1826.86</v>
      </c>
      <c r="BH231" s="89">
        <v>82.527878000000001</v>
      </c>
      <c r="BI231" s="72">
        <v>7533.55</v>
      </c>
      <c r="BJ231" s="94">
        <v>28.29365</v>
      </c>
      <c r="BK231" s="339">
        <v>66.725821999999994</v>
      </c>
    </row>
    <row r="232" spans="1:63">
      <c r="A232" s="316">
        <v>217</v>
      </c>
      <c r="B232" s="310">
        <v>43132</v>
      </c>
      <c r="C232" s="51">
        <v>2713.83</v>
      </c>
      <c r="D232" s="94">
        <v>241.838043</v>
      </c>
      <c r="E232" s="51">
        <v>25029.200000000001</v>
      </c>
      <c r="F232" s="89">
        <v>217.036484</v>
      </c>
      <c r="G232" s="72">
        <v>7273.0097660000001</v>
      </c>
      <c r="H232" s="94">
        <v>159.25441000000001</v>
      </c>
      <c r="I232" s="51">
        <v>1512.4499510000001</v>
      </c>
      <c r="J232" s="89">
        <v>137.14292900000001</v>
      </c>
      <c r="K232" s="113">
        <v>8.5732529999999993</v>
      </c>
      <c r="L232" s="105">
        <v>26.805499999999999</v>
      </c>
      <c r="M232" s="105">
        <v>63.392741999999998</v>
      </c>
      <c r="N232" s="105">
        <v>21.289265</v>
      </c>
      <c r="O232" s="94">
        <v>76.706619000000003</v>
      </c>
      <c r="P232" s="51">
        <v>28117.019531000002</v>
      </c>
      <c r="Q232" s="89">
        <v>60.647114000000002</v>
      </c>
      <c r="R232" s="113">
        <v>14.832560000000001</v>
      </c>
      <c r="S232" s="105">
        <v>20.547218000000001</v>
      </c>
      <c r="T232" s="94">
        <v>15.971904</v>
      </c>
      <c r="U232" s="51">
        <v>6117.2998049999997</v>
      </c>
      <c r="V232" s="89">
        <v>17.002676000000001</v>
      </c>
      <c r="W232" s="70">
        <v>85481</v>
      </c>
      <c r="X232" s="94">
        <v>29.851143</v>
      </c>
      <c r="Y232" s="69">
        <v>15442.700194999999</v>
      </c>
      <c r="Z232" s="89">
        <v>23.778866000000001</v>
      </c>
      <c r="AA232" s="72">
        <v>3259.4079590000001</v>
      </c>
      <c r="AB232" s="94">
        <v>40.040787000000002</v>
      </c>
      <c r="AC232" s="51">
        <v>5320.4902339999999</v>
      </c>
      <c r="AD232" s="89">
        <v>26.110327000000002</v>
      </c>
      <c r="AE232" s="72">
        <v>12435.849609000001</v>
      </c>
      <c r="AF232" s="94">
        <v>27.081613999999998</v>
      </c>
      <c r="AG232" s="51">
        <v>30844.720702999999</v>
      </c>
      <c r="AH232" s="89">
        <v>20.561449</v>
      </c>
      <c r="AI232" s="72">
        <v>34184.039062999997</v>
      </c>
      <c r="AJ232" s="94">
        <v>9.2885449999999992</v>
      </c>
      <c r="AK232" s="51">
        <v>6597.22</v>
      </c>
      <c r="AL232" s="89">
        <v>24.101572000000001</v>
      </c>
      <c r="AM232" s="72">
        <v>22608</v>
      </c>
      <c r="AN232" s="89">
        <v>24.781880999999998</v>
      </c>
      <c r="AO232" s="70">
        <v>22068.240234000001</v>
      </c>
      <c r="AP232" s="89">
        <v>53.938442000000002</v>
      </c>
      <c r="AQ232" s="72">
        <v>2427.360107</v>
      </c>
      <c r="AR232" s="94">
        <v>63.596085000000002</v>
      </c>
      <c r="AS232" s="291">
        <v>1856.1999510000001</v>
      </c>
      <c r="AT232" s="89">
        <v>27.253681</v>
      </c>
      <c r="AU232" s="72">
        <v>47437.929687999997</v>
      </c>
      <c r="AV232" s="89">
        <v>41.440987</v>
      </c>
      <c r="AW232" s="71">
        <v>535.580017</v>
      </c>
      <c r="AX232" s="94">
        <v>28.046254999999999</v>
      </c>
      <c r="AY232" s="51">
        <v>3517.9399410000001</v>
      </c>
      <c r="AZ232" s="94">
        <v>19.626852</v>
      </c>
      <c r="BA232" s="51">
        <v>9840.2998050000006</v>
      </c>
      <c r="BB232" s="89">
        <v>26.122004</v>
      </c>
      <c r="BC232" s="72">
        <v>8906.3798829999996</v>
      </c>
      <c r="BD232" s="89">
        <v>30.288414</v>
      </c>
      <c r="BE232" s="72">
        <v>10815.469727</v>
      </c>
      <c r="BF232" s="94">
        <v>24.155799999999999</v>
      </c>
      <c r="BG232" s="291">
        <v>1830.13</v>
      </c>
      <c r="BH232" s="89">
        <v>83.264968999999994</v>
      </c>
      <c r="BI232" s="72">
        <v>7231.91</v>
      </c>
      <c r="BJ232" s="94">
        <v>26.397758</v>
      </c>
      <c r="BK232" s="339">
        <v>63.739811000000003</v>
      </c>
    </row>
    <row r="233" spans="1:63">
      <c r="A233" s="316">
        <v>218</v>
      </c>
      <c r="B233" s="310">
        <v>43160</v>
      </c>
      <c r="C233" s="51">
        <v>2640.87</v>
      </c>
      <c r="D233" s="94">
        <v>234.27076700000001</v>
      </c>
      <c r="E233" s="51">
        <v>24103.11</v>
      </c>
      <c r="F233" s="89">
        <v>209.939178</v>
      </c>
      <c r="G233" s="72">
        <v>7063.4501950000003</v>
      </c>
      <c r="H233" s="94">
        <v>152.51126099999999</v>
      </c>
      <c r="I233" s="51">
        <v>1529.4300539999999</v>
      </c>
      <c r="J233" s="89">
        <v>138.49292</v>
      </c>
      <c r="K233" s="113">
        <v>8.6232729999999993</v>
      </c>
      <c r="L233" s="105">
        <v>26.918275999999999</v>
      </c>
      <c r="M233" s="105">
        <v>63.928534999999997</v>
      </c>
      <c r="N233" s="105">
        <v>20.686475999999999</v>
      </c>
      <c r="O233" s="94">
        <v>77.034308999999993</v>
      </c>
      <c r="P233" s="51">
        <v>27410.720702999999</v>
      </c>
      <c r="Q233" s="89">
        <v>59.212299000000002</v>
      </c>
      <c r="R233" s="113">
        <v>14.702662</v>
      </c>
      <c r="S233" s="105">
        <v>20.365787999999998</v>
      </c>
      <c r="T233" s="94">
        <v>15.733083000000001</v>
      </c>
      <c r="U233" s="51">
        <v>5868.8999020000001</v>
      </c>
      <c r="V233" s="89">
        <v>16.40662</v>
      </c>
      <c r="W233" s="70">
        <v>85366</v>
      </c>
      <c r="X233" s="94">
        <v>29.457329000000001</v>
      </c>
      <c r="Y233" s="69">
        <v>15367.299805000001</v>
      </c>
      <c r="Z233" s="89">
        <v>23.582063999999999</v>
      </c>
      <c r="AA233" s="72">
        <v>3168.8969729999999</v>
      </c>
      <c r="AB233" s="94">
        <v>40.057746999999999</v>
      </c>
      <c r="AC233" s="51">
        <v>5167.2998049999997</v>
      </c>
      <c r="AD233" s="89">
        <v>25.920465</v>
      </c>
      <c r="AE233" s="72">
        <v>12096.730469</v>
      </c>
      <c r="AF233" s="94">
        <v>26.755935999999998</v>
      </c>
      <c r="AG233" s="51">
        <v>30093.380859000001</v>
      </c>
      <c r="AH233" s="89">
        <v>20.344421000000001</v>
      </c>
      <c r="AI233" s="72">
        <v>32968.679687999997</v>
      </c>
      <c r="AJ233" s="94">
        <v>8.8879889999999993</v>
      </c>
      <c r="AK233" s="51">
        <v>6188.99</v>
      </c>
      <c r="AL233" s="89">
        <v>22.711586</v>
      </c>
      <c r="AM233" s="72">
        <v>22411</v>
      </c>
      <c r="AN233" s="89">
        <v>25.125753</v>
      </c>
      <c r="AO233" s="70">
        <v>21454.300781000002</v>
      </c>
      <c r="AP233" s="89">
        <v>53.593989999999998</v>
      </c>
      <c r="AQ233" s="72">
        <v>2445.8500979999999</v>
      </c>
      <c r="AR233" s="94">
        <v>66.560196000000005</v>
      </c>
      <c r="AS233" s="291">
        <v>1863.459961</v>
      </c>
      <c r="AT233" s="89">
        <v>28.157461000000001</v>
      </c>
      <c r="AU233" s="72">
        <v>46124.851562999997</v>
      </c>
      <c r="AV233" s="89">
        <v>42.777782000000002</v>
      </c>
      <c r="AW233" s="71">
        <v>529.52002000000005</v>
      </c>
      <c r="AX233" s="94">
        <v>28.187322999999999</v>
      </c>
      <c r="AY233" s="51">
        <v>3427.969971</v>
      </c>
      <c r="AZ233" s="94">
        <v>19.612143</v>
      </c>
      <c r="BA233" s="51">
        <v>9600.4003909999992</v>
      </c>
      <c r="BB233" s="89">
        <v>25.851641000000001</v>
      </c>
      <c r="BC233" s="72">
        <v>8740.9697269999997</v>
      </c>
      <c r="BD233" s="89">
        <v>29.811363</v>
      </c>
      <c r="BE233" s="72">
        <v>10906.219727</v>
      </c>
      <c r="BF233" s="94">
        <v>25.269666999999998</v>
      </c>
      <c r="BG233" s="291">
        <v>1776.26</v>
      </c>
      <c r="BH233" s="89">
        <v>82.569282999999999</v>
      </c>
      <c r="BI233" s="72">
        <v>7056.61</v>
      </c>
      <c r="BJ233" s="94">
        <v>26.458674999999999</v>
      </c>
      <c r="BK233" s="339">
        <v>62.785328</v>
      </c>
    </row>
    <row r="234" spans="1:63">
      <c r="A234" s="316">
        <v>219</v>
      </c>
      <c r="B234" s="310">
        <v>43191</v>
      </c>
      <c r="C234" s="51">
        <v>2648.05</v>
      </c>
      <c r="D234" s="94">
        <v>236.42463699999999</v>
      </c>
      <c r="E234" s="51">
        <v>24163.15</v>
      </c>
      <c r="F234" s="89">
        <v>210.44464099999999</v>
      </c>
      <c r="G234" s="72">
        <v>7066.2700199999999</v>
      </c>
      <c r="H234" s="94">
        <v>153.531387</v>
      </c>
      <c r="I234" s="51">
        <v>1541.880005</v>
      </c>
      <c r="J234" s="89">
        <v>140.17491100000001</v>
      </c>
      <c r="K234" s="113">
        <v>8.5542870000000004</v>
      </c>
      <c r="L234" s="105">
        <v>27.121502</v>
      </c>
      <c r="M234" s="105">
        <v>64.312363000000005</v>
      </c>
      <c r="N234" s="105">
        <v>20.889285999999998</v>
      </c>
      <c r="O234" s="94">
        <v>77.452254999999994</v>
      </c>
      <c r="P234" s="51">
        <v>27520.949218999998</v>
      </c>
      <c r="Q234" s="89">
        <v>59.663311</v>
      </c>
      <c r="R234" s="113">
        <v>14.85994</v>
      </c>
      <c r="S234" s="105">
        <v>20.352827000000001</v>
      </c>
      <c r="T234" s="94">
        <v>15.861229</v>
      </c>
      <c r="U234" s="51">
        <v>6071.6000979999999</v>
      </c>
      <c r="V234" s="89">
        <v>16.533280999999999</v>
      </c>
      <c r="W234" s="70">
        <v>86115</v>
      </c>
      <c r="X234" s="94">
        <v>27.763926999999999</v>
      </c>
      <c r="Y234" s="69">
        <v>15607.900390999999</v>
      </c>
      <c r="Z234" s="89">
        <v>24.069790000000001</v>
      </c>
      <c r="AA234" s="72">
        <v>3082.2319339999999</v>
      </c>
      <c r="AB234" s="94">
        <v>39.794888</v>
      </c>
      <c r="AC234" s="51">
        <v>5520.5</v>
      </c>
      <c r="AD234" s="89">
        <v>26.977097000000001</v>
      </c>
      <c r="AE234" s="72">
        <v>12612.110352</v>
      </c>
      <c r="AF234" s="94">
        <v>27.106674000000002</v>
      </c>
      <c r="AG234" s="51">
        <v>30808.449218999998</v>
      </c>
      <c r="AH234" s="89">
        <v>20.665949000000001</v>
      </c>
      <c r="AI234" s="72">
        <v>35160.359375</v>
      </c>
      <c r="AJ234" s="94">
        <v>9.1008969999999998</v>
      </c>
      <c r="AK234" s="51">
        <v>5994.6</v>
      </c>
      <c r="AL234" s="89">
        <v>21.363714000000002</v>
      </c>
      <c r="AM234" s="72">
        <v>23979</v>
      </c>
      <c r="AN234" s="89">
        <v>26.235502</v>
      </c>
      <c r="AO234" s="70">
        <v>22467.869140999999</v>
      </c>
      <c r="AP234" s="89">
        <v>53.558658999999999</v>
      </c>
      <c r="AQ234" s="72">
        <v>2515.3798830000001</v>
      </c>
      <c r="AR234" s="94">
        <v>66.692520000000002</v>
      </c>
      <c r="AS234" s="291">
        <v>1870.369995</v>
      </c>
      <c r="AT234" s="89">
        <v>27.316006000000002</v>
      </c>
      <c r="AU234" s="72">
        <v>48358.160155999998</v>
      </c>
      <c r="AV234" s="89">
        <v>42.844200000000001</v>
      </c>
      <c r="AW234" s="71">
        <v>555.72997999999995</v>
      </c>
      <c r="AX234" s="94">
        <v>28.328389999999999</v>
      </c>
      <c r="AY234" s="53">
        <v>3613.929932</v>
      </c>
      <c r="AZ234" s="94">
        <v>20.487223</v>
      </c>
      <c r="BA234" s="51">
        <v>9980.5996090000008</v>
      </c>
      <c r="BB234" s="89">
        <v>26.448035999999998</v>
      </c>
      <c r="BC234" s="72">
        <v>8886.2597659999992</v>
      </c>
      <c r="BD234" s="89">
        <v>29.525138999999999</v>
      </c>
      <c r="BE234" s="72">
        <v>10657.879883</v>
      </c>
      <c r="BF234" s="94">
        <v>23.925115999999999</v>
      </c>
      <c r="BG234" s="291">
        <v>1780.11</v>
      </c>
      <c r="BH234" s="89">
        <v>80.722465999999997</v>
      </c>
      <c r="BI234" s="82">
        <v>7509.3</v>
      </c>
      <c r="BJ234" s="94">
        <v>27.600771000000002</v>
      </c>
      <c r="BK234" s="339">
        <v>63.039268</v>
      </c>
    </row>
    <row r="235" spans="1:63">
      <c r="A235" s="316">
        <v>220</v>
      </c>
      <c r="B235" s="310">
        <v>43221</v>
      </c>
      <c r="C235" s="51">
        <v>2705.27</v>
      </c>
      <c r="D235" s="94">
        <v>242.17193599999999</v>
      </c>
      <c r="E235" s="51">
        <v>24415.84</v>
      </c>
      <c r="F235" s="89">
        <v>212.85871900000001</v>
      </c>
      <c r="G235" s="72">
        <v>7442.1201170000004</v>
      </c>
      <c r="H235" s="94">
        <v>162.24113500000001</v>
      </c>
      <c r="I235" s="51">
        <v>1633.6099850000001</v>
      </c>
      <c r="J235" s="89">
        <v>148.81474299999999</v>
      </c>
      <c r="K235" s="113">
        <v>8.6061709999999998</v>
      </c>
      <c r="L235" s="105">
        <v>28.340835999999999</v>
      </c>
      <c r="M235" s="105">
        <v>67.572136</v>
      </c>
      <c r="N235" s="105">
        <v>21.05829</v>
      </c>
      <c r="O235" s="94">
        <v>81.176979000000003</v>
      </c>
      <c r="P235" s="51">
        <v>28218.460938</v>
      </c>
      <c r="Q235" s="89">
        <v>61.328628999999999</v>
      </c>
      <c r="R235" s="113">
        <v>14.575108999999999</v>
      </c>
      <c r="S235" s="105">
        <v>20.579616999999999</v>
      </c>
      <c r="T235" s="94">
        <v>16.303923000000001</v>
      </c>
      <c r="U235" s="51">
        <v>6123.5</v>
      </c>
      <c r="V235" s="89">
        <v>16.816410000000001</v>
      </c>
      <c r="W235" s="70">
        <v>76754</v>
      </c>
      <c r="X235" s="94">
        <v>23.379459000000001</v>
      </c>
      <c r="Y235" s="69">
        <v>16061.5</v>
      </c>
      <c r="Z235" s="89">
        <v>24.591743000000001</v>
      </c>
      <c r="AA235" s="72">
        <v>3095.4741210000002</v>
      </c>
      <c r="AB235" s="94">
        <v>39.599842000000002</v>
      </c>
      <c r="AC235" s="51">
        <v>5398.3999020000001</v>
      </c>
      <c r="AD235" s="89">
        <v>26.267174000000001</v>
      </c>
      <c r="AE235" s="72">
        <v>12604.889648</v>
      </c>
      <c r="AF235" s="94">
        <v>26.421904000000001</v>
      </c>
      <c r="AG235" s="51">
        <v>30468.560547000001</v>
      </c>
      <c r="AH235" s="89">
        <v>20.891007999999999</v>
      </c>
      <c r="AI235" s="72">
        <v>35322.378905999998</v>
      </c>
      <c r="AJ235" s="94">
        <v>9.1824600000000007</v>
      </c>
      <c r="AK235" s="51">
        <v>5983.59</v>
      </c>
      <c r="AL235" s="89">
        <v>21.498505000000002</v>
      </c>
      <c r="AM235" s="72">
        <v>21784</v>
      </c>
      <c r="AN235" s="89">
        <v>23.672131</v>
      </c>
      <c r="AO235" s="70">
        <v>22201.820313</v>
      </c>
      <c r="AP235" s="89">
        <v>52.763756000000001</v>
      </c>
      <c r="AQ235" s="72">
        <v>2423.01001</v>
      </c>
      <c r="AR235" s="94">
        <v>63.640194000000001</v>
      </c>
      <c r="AS235" s="291">
        <v>1740.619995</v>
      </c>
      <c r="AT235" s="89">
        <v>25.446114000000001</v>
      </c>
      <c r="AU235" s="72">
        <v>44662.550780999998</v>
      </c>
      <c r="AV235" s="89">
        <v>37.098438000000002</v>
      </c>
      <c r="AW235" s="71">
        <v>552.84997599999997</v>
      </c>
      <c r="AX235" s="94">
        <v>27.64068</v>
      </c>
      <c r="AY235" s="53">
        <v>3428.179932</v>
      </c>
      <c r="AZ235" s="94">
        <v>19.435652000000001</v>
      </c>
      <c r="BA235" s="51">
        <v>9465.5</v>
      </c>
      <c r="BB235" s="89">
        <v>24.261263</v>
      </c>
      <c r="BC235" s="72">
        <v>8456.9501949999994</v>
      </c>
      <c r="BD235" s="89">
        <v>28.857267</v>
      </c>
      <c r="BE235" s="72">
        <v>10874.959961</v>
      </c>
      <c r="BF235" s="94">
        <v>24.142616</v>
      </c>
      <c r="BG235" s="291">
        <v>1726.97</v>
      </c>
      <c r="BH235" s="89">
        <v>77.898360999999994</v>
      </c>
      <c r="BI235" s="82">
        <v>7678.2</v>
      </c>
      <c r="BJ235" s="94">
        <v>27.433268000000002</v>
      </c>
      <c r="BK235" s="339">
        <v>63.337009000000002</v>
      </c>
    </row>
    <row r="236" spans="1:63">
      <c r="A236" s="316">
        <v>221</v>
      </c>
      <c r="B236" s="310">
        <v>43252</v>
      </c>
      <c r="C236" s="51">
        <v>2718.37</v>
      </c>
      <c r="D236" s="94">
        <v>242.47586100000001</v>
      </c>
      <c r="E236" s="51">
        <v>24271.41</v>
      </c>
      <c r="F236" s="89">
        <v>212.19172699999999</v>
      </c>
      <c r="G236" s="72">
        <v>7510.2998049999997</v>
      </c>
      <c r="H236" s="94">
        <v>163.74838299999999</v>
      </c>
      <c r="I236" s="51">
        <v>1643.0699460000001</v>
      </c>
      <c r="J236" s="89">
        <v>149.72903400000001</v>
      </c>
      <c r="K236" s="113">
        <v>8.6086290000000005</v>
      </c>
      <c r="L236" s="105">
        <v>28.340835999999999</v>
      </c>
      <c r="M236" s="105">
        <v>67.918143999999998</v>
      </c>
      <c r="N236" s="105">
        <v>20.956890000000001</v>
      </c>
      <c r="O236" s="94">
        <v>81.624336</v>
      </c>
      <c r="P236" s="51">
        <v>28394.130859000001</v>
      </c>
      <c r="Q236" s="89">
        <v>61.499664000000003</v>
      </c>
      <c r="R236" s="113">
        <v>14.119384999999999</v>
      </c>
      <c r="S236" s="105">
        <v>20.430582000000001</v>
      </c>
      <c r="T236" s="94">
        <v>16.280624</v>
      </c>
      <c r="U236" s="51">
        <v>6289.7001950000003</v>
      </c>
      <c r="V236" s="89">
        <v>16.846212000000001</v>
      </c>
      <c r="W236" s="70">
        <v>72763</v>
      </c>
      <c r="X236" s="94">
        <v>21.036261</v>
      </c>
      <c r="Y236" s="69">
        <v>16277.700194999999</v>
      </c>
      <c r="Z236" s="89">
        <v>24.394940999999999</v>
      </c>
      <c r="AA236" s="72">
        <v>2847.4179690000001</v>
      </c>
      <c r="AB236" s="94">
        <v>36.436954</v>
      </c>
      <c r="AC236" s="51">
        <v>5323.5297849999997</v>
      </c>
      <c r="AD236" s="89">
        <v>25.194033000000001</v>
      </c>
      <c r="AE236" s="72">
        <v>12306</v>
      </c>
      <c r="AF236" s="94">
        <v>25.035675000000001</v>
      </c>
      <c r="AG236" s="51">
        <v>28955.109375</v>
      </c>
      <c r="AH236" s="89">
        <v>19.460229999999999</v>
      </c>
      <c r="AI236" s="72">
        <v>35423.480469000002</v>
      </c>
      <c r="AJ236" s="94">
        <v>9.0225360000000006</v>
      </c>
      <c r="AK236" s="51">
        <v>5799.24</v>
      </c>
      <c r="AL236" s="89">
        <v>19.350332000000002</v>
      </c>
      <c r="AM236" s="72">
        <v>21626</v>
      </c>
      <c r="AN236" s="89">
        <v>22.578009000000002</v>
      </c>
      <c r="AO236" s="70">
        <v>22304.509765999999</v>
      </c>
      <c r="AP236" s="89">
        <v>51.147461</v>
      </c>
      <c r="AQ236" s="72">
        <v>2326.1298830000001</v>
      </c>
      <c r="AR236" s="94">
        <v>59.732154999999999</v>
      </c>
      <c r="AS236" s="291">
        <v>1691.5</v>
      </c>
      <c r="AT236" s="89">
        <v>24.293015</v>
      </c>
      <c r="AU236" s="72">
        <v>47663.199219000002</v>
      </c>
      <c r="AV236" s="89">
        <v>39.140999000000001</v>
      </c>
      <c r="AW236" s="71">
        <v>551.67999299999997</v>
      </c>
      <c r="AX236" s="94">
        <v>26.900068000000001</v>
      </c>
      <c r="AY236" s="87">
        <v>3268.6999510000001</v>
      </c>
      <c r="AZ236" s="94">
        <v>17.641362999999998</v>
      </c>
      <c r="BA236" s="51">
        <v>9622.7001949999994</v>
      </c>
      <c r="BB236" s="89">
        <v>24.134031</v>
      </c>
      <c r="BC236" s="72">
        <v>8609.2998050000006</v>
      </c>
      <c r="BD236" s="89">
        <v>28.258780000000002</v>
      </c>
      <c r="BE236" s="72">
        <v>10836.910156</v>
      </c>
      <c r="BF236" s="94">
        <v>23.727388000000001</v>
      </c>
      <c r="BG236" s="291">
        <v>1595.58</v>
      </c>
      <c r="BH236" s="89">
        <v>68.134170999999995</v>
      </c>
      <c r="BI236" s="82">
        <v>7636.93</v>
      </c>
      <c r="BJ236" s="94">
        <v>26.48151</v>
      </c>
      <c r="BK236" s="339">
        <v>62.277447000000002</v>
      </c>
    </row>
    <row r="237" spans="1:63">
      <c r="A237" s="316">
        <v>222</v>
      </c>
      <c r="B237" s="310">
        <v>43282</v>
      </c>
      <c r="C237" s="51">
        <v>2816.29</v>
      </c>
      <c r="D237" s="94">
        <v>252.58786000000001</v>
      </c>
      <c r="E237" s="51">
        <v>25415.19</v>
      </c>
      <c r="F237" s="89">
        <v>222.52448999999999</v>
      </c>
      <c r="G237" s="72">
        <v>7671.7900390000004</v>
      </c>
      <c r="H237" s="94">
        <v>168.68769800000001</v>
      </c>
      <c r="I237" s="51">
        <v>1670.8000489999999</v>
      </c>
      <c r="J237" s="89">
        <v>151.64892599999999</v>
      </c>
      <c r="K237" s="113">
        <v>8.6111120000000003</v>
      </c>
      <c r="L237" s="105">
        <v>29.153383000000002</v>
      </c>
      <c r="M237" s="105">
        <v>69.301299999999998</v>
      </c>
      <c r="N237" s="105">
        <v>22.103639999999999</v>
      </c>
      <c r="O237" s="94">
        <v>83.218147000000002</v>
      </c>
      <c r="P237" s="51">
        <v>29295.75</v>
      </c>
      <c r="Q237" s="89">
        <v>63.803654000000002</v>
      </c>
      <c r="R237" s="113">
        <v>14.624565</v>
      </c>
      <c r="S237" s="105">
        <v>21.020237000000002</v>
      </c>
      <c r="T237" s="94">
        <v>16.560219</v>
      </c>
      <c r="U237" s="51">
        <v>6366.2001950000003</v>
      </c>
      <c r="V237" s="89">
        <v>17.408781000000001</v>
      </c>
      <c r="W237" s="70">
        <v>79220</v>
      </c>
      <c r="X237" s="94">
        <v>24.087209999999999</v>
      </c>
      <c r="Y237" s="69">
        <v>16434</v>
      </c>
      <c r="Z237" s="89">
        <v>25.189685999999998</v>
      </c>
      <c r="AA237" s="82">
        <v>2876.4008789999998</v>
      </c>
      <c r="AB237" s="94">
        <v>37.478382000000003</v>
      </c>
      <c r="AC237" s="51">
        <v>5511.2998049999997</v>
      </c>
      <c r="AD237" s="89">
        <v>26.725498000000002</v>
      </c>
      <c r="AE237" s="72">
        <v>12805.5</v>
      </c>
      <c r="AF237" s="94">
        <v>26.769897</v>
      </c>
      <c r="AG237" s="51">
        <v>28583.009765999999</v>
      </c>
      <c r="AH237" s="89">
        <v>20.213736999999998</v>
      </c>
      <c r="AI237" s="72">
        <v>37606.578125</v>
      </c>
      <c r="AJ237" s="94">
        <v>9.7728629999999992</v>
      </c>
      <c r="AK237" s="51">
        <v>5936.44</v>
      </c>
      <c r="AL237" s="89">
        <v>20.401675999999998</v>
      </c>
      <c r="AM237" s="72">
        <v>22216</v>
      </c>
      <c r="AN237" s="89">
        <v>23.998919000000001</v>
      </c>
      <c r="AO237" s="70">
        <v>22553.720702999999</v>
      </c>
      <c r="AP237" s="89">
        <v>52.095253</v>
      </c>
      <c r="AQ237" s="72">
        <v>2295.26001</v>
      </c>
      <c r="AR237" s="94">
        <v>59.335175</v>
      </c>
      <c r="AS237" s="291">
        <v>1784.25</v>
      </c>
      <c r="AT237" s="89">
        <v>26.252924</v>
      </c>
      <c r="AU237" s="72">
        <v>49698.011719000002</v>
      </c>
      <c r="AV237" s="89">
        <v>43.715237000000002</v>
      </c>
      <c r="AW237" s="71">
        <v>574.25</v>
      </c>
      <c r="AX237" s="94">
        <v>28.416145</v>
      </c>
      <c r="AY237" s="87">
        <v>3319.8500979999999</v>
      </c>
      <c r="AZ237" s="94">
        <v>18.313734</v>
      </c>
      <c r="BA237" s="51">
        <v>9870.7001949999994</v>
      </c>
      <c r="BB237" s="89">
        <v>25.489298000000002</v>
      </c>
      <c r="BC237" s="72">
        <v>9174.3300780000009</v>
      </c>
      <c r="BD237" s="89">
        <v>30.846256</v>
      </c>
      <c r="BE237" s="72">
        <v>11057.509765999999</v>
      </c>
      <c r="BF237" s="94">
        <v>24.913754999999998</v>
      </c>
      <c r="BG237" s="291">
        <v>1701.79</v>
      </c>
      <c r="BH237" s="89">
        <v>75.140777999999997</v>
      </c>
      <c r="BI237" s="82">
        <v>7748.76</v>
      </c>
      <c r="BJ237" s="94">
        <v>27.3645</v>
      </c>
      <c r="BK237" s="339">
        <v>64.896355</v>
      </c>
    </row>
    <row r="238" spans="1:63">
      <c r="A238" s="316">
        <v>223</v>
      </c>
      <c r="B238" s="310">
        <v>43313</v>
      </c>
      <c r="C238" s="51">
        <v>2901.52</v>
      </c>
      <c r="D238" s="94">
        <v>260.65042099999999</v>
      </c>
      <c r="E238" s="51">
        <v>25964.82</v>
      </c>
      <c r="F238" s="89">
        <v>227.78608700000001</v>
      </c>
      <c r="G238" s="72">
        <v>8109.5400390000004</v>
      </c>
      <c r="H238" s="94">
        <v>178.43895000000001</v>
      </c>
      <c r="I238" s="51">
        <v>1740.75</v>
      </c>
      <c r="J238" s="89">
        <v>158.75872799999999</v>
      </c>
      <c r="K238" s="113">
        <v>8.6559030000000003</v>
      </c>
      <c r="L238" s="105">
        <v>29.852502999999999</v>
      </c>
      <c r="M238" s="105">
        <v>72.403694000000002</v>
      </c>
      <c r="N238" s="105">
        <v>22.484539000000002</v>
      </c>
      <c r="O238" s="94">
        <v>86.972945999999993</v>
      </c>
      <c r="P238" s="51">
        <v>30274.529297000001</v>
      </c>
      <c r="Q238" s="89">
        <v>65.999733000000006</v>
      </c>
      <c r="R238" s="113">
        <v>14.303777</v>
      </c>
      <c r="S238" s="105">
        <v>21.195188999999999</v>
      </c>
      <c r="T238" s="94">
        <v>17.148537000000001</v>
      </c>
      <c r="U238" s="51">
        <v>6427.7998049999997</v>
      </c>
      <c r="V238" s="89">
        <v>17.082177999999999</v>
      </c>
      <c r="W238" s="70">
        <v>76678</v>
      </c>
      <c r="X238" s="94">
        <v>21.651802</v>
      </c>
      <c r="Y238" s="69">
        <v>16262.900390999999</v>
      </c>
      <c r="Z238" s="89">
        <v>24.836117000000002</v>
      </c>
      <c r="AA238" s="82">
        <v>2725.25</v>
      </c>
      <c r="AB238" s="94">
        <v>36.421557999999997</v>
      </c>
      <c r="AC238" s="51">
        <v>5406.8500979999999</v>
      </c>
      <c r="AD238" s="89">
        <v>26.135715000000001</v>
      </c>
      <c r="AE238" s="72">
        <v>12364.059569999999</v>
      </c>
      <c r="AF238" s="94">
        <v>25.846502000000001</v>
      </c>
      <c r="AG238" s="51">
        <v>27888.550781000002</v>
      </c>
      <c r="AH238" s="89">
        <v>19.715736</v>
      </c>
      <c r="AI238" s="72">
        <v>38645.070312999997</v>
      </c>
      <c r="AJ238" s="94">
        <v>9.7537160000000007</v>
      </c>
      <c r="AK238" s="51">
        <v>6018.46</v>
      </c>
      <c r="AL238" s="89">
        <v>20.058353</v>
      </c>
      <c r="AM238" s="72">
        <v>20269</v>
      </c>
      <c r="AN238" s="89">
        <v>21.773372999999999</v>
      </c>
      <c r="AO238" s="70">
        <v>22865.150390999999</v>
      </c>
      <c r="AP238" s="89">
        <v>51.819339999999997</v>
      </c>
      <c r="AQ238" s="72">
        <v>2322.8798830000001</v>
      </c>
      <c r="AR238" s="94">
        <v>59.388106999999998</v>
      </c>
      <c r="AS238" s="291">
        <v>1819.660034</v>
      </c>
      <c r="AT238" s="89">
        <v>25.831795</v>
      </c>
      <c r="AU238" s="72">
        <v>49547.679687999997</v>
      </c>
      <c r="AV238" s="89">
        <v>42.335999000000001</v>
      </c>
      <c r="AW238" s="71">
        <v>558.419983</v>
      </c>
      <c r="AX238" s="94">
        <v>27.806972999999999</v>
      </c>
      <c r="AY238" s="87">
        <v>3213.4799800000001</v>
      </c>
      <c r="AZ238" s="94">
        <v>17.848763999999999</v>
      </c>
      <c r="BA238" s="51">
        <v>9399.0996090000008</v>
      </c>
      <c r="BB238" s="89">
        <v>23.995622999999998</v>
      </c>
      <c r="BC238" s="72">
        <v>8973.5595699999994</v>
      </c>
      <c r="BD238" s="89">
        <v>30.908481999999999</v>
      </c>
      <c r="BE238" s="72">
        <v>11063.940430000001</v>
      </c>
      <c r="BF238" s="94">
        <v>24.999437</v>
      </c>
      <c r="BG238" s="291">
        <v>1721.58</v>
      </c>
      <c r="BH238" s="89">
        <v>76.101425000000006</v>
      </c>
      <c r="BI238" s="82">
        <v>7432.42</v>
      </c>
      <c r="BJ238" s="94">
        <v>26.164231999999998</v>
      </c>
      <c r="BK238" s="339">
        <v>65.347877999999994</v>
      </c>
    </row>
    <row r="239" spans="1:63">
      <c r="A239" s="316">
        <v>224</v>
      </c>
      <c r="B239" s="310">
        <v>43344</v>
      </c>
      <c r="C239" s="51">
        <v>2913.98</v>
      </c>
      <c r="D239" s="94">
        <v>261.01855499999999</v>
      </c>
      <c r="E239" s="51">
        <v>26458.31</v>
      </c>
      <c r="F239" s="89">
        <v>232.26293899999999</v>
      </c>
      <c r="G239" s="72">
        <v>8046.3500979999999</v>
      </c>
      <c r="H239" s="94">
        <v>177.616837</v>
      </c>
      <c r="I239" s="51">
        <v>1696.5699460000001</v>
      </c>
      <c r="J239" s="89">
        <v>154.657196</v>
      </c>
      <c r="K239" s="113">
        <v>8.6093449999999994</v>
      </c>
      <c r="L239" s="105">
        <v>29.179601999999999</v>
      </c>
      <c r="M239" s="105">
        <v>71.025893999999994</v>
      </c>
      <c r="N239" s="105">
        <v>22.620985000000001</v>
      </c>
      <c r="O239" s="94">
        <v>85.132164000000003</v>
      </c>
      <c r="P239" s="51">
        <v>30259.820313</v>
      </c>
      <c r="Q239" s="89">
        <v>65.809944000000002</v>
      </c>
      <c r="R239" s="113">
        <v>14.279102</v>
      </c>
      <c r="S239" s="105">
        <v>21.136870999999999</v>
      </c>
      <c r="T239" s="94">
        <v>17.369883000000002</v>
      </c>
      <c r="U239" s="51">
        <v>6325.5</v>
      </c>
      <c r="V239" s="89">
        <v>16.801145999999999</v>
      </c>
      <c r="W239" s="70">
        <v>79342</v>
      </c>
      <c r="X239" s="94">
        <v>22.505856999999999</v>
      </c>
      <c r="Y239" s="69">
        <v>16073.099609000001</v>
      </c>
      <c r="Z239" s="89">
        <v>24.818871999999999</v>
      </c>
      <c r="AA239" s="82">
        <v>2821.3500979999999</v>
      </c>
      <c r="AB239" s="94">
        <v>36.791023000000003</v>
      </c>
      <c r="AC239" s="51">
        <v>5493.4902339999999</v>
      </c>
      <c r="AD239" s="89">
        <v>26.447454</v>
      </c>
      <c r="AE239" s="72">
        <v>12246.730469</v>
      </c>
      <c r="AF239" s="94">
        <v>25.427557</v>
      </c>
      <c r="AG239" s="51">
        <v>27788.519531000002</v>
      </c>
      <c r="AH239" s="89">
        <v>19.527968999999999</v>
      </c>
      <c r="AI239" s="72">
        <v>36227.140625</v>
      </c>
      <c r="AJ239" s="94">
        <v>8.4746649999999999</v>
      </c>
      <c r="AK239" s="51">
        <v>5976.55</v>
      </c>
      <c r="AL239" s="89">
        <v>19.715032999999998</v>
      </c>
      <c r="AM239" s="72">
        <v>20712</v>
      </c>
      <c r="AN239" s="89">
        <v>22.223303000000001</v>
      </c>
      <c r="AO239" s="70">
        <v>24120.039063</v>
      </c>
      <c r="AP239" s="89">
        <v>53.608359999999998</v>
      </c>
      <c r="AQ239" s="72">
        <v>2343.070068</v>
      </c>
      <c r="AR239" s="94">
        <v>60.226170000000003</v>
      </c>
      <c r="AS239" s="291">
        <v>1793.150024</v>
      </c>
      <c r="AT239" s="89">
        <v>25.704664000000001</v>
      </c>
      <c r="AU239" s="72">
        <v>49504.160155999998</v>
      </c>
      <c r="AV239" s="89">
        <v>43.084488</v>
      </c>
      <c r="AW239" s="71">
        <v>549.61999500000002</v>
      </c>
      <c r="AX239" s="94">
        <v>27.045506</v>
      </c>
      <c r="AY239" s="87">
        <v>3257.0500489999999</v>
      </c>
      <c r="AZ239" s="94">
        <v>18.201241</v>
      </c>
      <c r="BA239" s="51">
        <v>9389.2001949999994</v>
      </c>
      <c r="BB239" s="89">
        <v>23.906815000000002</v>
      </c>
      <c r="BC239" s="72">
        <v>9087.9902340000008</v>
      </c>
      <c r="BD239" s="89">
        <v>30.837361999999999</v>
      </c>
      <c r="BE239" s="72">
        <v>11006.339844</v>
      </c>
      <c r="BF239" s="94">
        <v>24.847847000000002</v>
      </c>
      <c r="BG239" s="291">
        <v>1756.41</v>
      </c>
      <c r="BH239" s="89">
        <v>79.463684000000001</v>
      </c>
      <c r="BI239" s="82">
        <v>7510.2</v>
      </c>
      <c r="BJ239" s="94">
        <v>26.592901000000001</v>
      </c>
      <c r="BK239" s="339">
        <v>65.746300000000005</v>
      </c>
    </row>
    <row r="240" spans="1:63">
      <c r="A240" s="316">
        <v>225</v>
      </c>
      <c r="B240" s="310">
        <v>43374</v>
      </c>
      <c r="C240" s="51">
        <v>2711.74</v>
      </c>
      <c r="D240" s="94">
        <v>244.08094800000001</v>
      </c>
      <c r="E240" s="51">
        <v>25115.759999999998</v>
      </c>
      <c r="F240" s="89">
        <v>221.11067199999999</v>
      </c>
      <c r="G240" s="72">
        <v>7305.8999020000001</v>
      </c>
      <c r="H240" s="94">
        <v>162.64149499999999</v>
      </c>
      <c r="I240" s="51">
        <v>1511.410034</v>
      </c>
      <c r="J240" s="89">
        <v>138.02903699999999</v>
      </c>
      <c r="K240" s="113">
        <v>8.5452180000000002</v>
      </c>
      <c r="L240" s="105">
        <v>26.690339999999999</v>
      </c>
      <c r="M240" s="105">
        <v>64.088074000000006</v>
      </c>
      <c r="N240" s="105">
        <v>21.256558999999999</v>
      </c>
      <c r="O240" s="94">
        <v>76.862656000000001</v>
      </c>
      <c r="P240" s="51">
        <v>27980.900390999999</v>
      </c>
      <c r="Q240" s="89">
        <v>61.212443999999998</v>
      </c>
      <c r="R240" s="113">
        <v>13.148870000000001</v>
      </c>
      <c r="S240" s="105">
        <v>19.426226</v>
      </c>
      <c r="T240" s="94">
        <v>15.674832</v>
      </c>
      <c r="U240" s="51">
        <v>5913.2998049999997</v>
      </c>
      <c r="V240" s="89">
        <v>15.646636000000001</v>
      </c>
      <c r="W240" s="70">
        <v>87424</v>
      </c>
      <c r="X240" s="94">
        <v>26.789518000000001</v>
      </c>
      <c r="Y240" s="69">
        <v>15027.299805000001</v>
      </c>
      <c r="Z240" s="89">
        <v>22.861302999999999</v>
      </c>
      <c r="AA240" s="82">
        <v>2602.7829590000001</v>
      </c>
      <c r="AB240" s="94">
        <v>33.758040999999999</v>
      </c>
      <c r="AC240" s="51">
        <v>5093.4399409999996</v>
      </c>
      <c r="AD240" s="89">
        <v>23.936675999999999</v>
      </c>
      <c r="AE240" s="72">
        <v>11447.509765999999</v>
      </c>
      <c r="AF240" s="94">
        <v>23.298618000000001</v>
      </c>
      <c r="AG240" s="51">
        <v>24979.689452999999</v>
      </c>
      <c r="AH240" s="89">
        <v>17.446183999999999</v>
      </c>
      <c r="AI240" s="72">
        <v>34442.050780999998</v>
      </c>
      <c r="AJ240" s="94">
        <v>7.8976240000000004</v>
      </c>
      <c r="AK240" s="51">
        <v>5831.65</v>
      </c>
      <c r="AL240" s="89">
        <v>18.891072999999999</v>
      </c>
      <c r="AM240" s="72">
        <v>19050</v>
      </c>
      <c r="AN240" s="89">
        <v>20.126308000000002</v>
      </c>
      <c r="AO240" s="70">
        <v>21920.460938</v>
      </c>
      <c r="AP240" s="89">
        <v>48.810935999999998</v>
      </c>
      <c r="AQ240" s="72">
        <v>2029.6899410000001</v>
      </c>
      <c r="AR240" s="94">
        <v>51.404407999999997</v>
      </c>
      <c r="AS240" s="291">
        <v>1709.2700199999999</v>
      </c>
      <c r="AT240" s="89">
        <v>24.028099000000001</v>
      </c>
      <c r="AU240" s="72">
        <v>43942.550780999998</v>
      </c>
      <c r="AV240" s="89">
        <v>35.389324000000002</v>
      </c>
      <c r="AW240" s="71">
        <v>518.71002199999998</v>
      </c>
      <c r="AX240" s="94">
        <v>24.886524000000001</v>
      </c>
      <c r="AY240" s="87">
        <v>3018.8000489999999</v>
      </c>
      <c r="AZ240" s="94">
        <v>16.678846</v>
      </c>
      <c r="BA240" s="51">
        <v>8893.5</v>
      </c>
      <c r="BB240" s="89">
        <v>22.356622999999999</v>
      </c>
      <c r="BC240" s="72">
        <v>9022.1601559999999</v>
      </c>
      <c r="BD240" s="89">
        <v>29.423946000000001</v>
      </c>
      <c r="BE240" s="72">
        <v>9802.1298829999996</v>
      </c>
      <c r="BF240" s="94">
        <v>21.835787</v>
      </c>
      <c r="BG240" s="291">
        <v>1669.09</v>
      </c>
      <c r="BH240" s="89">
        <v>73.059380000000004</v>
      </c>
      <c r="BI240" s="82">
        <v>7128.1</v>
      </c>
      <c r="BJ240" s="94">
        <v>24.7925</v>
      </c>
      <c r="BK240" s="339">
        <v>60.859130999999998</v>
      </c>
    </row>
    <row r="241" spans="1:63">
      <c r="A241" s="316">
        <v>226</v>
      </c>
      <c r="B241" s="310">
        <v>43405</v>
      </c>
      <c r="C241" s="51">
        <v>2760.17</v>
      </c>
      <c r="D241" s="94">
        <v>248.60848999999999</v>
      </c>
      <c r="E241" s="51">
        <v>25538.46</v>
      </c>
      <c r="F241" s="89">
        <v>225.05076600000001</v>
      </c>
      <c r="G241" s="72">
        <v>7330.5400390000004</v>
      </c>
      <c r="H241" s="94">
        <v>162.21052599999999</v>
      </c>
      <c r="I241" s="51">
        <v>1533.2700199999999</v>
      </c>
      <c r="J241" s="89">
        <v>140.41188</v>
      </c>
      <c r="K241" s="113">
        <v>8.5902720000000006</v>
      </c>
      <c r="L241" s="105">
        <v>27.322903</v>
      </c>
      <c r="M241" s="105">
        <v>65.470923999999997</v>
      </c>
      <c r="N241" s="105">
        <v>21.506703999999999</v>
      </c>
      <c r="O241" s="94">
        <v>78.287575000000004</v>
      </c>
      <c r="P241" s="51">
        <v>28448.869140999999</v>
      </c>
      <c r="Q241" s="89">
        <v>62.474274000000001</v>
      </c>
      <c r="R241" s="113">
        <v>13.314159999999999</v>
      </c>
      <c r="S241" s="105">
        <v>19.840927000000001</v>
      </c>
      <c r="T241" s="94">
        <v>15.855404999999999</v>
      </c>
      <c r="U241" s="51">
        <v>5749.2998049999997</v>
      </c>
      <c r="V241" s="89">
        <v>15.798546999999999</v>
      </c>
      <c r="W241" s="70">
        <v>89504</v>
      </c>
      <c r="X241" s="94">
        <v>26.555983000000001</v>
      </c>
      <c r="Y241" s="69">
        <v>15197.799805000001</v>
      </c>
      <c r="Z241" s="89">
        <v>22.973412</v>
      </c>
      <c r="AA241" s="82">
        <v>2588.1879880000001</v>
      </c>
      <c r="AB241" s="94">
        <v>36.103656999999998</v>
      </c>
      <c r="AC241" s="51">
        <v>5003.919922</v>
      </c>
      <c r="AD241" s="89">
        <v>23.658639999999998</v>
      </c>
      <c r="AE241" s="72">
        <v>11257.240234000001</v>
      </c>
      <c r="AF241" s="94">
        <v>22.948069</v>
      </c>
      <c r="AG241" s="51">
        <v>26506.75</v>
      </c>
      <c r="AH241" s="89">
        <v>18.842206999999998</v>
      </c>
      <c r="AI241" s="72">
        <v>36194.300780999998</v>
      </c>
      <c r="AJ241" s="94">
        <v>8.833024</v>
      </c>
      <c r="AK241" s="51">
        <v>6056.12</v>
      </c>
      <c r="AL241" s="89">
        <v>21.217051999999999</v>
      </c>
      <c r="AM241" s="72">
        <v>19189</v>
      </c>
      <c r="AN241" s="89">
        <v>20.399483</v>
      </c>
      <c r="AO241" s="70">
        <v>22351.060547000001</v>
      </c>
      <c r="AP241" s="89">
        <v>49.255958999999997</v>
      </c>
      <c r="AQ241" s="72">
        <v>2096.860107</v>
      </c>
      <c r="AR241" s="94">
        <v>53.477528</v>
      </c>
      <c r="AS241" s="291">
        <v>1679.8599850000001</v>
      </c>
      <c r="AT241" s="89">
        <v>23.885075000000001</v>
      </c>
      <c r="AU241" s="72">
        <v>41732.78125</v>
      </c>
      <c r="AV241" s="89">
        <v>33.917580000000001</v>
      </c>
      <c r="AW241" s="71">
        <v>519.36999500000002</v>
      </c>
      <c r="AX241" s="94">
        <v>25.468820999999998</v>
      </c>
      <c r="AY241" s="87">
        <v>3117.610107</v>
      </c>
      <c r="AZ241" s="94">
        <v>17.19631</v>
      </c>
      <c r="BA241" s="51">
        <v>9077.2001949999994</v>
      </c>
      <c r="BB241" s="89">
        <v>23.010608999999999</v>
      </c>
      <c r="BC241" s="72">
        <v>9037.7597659999992</v>
      </c>
      <c r="BD241" s="89">
        <v>29.521733999999999</v>
      </c>
      <c r="BE241" s="72">
        <v>9888.0302730000003</v>
      </c>
      <c r="BF241" s="94">
        <v>21.947834</v>
      </c>
      <c r="BG241" s="291">
        <v>1641.8</v>
      </c>
      <c r="BH241" s="89">
        <v>72.663330000000002</v>
      </c>
      <c r="BI241" s="82">
        <v>6980.24</v>
      </c>
      <c r="BJ241" s="94">
        <v>24.496335999999999</v>
      </c>
      <c r="BK241" s="339">
        <v>61.824176999999999</v>
      </c>
    </row>
    <row r="242" spans="1:63">
      <c r="A242" s="316">
        <v>227</v>
      </c>
      <c r="B242" s="310">
        <v>43435</v>
      </c>
      <c r="C242" s="51">
        <v>2506.85</v>
      </c>
      <c r="D242" s="94">
        <v>225.40258800000001</v>
      </c>
      <c r="E242" s="51">
        <v>23327.46</v>
      </c>
      <c r="F242" s="89">
        <v>205.88905299999999</v>
      </c>
      <c r="G242" s="72">
        <v>6635.2797849999997</v>
      </c>
      <c r="H242" s="94">
        <v>147.73925800000001</v>
      </c>
      <c r="I242" s="51">
        <v>1348.5600589999999</v>
      </c>
      <c r="J242" s="89">
        <v>123.189255</v>
      </c>
      <c r="K242" s="113">
        <v>8.7442639999999994</v>
      </c>
      <c r="L242" s="105">
        <v>24.028341000000001</v>
      </c>
      <c r="M242" s="105">
        <v>57.88805</v>
      </c>
      <c r="N242" s="105">
        <v>17.692007</v>
      </c>
      <c r="O242" s="94">
        <v>69.581817999999998</v>
      </c>
      <c r="P242" s="51">
        <v>25749.720702999999</v>
      </c>
      <c r="Q242" s="89">
        <v>56.355750999999998</v>
      </c>
      <c r="R242" s="113">
        <v>12.537296</v>
      </c>
      <c r="S242" s="105">
        <v>17.002806</v>
      </c>
      <c r="T242" s="94">
        <v>13.461366</v>
      </c>
      <c r="U242" s="51">
        <v>5709.3999020000001</v>
      </c>
      <c r="V242" s="89">
        <v>14.62125</v>
      </c>
      <c r="W242" s="70">
        <v>87887</v>
      </c>
      <c r="X242" s="94">
        <v>25.488410999999999</v>
      </c>
      <c r="Y242" s="69">
        <v>14322.900390999999</v>
      </c>
      <c r="Z242" s="89">
        <v>20.662271</v>
      </c>
      <c r="AA242" s="82">
        <v>2493.8959960000002</v>
      </c>
      <c r="AB242" s="94">
        <v>33.577606000000003</v>
      </c>
      <c r="AC242" s="51">
        <v>4730.6899409999996</v>
      </c>
      <c r="AD242" s="89">
        <v>22.344266999999999</v>
      </c>
      <c r="AE242" s="72">
        <v>10558.959961</v>
      </c>
      <c r="AF242" s="94">
        <v>21.674130999999999</v>
      </c>
      <c r="AG242" s="51">
        <v>25845.699218999998</v>
      </c>
      <c r="AH242" s="89">
        <v>18.425847999999998</v>
      </c>
      <c r="AI242" s="72">
        <v>36068.328125</v>
      </c>
      <c r="AJ242" s="94">
        <v>7.9884019999999998</v>
      </c>
      <c r="AK242" s="51">
        <v>6194.5</v>
      </c>
      <c r="AL242" s="89">
        <v>21.302883000000001</v>
      </c>
      <c r="AM242" s="72">
        <v>18324</v>
      </c>
      <c r="AN242" s="89">
        <v>19.451415999999998</v>
      </c>
      <c r="AO242" s="70">
        <v>20014.769531000002</v>
      </c>
      <c r="AP242" s="89">
        <v>45.117176000000001</v>
      </c>
      <c r="AQ242" s="72">
        <v>2041.040039</v>
      </c>
      <c r="AR242" s="94">
        <v>51.924895999999997</v>
      </c>
      <c r="AS242" s="291">
        <v>1690.579956</v>
      </c>
      <c r="AT242" s="89">
        <v>23.65465</v>
      </c>
      <c r="AU242" s="72">
        <v>41640.269530999998</v>
      </c>
      <c r="AV242" s="89">
        <v>34.632427</v>
      </c>
      <c r="AW242" s="71">
        <v>487.88000499999998</v>
      </c>
      <c r="AX242" s="94">
        <v>23.560673000000001</v>
      </c>
      <c r="AY242" s="87">
        <v>3068.76001</v>
      </c>
      <c r="AZ242" s="94">
        <v>16.573853</v>
      </c>
      <c r="BA242" s="51">
        <v>8539.9003909999992</v>
      </c>
      <c r="BB242" s="89">
        <v>21.654194</v>
      </c>
      <c r="BC242" s="72">
        <v>8429.2998050000006</v>
      </c>
      <c r="BD242" s="89">
        <v>28.019418999999999</v>
      </c>
      <c r="BE242" s="72">
        <v>9727.4101559999999</v>
      </c>
      <c r="BF242" s="94">
        <v>20.840557</v>
      </c>
      <c r="BG242" s="291">
        <v>1563.88</v>
      </c>
      <c r="BH242" s="89">
        <v>69.781409999999994</v>
      </c>
      <c r="BI242" s="82">
        <v>6728.13</v>
      </c>
      <c r="BJ242" s="94">
        <v>22.875195000000001</v>
      </c>
      <c r="BK242" s="339">
        <v>56.804237000000001</v>
      </c>
    </row>
    <row r="243" spans="1:63">
      <c r="A243" s="316">
        <v>228</v>
      </c>
      <c r="B243" s="310">
        <v>43466</v>
      </c>
      <c r="C243" s="51">
        <v>2704.1</v>
      </c>
      <c r="D243" s="94">
        <v>244.871262</v>
      </c>
      <c r="E243" s="51">
        <v>24999.67</v>
      </c>
      <c r="F243" s="89">
        <v>221.42340100000001</v>
      </c>
      <c r="G243" s="72">
        <v>7281.7402339999999</v>
      </c>
      <c r="H243" s="94">
        <v>161.51248200000001</v>
      </c>
      <c r="I243" s="51">
        <v>1499.420044</v>
      </c>
      <c r="J243" s="89">
        <v>137.59556599999999</v>
      </c>
      <c r="K243" s="113">
        <v>8.832376</v>
      </c>
      <c r="L243" s="105">
        <v>26.901243000000001</v>
      </c>
      <c r="M243" s="105">
        <v>65.075858999999994</v>
      </c>
      <c r="N243" s="105">
        <v>21.033009</v>
      </c>
      <c r="O243" s="94">
        <v>78.031197000000006</v>
      </c>
      <c r="P243" s="51">
        <v>27992.410156000002</v>
      </c>
      <c r="Q243" s="89">
        <v>61.527126000000003</v>
      </c>
      <c r="R243" s="113">
        <v>13.626671</v>
      </c>
      <c r="S243" s="105">
        <v>19.941616</v>
      </c>
      <c r="T243" s="94">
        <v>15.696553</v>
      </c>
      <c r="U243" s="51">
        <v>5937.2998049999997</v>
      </c>
      <c r="V243" s="89">
        <v>16.242882000000002</v>
      </c>
      <c r="W243" s="70">
        <v>97394</v>
      </c>
      <c r="X243" s="94">
        <v>30.738772999999998</v>
      </c>
      <c r="Y243" s="69">
        <v>15540.599609000001</v>
      </c>
      <c r="Z243" s="89">
        <v>23.717175000000001</v>
      </c>
      <c r="AA243" s="82">
        <v>2584.5720209999999</v>
      </c>
      <c r="AB243" s="94">
        <v>37.478175999999998</v>
      </c>
      <c r="AC243" s="51">
        <v>4992.7202150000003</v>
      </c>
      <c r="AD243" s="89">
        <v>23.827090999999999</v>
      </c>
      <c r="AE243" s="72">
        <v>11173.099609000001</v>
      </c>
      <c r="AF243" s="94">
        <v>22.905325000000001</v>
      </c>
      <c r="AG243" s="51">
        <v>27942.470702999999</v>
      </c>
      <c r="AH243" s="89">
        <v>20.428217</v>
      </c>
      <c r="AI243" s="72">
        <v>36256.691405999998</v>
      </c>
      <c r="AJ243" s="94">
        <v>9.0419669999999996</v>
      </c>
      <c r="AK243" s="51">
        <v>6532.97</v>
      </c>
      <c r="AL243" s="89">
        <v>23.803608000000001</v>
      </c>
      <c r="AM243" s="72">
        <v>19731</v>
      </c>
      <c r="AN243" s="89">
        <v>21.29767</v>
      </c>
      <c r="AO243" s="70">
        <v>20773.490234000001</v>
      </c>
      <c r="AP243" s="89">
        <v>48.687801</v>
      </c>
      <c r="AQ243" s="72">
        <v>2204.8500979999999</v>
      </c>
      <c r="AR243" s="94">
        <v>57.877518000000002</v>
      </c>
      <c r="AS243" s="291">
        <v>1683.530029</v>
      </c>
      <c r="AT243" s="89">
        <v>24.874174</v>
      </c>
      <c r="AU243" s="72">
        <v>43987.941405999998</v>
      </c>
      <c r="AV243" s="89">
        <v>38.203392000000001</v>
      </c>
      <c r="AW243" s="71">
        <v>520.63000499999998</v>
      </c>
      <c r="AX243" s="94">
        <v>25.501716999999999</v>
      </c>
      <c r="AY243" s="53">
        <v>3190.169922</v>
      </c>
      <c r="AZ243" s="94">
        <v>18.022537</v>
      </c>
      <c r="BA243" s="51">
        <v>9056.7001949999994</v>
      </c>
      <c r="BB243" s="89">
        <v>23.578942999999999</v>
      </c>
      <c r="BC243" s="72">
        <v>8969.2695309999999</v>
      </c>
      <c r="BD243" s="89">
        <v>29.619516000000001</v>
      </c>
      <c r="BE243" s="72">
        <v>9932.2597659999992</v>
      </c>
      <c r="BF243" s="94">
        <v>22.639233000000001</v>
      </c>
      <c r="BG243" s="291">
        <v>1641.73</v>
      </c>
      <c r="BH243" s="89">
        <v>77.155356999999995</v>
      </c>
      <c r="BI243" s="82">
        <v>6968.85</v>
      </c>
      <c r="BJ243" s="94">
        <v>25.078265999999999</v>
      </c>
      <c r="BK243" s="339">
        <v>61.980221</v>
      </c>
    </row>
    <row r="244" spans="1:63">
      <c r="A244" s="316">
        <v>229</v>
      </c>
      <c r="B244" s="310">
        <v>43497</v>
      </c>
      <c r="C244" s="51">
        <v>2784.49</v>
      </c>
      <c r="D244" s="94">
        <v>252.808975</v>
      </c>
      <c r="E244" s="51">
        <v>25916</v>
      </c>
      <c r="F244" s="89">
        <v>229.696426</v>
      </c>
      <c r="G244" s="72">
        <v>7532.5297849999997</v>
      </c>
      <c r="H244" s="94">
        <v>166.343582</v>
      </c>
      <c r="I244" s="51">
        <v>1575.5500489999999</v>
      </c>
      <c r="J244" s="89">
        <v>144.72183200000001</v>
      </c>
      <c r="K244" s="113">
        <v>8.8282469999999993</v>
      </c>
      <c r="L244" s="105">
        <v>27.962782000000001</v>
      </c>
      <c r="M244" s="105">
        <v>68.205826000000002</v>
      </c>
      <c r="N244" s="105">
        <v>21.64629</v>
      </c>
      <c r="O244" s="94">
        <v>81.911011000000002</v>
      </c>
      <c r="P244" s="51">
        <v>28903.300781000002</v>
      </c>
      <c r="Q244" s="89">
        <v>63.681170999999999</v>
      </c>
      <c r="R244" s="113">
        <v>13.860464</v>
      </c>
      <c r="S244" s="105">
        <v>20.510576</v>
      </c>
      <c r="T244" s="94">
        <v>16.306622000000001</v>
      </c>
      <c r="U244" s="51">
        <v>6252.7001950000003</v>
      </c>
      <c r="V244" s="89">
        <v>16.787203000000002</v>
      </c>
      <c r="W244" s="70">
        <v>95584</v>
      </c>
      <c r="X244" s="94">
        <v>29.133064000000001</v>
      </c>
      <c r="Y244" s="69">
        <v>15999</v>
      </c>
      <c r="Z244" s="89">
        <v>24.418607999999999</v>
      </c>
      <c r="AA244" s="82">
        <v>2940.9541020000001</v>
      </c>
      <c r="AB244" s="94">
        <v>37.903866000000001</v>
      </c>
      <c r="AC244" s="51">
        <v>5240.5297849999997</v>
      </c>
      <c r="AD244" s="89">
        <v>24.842811999999999</v>
      </c>
      <c r="AE244" s="72">
        <v>11515.639648</v>
      </c>
      <c r="AF244" s="94">
        <v>23.341372</v>
      </c>
      <c r="AG244" s="51">
        <v>28633.179688</v>
      </c>
      <c r="AH244" s="89">
        <v>21.361656</v>
      </c>
      <c r="AI244" s="72">
        <v>35867.441405999998</v>
      </c>
      <c r="AJ244" s="94">
        <v>9.0111070000000009</v>
      </c>
      <c r="AK244" s="51">
        <v>6443.35</v>
      </c>
      <c r="AL244" s="89">
        <v>22.12669</v>
      </c>
      <c r="AM244" s="72">
        <v>20659</v>
      </c>
      <c r="AN244" s="89">
        <v>22.095210999999999</v>
      </c>
      <c r="AO244" s="70">
        <v>21385.160156000002</v>
      </c>
      <c r="AP244" s="89">
        <v>48.759566999999997</v>
      </c>
      <c r="AQ244" s="72">
        <v>2195.4399410000001</v>
      </c>
      <c r="AR244" s="94">
        <v>56.312533999999999</v>
      </c>
      <c r="AS244" s="291">
        <v>1707.7299800000001</v>
      </c>
      <c r="AT244" s="89">
        <v>24.712440000000001</v>
      </c>
      <c r="AU244" s="72">
        <v>42823.808594000002</v>
      </c>
      <c r="AV244" s="89">
        <v>36.980880999999997</v>
      </c>
      <c r="AW244" s="71">
        <v>541.04998799999998</v>
      </c>
      <c r="AX244" s="94">
        <v>26.680931000000001</v>
      </c>
      <c r="AY244" s="53">
        <v>3212.6899410000001</v>
      </c>
      <c r="AZ244" s="94">
        <v>17.953690000000002</v>
      </c>
      <c r="BA244" s="51">
        <v>9277.7001949999994</v>
      </c>
      <c r="BB244" s="89">
        <v>23.924484</v>
      </c>
      <c r="BC244" s="72">
        <v>9388.9404300000006</v>
      </c>
      <c r="BD244" s="89">
        <v>30.730689999999999</v>
      </c>
      <c r="BE244" s="72">
        <v>10389.169921999999</v>
      </c>
      <c r="BF244" s="94">
        <v>22.578028</v>
      </c>
      <c r="BG244" s="291">
        <v>1653.48</v>
      </c>
      <c r="BH244" s="89">
        <v>76.060432000000006</v>
      </c>
      <c r="BI244" s="82">
        <v>7074.73</v>
      </c>
      <c r="BJ244" s="94">
        <v>25.938365999999998</v>
      </c>
      <c r="BK244" s="339">
        <v>63.509143999999999</v>
      </c>
    </row>
    <row r="245" spans="1:63">
      <c r="A245" s="316">
        <v>230</v>
      </c>
      <c r="B245" s="310">
        <v>43525</v>
      </c>
      <c r="C245" s="51">
        <v>2834.4</v>
      </c>
      <c r="D245" s="94">
        <v>256.25631700000002</v>
      </c>
      <c r="E245" s="51">
        <v>25928.68</v>
      </c>
      <c r="F245" s="89">
        <v>230.19317599999999</v>
      </c>
      <c r="G245" s="72">
        <v>7729.3198240000002</v>
      </c>
      <c r="H245" s="94">
        <v>172.557861</v>
      </c>
      <c r="I245" s="51">
        <v>1539.73999</v>
      </c>
      <c r="J245" s="89">
        <v>141.31565900000001</v>
      </c>
      <c r="K245" s="113">
        <v>9.0001460000000009</v>
      </c>
      <c r="L245" s="105">
        <v>27.299318</v>
      </c>
      <c r="M245" s="105">
        <v>67.395713999999998</v>
      </c>
      <c r="N245" s="105">
        <v>21.796479999999999</v>
      </c>
      <c r="O245" s="94">
        <v>80.876403999999994</v>
      </c>
      <c r="P245" s="51">
        <v>29266.910156000002</v>
      </c>
      <c r="Q245" s="89">
        <v>64.265343000000001</v>
      </c>
      <c r="R245" s="113">
        <v>13.918908</v>
      </c>
      <c r="S245" s="105">
        <v>20.812612999999999</v>
      </c>
      <c r="T245" s="94">
        <v>16.71969</v>
      </c>
      <c r="U245" s="51">
        <v>6261.7001950000003</v>
      </c>
      <c r="V245" s="89">
        <v>16.976531999999999</v>
      </c>
      <c r="W245" s="70">
        <v>95415</v>
      </c>
      <c r="X245" s="94">
        <v>27.771263000000001</v>
      </c>
      <c r="Y245" s="69">
        <v>16102.099609000001</v>
      </c>
      <c r="Z245" s="89">
        <v>24.234486</v>
      </c>
      <c r="AA245" s="82">
        <v>3090.758057</v>
      </c>
      <c r="AB245" s="94">
        <v>38.459881000000003</v>
      </c>
      <c r="AC245" s="51">
        <v>5350.5297849999997</v>
      </c>
      <c r="AD245" s="89">
        <v>24.944383999999999</v>
      </c>
      <c r="AE245" s="72">
        <v>11526.040039</v>
      </c>
      <c r="AF245" s="94">
        <v>23.016470000000002</v>
      </c>
      <c r="AG245" s="51">
        <v>29051.359375</v>
      </c>
      <c r="AH245" s="89">
        <v>21.650773999999998</v>
      </c>
      <c r="AI245" s="72">
        <v>38672.910155999998</v>
      </c>
      <c r="AJ245" s="94">
        <v>9.421106</v>
      </c>
      <c r="AK245" s="51">
        <v>6468.75</v>
      </c>
      <c r="AL245" s="89">
        <v>22.083691000000002</v>
      </c>
      <c r="AM245" s="72">
        <v>21286</v>
      </c>
      <c r="AN245" s="89">
        <v>22.616057999999999</v>
      </c>
      <c r="AO245" s="70">
        <v>21205.810547000001</v>
      </c>
      <c r="AP245" s="89">
        <v>49.082478000000002</v>
      </c>
      <c r="AQ245" s="72">
        <v>2140.669922</v>
      </c>
      <c r="AR245" s="94">
        <v>54.506095999999999</v>
      </c>
      <c r="AS245" s="291">
        <v>1643.630005</v>
      </c>
      <c r="AT245" s="89">
        <v>24.211077</v>
      </c>
      <c r="AU245" s="72">
        <v>43281.28125</v>
      </c>
      <c r="AV245" s="89">
        <v>37.006348000000003</v>
      </c>
      <c r="AW245" s="71">
        <v>548.97997999999995</v>
      </c>
      <c r="AX245" s="94">
        <v>26.905975000000002</v>
      </c>
      <c r="AY245" s="53">
        <v>3212.8798830000001</v>
      </c>
      <c r="AZ245" s="94">
        <v>18.152577999999998</v>
      </c>
      <c r="BA245" s="51">
        <v>9240.2998050000006</v>
      </c>
      <c r="BB245" s="89">
        <v>23.537813</v>
      </c>
      <c r="BC245" s="72">
        <v>9477.8398440000001</v>
      </c>
      <c r="BD245" s="89">
        <v>31.441845000000001</v>
      </c>
      <c r="BE245" s="72">
        <v>10641.040039</v>
      </c>
      <c r="BF245" s="94">
        <v>23.516511999999999</v>
      </c>
      <c r="BG245" s="291">
        <v>1638.65</v>
      </c>
      <c r="BH245" s="89">
        <v>74.973968999999997</v>
      </c>
      <c r="BI245" s="82">
        <v>7279.19</v>
      </c>
      <c r="BJ245" s="94">
        <v>26.288778000000001</v>
      </c>
      <c r="BK245" s="339">
        <v>64.510559000000001</v>
      </c>
    </row>
    <row r="246" spans="1:63">
      <c r="A246" s="316">
        <v>231</v>
      </c>
      <c r="B246" s="310">
        <v>43556</v>
      </c>
      <c r="C246" s="51">
        <v>2945.83</v>
      </c>
      <c r="D246" s="94">
        <v>267.89978000000002</v>
      </c>
      <c r="E246" s="51">
        <v>26592.91</v>
      </c>
      <c r="F246" s="89">
        <v>236.610229</v>
      </c>
      <c r="G246" s="72">
        <v>8095.3901370000003</v>
      </c>
      <c r="H246" s="94">
        <v>182.378601</v>
      </c>
      <c r="I246" s="51">
        <v>1591.209961</v>
      </c>
      <c r="J246" s="89">
        <v>146.50521900000001</v>
      </c>
      <c r="K246" s="113">
        <v>9.0043469999999992</v>
      </c>
      <c r="L246" s="105">
        <v>28.492294000000001</v>
      </c>
      <c r="M246" s="105">
        <v>70.015159999999995</v>
      </c>
      <c r="N246" s="105">
        <v>22.760202</v>
      </c>
      <c r="O246" s="94">
        <v>84.072540000000004</v>
      </c>
      <c r="P246" s="51">
        <v>30410.019531000002</v>
      </c>
      <c r="Q246" s="89">
        <v>67.157180999999994</v>
      </c>
      <c r="R246" s="113">
        <v>14.345409999999999</v>
      </c>
      <c r="S246" s="105">
        <v>21.578244999999999</v>
      </c>
      <c r="T246" s="94">
        <v>17.374243</v>
      </c>
      <c r="U246" s="51">
        <v>6418.3999020000001</v>
      </c>
      <c r="V246" s="89">
        <v>17.173753999999999</v>
      </c>
      <c r="W246" s="70">
        <v>96353</v>
      </c>
      <c r="X246" s="94">
        <v>28.042266999999999</v>
      </c>
      <c r="Y246" s="69">
        <v>16580.699218999998</v>
      </c>
      <c r="Z246" s="89">
        <v>25.032360000000001</v>
      </c>
      <c r="AA246" s="82">
        <v>3078.3391109999998</v>
      </c>
      <c r="AB246" s="94">
        <v>38.651004999999998</v>
      </c>
      <c r="AC246" s="51">
        <v>5586.4101559999999</v>
      </c>
      <c r="AD246" s="89">
        <v>26.146318000000001</v>
      </c>
      <c r="AE246" s="72">
        <v>12344.080078000001</v>
      </c>
      <c r="AF246" s="94">
        <v>24.623858999999999</v>
      </c>
      <c r="AG246" s="51">
        <v>29699.109375</v>
      </c>
      <c r="AH246" s="89">
        <v>21.873805999999998</v>
      </c>
      <c r="AI246" s="72">
        <v>39031.550780999998</v>
      </c>
      <c r="AJ246" s="94">
        <v>9.5886289999999992</v>
      </c>
      <c r="AK246" s="51">
        <v>6455.35</v>
      </c>
      <c r="AL246" s="89">
        <v>22.462078000000002</v>
      </c>
      <c r="AM246" s="72">
        <v>21881</v>
      </c>
      <c r="AN246" s="89">
        <v>23.022971999999999</v>
      </c>
      <c r="AO246" s="70">
        <v>22258.730468999998</v>
      </c>
      <c r="AP246" s="89">
        <v>49.710357999999999</v>
      </c>
      <c r="AQ246" s="72">
        <v>2203.5900879999999</v>
      </c>
      <c r="AR246" s="94">
        <v>54.980063999999999</v>
      </c>
      <c r="AS246" s="291">
        <v>1642.290039</v>
      </c>
      <c r="AT246" s="89">
        <v>24.025085000000001</v>
      </c>
      <c r="AU246" s="72">
        <v>44597.320312999997</v>
      </c>
      <c r="AV246" s="89">
        <v>39.179707000000001</v>
      </c>
      <c r="AW246" s="71">
        <v>571.59997599999997</v>
      </c>
      <c r="AX246" s="94">
        <v>28.571280000000002</v>
      </c>
      <c r="AY246" s="53">
        <v>3400.1999510000001</v>
      </c>
      <c r="AZ246" s="94">
        <v>19.231182</v>
      </c>
      <c r="BA246" s="51">
        <v>9570.5996090000008</v>
      </c>
      <c r="BB246" s="89">
        <v>24.664921</v>
      </c>
      <c r="BC246" s="72">
        <v>9769.7402340000008</v>
      </c>
      <c r="BD246" s="89">
        <v>32.179661000000003</v>
      </c>
      <c r="BE246" s="72">
        <v>10967.730469</v>
      </c>
      <c r="BF246" s="94">
        <v>24.373387999999998</v>
      </c>
      <c r="BG246" s="291">
        <v>1673.52</v>
      </c>
      <c r="BH246" s="89">
        <v>76.892234999999999</v>
      </c>
      <c r="BI246" s="82">
        <v>7418.22</v>
      </c>
      <c r="BJ246" s="94">
        <v>26.886068000000002</v>
      </c>
      <c r="BK246" s="339">
        <v>66.719048000000001</v>
      </c>
    </row>
    <row r="247" spans="1:63">
      <c r="A247" s="316">
        <v>232</v>
      </c>
      <c r="B247" s="310">
        <v>43586</v>
      </c>
      <c r="C247" s="51">
        <v>2752.06</v>
      </c>
      <c r="D247" s="94">
        <v>250.81538399999999</v>
      </c>
      <c r="E247" s="51">
        <v>24815.040000000001</v>
      </c>
      <c r="F247" s="89">
        <v>221.101181</v>
      </c>
      <c r="G247" s="72">
        <v>7453.1499020000001</v>
      </c>
      <c r="H247" s="94">
        <v>167.37762499999999</v>
      </c>
      <c r="I247" s="51">
        <v>1465.48999</v>
      </c>
      <c r="J247" s="89">
        <v>135.000595</v>
      </c>
      <c r="K247" s="113">
        <v>9.1694879999999994</v>
      </c>
      <c r="L247" s="105">
        <v>26.191236</v>
      </c>
      <c r="M247" s="105">
        <v>64.937568999999996</v>
      </c>
      <c r="N247" s="105">
        <v>21.120615000000001</v>
      </c>
      <c r="O247" s="94">
        <v>78.227492999999996</v>
      </c>
      <c r="P247" s="51">
        <v>28369.390625</v>
      </c>
      <c r="Q247" s="89">
        <v>62.827407999999998</v>
      </c>
      <c r="R247" s="113">
        <v>13.549841000000001</v>
      </c>
      <c r="S247" s="105">
        <v>20.412234999999999</v>
      </c>
      <c r="T247" s="94">
        <v>16.503622</v>
      </c>
      <c r="U247" s="51">
        <v>6491.7998049999997</v>
      </c>
      <c r="V247" s="89">
        <v>17.197416</v>
      </c>
      <c r="W247" s="70">
        <v>97030</v>
      </c>
      <c r="X247" s="94">
        <v>28.218423999999999</v>
      </c>
      <c r="Y247" s="69">
        <v>16037.5</v>
      </c>
      <c r="Z247" s="89">
        <v>23.962679000000001</v>
      </c>
      <c r="AA247" s="82">
        <v>2898.6960450000001</v>
      </c>
      <c r="AB247" s="94">
        <v>35.071719999999999</v>
      </c>
      <c r="AC247" s="51">
        <v>5207.6298829999996</v>
      </c>
      <c r="AD247" s="89">
        <v>24.546559999999999</v>
      </c>
      <c r="AE247" s="72">
        <v>11726.839844</v>
      </c>
      <c r="AF247" s="94">
        <v>23.016470000000002</v>
      </c>
      <c r="AG247" s="51">
        <v>26901.089843999998</v>
      </c>
      <c r="AH247" s="89">
        <v>20.370396</v>
      </c>
      <c r="AI247" s="72">
        <v>39714.199219000002</v>
      </c>
      <c r="AJ247" s="94">
        <v>9.8605219999999996</v>
      </c>
      <c r="AK247" s="51">
        <v>6209.12</v>
      </c>
      <c r="AL247" s="89">
        <v>21.765511</v>
      </c>
      <c r="AM247" s="72">
        <v>19802</v>
      </c>
      <c r="AN247" s="89">
        <v>21.110489000000001</v>
      </c>
      <c r="AO247" s="70">
        <v>20601.189452999999</v>
      </c>
      <c r="AP247" s="89">
        <v>47.288527999999999</v>
      </c>
      <c r="AQ247" s="72">
        <v>2041.73999</v>
      </c>
      <c r="AR247" s="94">
        <v>49.694896999999997</v>
      </c>
      <c r="AS247" s="291">
        <v>1650.76001</v>
      </c>
      <c r="AT247" s="89">
        <v>23.952307000000001</v>
      </c>
      <c r="AU247" s="72">
        <v>42749.160155999998</v>
      </c>
      <c r="AV247" s="89">
        <v>36.437545999999998</v>
      </c>
      <c r="AW247" s="71">
        <v>540.48999000000003</v>
      </c>
      <c r="AX247" s="94">
        <v>26.689934000000001</v>
      </c>
      <c r="AY247" s="53">
        <v>3117.76001</v>
      </c>
      <c r="AZ247" s="94">
        <v>17.471764</v>
      </c>
      <c r="BA247" s="51">
        <v>9004.2001949999994</v>
      </c>
      <c r="BB247" s="89">
        <v>23.151130999999999</v>
      </c>
      <c r="BC247" s="72">
        <v>9523.9804690000001</v>
      </c>
      <c r="BD247" s="89">
        <v>31.966315999999999</v>
      </c>
      <c r="BE247" s="72">
        <v>10498.490234000001</v>
      </c>
      <c r="BF247" s="94">
        <v>22.496421999999999</v>
      </c>
      <c r="BG247" s="291">
        <v>1620.22</v>
      </c>
      <c r="BH247" s="89">
        <v>76.034958000000003</v>
      </c>
      <c r="BI247" s="82">
        <v>7161.71</v>
      </c>
      <c r="BJ247" s="94">
        <v>25.237551</v>
      </c>
      <c r="BK247" s="339">
        <v>62.668681999999997</v>
      </c>
    </row>
    <row r="248" spans="1:63">
      <c r="A248" s="316">
        <v>233</v>
      </c>
      <c r="B248" s="310">
        <v>43617</v>
      </c>
      <c r="C248" s="51">
        <v>2941.76</v>
      </c>
      <c r="D248" s="94">
        <v>266.97030599999999</v>
      </c>
      <c r="E248" s="51">
        <v>26599.96</v>
      </c>
      <c r="F248" s="89">
        <v>237.39501999999999</v>
      </c>
      <c r="G248" s="72">
        <v>8006.2402339999999</v>
      </c>
      <c r="H248" s="94">
        <v>179.68440200000001</v>
      </c>
      <c r="I248" s="51">
        <v>1566.5699460000001</v>
      </c>
      <c r="J248" s="89">
        <v>143.92297400000001</v>
      </c>
      <c r="K248" s="113">
        <v>9.2756679999999996</v>
      </c>
      <c r="L248" s="105">
        <v>27.808192999999999</v>
      </c>
      <c r="M248" s="105">
        <v>69.31353</v>
      </c>
      <c r="N248" s="105">
        <v>22.390984</v>
      </c>
      <c r="O248" s="94">
        <v>83.350037</v>
      </c>
      <c r="P248" s="51">
        <v>30268.050781000002</v>
      </c>
      <c r="Q248" s="89">
        <v>66.973724000000004</v>
      </c>
      <c r="R248" s="113">
        <v>14.177924000000001</v>
      </c>
      <c r="S248" s="105">
        <v>21.739802999999998</v>
      </c>
      <c r="T248" s="94">
        <v>17.412371</v>
      </c>
      <c r="U248" s="51">
        <v>6699.2001950000003</v>
      </c>
      <c r="V248" s="89">
        <v>17.781181</v>
      </c>
      <c r="W248" s="70">
        <v>100967</v>
      </c>
      <c r="X248" s="94">
        <v>29.620875999999999</v>
      </c>
      <c r="Y248" s="69">
        <v>16382.200194999999</v>
      </c>
      <c r="Z248" s="89">
        <v>25.093737000000001</v>
      </c>
      <c r="AA248" s="82">
        <v>2978.8779300000001</v>
      </c>
      <c r="AB248" s="94">
        <v>37.156742000000001</v>
      </c>
      <c r="AC248" s="51">
        <v>5538.9702150000003</v>
      </c>
      <c r="AD248" s="89">
        <v>25.943176000000001</v>
      </c>
      <c r="AE248" s="72">
        <v>12398.799805000001</v>
      </c>
      <c r="AF248" s="94">
        <v>23.982614999999999</v>
      </c>
      <c r="AG248" s="51">
        <v>28542.619140999999</v>
      </c>
      <c r="AH248" s="89">
        <v>21.378176</v>
      </c>
      <c r="AI248" s="72">
        <v>39394.640625</v>
      </c>
      <c r="AJ248" s="94">
        <v>9.6430070000000008</v>
      </c>
      <c r="AK248" s="51">
        <v>6358.63</v>
      </c>
      <c r="AL248" s="89">
        <v>22.350280999999999</v>
      </c>
      <c r="AM248" s="72">
        <v>21235</v>
      </c>
      <c r="AN248" s="89">
        <v>22.420738</v>
      </c>
      <c r="AO248" s="70">
        <v>21275.919922000001</v>
      </c>
      <c r="AP248" s="89">
        <v>48.956901999999999</v>
      </c>
      <c r="AQ248" s="72">
        <v>2130.6201169999999</v>
      </c>
      <c r="AR248" s="94">
        <v>53.540283000000002</v>
      </c>
      <c r="AS248" s="291">
        <v>1672.130005</v>
      </c>
      <c r="AT248" s="89">
        <v>24.041260000000001</v>
      </c>
      <c r="AU248" s="72">
        <v>43161.171875</v>
      </c>
      <c r="AV248" s="89">
        <v>36.828071999999999</v>
      </c>
      <c r="AW248" s="71">
        <v>561.76000999999997</v>
      </c>
      <c r="AX248" s="94">
        <v>27.761130999999999</v>
      </c>
      <c r="AY248" s="53">
        <v>3321.610107</v>
      </c>
      <c r="AZ248" s="94">
        <v>18.894591999999999</v>
      </c>
      <c r="BA248" s="51">
        <v>9198.7998050000006</v>
      </c>
      <c r="BB248" s="89">
        <v>23.784621999999999</v>
      </c>
      <c r="BC248" s="72">
        <v>9898.2402340000008</v>
      </c>
      <c r="BD248" s="89">
        <v>33.388629999999999</v>
      </c>
      <c r="BE248" s="72">
        <v>10730.830078000001</v>
      </c>
      <c r="BF248" s="94">
        <v>23.774930999999999</v>
      </c>
      <c r="BG248" s="291">
        <v>1730.34</v>
      </c>
      <c r="BH248" s="89">
        <v>81.136207999999996</v>
      </c>
      <c r="BI248" s="82">
        <v>7425.63</v>
      </c>
      <c r="BJ248" s="94">
        <v>25.739269</v>
      </c>
      <c r="BK248" s="339">
        <v>65.905395999999996</v>
      </c>
    </row>
    <row r="249" spans="1:63">
      <c r="A249" s="316">
        <v>234</v>
      </c>
      <c r="B249" s="310">
        <v>43647</v>
      </c>
      <c r="C249" s="51">
        <v>2980.38</v>
      </c>
      <c r="D249" s="94">
        <v>272.324951</v>
      </c>
      <c r="E249" s="51">
        <v>26864.27</v>
      </c>
      <c r="F249" s="89">
        <v>240.35029599999999</v>
      </c>
      <c r="G249" s="72">
        <v>8175.419922</v>
      </c>
      <c r="H249" s="94">
        <v>184.286224</v>
      </c>
      <c r="I249" s="51">
        <v>1574.6099850000001</v>
      </c>
      <c r="J249" s="89">
        <v>145.41482500000001</v>
      </c>
      <c r="K249" s="113">
        <v>9.2969329999999992</v>
      </c>
      <c r="L249" s="105">
        <v>28.17474</v>
      </c>
      <c r="M249" s="105">
        <v>70.380875000000003</v>
      </c>
      <c r="N249" s="105">
        <v>22.962824000000001</v>
      </c>
      <c r="O249" s="94">
        <v>84.927322000000004</v>
      </c>
      <c r="P249" s="51">
        <v>30684.820313</v>
      </c>
      <c r="Q249" s="89">
        <v>68.171790999999999</v>
      </c>
      <c r="R249" s="113">
        <v>14.070535</v>
      </c>
      <c r="S249" s="105">
        <v>21.831118</v>
      </c>
      <c r="T249" s="94">
        <v>17.552178999999999</v>
      </c>
      <c r="U249" s="51">
        <v>6896.7001950000003</v>
      </c>
      <c r="V249" s="89">
        <v>18.038422000000001</v>
      </c>
      <c r="W249" s="70">
        <v>101812</v>
      </c>
      <c r="X249" s="94">
        <v>30.533170999999999</v>
      </c>
      <c r="Y249" s="69">
        <v>16406.599609000001</v>
      </c>
      <c r="Z249" s="89">
        <v>25.118879</v>
      </c>
      <c r="AA249" s="82">
        <v>2932.51001</v>
      </c>
      <c r="AB249" s="94">
        <v>36.068466000000001</v>
      </c>
      <c r="AC249" s="51">
        <v>5518.8999020000001</v>
      </c>
      <c r="AD249" s="89">
        <v>25.843046000000001</v>
      </c>
      <c r="AE249" s="72">
        <v>12189.040039</v>
      </c>
      <c r="AF249" s="94">
        <v>23.558866999999999</v>
      </c>
      <c r="AG249" s="51">
        <v>27777.75</v>
      </c>
      <c r="AH249" s="89">
        <v>20.905460000000001</v>
      </c>
      <c r="AI249" s="72">
        <v>37481.121094000002</v>
      </c>
      <c r="AJ249" s="94">
        <v>9.5656470000000002</v>
      </c>
      <c r="AK249" s="51">
        <v>6390.5</v>
      </c>
      <c r="AL249" s="89">
        <v>22.486591000000001</v>
      </c>
      <c r="AM249" s="72">
        <v>21398</v>
      </c>
      <c r="AN249" s="89">
        <v>22.764444000000001</v>
      </c>
      <c r="AO249" s="70">
        <v>21521.529297000001</v>
      </c>
      <c r="AP249" s="89">
        <v>49.194248000000002</v>
      </c>
      <c r="AQ249" s="72">
        <v>2024.5500489999999</v>
      </c>
      <c r="AR249" s="94">
        <v>49.542870000000001</v>
      </c>
      <c r="AS249" s="291">
        <v>1634.869995</v>
      </c>
      <c r="AT249" s="89">
        <v>23.783318999999999</v>
      </c>
      <c r="AU249" s="72">
        <v>40863.089844000002</v>
      </c>
      <c r="AV249" s="89">
        <v>35.747841000000001</v>
      </c>
      <c r="AW249" s="71">
        <v>572.09002699999996</v>
      </c>
      <c r="AX249" s="94">
        <v>28.433229000000001</v>
      </c>
      <c r="AY249" s="53">
        <v>3300.75</v>
      </c>
      <c r="AZ249" s="94">
        <v>18.848178999999998</v>
      </c>
      <c r="BA249" s="51">
        <v>8971</v>
      </c>
      <c r="BB249" s="89">
        <v>22.889890999999999</v>
      </c>
      <c r="BC249" s="72">
        <v>9919.2695309999999</v>
      </c>
      <c r="BD249" s="89">
        <v>33.720139000000003</v>
      </c>
      <c r="BE249" s="72">
        <v>10823.809569999999</v>
      </c>
      <c r="BF249" s="94">
        <v>23.985754</v>
      </c>
      <c r="BG249" s="291">
        <v>1711.97</v>
      </c>
      <c r="BH249" s="89">
        <v>79.332831999999996</v>
      </c>
      <c r="BI249" s="82">
        <v>7586.78</v>
      </c>
      <c r="BJ249" s="94">
        <v>25.760515000000002</v>
      </c>
      <c r="BK249" s="339">
        <v>66.781424999999999</v>
      </c>
    </row>
    <row r="250" spans="1:63">
      <c r="A250" s="316">
        <v>235</v>
      </c>
      <c r="B250" s="310">
        <v>43678</v>
      </c>
      <c r="C250" s="51">
        <v>2926.46</v>
      </c>
      <c r="D250" s="94">
        <v>267.76525900000001</v>
      </c>
      <c r="E250" s="51">
        <v>26403.279999999999</v>
      </c>
      <c r="F250" s="89">
        <v>236.614655</v>
      </c>
      <c r="G250" s="72">
        <v>7962.8798829999996</v>
      </c>
      <c r="H250" s="94">
        <v>180.78568999999999</v>
      </c>
      <c r="I250" s="51">
        <v>1494.839966</v>
      </c>
      <c r="J250" s="89">
        <v>138.24440000000001</v>
      </c>
      <c r="K250" s="113">
        <v>9.5569790000000001</v>
      </c>
      <c r="L250" s="105">
        <v>26.647186000000001</v>
      </c>
      <c r="M250" s="105">
        <v>67.547873999999993</v>
      </c>
      <c r="N250" s="105">
        <v>22.292286000000001</v>
      </c>
      <c r="O250" s="94">
        <v>81.379790999999997</v>
      </c>
      <c r="P250" s="51">
        <v>29925.349609000001</v>
      </c>
      <c r="Q250" s="89">
        <v>66.791038999999998</v>
      </c>
      <c r="R250" s="113">
        <v>13.740161000000001</v>
      </c>
      <c r="S250" s="105">
        <v>21.346450999999998</v>
      </c>
      <c r="T250" s="94">
        <v>17.393307</v>
      </c>
      <c r="U250" s="51">
        <v>6698.2001950000003</v>
      </c>
      <c r="V250" s="89">
        <v>17.450828999999999</v>
      </c>
      <c r="W250" s="70">
        <v>101135</v>
      </c>
      <c r="X250" s="94">
        <v>28.124821000000001</v>
      </c>
      <c r="Y250" s="69">
        <v>16442.099609000001</v>
      </c>
      <c r="Z250" s="89">
        <v>24.941927</v>
      </c>
      <c r="AA250" s="82">
        <v>2886.23999</v>
      </c>
      <c r="AB250" s="94">
        <v>34.330855999999997</v>
      </c>
      <c r="AC250" s="51">
        <v>5480.4799800000001</v>
      </c>
      <c r="AD250" s="89">
        <v>25.582788000000001</v>
      </c>
      <c r="AE250" s="72">
        <v>11939.280273</v>
      </c>
      <c r="AF250" s="94">
        <v>23.058178000000002</v>
      </c>
      <c r="AG250" s="51">
        <v>25724.730468999998</v>
      </c>
      <c r="AH250" s="89">
        <v>19.214516</v>
      </c>
      <c r="AI250" s="72">
        <v>37332.789062999997</v>
      </c>
      <c r="AJ250" s="94">
        <v>9.3280189999999994</v>
      </c>
      <c r="AK250" s="51">
        <v>6328.47</v>
      </c>
      <c r="AL250" s="89">
        <v>22.023222000000001</v>
      </c>
      <c r="AM250" s="72">
        <v>21323</v>
      </c>
      <c r="AN250" s="89">
        <v>22.663381999999999</v>
      </c>
      <c r="AO250" s="70">
        <v>20704.369140999999</v>
      </c>
      <c r="AP250" s="89">
        <v>48.805042</v>
      </c>
      <c r="AQ250" s="72">
        <v>1967.790039</v>
      </c>
      <c r="AR250" s="94">
        <v>47.62912</v>
      </c>
      <c r="AS250" s="291">
        <v>1612.1400149999999</v>
      </c>
      <c r="AT250" s="89">
        <v>22.984783</v>
      </c>
      <c r="AU250" s="72">
        <v>42622.5</v>
      </c>
      <c r="AV250" s="89">
        <v>35.955730000000003</v>
      </c>
      <c r="AW250" s="71">
        <v>558.34997599999997</v>
      </c>
      <c r="AX250" s="94">
        <v>28.221105999999999</v>
      </c>
      <c r="AY250" s="53">
        <v>3106.5200199999999</v>
      </c>
      <c r="AZ250" s="94">
        <v>17.811019999999999</v>
      </c>
      <c r="BA250" s="51">
        <v>8812.9003909999992</v>
      </c>
      <c r="BB250" s="89">
        <v>22.289280000000002</v>
      </c>
      <c r="BC250" s="72">
        <v>9895.6503909999992</v>
      </c>
      <c r="BD250" s="89">
        <v>33.992297999999998</v>
      </c>
      <c r="BE250" s="72">
        <v>10618.049805000001</v>
      </c>
      <c r="BF250" s="94">
        <v>23.734134999999998</v>
      </c>
      <c r="BG250" s="291">
        <v>1654.92</v>
      </c>
      <c r="BH250" s="89">
        <v>77.608208000000005</v>
      </c>
      <c r="BI250" s="82">
        <v>7207.18</v>
      </c>
      <c r="BJ250" s="94">
        <v>24.780404999999998</v>
      </c>
      <c r="BK250" s="339">
        <v>65.305633999999998</v>
      </c>
    </row>
    <row r="251" spans="1:63">
      <c r="A251" s="316">
        <v>236</v>
      </c>
      <c r="B251" s="310">
        <v>43709</v>
      </c>
      <c r="C251" s="51">
        <v>2976.74</v>
      </c>
      <c r="D251" s="94">
        <v>271.72067299999998</v>
      </c>
      <c r="E251" s="51">
        <v>26916.83</v>
      </c>
      <c r="F251" s="89">
        <v>241.77418499999999</v>
      </c>
      <c r="G251" s="72">
        <v>7999.3398440000001</v>
      </c>
      <c r="H251" s="94">
        <v>182.07788099999999</v>
      </c>
      <c r="I251" s="51">
        <v>1523.369995</v>
      </c>
      <c r="J251" s="89">
        <v>140.56637599999999</v>
      </c>
      <c r="K251" s="113">
        <v>9.5006050000000002</v>
      </c>
      <c r="L251" s="105">
        <v>27.594090000000001</v>
      </c>
      <c r="M251" s="105">
        <v>68.297775000000001</v>
      </c>
      <c r="N251" s="105">
        <v>22.981804</v>
      </c>
      <c r="O251" s="94">
        <v>81.964850999999996</v>
      </c>
      <c r="P251" s="51">
        <v>30351.919922000001</v>
      </c>
      <c r="Q251" s="89">
        <v>67.637894000000003</v>
      </c>
      <c r="R251" s="113">
        <v>14.036647</v>
      </c>
      <c r="S251" s="105">
        <v>21.599319000000001</v>
      </c>
      <c r="T251" s="94">
        <v>17.183596000000001</v>
      </c>
      <c r="U251" s="51">
        <v>6800.6000979999999</v>
      </c>
      <c r="V251" s="89">
        <v>17.909635999999999</v>
      </c>
      <c r="W251" s="70">
        <v>104745</v>
      </c>
      <c r="X251" s="94">
        <v>28.907022000000001</v>
      </c>
      <c r="Y251" s="69">
        <v>16658.599609000001</v>
      </c>
      <c r="Z251" s="89">
        <v>25.570122000000001</v>
      </c>
      <c r="AA251" s="82">
        <v>2905.1899410000001</v>
      </c>
      <c r="AB251" s="94">
        <v>34.927612000000003</v>
      </c>
      <c r="AC251" s="51">
        <v>5677.7900390000004</v>
      </c>
      <c r="AD251" s="89">
        <v>26.146673</v>
      </c>
      <c r="AE251" s="72">
        <v>12428.080078000001</v>
      </c>
      <c r="AF251" s="94">
        <v>23.637922</v>
      </c>
      <c r="AG251" s="51">
        <v>26092.269531000002</v>
      </c>
      <c r="AH251" s="89">
        <v>19.096737000000001</v>
      </c>
      <c r="AI251" s="72">
        <v>38667.328125</v>
      </c>
      <c r="AJ251" s="94">
        <v>9.5656470000000002</v>
      </c>
      <c r="AK251" s="51">
        <v>6169.1</v>
      </c>
      <c r="AL251" s="89">
        <v>21.393736000000001</v>
      </c>
      <c r="AM251" s="72">
        <v>22108</v>
      </c>
      <c r="AN251" s="89">
        <v>23.219228999999999</v>
      </c>
      <c r="AO251" s="70">
        <v>21755.839843999998</v>
      </c>
      <c r="AP251" s="89">
        <v>51.357532999999997</v>
      </c>
      <c r="AQ251" s="72">
        <v>2063.0500489999999</v>
      </c>
      <c r="AR251" s="94">
        <v>50.383488</v>
      </c>
      <c r="AS251" s="291">
        <v>1583.910034</v>
      </c>
      <c r="AT251" s="89">
        <v>22.927156</v>
      </c>
      <c r="AU251" s="72">
        <v>43011.269530999998</v>
      </c>
      <c r="AV251" s="89">
        <v>37.003819</v>
      </c>
      <c r="AW251" s="71">
        <v>580.22997999999995</v>
      </c>
      <c r="AX251" s="94">
        <v>28.922025999999999</v>
      </c>
      <c r="AY251" s="53">
        <v>3119.98999</v>
      </c>
      <c r="AZ251" s="94">
        <v>18.091753000000001</v>
      </c>
      <c r="BA251" s="51">
        <v>9244.5996090000008</v>
      </c>
      <c r="BB251" s="89">
        <v>23.223559999999999</v>
      </c>
      <c r="BC251" s="72">
        <v>10078.320313</v>
      </c>
      <c r="BD251" s="89">
        <v>34.200951000000003</v>
      </c>
      <c r="BE251" s="72">
        <v>10829.679688</v>
      </c>
      <c r="BF251" s="94">
        <v>24.72702</v>
      </c>
      <c r="BG251" s="291">
        <v>1637.22</v>
      </c>
      <c r="BH251" s="89">
        <v>76.487212999999997</v>
      </c>
      <c r="BI251" s="82">
        <v>7408.21</v>
      </c>
      <c r="BJ251" s="94">
        <v>25.670670000000001</v>
      </c>
      <c r="BK251" s="339">
        <v>66.772368999999998</v>
      </c>
    </row>
    <row r="252" spans="1:63">
      <c r="A252" s="316">
        <v>237</v>
      </c>
      <c r="B252" s="310">
        <v>43739</v>
      </c>
      <c r="C252" s="51">
        <v>3037.56</v>
      </c>
      <c r="D252" s="94">
        <v>279.00945999999999</v>
      </c>
      <c r="E252" s="51">
        <v>27046.23</v>
      </c>
      <c r="F252" s="89">
        <v>243.52233899999999</v>
      </c>
      <c r="G252" s="72">
        <v>8292.3603519999997</v>
      </c>
      <c r="H252" s="94">
        <v>190.43626399999999</v>
      </c>
      <c r="I252" s="51">
        <v>1562.4499510000001</v>
      </c>
      <c r="J252" s="89">
        <v>144.891357</v>
      </c>
      <c r="K252" s="113">
        <v>9.5203129999999998</v>
      </c>
      <c r="L252" s="105">
        <v>28.156033999999998</v>
      </c>
      <c r="M252" s="105">
        <v>69.569655999999995</v>
      </c>
      <c r="N252" s="105">
        <v>23.544799999999999</v>
      </c>
      <c r="O252" s="94">
        <v>83.797866999999997</v>
      </c>
      <c r="P252" s="51">
        <v>30945.630859000001</v>
      </c>
      <c r="Q252" s="89">
        <v>69.352547000000001</v>
      </c>
      <c r="R252" s="113">
        <v>14.590790999999999</v>
      </c>
      <c r="S252" s="105">
        <v>22.168275999999999</v>
      </c>
      <c r="T252" s="94">
        <v>17.628439</v>
      </c>
      <c r="U252" s="51">
        <v>6772.8999020000001</v>
      </c>
      <c r="V252" s="89">
        <v>18.135017000000001</v>
      </c>
      <c r="W252" s="70">
        <v>107220</v>
      </c>
      <c r="X252" s="94">
        <v>30.601777999999999</v>
      </c>
      <c r="Y252" s="69">
        <v>16483.199218999998</v>
      </c>
      <c r="Z252" s="89">
        <v>25.463947000000001</v>
      </c>
      <c r="AA252" s="82">
        <v>2929.0600589999999</v>
      </c>
      <c r="AB252" s="94">
        <v>36.112349999999999</v>
      </c>
      <c r="AC252" s="51">
        <v>5729.8598629999997</v>
      </c>
      <c r="AD252" s="89">
        <v>27.092255000000002</v>
      </c>
      <c r="AE252" s="72">
        <v>12866.790039</v>
      </c>
      <c r="AF252" s="94">
        <v>25.078507999999999</v>
      </c>
      <c r="AG252" s="51">
        <v>26906.720702999999</v>
      </c>
      <c r="AH252" s="89">
        <v>20.005306000000001</v>
      </c>
      <c r="AI252" s="72">
        <v>40129.050780999998</v>
      </c>
      <c r="AJ252" s="94">
        <v>10.049127</v>
      </c>
      <c r="AK252" s="51">
        <v>6228.32</v>
      </c>
      <c r="AL252" s="89">
        <v>21.822136</v>
      </c>
      <c r="AM252" s="72">
        <v>22694</v>
      </c>
      <c r="AN252" s="89">
        <v>24.314079</v>
      </c>
      <c r="AO252" s="70">
        <v>22927.039063</v>
      </c>
      <c r="AP252" s="89">
        <v>53.113503000000001</v>
      </c>
      <c r="AQ252" s="72">
        <v>2083.4799800000001</v>
      </c>
      <c r="AR252" s="94">
        <v>52.699665000000003</v>
      </c>
      <c r="AS252" s="291">
        <v>1597.9799800000001</v>
      </c>
      <c r="AT252" s="89">
        <v>23.149431</v>
      </c>
      <c r="AU252" s="72">
        <v>43337.28125</v>
      </c>
      <c r="AV252" s="89">
        <v>38.381073000000001</v>
      </c>
      <c r="AW252" s="71">
        <v>576.63000499999998</v>
      </c>
      <c r="AX252" s="94">
        <v>29.493822000000002</v>
      </c>
      <c r="AY252" s="53">
        <v>3229.8798830000001</v>
      </c>
      <c r="AZ252" s="94">
        <v>18.957352</v>
      </c>
      <c r="BA252" s="51">
        <v>9257.5</v>
      </c>
      <c r="BB252" s="89">
        <v>23.85754</v>
      </c>
      <c r="BC252" s="72">
        <v>10219.820313</v>
      </c>
      <c r="BD252" s="89">
        <v>34.999271</v>
      </c>
      <c r="BE252" s="72">
        <v>11358.709961</v>
      </c>
      <c r="BF252" s="94">
        <v>26.399971000000001</v>
      </c>
      <c r="BG252" s="291">
        <v>1601.49</v>
      </c>
      <c r="BH252" s="89">
        <v>75.874961999999996</v>
      </c>
      <c r="BI252" s="82">
        <v>7248.38</v>
      </c>
      <c r="BJ252" s="94">
        <v>26.569098</v>
      </c>
      <c r="BK252" s="339">
        <v>68.601257000000004</v>
      </c>
    </row>
    <row r="253" spans="1:63">
      <c r="A253" s="316">
        <v>238</v>
      </c>
      <c r="B253" s="310">
        <v>43770</v>
      </c>
      <c r="C253" s="52">
        <v>3140.98</v>
      </c>
      <c r="D253" s="95">
        <v>289.10910000000001</v>
      </c>
      <c r="E253" s="52">
        <v>28051.41</v>
      </c>
      <c r="F253" s="90">
        <v>253.11082500000001</v>
      </c>
      <c r="G253" s="81">
        <v>8665.4697269999997</v>
      </c>
      <c r="H253" s="95">
        <v>198.18592799999999</v>
      </c>
      <c r="I253" s="52">
        <v>1624.5</v>
      </c>
      <c r="J253" s="90">
        <v>150.78204299999999</v>
      </c>
      <c r="K253" s="114">
        <v>9.5152429999999999</v>
      </c>
      <c r="L253" s="106">
        <v>28.864194999999999</v>
      </c>
      <c r="M253" s="106">
        <v>72.447113000000002</v>
      </c>
      <c r="N253" s="106">
        <v>24.436744999999998</v>
      </c>
      <c r="O253" s="95">
        <v>87.636077999999998</v>
      </c>
      <c r="P253" s="52">
        <v>32025.859375</v>
      </c>
      <c r="Q253" s="90">
        <v>71.968765000000005</v>
      </c>
      <c r="R253" s="114">
        <v>14.752627</v>
      </c>
      <c r="S253" s="106">
        <v>22.898790000000002</v>
      </c>
      <c r="T253" s="95">
        <v>18.162247000000001</v>
      </c>
      <c r="U253" s="52">
        <v>6948</v>
      </c>
      <c r="V253" s="90">
        <v>18.376491999999999</v>
      </c>
      <c r="W253" s="75">
        <v>108233</v>
      </c>
      <c r="X253" s="95">
        <v>29.140305000000001</v>
      </c>
      <c r="Y253" s="74">
        <v>17040.199218999998</v>
      </c>
      <c r="Z253" s="90">
        <v>26.216011000000002</v>
      </c>
      <c r="AA253" s="81">
        <v>2871.9799800000001</v>
      </c>
      <c r="AB253" s="95">
        <v>35.928058999999998</v>
      </c>
      <c r="AC253" s="52">
        <v>5905.169922</v>
      </c>
      <c r="AD253" s="90">
        <v>27.465281000000001</v>
      </c>
      <c r="AE253" s="81">
        <v>13236.379883</v>
      </c>
      <c r="AF253" s="95">
        <v>25.421088999999998</v>
      </c>
      <c r="AG253" s="83">
        <v>26346.490234000001</v>
      </c>
      <c r="AH253" s="90">
        <v>19.803401999999998</v>
      </c>
      <c r="AI253" s="84">
        <v>40793.808594000002</v>
      </c>
      <c r="AJ253" s="95">
        <v>9.8667630000000006</v>
      </c>
      <c r="AK253" s="53">
        <v>6011.83</v>
      </c>
      <c r="AL253" s="91">
        <v>21.009053999999999</v>
      </c>
      <c r="AM253" s="82">
        <v>23259</v>
      </c>
      <c r="AN253" s="91">
        <v>24.330916999999999</v>
      </c>
      <c r="AO253" s="85">
        <v>23293.910156000002</v>
      </c>
      <c r="AP253" s="90">
        <v>53.792350999999996</v>
      </c>
      <c r="AQ253" s="86">
        <v>2087.959961</v>
      </c>
      <c r="AR253" s="95">
        <v>52.2883</v>
      </c>
      <c r="AS253" s="197">
        <v>1561.73999</v>
      </c>
      <c r="AT253" s="91">
        <v>22.671952999999998</v>
      </c>
      <c r="AU253" s="81">
        <v>42820.179687999997</v>
      </c>
      <c r="AV253" s="90">
        <v>37.696784999999998</v>
      </c>
      <c r="AW253" s="183">
        <v>597.28997800000002</v>
      </c>
      <c r="AX253" s="95">
        <v>30.065619999999999</v>
      </c>
      <c r="AY253" s="52">
        <v>3193.919922</v>
      </c>
      <c r="AZ253" s="95">
        <v>18.777994</v>
      </c>
      <c r="BA253" s="53">
        <v>9352</v>
      </c>
      <c r="BB253" s="91">
        <v>23.665678</v>
      </c>
      <c r="BC253" s="81">
        <v>10493.240234000001</v>
      </c>
      <c r="BD253" s="90">
        <v>35.289577000000001</v>
      </c>
      <c r="BE253" s="86">
        <v>11489.570313</v>
      </c>
      <c r="BF253" s="95">
        <v>26.828410999999999</v>
      </c>
      <c r="BG253" s="197">
        <v>1590.59</v>
      </c>
      <c r="BH253" s="91">
        <v>75.400681000000006</v>
      </c>
      <c r="BI253" s="81">
        <v>7346.53</v>
      </c>
      <c r="BJ253" s="95">
        <v>26.895809</v>
      </c>
      <c r="BK253" s="339">
        <v>70.203781000000006</v>
      </c>
    </row>
    <row r="254" spans="1:63">
      <c r="A254" s="316">
        <v>239</v>
      </c>
      <c r="B254" s="310">
        <v>43800</v>
      </c>
      <c r="C254" s="53">
        <v>3230.78</v>
      </c>
      <c r="D254" s="96">
        <v>296.053741</v>
      </c>
      <c r="E254" s="53">
        <v>28538.44</v>
      </c>
      <c r="F254" s="91">
        <v>257.324951</v>
      </c>
      <c r="G254" s="82">
        <v>8972.5996090000008</v>
      </c>
      <c r="H254" s="96">
        <v>205.442734</v>
      </c>
      <c r="I254" s="53">
        <v>1668.469971</v>
      </c>
      <c r="J254" s="91">
        <v>154.41712999999999</v>
      </c>
      <c r="K254" s="115">
        <v>9.5006219999999999</v>
      </c>
      <c r="L254" s="107">
        <v>29.455822000000001</v>
      </c>
      <c r="M254" s="107">
        <v>73.653801000000001</v>
      </c>
      <c r="N254" s="107">
        <v>23.032404</v>
      </c>
      <c r="O254" s="96">
        <v>89.061440000000005</v>
      </c>
      <c r="P254" s="53">
        <v>32886.738280999998</v>
      </c>
      <c r="Q254" s="91">
        <v>73.642005999999995</v>
      </c>
      <c r="R254" s="115">
        <v>15.212581999999999</v>
      </c>
      <c r="S254" s="107">
        <v>22.329834000000002</v>
      </c>
      <c r="T254" s="96">
        <v>18.022442000000002</v>
      </c>
      <c r="U254" s="53">
        <v>6802.3999020000001</v>
      </c>
      <c r="V254" s="91">
        <v>18.223552999999999</v>
      </c>
      <c r="W254" s="77">
        <v>115645</v>
      </c>
      <c r="X254" s="96">
        <v>32.557281000000003</v>
      </c>
      <c r="Y254" s="76">
        <v>17063.400390999999</v>
      </c>
      <c r="Z254" s="91">
        <v>26.446051000000001</v>
      </c>
      <c r="AA254" s="82">
        <v>3050.1240229999999</v>
      </c>
      <c r="AB254" s="96">
        <v>38.288738000000002</v>
      </c>
      <c r="AC254" s="53">
        <v>5978.0600590000004</v>
      </c>
      <c r="AD254" s="91">
        <v>28.376165</v>
      </c>
      <c r="AE254" s="82">
        <v>13249.009765999999</v>
      </c>
      <c r="AF254" s="96">
        <v>25.825154999999999</v>
      </c>
      <c r="AG254" s="53">
        <v>28189.75</v>
      </c>
      <c r="AH254" s="91">
        <v>20.467998999999999</v>
      </c>
      <c r="AI254" s="82">
        <v>41253.738280999998</v>
      </c>
      <c r="AJ254" s="96">
        <v>9.6604069999999993</v>
      </c>
      <c r="AK254" s="53">
        <v>6299.54</v>
      </c>
      <c r="AL254" s="91">
        <v>22.434134</v>
      </c>
      <c r="AM254" s="82">
        <v>23506</v>
      </c>
      <c r="AN254" s="91">
        <v>24.844656000000001</v>
      </c>
      <c r="AO254" s="77">
        <v>23656.619140999999</v>
      </c>
      <c r="AP254" s="91">
        <v>53.620384000000001</v>
      </c>
      <c r="AQ254" s="82">
        <v>2197.669922</v>
      </c>
      <c r="AR254" s="96">
        <v>55.614994000000003</v>
      </c>
      <c r="AS254" s="197">
        <v>1588.76001</v>
      </c>
      <c r="AT254" s="91">
        <v>23.470493000000001</v>
      </c>
      <c r="AU254" s="82">
        <v>43541.019530999998</v>
      </c>
      <c r="AV254" s="91">
        <v>39.004733999999999</v>
      </c>
      <c r="AW254" s="184">
        <v>604.580017</v>
      </c>
      <c r="AX254" s="96">
        <v>31.227668999999999</v>
      </c>
      <c r="AY254" s="53">
        <v>3222.830078</v>
      </c>
      <c r="AZ254" s="96">
        <v>18.824781000000002</v>
      </c>
      <c r="BA254" s="53">
        <v>9549.2001949999994</v>
      </c>
      <c r="BB254" s="91">
        <v>24.124475</v>
      </c>
      <c r="BC254" s="82">
        <v>10616.940430000001</v>
      </c>
      <c r="BD254" s="91">
        <v>36.868076000000002</v>
      </c>
      <c r="BE254" s="82">
        <v>11997.139648</v>
      </c>
      <c r="BF254" s="96">
        <v>27.970911000000001</v>
      </c>
      <c r="BG254" s="197">
        <v>1579.84</v>
      </c>
      <c r="BH254" s="91">
        <v>75.538651000000002</v>
      </c>
      <c r="BI254" s="82">
        <v>7542.44</v>
      </c>
      <c r="BJ254" s="96">
        <v>27.851410000000001</v>
      </c>
      <c r="BK254" s="339">
        <v>71.751998999999998</v>
      </c>
    </row>
    <row r="255" spans="1:63">
      <c r="A255" s="316">
        <v>240</v>
      </c>
      <c r="B255" s="310">
        <v>43831</v>
      </c>
      <c r="C255" s="53">
        <v>3225.52</v>
      </c>
      <c r="D255" s="96">
        <v>297.38909899999999</v>
      </c>
      <c r="E255" s="53">
        <v>28256.03</v>
      </c>
      <c r="F255" s="91">
        <v>255.68450899999999</v>
      </c>
      <c r="G255" s="82">
        <v>9150.9404300000006</v>
      </c>
      <c r="H255" s="96">
        <v>212.14390599999999</v>
      </c>
      <c r="I255" s="53">
        <v>1614.0600589999999</v>
      </c>
      <c r="J255" s="91">
        <v>150.175217</v>
      </c>
      <c r="K255" s="115">
        <v>9.7022099999999991</v>
      </c>
      <c r="L255" s="107">
        <v>28.653423</v>
      </c>
      <c r="M255" s="107">
        <v>72.516266000000002</v>
      </c>
      <c r="N255" s="107">
        <v>24.740266999999999</v>
      </c>
      <c r="O255" s="96">
        <v>89.035499999999999</v>
      </c>
      <c r="P255" s="53">
        <v>32838.191405999998</v>
      </c>
      <c r="Q255" s="91">
        <v>73.964416999999997</v>
      </c>
      <c r="R255" s="115">
        <v>14.874202</v>
      </c>
      <c r="S255" s="107">
        <v>23.331075999999999</v>
      </c>
      <c r="T255" s="96">
        <v>18.900832999999999</v>
      </c>
      <c r="U255" s="53">
        <v>7121.2001950000003</v>
      </c>
      <c r="V255" s="91">
        <v>18.282207</v>
      </c>
      <c r="W255" s="77">
        <v>113761</v>
      </c>
      <c r="X255" s="96">
        <v>30.47193</v>
      </c>
      <c r="Y255" s="76">
        <v>17318.5</v>
      </c>
      <c r="Z255" s="91">
        <v>26.604576000000002</v>
      </c>
      <c r="AA255" s="82">
        <v>2976.5280760000001</v>
      </c>
      <c r="AB255" s="96">
        <v>35.532223000000002</v>
      </c>
      <c r="AC255" s="53">
        <v>5806.3398440000001</v>
      </c>
      <c r="AD255" s="91">
        <v>27.298373999999999</v>
      </c>
      <c r="AE255" s="82">
        <v>12981.969727</v>
      </c>
      <c r="AF255" s="96">
        <v>25.060942000000001</v>
      </c>
      <c r="AG255" s="53">
        <v>26312.630859000001</v>
      </c>
      <c r="AH255" s="91">
        <v>19.440287000000001</v>
      </c>
      <c r="AI255" s="82">
        <v>40723.488280999998</v>
      </c>
      <c r="AJ255" s="96">
        <v>9.9923470000000005</v>
      </c>
      <c r="AK255" s="53">
        <v>5940.05</v>
      </c>
      <c r="AL255" s="91">
        <v>21.179054000000001</v>
      </c>
      <c r="AM255" s="82">
        <v>23237</v>
      </c>
      <c r="AN255" s="91">
        <v>24.40851</v>
      </c>
      <c r="AO255" s="77">
        <v>23205.179688</v>
      </c>
      <c r="AP255" s="91">
        <v>52.895355000000002</v>
      </c>
      <c r="AQ255" s="82">
        <v>2119.01001</v>
      </c>
      <c r="AR255" s="96">
        <v>52.681289999999997</v>
      </c>
      <c r="AS255" s="197">
        <v>1531.0600589999999</v>
      </c>
      <c r="AT255" s="91">
        <v>22.335539000000001</v>
      </c>
      <c r="AU255" s="82">
        <v>44108.308594000002</v>
      </c>
      <c r="AV255" s="91">
        <v>40.104111000000003</v>
      </c>
      <c r="AW255" s="184">
        <v>589.5</v>
      </c>
      <c r="AX255" s="96">
        <v>30.274017000000001</v>
      </c>
      <c r="AY255" s="53">
        <v>3153.7299800000001</v>
      </c>
      <c r="AZ255" s="96">
        <v>18.36027</v>
      </c>
      <c r="BA255" s="53">
        <v>9367.9003909999992</v>
      </c>
      <c r="BB255" s="91">
        <v>23.920406</v>
      </c>
      <c r="BC255" s="82">
        <v>10627.879883</v>
      </c>
      <c r="BD255" s="91">
        <v>36.958801000000001</v>
      </c>
      <c r="BE255" s="82">
        <v>11495.099609000001</v>
      </c>
      <c r="BF255" s="96">
        <v>26.466595000000002</v>
      </c>
      <c r="BG255" s="197">
        <v>1514.14</v>
      </c>
      <c r="BH255" s="91">
        <v>68.582374999999999</v>
      </c>
      <c r="BI255" s="82">
        <v>7286.01</v>
      </c>
      <c r="BJ255" s="96">
        <v>27.135608999999999</v>
      </c>
      <c r="BK255" s="339">
        <v>71.575530999999998</v>
      </c>
    </row>
    <row r="256" spans="1:63">
      <c r="A256" s="316">
        <v>241</v>
      </c>
      <c r="B256" s="310">
        <v>43862</v>
      </c>
      <c r="C256" s="53">
        <v>2954.22</v>
      </c>
      <c r="D256" s="96">
        <v>273.84613000000002</v>
      </c>
      <c r="E256" s="53">
        <v>25409.360000000001</v>
      </c>
      <c r="F256" s="91">
        <v>230.57046500000001</v>
      </c>
      <c r="G256" s="82">
        <v>8567.3701170000004</v>
      </c>
      <c r="H256" s="96">
        <v>199.29342700000001</v>
      </c>
      <c r="I256" s="53">
        <v>1476.4300539999999</v>
      </c>
      <c r="J256" s="91">
        <v>136.89117400000001</v>
      </c>
      <c r="K256" s="115">
        <v>9.8697890000000008</v>
      </c>
      <c r="L256" s="107">
        <v>25.728497999999998</v>
      </c>
      <c r="M256" s="107">
        <v>66.228347999999997</v>
      </c>
      <c r="N256" s="107">
        <v>22.607842999999999</v>
      </c>
      <c r="O256" s="96">
        <v>81.946014000000005</v>
      </c>
      <c r="P256" s="53">
        <v>30125.070313</v>
      </c>
      <c r="Q256" s="91">
        <v>67.915336999999994</v>
      </c>
      <c r="R256" s="115">
        <v>13.875123</v>
      </c>
      <c r="S256" s="107">
        <v>21.823436999999998</v>
      </c>
      <c r="T256" s="96">
        <v>17.752089999999999</v>
      </c>
      <c r="U256" s="53">
        <v>6511.5</v>
      </c>
      <c r="V256" s="91">
        <v>16.524622000000001</v>
      </c>
      <c r="W256" s="77">
        <v>104172</v>
      </c>
      <c r="X256" s="96">
        <v>26.711683000000001</v>
      </c>
      <c r="Y256" s="76">
        <v>16263.099609000001</v>
      </c>
      <c r="Z256" s="91">
        <v>24.739470000000001</v>
      </c>
      <c r="AA256" s="82">
        <v>2880.3039549999999</v>
      </c>
      <c r="AB256" s="96">
        <v>36.354816</v>
      </c>
      <c r="AC256" s="53">
        <v>5309.8999020000001</v>
      </c>
      <c r="AD256" s="91">
        <v>25.151015999999998</v>
      </c>
      <c r="AE256" s="82">
        <v>11890.349609000001</v>
      </c>
      <c r="AF256" s="96">
        <v>23.031821999999998</v>
      </c>
      <c r="AG256" s="53">
        <v>26129.929688</v>
      </c>
      <c r="AH256" s="91">
        <v>19.491201</v>
      </c>
      <c r="AI256" s="82">
        <v>38297.289062999997</v>
      </c>
      <c r="AJ256" s="96">
        <v>8.9664809999999999</v>
      </c>
      <c r="AK256" s="53">
        <v>5452.7</v>
      </c>
      <c r="AL256" s="91">
        <v>18.936772999999999</v>
      </c>
      <c r="AM256" s="82">
        <v>21984</v>
      </c>
      <c r="AN256" s="91">
        <v>23.102426999999999</v>
      </c>
      <c r="AO256" s="77">
        <v>21142.960938</v>
      </c>
      <c r="AP256" s="91">
        <v>48.508018</v>
      </c>
      <c r="AQ256" s="82">
        <v>1987.01001</v>
      </c>
      <c r="AR256" s="96">
        <v>50.223132999999997</v>
      </c>
      <c r="AS256" s="197">
        <v>1482.6400149999999</v>
      </c>
      <c r="AT256" s="91">
        <v>21.20336</v>
      </c>
      <c r="AU256" s="82">
        <v>41324.308594000002</v>
      </c>
      <c r="AV256" s="91">
        <v>36.396275000000003</v>
      </c>
      <c r="AW256" s="184">
        <v>539.38000499999998</v>
      </c>
      <c r="AX256" s="96">
        <v>28.190301999999999</v>
      </c>
      <c r="AY256" s="53">
        <v>3011.080078</v>
      </c>
      <c r="AZ256" s="96">
        <v>17.510034999999998</v>
      </c>
      <c r="BA256" s="53">
        <v>8723.2001949999994</v>
      </c>
      <c r="BB256" s="91">
        <v>22.451536000000001</v>
      </c>
      <c r="BC256" s="82">
        <v>9831.0302730000003</v>
      </c>
      <c r="BD256" s="91">
        <v>34.364243000000002</v>
      </c>
      <c r="BE256" s="82">
        <v>11292.169921999999</v>
      </c>
      <c r="BF256" s="96">
        <v>26.090094000000001</v>
      </c>
      <c r="BG256" s="197">
        <v>1340.52</v>
      </c>
      <c r="BH256" s="91">
        <v>61.099246999999998</v>
      </c>
      <c r="BI256" s="82">
        <v>6580.61</v>
      </c>
      <c r="BJ256" s="96">
        <v>24.358865999999999</v>
      </c>
      <c r="BK256" s="339">
        <v>66.214928</v>
      </c>
    </row>
    <row r="257" spans="1:63">
      <c r="A257" s="316">
        <v>242</v>
      </c>
      <c r="B257" s="310">
        <v>43891</v>
      </c>
      <c r="C257" s="53">
        <v>2584.59</v>
      </c>
      <c r="D257" s="96">
        <v>238.24960300000001</v>
      </c>
      <c r="E257" s="53">
        <v>21917.16</v>
      </c>
      <c r="F257" s="91">
        <v>199.11677599999999</v>
      </c>
      <c r="G257" s="82">
        <v>7700.1000979999999</v>
      </c>
      <c r="H257" s="96">
        <v>184.380325</v>
      </c>
      <c r="I257" s="53">
        <v>1153.099976</v>
      </c>
      <c r="J257" s="91">
        <v>107.076897</v>
      </c>
      <c r="K257" s="115">
        <v>9.8110549999999996</v>
      </c>
      <c r="L257" s="107">
        <v>19.246718999999999</v>
      </c>
      <c r="M257" s="107">
        <v>51.581425000000003</v>
      </c>
      <c r="N257" s="107">
        <v>18.929584999999999</v>
      </c>
      <c r="O257" s="96">
        <v>64.348679000000004</v>
      </c>
      <c r="P257" s="53">
        <v>25899.929688</v>
      </c>
      <c r="Q257" s="91">
        <v>58.288795</v>
      </c>
      <c r="R257" s="115">
        <v>11.609973</v>
      </c>
      <c r="S257" s="107">
        <v>18.651426000000001</v>
      </c>
      <c r="T257" s="96">
        <v>15.688361</v>
      </c>
      <c r="U257" s="53">
        <v>5110.6000979999999</v>
      </c>
      <c r="V257" s="91">
        <v>12.763051000000001</v>
      </c>
      <c r="W257" s="77">
        <v>73020</v>
      </c>
      <c r="X257" s="96">
        <v>16.405819000000001</v>
      </c>
      <c r="Y257" s="76">
        <v>13378.799805000001</v>
      </c>
      <c r="Z257" s="91">
        <v>19.592516</v>
      </c>
      <c r="AA257" s="82">
        <v>2750.2958979999999</v>
      </c>
      <c r="AB257" s="96">
        <v>33.565165999999998</v>
      </c>
      <c r="AC257" s="53">
        <v>4396.1201170000004</v>
      </c>
      <c r="AD257" s="91">
        <v>20.378146999999998</v>
      </c>
      <c r="AE257" s="82">
        <v>9935.8398440000001</v>
      </c>
      <c r="AF257" s="96">
        <v>18.868176999999999</v>
      </c>
      <c r="AG257" s="53">
        <v>23603.480468999998</v>
      </c>
      <c r="AH257" s="91">
        <v>16.920092</v>
      </c>
      <c r="AI257" s="82">
        <v>29468.490234000001</v>
      </c>
      <c r="AJ257" s="96">
        <v>6.7174610000000001</v>
      </c>
      <c r="AK257" s="53">
        <v>4538.93</v>
      </c>
      <c r="AL257" s="91">
        <v>12.901880999999999</v>
      </c>
      <c r="AM257" s="82">
        <v>17051</v>
      </c>
      <c r="AN257" s="91">
        <v>17.615179000000001</v>
      </c>
      <c r="AO257" s="77">
        <v>18917.009765999999</v>
      </c>
      <c r="AP257" s="91">
        <v>45.238121</v>
      </c>
      <c r="AQ257" s="82">
        <v>1754.6400149999999</v>
      </c>
      <c r="AR257" s="96">
        <v>42.876080000000002</v>
      </c>
      <c r="AS257" s="197">
        <v>1350.8900149999999</v>
      </c>
      <c r="AT257" s="91">
        <v>19.313624999999998</v>
      </c>
      <c r="AU257" s="82">
        <v>34554.53125</v>
      </c>
      <c r="AV257" s="91">
        <v>24.791793999999999</v>
      </c>
      <c r="AW257" s="184">
        <v>483.44000199999999</v>
      </c>
      <c r="AX257" s="96">
        <v>24.069186999999999</v>
      </c>
      <c r="AY257" s="53">
        <v>2481.2299800000001</v>
      </c>
      <c r="AZ257" s="96">
        <v>13.916586000000001</v>
      </c>
      <c r="BA257" s="53">
        <v>6785.3999020000001</v>
      </c>
      <c r="BB257" s="91">
        <v>17.353182</v>
      </c>
      <c r="BC257" s="82">
        <v>9311.9199219999991</v>
      </c>
      <c r="BD257" s="91">
        <v>32.078133000000001</v>
      </c>
      <c r="BE257" s="82">
        <v>9708.0595699999994</v>
      </c>
      <c r="BF257" s="96">
        <v>22.987452000000001</v>
      </c>
      <c r="BG257" s="197">
        <v>1125.8599999999999</v>
      </c>
      <c r="BH257" s="91">
        <v>49.948402000000002</v>
      </c>
      <c r="BI257" s="82">
        <v>5671.96</v>
      </c>
      <c r="BJ257" s="96">
        <v>19.852893999999999</v>
      </c>
      <c r="BK257" s="339">
        <v>57.335563999999998</v>
      </c>
    </row>
    <row r="258" spans="1:63">
      <c r="A258" s="316">
        <v>243</v>
      </c>
      <c r="B258" s="310">
        <v>43922</v>
      </c>
      <c r="C258" s="53">
        <v>2912.43</v>
      </c>
      <c r="D258" s="96">
        <v>270.08227499999998</v>
      </c>
      <c r="E258" s="53">
        <v>24345.72</v>
      </c>
      <c r="F258" s="91">
        <v>221.56838999999999</v>
      </c>
      <c r="G258" s="82">
        <v>8889.5498050000006</v>
      </c>
      <c r="H258" s="96">
        <v>212.44072</v>
      </c>
      <c r="I258" s="53">
        <v>1310.660034</v>
      </c>
      <c r="J258" s="91">
        <v>122.375862</v>
      </c>
      <c r="K258" s="115">
        <v>9.9783910000000002</v>
      </c>
      <c r="L258" s="107">
        <v>21.806276</v>
      </c>
      <c r="M258" s="107">
        <v>59.311000999999997</v>
      </c>
      <c r="N258" s="107">
        <v>21.351852000000001</v>
      </c>
      <c r="O258" s="96">
        <v>74.685516000000007</v>
      </c>
      <c r="P258" s="53">
        <v>29365.490234000001</v>
      </c>
      <c r="Q258" s="91">
        <v>66.319762999999995</v>
      </c>
      <c r="R258" s="115">
        <v>12.580966999999999</v>
      </c>
      <c r="S258" s="107">
        <v>20.681515000000001</v>
      </c>
      <c r="T258" s="96">
        <v>17.571766</v>
      </c>
      <c r="U258" s="53">
        <v>5597.7001950000003</v>
      </c>
      <c r="V258" s="91">
        <v>13.995006</v>
      </c>
      <c r="W258" s="77">
        <v>80506</v>
      </c>
      <c r="X258" s="96">
        <v>17.178758999999999</v>
      </c>
      <c r="Y258" s="76">
        <v>14780.700194999999</v>
      </c>
      <c r="Z258" s="91">
        <v>21.771453999999999</v>
      </c>
      <c r="AA258" s="82">
        <v>2860.0820309999999</v>
      </c>
      <c r="AB258" s="96">
        <v>34.503990000000002</v>
      </c>
      <c r="AC258" s="53">
        <v>4572.1801759999998</v>
      </c>
      <c r="AD258" s="91">
        <v>21.282295000000001</v>
      </c>
      <c r="AE258" s="82">
        <v>10861.639648</v>
      </c>
      <c r="AF258" s="96">
        <v>20.71283</v>
      </c>
      <c r="AG258" s="53">
        <v>24643.589843999998</v>
      </c>
      <c r="AH258" s="91">
        <v>17.946836000000001</v>
      </c>
      <c r="AI258" s="82">
        <v>33717.621094000002</v>
      </c>
      <c r="AJ258" s="96">
        <v>7.5152130000000001</v>
      </c>
      <c r="AK258" s="53">
        <v>4716.3999999999996</v>
      </c>
      <c r="AL258" s="91">
        <v>14.268272</v>
      </c>
      <c r="AM258" s="82">
        <v>17690</v>
      </c>
      <c r="AN258" s="91">
        <v>17.937457999999999</v>
      </c>
      <c r="AO258" s="77">
        <v>20193.689452999999</v>
      </c>
      <c r="AP258" s="91">
        <v>47.408886000000003</v>
      </c>
      <c r="AQ258" s="82">
        <v>1947.5600589999999</v>
      </c>
      <c r="AR258" s="96">
        <v>47.171000999999997</v>
      </c>
      <c r="AS258" s="197">
        <v>1407.780029</v>
      </c>
      <c r="AT258" s="91">
        <v>19.604994000000001</v>
      </c>
      <c r="AU258" s="82">
        <v>36470.109375</v>
      </c>
      <c r="AV258" s="91">
        <v>25.596325</v>
      </c>
      <c r="AW258" s="184">
        <v>512.919983</v>
      </c>
      <c r="AX258" s="96">
        <v>26.356636000000002</v>
      </c>
      <c r="AY258" s="53">
        <v>2624.2299800000001</v>
      </c>
      <c r="AZ258" s="96">
        <v>14.855055999999999</v>
      </c>
      <c r="BA258" s="53">
        <v>6922.2998049999997</v>
      </c>
      <c r="BB258" s="91">
        <v>17.737482</v>
      </c>
      <c r="BC258" s="82">
        <v>9629.4003909999992</v>
      </c>
      <c r="BD258" s="91">
        <v>33.457062000000001</v>
      </c>
      <c r="BE258" s="82">
        <v>10992.139648</v>
      </c>
      <c r="BF258" s="96">
        <v>25.818173999999999</v>
      </c>
      <c r="BG258" s="197">
        <v>1301.6600000000001</v>
      </c>
      <c r="BH258" s="91">
        <v>56.362526000000003</v>
      </c>
      <c r="BI258" s="82">
        <v>5901.21</v>
      </c>
      <c r="BJ258" s="96">
        <v>20.991854</v>
      </c>
      <c r="BK258" s="339">
        <v>62.971072999999997</v>
      </c>
    </row>
    <row r="259" spans="1:63">
      <c r="A259" s="316">
        <v>244</v>
      </c>
      <c r="B259" s="310">
        <v>43952</v>
      </c>
      <c r="C259" s="53">
        <v>3044.31</v>
      </c>
      <c r="D259" s="96">
        <v>282.95040899999998</v>
      </c>
      <c r="E259" s="53">
        <v>25383.11</v>
      </c>
      <c r="F259" s="91">
        <v>231.78097500000001</v>
      </c>
      <c r="G259" s="82">
        <v>9489.8701170000004</v>
      </c>
      <c r="H259" s="96">
        <v>226.46369899999999</v>
      </c>
      <c r="I259" s="53">
        <v>1394.040039</v>
      </c>
      <c r="J259" s="91">
        <v>130.44284099999999</v>
      </c>
      <c r="K259" s="115">
        <v>10.032215000000001</v>
      </c>
      <c r="L259" s="107">
        <v>22.838633000000002</v>
      </c>
      <c r="M259" s="107">
        <v>63.895710000000001</v>
      </c>
      <c r="N259" s="107">
        <v>22.248989000000002</v>
      </c>
      <c r="O259" s="96">
        <v>81.263535000000005</v>
      </c>
      <c r="P259" s="53">
        <v>30927.039063</v>
      </c>
      <c r="Q259" s="91">
        <v>69.885941000000003</v>
      </c>
      <c r="R259" s="115">
        <v>13.185409</v>
      </c>
      <c r="S259" s="107">
        <v>21.756266</v>
      </c>
      <c r="T259" s="96">
        <v>18.980979999999999</v>
      </c>
      <c r="U259" s="53">
        <v>5872.2001950000003</v>
      </c>
      <c r="V259" s="91">
        <v>14.832734</v>
      </c>
      <c r="W259" s="77">
        <v>87403</v>
      </c>
      <c r="X259" s="96">
        <v>18.933541999999999</v>
      </c>
      <c r="Y259" s="76">
        <v>15192.799805000001</v>
      </c>
      <c r="Z259" s="91">
        <v>22.542601000000001</v>
      </c>
      <c r="AA259" s="82">
        <v>2852.3510740000002</v>
      </c>
      <c r="AB259" s="96">
        <v>34.915286999999999</v>
      </c>
      <c r="AC259" s="53">
        <v>4695.4399409999996</v>
      </c>
      <c r="AD259" s="91">
        <v>22.542891000000001</v>
      </c>
      <c r="AE259" s="82">
        <v>11586.849609000001</v>
      </c>
      <c r="AF259" s="96">
        <v>22.654105999999999</v>
      </c>
      <c r="AG259" s="53">
        <v>22961.470702999999</v>
      </c>
      <c r="AH259" s="91">
        <v>16.835235999999998</v>
      </c>
      <c r="AI259" s="82">
        <v>32424.099609000001</v>
      </c>
      <c r="AJ259" s="96">
        <v>7.6183019999999999</v>
      </c>
      <c r="AK259" s="53">
        <v>4753.6099999999997</v>
      </c>
      <c r="AL259" s="91">
        <v>15.161683</v>
      </c>
      <c r="AM259" s="82">
        <v>18198</v>
      </c>
      <c r="AN259" s="91">
        <v>19.048479</v>
      </c>
      <c r="AO259" s="77">
        <v>21877.890625</v>
      </c>
      <c r="AP259" s="91">
        <v>50.752063999999997</v>
      </c>
      <c r="AQ259" s="82">
        <v>2029.599976</v>
      </c>
      <c r="AR259" s="96">
        <v>48.943798000000001</v>
      </c>
      <c r="AS259" s="197">
        <v>1473.25</v>
      </c>
      <c r="AT259" s="91">
        <v>20.895344000000001</v>
      </c>
      <c r="AU259" s="82">
        <v>36122.730469000002</v>
      </c>
      <c r="AV259" s="91">
        <v>27.887488999999999</v>
      </c>
      <c r="AW259" s="184">
        <v>532.57000700000003</v>
      </c>
      <c r="AX259" s="96">
        <v>28.449608000000001</v>
      </c>
      <c r="AY259" s="53">
        <v>2510.75</v>
      </c>
      <c r="AZ259" s="96">
        <v>14.630463000000001</v>
      </c>
      <c r="BA259" s="53">
        <v>7096.5</v>
      </c>
      <c r="BB259" s="91">
        <v>18.548774999999999</v>
      </c>
      <c r="BC259" s="82">
        <v>9831.4902340000008</v>
      </c>
      <c r="BD259" s="91">
        <v>34.754333000000003</v>
      </c>
      <c r="BE259" s="82">
        <v>10942.160156</v>
      </c>
      <c r="BF259" s="96">
        <v>25.92276</v>
      </c>
      <c r="BG259" s="197">
        <v>1342.85</v>
      </c>
      <c r="BH259" s="91">
        <v>61.116619</v>
      </c>
      <c r="BI259" s="82">
        <v>6076.6</v>
      </c>
      <c r="BJ259" s="96">
        <v>21.390905</v>
      </c>
      <c r="BK259" s="339">
        <v>66.178275999999997</v>
      </c>
    </row>
    <row r="260" spans="1:63">
      <c r="A260" s="316">
        <v>245</v>
      </c>
      <c r="B260" s="310">
        <v>43983</v>
      </c>
      <c r="C260" s="53">
        <v>3100.29</v>
      </c>
      <c r="D260" s="96">
        <v>286.70669600000002</v>
      </c>
      <c r="E260" s="53">
        <v>25812.880000000001</v>
      </c>
      <c r="F260" s="91">
        <v>235.50353999999999</v>
      </c>
      <c r="G260" s="82">
        <v>10058.769531</v>
      </c>
      <c r="H260" s="96">
        <v>240.28285199999999</v>
      </c>
      <c r="I260" s="53">
        <v>1441.369995</v>
      </c>
      <c r="J260" s="91">
        <v>134.462265</v>
      </c>
      <c r="K260" s="115">
        <v>10.103621</v>
      </c>
      <c r="L260" s="107">
        <v>23.209917000000001</v>
      </c>
      <c r="M260" s="107">
        <v>65.392760999999993</v>
      </c>
      <c r="N260" s="107">
        <v>22.456019999999999</v>
      </c>
      <c r="O260" s="96">
        <v>84.266341999999995</v>
      </c>
      <c r="P260" s="53">
        <v>31630.509765999999</v>
      </c>
      <c r="Q260" s="91">
        <v>71.174239999999998</v>
      </c>
      <c r="R260" s="115">
        <v>13.677593</v>
      </c>
      <c r="S260" s="107">
        <v>22.748916999999999</v>
      </c>
      <c r="T260" s="96">
        <v>19.842537</v>
      </c>
      <c r="U260" s="53">
        <v>6001.3</v>
      </c>
      <c r="V260" s="91">
        <v>15.826509</v>
      </c>
      <c r="W260" s="77">
        <v>95056</v>
      </c>
      <c r="X260" s="96">
        <v>20.026800000000001</v>
      </c>
      <c r="Y260" s="76">
        <v>15515.200194999999</v>
      </c>
      <c r="Z260" s="91">
        <v>23.206146</v>
      </c>
      <c r="AA260" s="82">
        <v>2984.6740719999998</v>
      </c>
      <c r="AB260" s="96">
        <v>35.496451999999998</v>
      </c>
      <c r="AC260" s="53">
        <v>4935.9902339999999</v>
      </c>
      <c r="AD260" s="91">
        <v>23.838260999999999</v>
      </c>
      <c r="AE260" s="82">
        <v>12310.929688</v>
      </c>
      <c r="AF260" s="96">
        <v>23.813606</v>
      </c>
      <c r="AG260" s="53">
        <v>24427.189452999999</v>
      </c>
      <c r="AH260" s="91">
        <v>18.133517999999999</v>
      </c>
      <c r="AI260" s="190">
        <v>34915.800000000003</v>
      </c>
      <c r="AJ260" s="96">
        <v>7.9791160000000003</v>
      </c>
      <c r="AK260" s="53">
        <v>4905.3900000000003</v>
      </c>
      <c r="AL260" s="91">
        <v>15.766047</v>
      </c>
      <c r="AM260" s="82">
        <v>19376</v>
      </c>
      <c r="AN260" s="91">
        <v>20.422411</v>
      </c>
      <c r="AO260" s="77">
        <v>22288.140625</v>
      </c>
      <c r="AP260" s="91">
        <v>50.303252999999998</v>
      </c>
      <c r="AQ260" s="82">
        <v>2108.330078</v>
      </c>
      <c r="AR260" s="96">
        <v>52.206108</v>
      </c>
      <c r="AS260" s="197">
        <v>1500.969971</v>
      </c>
      <c r="AT260" s="91">
        <v>20.986916000000001</v>
      </c>
      <c r="AU260" s="82">
        <v>37716.429687999997</v>
      </c>
      <c r="AV260" s="91">
        <v>27.878740000000001</v>
      </c>
      <c r="AW260" s="184">
        <v>559.72997999999995</v>
      </c>
      <c r="AX260" s="96">
        <v>30.292539999999999</v>
      </c>
      <c r="AY260" s="53">
        <v>2589.9099120000001</v>
      </c>
      <c r="AZ260" s="96">
        <v>15.055581</v>
      </c>
      <c r="BA260" s="53">
        <v>7231.3999020000001</v>
      </c>
      <c r="BB260" s="91">
        <v>19.180731000000002</v>
      </c>
      <c r="BC260" s="82">
        <v>10045.299805000001</v>
      </c>
      <c r="BD260" s="91">
        <v>35.344002000000003</v>
      </c>
      <c r="BE260" s="82">
        <v>11621.240234000001</v>
      </c>
      <c r="BF260" s="96">
        <v>28.042316</v>
      </c>
      <c r="BG260" s="197">
        <v>1339.03</v>
      </c>
      <c r="BH260" s="91">
        <v>61.394748999999997</v>
      </c>
      <c r="BI260" s="82">
        <v>6169.74</v>
      </c>
      <c r="BJ260" s="96">
        <v>21.415848</v>
      </c>
      <c r="BK260" s="339">
        <v>67.552788000000007</v>
      </c>
    </row>
    <row r="261" spans="1:63">
      <c r="A261" s="316">
        <v>246</v>
      </c>
      <c r="B261" s="310">
        <v>44013</v>
      </c>
      <c r="C261" s="53">
        <v>3271.12</v>
      </c>
      <c r="D261" s="96">
        <v>304.92752100000001</v>
      </c>
      <c r="E261" s="53">
        <v>26428.32</v>
      </c>
      <c r="F261" s="91">
        <v>242.118866</v>
      </c>
      <c r="G261" s="82">
        <v>10745.269531</v>
      </c>
      <c r="H261" s="96">
        <v>258.38385</v>
      </c>
      <c r="I261" s="53">
        <v>1480.4300539999999</v>
      </c>
      <c r="J261" s="91">
        <v>138.855728</v>
      </c>
      <c r="K261" s="115">
        <v>10.261422</v>
      </c>
      <c r="L261" s="107">
        <v>24.082014000000001</v>
      </c>
      <c r="M261" s="107">
        <v>68.457984999999994</v>
      </c>
      <c r="N261" s="107">
        <v>23.814066</v>
      </c>
      <c r="O261" s="96">
        <v>89.355446000000001</v>
      </c>
      <c r="P261" s="53">
        <v>33393.390625</v>
      </c>
      <c r="Q261" s="91">
        <v>75.502303999999995</v>
      </c>
      <c r="R261" s="115">
        <v>14.308789000000001</v>
      </c>
      <c r="S261" s="107">
        <v>24.114750000000001</v>
      </c>
      <c r="T261" s="96">
        <v>21.091460999999999</v>
      </c>
      <c r="U261" s="189">
        <v>6058.3</v>
      </c>
      <c r="V261" s="91">
        <v>16.597652</v>
      </c>
      <c r="W261" s="77">
        <v>102912</v>
      </c>
      <c r="X261" s="96">
        <v>22.928315999999999</v>
      </c>
      <c r="Y261" s="76">
        <v>16169.200194999999</v>
      </c>
      <c r="Z261" s="91">
        <v>24.736927000000001</v>
      </c>
      <c r="AA261" s="82">
        <v>3310.0070799999999</v>
      </c>
      <c r="AB261" s="96">
        <v>37.297519999999999</v>
      </c>
      <c r="AC261" s="53">
        <v>4783.6899409999996</v>
      </c>
      <c r="AD261" s="91">
        <v>24.459313999999999</v>
      </c>
      <c r="AE261" s="82">
        <v>12313.360352</v>
      </c>
      <c r="AF261" s="96">
        <v>25.076792000000001</v>
      </c>
      <c r="AG261" s="53">
        <v>24595.349609000001</v>
      </c>
      <c r="AH261" s="91">
        <v>18.258392000000001</v>
      </c>
      <c r="AI261" s="190">
        <v>37606.89</v>
      </c>
      <c r="AJ261" s="96">
        <v>8.6013549999999999</v>
      </c>
      <c r="AK261" s="53">
        <v>5149.63</v>
      </c>
      <c r="AL261" s="91">
        <v>16.577469000000001</v>
      </c>
      <c r="AM261" s="82">
        <v>19092</v>
      </c>
      <c r="AN261" s="91">
        <v>21.196612999999999</v>
      </c>
      <c r="AO261" s="77">
        <v>21710</v>
      </c>
      <c r="AP261" s="91">
        <v>50.157749000000003</v>
      </c>
      <c r="AQ261" s="82">
        <v>2249.3701169999999</v>
      </c>
      <c r="AR261" s="96">
        <v>55.066341000000001</v>
      </c>
      <c r="AS261" s="197">
        <v>1603.75</v>
      </c>
      <c r="AT261" s="91">
        <v>23.209232</v>
      </c>
      <c r="AU261" s="82">
        <v>37019.679687999997</v>
      </c>
      <c r="AV261" s="91">
        <v>28.554295</v>
      </c>
      <c r="AW261" s="184">
        <v>545.28997800000002</v>
      </c>
      <c r="AX261" s="96">
        <v>31.640613999999999</v>
      </c>
      <c r="AY261" s="53">
        <v>2529.820068</v>
      </c>
      <c r="AZ261" s="96">
        <v>15.113723</v>
      </c>
      <c r="BA261" s="53">
        <v>6877.3999020000001</v>
      </c>
      <c r="BB261" s="91">
        <v>19.519112</v>
      </c>
      <c r="BC261" s="82">
        <v>10005.900390999999</v>
      </c>
      <c r="BD261" s="91">
        <v>37.372284000000001</v>
      </c>
      <c r="BE261" s="82">
        <v>12664.799805000001</v>
      </c>
      <c r="BF261" s="96">
        <v>31.096155</v>
      </c>
      <c r="BG261" s="197">
        <v>1328.53</v>
      </c>
      <c r="BH261" s="91">
        <v>60.771782000000002</v>
      </c>
      <c r="BI261" s="82">
        <v>5897.76</v>
      </c>
      <c r="BJ261" s="96">
        <v>21.886645999999999</v>
      </c>
      <c r="BK261" s="339">
        <v>71.774467000000001</v>
      </c>
    </row>
    <row r="262" spans="1:63">
      <c r="A262" s="316">
        <v>247</v>
      </c>
      <c r="B262" s="310">
        <v>44044</v>
      </c>
      <c r="C262" s="53">
        <v>3500.31</v>
      </c>
      <c r="D262" s="96">
        <v>326.21035799999999</v>
      </c>
      <c r="E262" s="53">
        <v>28430.05</v>
      </c>
      <c r="F262" s="91">
        <v>260.57843000000003</v>
      </c>
      <c r="G262" s="82">
        <v>11775.459961</v>
      </c>
      <c r="H262" s="96">
        <v>286.66329999999999</v>
      </c>
      <c r="I262" s="53">
        <v>1561.880005</v>
      </c>
      <c r="J262" s="91">
        <v>146.45997600000001</v>
      </c>
      <c r="K262" s="115">
        <v>10.156642</v>
      </c>
      <c r="L262" s="107">
        <v>25.191534000000001</v>
      </c>
      <c r="M262" s="107">
        <v>71.232651000000004</v>
      </c>
      <c r="N262" s="107">
        <v>25.169906999999998</v>
      </c>
      <c r="O262" s="96">
        <v>95.795822000000001</v>
      </c>
      <c r="P262" s="53">
        <v>35807.660155999998</v>
      </c>
      <c r="Q262" s="91">
        <v>80.920769000000007</v>
      </c>
      <c r="R262" s="115">
        <v>14.924873</v>
      </c>
      <c r="S262" s="107">
        <v>25.540286999999999</v>
      </c>
      <c r="T262" s="96">
        <v>22.821252999999999</v>
      </c>
      <c r="U262" s="189">
        <v>6245.9</v>
      </c>
      <c r="V262" s="91">
        <v>17.331253</v>
      </c>
      <c r="W262" s="77">
        <v>99369</v>
      </c>
      <c r="X262" s="96">
        <v>21.011751</v>
      </c>
      <c r="Y262" s="76">
        <v>16514.400390999999</v>
      </c>
      <c r="Z262" s="91">
        <v>26.005026000000001</v>
      </c>
      <c r="AA262" s="82">
        <v>3395.6779790000001</v>
      </c>
      <c r="AB262" s="96">
        <v>39.632561000000003</v>
      </c>
      <c r="AC262" s="53">
        <v>4947.2202150000003</v>
      </c>
      <c r="AD262" s="91">
        <v>25.605709000000001</v>
      </c>
      <c r="AE262" s="82">
        <v>12945.379883</v>
      </c>
      <c r="AF262" s="96">
        <v>26.718988</v>
      </c>
      <c r="AG262" s="53">
        <v>25177.050781000002</v>
      </c>
      <c r="AH262" s="91">
        <v>19.633610000000001</v>
      </c>
      <c r="AI262" s="190">
        <v>38628.29</v>
      </c>
      <c r="AJ262" s="96">
        <v>8.8504380000000005</v>
      </c>
      <c r="AK262" s="53">
        <v>5238.49</v>
      </c>
      <c r="AL262" s="91">
        <v>17.347075</v>
      </c>
      <c r="AM262" s="82">
        <v>19634</v>
      </c>
      <c r="AN262" s="91">
        <v>22.062307000000001</v>
      </c>
      <c r="AO262" s="77">
        <v>23139.759765999999</v>
      </c>
      <c r="AP262" s="91">
        <v>53.564377</v>
      </c>
      <c r="AQ262" s="82">
        <v>2326.169922</v>
      </c>
      <c r="AR262" s="96">
        <v>57.634151000000003</v>
      </c>
      <c r="AS262" s="197">
        <v>1525.209961</v>
      </c>
      <c r="AT262" s="91">
        <v>22.546354000000001</v>
      </c>
      <c r="AU262" s="82">
        <v>36840.730469000002</v>
      </c>
      <c r="AV262" s="91">
        <v>28.887855999999999</v>
      </c>
      <c r="AW262" s="184">
        <v>549.20001200000002</v>
      </c>
      <c r="AX262" s="96">
        <v>32.926372999999998</v>
      </c>
      <c r="AY262" s="53">
        <v>2532.51001</v>
      </c>
      <c r="AZ262" s="96">
        <v>15.46256</v>
      </c>
      <c r="BA262" s="53">
        <v>6969.5</v>
      </c>
      <c r="BB262" s="91">
        <v>19.958808999999999</v>
      </c>
      <c r="BC262" s="82">
        <v>10135.559569999999</v>
      </c>
      <c r="BD262" s="91">
        <v>38.478789999999996</v>
      </c>
      <c r="BE262" s="82">
        <v>12591.450194999999</v>
      </c>
      <c r="BF262" s="96">
        <v>30.642963000000002</v>
      </c>
      <c r="BG262" s="197">
        <v>1310.6600000000001</v>
      </c>
      <c r="BH262" s="91">
        <v>60.417732000000001</v>
      </c>
      <c r="BI262" s="82">
        <v>5963.57</v>
      </c>
      <c r="BJ262" s="96">
        <v>22.485931000000001</v>
      </c>
      <c r="BK262" s="339">
        <v>76.099243000000001</v>
      </c>
    </row>
    <row r="263" spans="1:63">
      <c r="A263" s="316">
        <v>248</v>
      </c>
      <c r="B263" s="310">
        <v>44075</v>
      </c>
      <c r="C263" s="53">
        <v>3363</v>
      </c>
      <c r="D263" s="96">
        <v>312.74395800000002</v>
      </c>
      <c r="E263" s="53">
        <v>27781.7</v>
      </c>
      <c r="F263" s="91">
        <v>254.91781599999999</v>
      </c>
      <c r="G263" s="82">
        <v>11167.509765999999</v>
      </c>
      <c r="H263" s="96">
        <v>270.09808299999997</v>
      </c>
      <c r="I263" s="53">
        <v>1507.6899410000001</v>
      </c>
      <c r="J263" s="91">
        <v>141.14546200000001</v>
      </c>
      <c r="K263" s="115">
        <v>10.165418000000001</v>
      </c>
      <c r="L263" s="107">
        <v>24.109297000000002</v>
      </c>
      <c r="M263" s="107">
        <v>69.057891999999995</v>
      </c>
      <c r="N263" s="107">
        <v>24.391171</v>
      </c>
      <c r="O263" s="96">
        <v>92.613319000000004</v>
      </c>
      <c r="P263" s="53">
        <v>34480.269530999998</v>
      </c>
      <c r="Q263" s="91">
        <v>77.733429000000001</v>
      </c>
      <c r="R263" s="115">
        <v>14.543073</v>
      </c>
      <c r="S263" s="107">
        <v>24.861104999999998</v>
      </c>
      <c r="T263" s="96">
        <v>22.246884999999999</v>
      </c>
      <c r="U263" s="189">
        <v>6009.3</v>
      </c>
      <c r="V263" s="91">
        <v>16.439260000000001</v>
      </c>
      <c r="W263" s="77">
        <v>94603</v>
      </c>
      <c r="X263" s="96">
        <v>19.489773</v>
      </c>
      <c r="Y263" s="76">
        <v>16121.400390999999</v>
      </c>
      <c r="Z263" s="91">
        <v>24.827507000000001</v>
      </c>
      <c r="AA263" s="82">
        <v>3218.0520019999999</v>
      </c>
      <c r="AB263" s="96">
        <v>37.865498000000002</v>
      </c>
      <c r="AC263" s="53">
        <v>4803.4399409999996</v>
      </c>
      <c r="AD263" s="91">
        <v>24.450565000000001</v>
      </c>
      <c r="AE263" s="82">
        <v>12760.730469</v>
      </c>
      <c r="AF263" s="96">
        <v>25.857942999999999</v>
      </c>
      <c r="AG263" s="53">
        <v>23459.050781000002</v>
      </c>
      <c r="AH263" s="91">
        <v>18.958974999999999</v>
      </c>
      <c r="AI263" s="190">
        <v>38067.93</v>
      </c>
      <c r="AJ263" s="96">
        <v>8.7444450000000007</v>
      </c>
      <c r="AK263" s="53">
        <v>4870.04</v>
      </c>
      <c r="AL263" s="91">
        <v>15.277101999999999</v>
      </c>
      <c r="AM263" s="82">
        <v>19015</v>
      </c>
      <c r="AN263" s="91">
        <v>20.896623999999999</v>
      </c>
      <c r="AO263" s="77">
        <v>23185.119140999999</v>
      </c>
      <c r="AP263" s="91">
        <v>54.533749</v>
      </c>
      <c r="AQ263" s="82">
        <v>2327.889893</v>
      </c>
      <c r="AR263" s="96">
        <v>59.708511000000001</v>
      </c>
      <c r="AS263" s="197">
        <v>1504.8199460000001</v>
      </c>
      <c r="AT263" s="91">
        <v>22.257408000000002</v>
      </c>
      <c r="AU263" s="82">
        <v>37458.691405999998</v>
      </c>
      <c r="AV263" s="91">
        <v>29.282854</v>
      </c>
      <c r="AW263" s="184">
        <v>547.70001200000002</v>
      </c>
      <c r="AX263" s="96">
        <v>32.451202000000002</v>
      </c>
      <c r="AY263" s="53">
        <v>2466.6201169999999</v>
      </c>
      <c r="AZ263" s="96">
        <v>15.186735000000001</v>
      </c>
      <c r="BA263" s="53">
        <v>6716.6000979999999</v>
      </c>
      <c r="BB263" s="91">
        <v>18.76042</v>
      </c>
      <c r="BC263" s="82">
        <v>10187</v>
      </c>
      <c r="BD263" s="91">
        <v>37.870213</v>
      </c>
      <c r="BE263" s="82">
        <v>12515.610352</v>
      </c>
      <c r="BF263" s="96">
        <v>31.305326000000001</v>
      </c>
      <c r="BG263" s="197">
        <v>1237.04</v>
      </c>
      <c r="BH263" s="91">
        <v>55.531920999999997</v>
      </c>
      <c r="BI263" s="82">
        <v>5866.1</v>
      </c>
      <c r="BJ263" s="96">
        <v>21.515256999999998</v>
      </c>
      <c r="BK263" s="339">
        <v>73.853683000000004</v>
      </c>
    </row>
    <row r="264" spans="1:63">
      <c r="A264" s="316">
        <v>249</v>
      </c>
      <c r="B264" s="310">
        <v>44105</v>
      </c>
      <c r="C264" s="53">
        <v>3269.96</v>
      </c>
      <c r="D264" s="96">
        <v>306.166809</v>
      </c>
      <c r="E264" s="53">
        <v>26501.599999999999</v>
      </c>
      <c r="F264" s="91">
        <v>244.07240300000001</v>
      </c>
      <c r="G264" s="82">
        <v>10911.589844</v>
      </c>
      <c r="H264" s="96">
        <v>261.87380999999999</v>
      </c>
      <c r="I264" s="53">
        <v>1538.4799800000001</v>
      </c>
      <c r="J264" s="91">
        <v>144.80487099999999</v>
      </c>
      <c r="K264" s="115">
        <v>10.103173999999999</v>
      </c>
      <c r="L264" s="107">
        <v>24.972467000000002</v>
      </c>
      <c r="M264" s="107">
        <v>70.671394000000006</v>
      </c>
      <c r="N264" s="107">
        <v>24.231248999999998</v>
      </c>
      <c r="O264" s="96">
        <v>93.348090999999997</v>
      </c>
      <c r="P264" s="53">
        <v>33724.808594000002</v>
      </c>
      <c r="Q264" s="91">
        <v>76.346207000000007</v>
      </c>
      <c r="R264" s="115">
        <v>14.308859999999999</v>
      </c>
      <c r="S264" s="107">
        <v>24.443148000000001</v>
      </c>
      <c r="T264" s="96">
        <v>21.351932999999999</v>
      </c>
      <c r="U264" s="189">
        <v>6133.2</v>
      </c>
      <c r="V264" s="91">
        <v>16.480945999999999</v>
      </c>
      <c r="W264" s="77">
        <v>93952</v>
      </c>
      <c r="X264" s="96">
        <v>18.926079000000001</v>
      </c>
      <c r="Y264" s="76">
        <v>15580.599609000001</v>
      </c>
      <c r="Z264" s="91">
        <v>23.976067</v>
      </c>
      <c r="AA264" s="82">
        <v>3224.5329590000001</v>
      </c>
      <c r="AB264" s="96">
        <v>39.758774000000003</v>
      </c>
      <c r="AC264" s="53">
        <v>4594.2402339999999</v>
      </c>
      <c r="AD264" s="91">
        <v>23.339174</v>
      </c>
      <c r="AE264" s="82">
        <v>11556.480469</v>
      </c>
      <c r="AF264" s="96">
        <v>23.328074999999998</v>
      </c>
      <c r="AG264" s="53">
        <v>24107.419922000001</v>
      </c>
      <c r="AH264" s="91">
        <v>18.595708999999999</v>
      </c>
      <c r="AI264" s="190">
        <v>39614.07</v>
      </c>
      <c r="AJ264" s="96">
        <v>9.0294570000000007</v>
      </c>
      <c r="AK264" s="53">
        <v>5128.2299999999996</v>
      </c>
      <c r="AL264" s="91">
        <v>16.170553000000002</v>
      </c>
      <c r="AM264" s="82">
        <v>17943</v>
      </c>
      <c r="AN264" s="91">
        <v>19.550943</v>
      </c>
      <c r="AO264" s="77">
        <v>22977.130859000001</v>
      </c>
      <c r="AP264" s="91">
        <v>53.767487000000003</v>
      </c>
      <c r="AQ264" s="82">
        <v>2267.1499020000001</v>
      </c>
      <c r="AR264" s="96">
        <v>59.306435</v>
      </c>
      <c r="AS264" s="197">
        <v>1466.8900149999999</v>
      </c>
      <c r="AT264" s="91">
        <v>21.552038</v>
      </c>
      <c r="AU264" s="82">
        <v>36987.859375</v>
      </c>
      <c r="AV264" s="91">
        <v>29.985082999999999</v>
      </c>
      <c r="AW264" s="184">
        <v>533.88000499999998</v>
      </c>
      <c r="AX264" s="96">
        <v>31.640613999999999</v>
      </c>
      <c r="AY264" s="53">
        <v>2423.8400879999999</v>
      </c>
      <c r="AZ264" s="96">
        <v>14.626968</v>
      </c>
      <c r="BA264" s="53">
        <v>6452.2001950000003</v>
      </c>
      <c r="BB264" s="91">
        <v>18.113807999999999</v>
      </c>
      <c r="BC264" s="82">
        <v>9587.1503909999992</v>
      </c>
      <c r="BD264" s="91">
        <v>35.896942000000003</v>
      </c>
      <c r="BE264" s="82">
        <v>12546.339844</v>
      </c>
      <c r="BF264" s="96">
        <v>31.486602999999999</v>
      </c>
      <c r="BG264" s="197">
        <v>1194.95</v>
      </c>
      <c r="BH264" s="91">
        <v>53.991829000000003</v>
      </c>
      <c r="BI264" s="82">
        <v>5577.27</v>
      </c>
      <c r="BJ264" s="96">
        <v>20.544581999999998</v>
      </c>
      <c r="BK264" s="339">
        <v>72.208793999999997</v>
      </c>
    </row>
    <row r="265" spans="1:63">
      <c r="A265" s="316">
        <v>250</v>
      </c>
      <c r="B265" s="310">
        <v>44136</v>
      </c>
      <c r="C265" s="53">
        <v>3621.63</v>
      </c>
      <c r="D265" s="96">
        <v>339.47073399999999</v>
      </c>
      <c r="E265" s="53">
        <v>29638.639999999999</v>
      </c>
      <c r="F265" s="91">
        <v>273.24563599999999</v>
      </c>
      <c r="G265" s="82">
        <v>12198.740234000001</v>
      </c>
      <c r="H265" s="96">
        <v>291.27114899999998</v>
      </c>
      <c r="I265" s="53">
        <v>1819.8199460000001</v>
      </c>
      <c r="J265" s="91">
        <v>171.223343</v>
      </c>
      <c r="K265" s="115">
        <v>10.216359000000001</v>
      </c>
      <c r="L265" s="107">
        <v>29.389059</v>
      </c>
      <c r="M265" s="107">
        <v>81.985954000000007</v>
      </c>
      <c r="N265" s="107">
        <v>27.457446999999998</v>
      </c>
      <c r="O265" s="96">
        <v>110.42523199999999</v>
      </c>
      <c r="P265" s="53">
        <v>37839.648437999997</v>
      </c>
      <c r="Q265" s="91">
        <v>85.653069000000002</v>
      </c>
      <c r="R265" s="115">
        <v>16.159673999999999</v>
      </c>
      <c r="S265" s="107">
        <v>27.540521999999999</v>
      </c>
      <c r="T265" s="96">
        <v>23.609344</v>
      </c>
      <c r="U265" s="189">
        <v>6742.1</v>
      </c>
      <c r="V265" s="91">
        <v>18.940162999999998</v>
      </c>
      <c r="W265" s="77">
        <v>108888</v>
      </c>
      <c r="X265" s="96">
        <v>23.428595999999999</v>
      </c>
      <c r="Y265" s="76">
        <v>17190.300781000002</v>
      </c>
      <c r="Z265" s="91">
        <v>27.427098999999998</v>
      </c>
      <c r="AA265" s="82">
        <v>3391.76001</v>
      </c>
      <c r="AB265" s="96">
        <v>42.373294999999999</v>
      </c>
      <c r="AC265" s="53">
        <v>5518.5498049999997</v>
      </c>
      <c r="AD265" s="91">
        <v>28.432314000000002</v>
      </c>
      <c r="AE265" s="82">
        <v>13291.160156</v>
      </c>
      <c r="AF265" s="96">
        <v>27.127316</v>
      </c>
      <c r="AG265" s="53">
        <v>26341.490234000001</v>
      </c>
      <c r="AH265" s="91">
        <v>20.576367999999999</v>
      </c>
      <c r="AI265" s="190">
        <v>44149.72</v>
      </c>
      <c r="AJ265" s="96">
        <v>10.107760000000001</v>
      </c>
      <c r="AK265" s="53">
        <v>5612.42</v>
      </c>
      <c r="AL265" s="91">
        <v>19.248971999999998</v>
      </c>
      <c r="AM265" s="82">
        <v>22061</v>
      </c>
      <c r="AN265" s="91">
        <v>24.479393000000002</v>
      </c>
      <c r="AO265" s="77">
        <v>26433.619140999999</v>
      </c>
      <c r="AP265" s="91">
        <v>59.445197999999998</v>
      </c>
      <c r="AQ265" s="82">
        <v>2591.3400879999999</v>
      </c>
      <c r="AR265" s="96">
        <v>69.833541999999994</v>
      </c>
      <c r="AS265" s="197">
        <v>1562.709961</v>
      </c>
      <c r="AT265" s="91">
        <v>23.566168000000001</v>
      </c>
      <c r="AU265" s="82">
        <v>41778.871094000002</v>
      </c>
      <c r="AV265" s="91">
        <v>35.611671000000001</v>
      </c>
      <c r="AW265" s="184">
        <v>606.02002000000005</v>
      </c>
      <c r="AX265" s="96">
        <v>36.252547999999997</v>
      </c>
      <c r="AY265" s="53">
        <v>2805.9499510000001</v>
      </c>
      <c r="AZ265" s="96">
        <v>17.158093999999998</v>
      </c>
      <c r="BA265" s="53">
        <v>8076.8999020000001</v>
      </c>
      <c r="BB265" s="91">
        <v>23.079802999999998</v>
      </c>
      <c r="BC265" s="82">
        <v>10476.429688</v>
      </c>
      <c r="BD265" s="91">
        <v>39.216464999999999</v>
      </c>
      <c r="BE265" s="82">
        <v>13722.889648</v>
      </c>
      <c r="BF265" s="96">
        <v>34.484661000000003</v>
      </c>
      <c r="BG265" s="197">
        <v>1408.31</v>
      </c>
      <c r="BH265" s="91">
        <v>66.578117000000006</v>
      </c>
      <c r="BI265" s="82">
        <v>6266.19</v>
      </c>
      <c r="BJ265" s="96">
        <v>23.853323</v>
      </c>
      <c r="BK265" s="339">
        <v>80.701217999999997</v>
      </c>
    </row>
    <row r="266" spans="1:63">
      <c r="A266" s="316">
        <v>251</v>
      </c>
      <c r="B266" s="310">
        <v>44166</v>
      </c>
      <c r="C266" s="53">
        <v>3756.07</v>
      </c>
      <c r="D266" s="96">
        <v>350.55325299999998</v>
      </c>
      <c r="E266" s="53">
        <v>30606.48</v>
      </c>
      <c r="F266" s="91">
        <v>282.31631499999997</v>
      </c>
      <c r="G266" s="82">
        <v>12888.280273</v>
      </c>
      <c r="H266" s="96">
        <v>304.997681</v>
      </c>
      <c r="I266" s="53">
        <v>1974.8599850000001</v>
      </c>
      <c r="J266" s="91">
        <v>185.44935599999999</v>
      </c>
      <c r="K266" s="115">
        <v>10.214598000000001</v>
      </c>
      <c r="L266" s="107">
        <v>31.163008000000001</v>
      </c>
      <c r="M266" s="107">
        <v>87.657309999999995</v>
      </c>
      <c r="N266" s="107">
        <v>26.922063999999999</v>
      </c>
      <c r="O266" s="96">
        <v>117.82093</v>
      </c>
      <c r="P266" s="53">
        <v>39456.660155999998</v>
      </c>
      <c r="Q266" s="91">
        <v>89.125488000000004</v>
      </c>
      <c r="R266" s="115">
        <v>16.936661000000001</v>
      </c>
      <c r="S266" s="107">
        <v>28.219705999999999</v>
      </c>
      <c r="T266" s="96">
        <v>22.874684999999999</v>
      </c>
      <c r="U266" s="189">
        <v>6850.6</v>
      </c>
      <c r="V266" s="91">
        <v>19.965534000000002</v>
      </c>
      <c r="W266" s="77">
        <v>119306</v>
      </c>
      <c r="X266" s="96">
        <v>26.120242999999999</v>
      </c>
      <c r="Y266" s="76">
        <v>17433.400390999999</v>
      </c>
      <c r="Z266" s="91">
        <v>27.934338</v>
      </c>
      <c r="AA266" s="82">
        <v>3473.0690920000002</v>
      </c>
      <c r="AB266" s="96">
        <v>41.859417000000001</v>
      </c>
      <c r="AC266" s="53">
        <v>5551.4101559999999</v>
      </c>
      <c r="AD266" s="91">
        <v>29.106141999999998</v>
      </c>
      <c r="AE266" s="82">
        <v>13718.780273</v>
      </c>
      <c r="AF266" s="96">
        <v>28.201402999999999</v>
      </c>
      <c r="AG266" s="53">
        <v>27231.130859000001</v>
      </c>
      <c r="AH266" s="91">
        <v>21.311547999999998</v>
      </c>
      <c r="AI266" s="190">
        <v>47751.33</v>
      </c>
      <c r="AJ266" s="96">
        <v>10.870203</v>
      </c>
      <c r="AK266" s="53">
        <v>5979.07</v>
      </c>
      <c r="AL266" s="91">
        <v>20.717414999999999</v>
      </c>
      <c r="AM266" s="82">
        <v>22233</v>
      </c>
      <c r="AN266" s="91">
        <v>25.233657999999998</v>
      </c>
      <c r="AO266" s="77">
        <v>27444.169922000001</v>
      </c>
      <c r="AP266" s="91">
        <v>62.371760999999999</v>
      </c>
      <c r="AQ266" s="82">
        <v>2873.469971</v>
      </c>
      <c r="AR266" s="96">
        <v>78.633567999999997</v>
      </c>
      <c r="AS266" s="197">
        <v>1627.209961</v>
      </c>
      <c r="AT266" s="91">
        <v>24.475498000000002</v>
      </c>
      <c r="AU266" s="82">
        <v>44066.878905999998</v>
      </c>
      <c r="AV266" s="91">
        <v>37.735911999999999</v>
      </c>
      <c r="AW266" s="184">
        <v>624.60998500000005</v>
      </c>
      <c r="AX266" s="96">
        <v>38.516582</v>
      </c>
      <c r="AY266" s="53">
        <v>2843.8100589999999</v>
      </c>
      <c r="AZ266" s="96">
        <v>17.425806000000001</v>
      </c>
      <c r="BA266" s="53">
        <v>8073.7001950000003</v>
      </c>
      <c r="BB266" s="91">
        <v>23.312580000000001</v>
      </c>
      <c r="BC266" s="82">
        <v>10703.509765999999</v>
      </c>
      <c r="BD266" s="91">
        <v>41.198956000000003</v>
      </c>
      <c r="BE266" s="82">
        <v>14732.530273</v>
      </c>
      <c r="BF266" s="96">
        <v>37.008606</v>
      </c>
      <c r="BG266" s="197">
        <v>1449.35</v>
      </c>
      <c r="BH266" s="91">
        <v>68.215569000000002</v>
      </c>
      <c r="BI266" s="82">
        <v>6460.52</v>
      </c>
      <c r="BJ266" s="96">
        <v>24.722712999999999</v>
      </c>
      <c r="BK266" s="339">
        <v>83.833916000000002</v>
      </c>
    </row>
    <row r="267" spans="1:63">
      <c r="A267" s="316">
        <v>252</v>
      </c>
      <c r="B267" s="310">
        <v>44197</v>
      </c>
      <c r="C267" s="53">
        <v>3714.24</v>
      </c>
      <c r="D267" s="96">
        <v>348.46005200000002</v>
      </c>
      <c r="E267" s="53">
        <v>29982.62</v>
      </c>
      <c r="F267" s="91">
        <v>277.332672</v>
      </c>
      <c r="G267" s="82">
        <v>13070.690430000001</v>
      </c>
      <c r="H267" s="96">
        <v>306.349152</v>
      </c>
      <c r="I267" s="53">
        <v>2073.639893</v>
      </c>
      <c r="J267" s="91">
        <v>195.041977</v>
      </c>
      <c r="K267" s="115">
        <v>10.151097</v>
      </c>
      <c r="L267" s="107">
        <v>32.002777000000002</v>
      </c>
      <c r="M267" s="107">
        <v>89.972877999999994</v>
      </c>
      <c r="N267" s="107">
        <v>28.674522</v>
      </c>
      <c r="O267" s="96">
        <v>121.791916</v>
      </c>
      <c r="P267" s="53">
        <v>39396.171875</v>
      </c>
      <c r="Q267" s="91">
        <v>89.162391999999997</v>
      </c>
      <c r="R267" s="115">
        <v>17.081589000000001</v>
      </c>
      <c r="S267" s="107">
        <v>28.928190000000001</v>
      </c>
      <c r="T267" s="96">
        <v>24.266777000000001</v>
      </c>
      <c r="U267" s="189">
        <v>6870.9</v>
      </c>
      <c r="V267" s="91">
        <v>19.966949</v>
      </c>
      <c r="W267" s="77">
        <v>116007</v>
      </c>
      <c r="X267" s="96">
        <v>24.271305000000002</v>
      </c>
      <c r="Y267" s="76">
        <v>17337</v>
      </c>
      <c r="Z267" s="91">
        <v>28.060677999999999</v>
      </c>
      <c r="AA267" s="82">
        <v>3483.0690920000002</v>
      </c>
      <c r="AB267" s="96">
        <v>45.170467000000002</v>
      </c>
      <c r="AC267" s="53">
        <v>5399.2099609999996</v>
      </c>
      <c r="AD267" s="91">
        <v>28.484949</v>
      </c>
      <c r="AE267" s="82">
        <v>13432.870117</v>
      </c>
      <c r="AF267" s="96">
        <v>28.280412999999999</v>
      </c>
      <c r="AG267" s="53">
        <v>28283.710938</v>
      </c>
      <c r="AH267" s="91">
        <v>21.872505</v>
      </c>
      <c r="AI267" s="190">
        <v>46285.77</v>
      </c>
      <c r="AJ267" s="96">
        <v>10.898757</v>
      </c>
      <c r="AK267" s="53">
        <v>5862.35</v>
      </c>
      <c r="AL267" s="91">
        <v>20.008068000000002</v>
      </c>
      <c r="AM267" s="82">
        <v>21573</v>
      </c>
      <c r="AN267" s="91">
        <v>24.499476999999999</v>
      </c>
      <c r="AO267" s="77">
        <v>27663.390625</v>
      </c>
      <c r="AP267" s="91">
        <v>62.088431999999997</v>
      </c>
      <c r="AQ267" s="82">
        <v>2976.209961</v>
      </c>
      <c r="AR267" s="96">
        <v>81.126930000000002</v>
      </c>
      <c r="AS267" s="197">
        <v>1566.400024</v>
      </c>
      <c r="AT267" s="91">
        <v>22.988271999999998</v>
      </c>
      <c r="AU267" s="82">
        <v>42985.730469000002</v>
      </c>
      <c r="AV267" s="91">
        <v>35.687798000000001</v>
      </c>
      <c r="AW267" s="184">
        <v>637.10998500000005</v>
      </c>
      <c r="AX267" s="96">
        <v>39.557929999999999</v>
      </c>
      <c r="AY267" s="53">
        <v>2902.5200199999999</v>
      </c>
      <c r="AZ267" s="96">
        <v>17.771366</v>
      </c>
      <c r="BA267" s="53">
        <v>7757.5</v>
      </c>
      <c r="BB267" s="91">
        <v>22.830352999999999</v>
      </c>
      <c r="BC267" s="82">
        <v>10591.059569999999</v>
      </c>
      <c r="BD267" s="91">
        <v>40.621059000000002</v>
      </c>
      <c r="BE267" s="82">
        <v>15138.309569999999</v>
      </c>
      <c r="BF267" s="96">
        <v>39.316772</v>
      </c>
      <c r="BG267" s="197">
        <v>1466.98</v>
      </c>
      <c r="BH267" s="91">
        <v>68.486412000000001</v>
      </c>
      <c r="BI267" s="82">
        <v>6407.46</v>
      </c>
      <c r="BJ267" s="96">
        <v>24.945609999999999</v>
      </c>
      <c r="BK267" s="339">
        <v>84.223183000000006</v>
      </c>
    </row>
    <row r="268" spans="1:63">
      <c r="A268" s="316">
        <v>253</v>
      </c>
      <c r="B268" s="310">
        <v>44228</v>
      </c>
      <c r="C268" s="53">
        <v>3811.15</v>
      </c>
      <c r="D268" s="96">
        <v>358.14913899999999</v>
      </c>
      <c r="E268" s="53">
        <v>30932.37</v>
      </c>
      <c r="F268" s="91">
        <v>286.36816399999998</v>
      </c>
      <c r="G268" s="82">
        <v>13192.349609000001</v>
      </c>
      <c r="H268" s="96">
        <v>305.94012500000002</v>
      </c>
      <c r="I268" s="53">
        <v>2201.0500489999999</v>
      </c>
      <c r="J268" s="91">
        <v>207.13961800000001</v>
      </c>
      <c r="K268" s="115">
        <v>9.9991409999999998</v>
      </c>
      <c r="L268" s="107">
        <v>34.808413999999999</v>
      </c>
      <c r="M268" s="107">
        <v>95.479904000000005</v>
      </c>
      <c r="N268" s="107">
        <v>30.486173999999998</v>
      </c>
      <c r="O268" s="96">
        <v>128.122589</v>
      </c>
      <c r="P268" s="53">
        <v>40508.679687999997</v>
      </c>
      <c r="Q268" s="91">
        <v>92.005684000000002</v>
      </c>
      <c r="R268" s="115">
        <v>17.47822</v>
      </c>
      <c r="S268" s="107">
        <v>30.110814999999999</v>
      </c>
      <c r="T268" s="96">
        <v>25.193434</v>
      </c>
      <c r="U268" s="189">
        <v>6940.6</v>
      </c>
      <c r="V268" s="91">
        <v>20.605893999999999</v>
      </c>
      <c r="W268" s="77">
        <v>110035</v>
      </c>
      <c r="X268" s="96">
        <v>22.645644999999998</v>
      </c>
      <c r="Y268" s="76">
        <v>18060.300781000002</v>
      </c>
      <c r="Z268" s="91">
        <v>29.500392999999999</v>
      </c>
      <c r="AA268" s="82">
        <v>3509.080078</v>
      </c>
      <c r="AB268" s="96">
        <v>44.905079000000001</v>
      </c>
      <c r="AC268" s="53">
        <v>5703.2202150000003</v>
      </c>
      <c r="AD268" s="91">
        <v>29.786515999999999</v>
      </c>
      <c r="AE268" s="82">
        <v>13786.290039</v>
      </c>
      <c r="AF268" s="96">
        <v>28.774826000000001</v>
      </c>
      <c r="AG268" s="53">
        <v>28980.210938</v>
      </c>
      <c r="AH268" s="91">
        <v>22.963508999999998</v>
      </c>
      <c r="AI268" s="190">
        <v>49099.99</v>
      </c>
      <c r="AJ268" s="96">
        <v>11.512926999999999</v>
      </c>
      <c r="AK268" s="53">
        <v>6241.8</v>
      </c>
      <c r="AL268" s="91">
        <v>20.364559</v>
      </c>
      <c r="AM268" s="82">
        <v>22849</v>
      </c>
      <c r="AN268" s="91">
        <v>25.856238999999999</v>
      </c>
      <c r="AO268" s="77">
        <v>28966.009765999999</v>
      </c>
      <c r="AP268" s="91">
        <v>63.228436000000002</v>
      </c>
      <c r="AQ268" s="82">
        <v>3012.9499510000001</v>
      </c>
      <c r="AR268" s="96">
        <v>81.007210000000001</v>
      </c>
      <c r="AS268" s="197">
        <v>1577.75</v>
      </c>
      <c r="AT268" s="91">
        <v>23.115750999999999</v>
      </c>
      <c r="AU268" s="82">
        <v>44592.910155999998</v>
      </c>
      <c r="AV268" s="91">
        <v>36.105145</v>
      </c>
      <c r="AW268" s="184">
        <v>651.26000999999997</v>
      </c>
      <c r="AX268" s="96">
        <v>41.146973000000003</v>
      </c>
      <c r="AY268" s="53">
        <v>2949.040039</v>
      </c>
      <c r="AZ268" s="96">
        <v>18.208635000000001</v>
      </c>
      <c r="BA268" s="53">
        <v>8225</v>
      </c>
      <c r="BB268" s="91">
        <v>23.716546999999998</v>
      </c>
      <c r="BC268" s="82">
        <v>10522.219727</v>
      </c>
      <c r="BD268" s="91">
        <v>39.882998999999998</v>
      </c>
      <c r="BE268" s="82">
        <v>15953.799805000001</v>
      </c>
      <c r="BF268" s="96">
        <v>41.526299000000002</v>
      </c>
      <c r="BG268" s="197">
        <v>1496.78</v>
      </c>
      <c r="BH268" s="91">
        <v>69.332038999999995</v>
      </c>
      <c r="BI268" s="82">
        <v>6483.43</v>
      </c>
      <c r="BJ268" s="96">
        <v>25.927385000000001</v>
      </c>
      <c r="BK268" s="339">
        <v>86.150886999999997</v>
      </c>
    </row>
    <row r="269" spans="1:63">
      <c r="A269" s="316">
        <v>254</v>
      </c>
      <c r="B269" s="310">
        <v>44256</v>
      </c>
      <c r="C269" s="53">
        <v>3972.89</v>
      </c>
      <c r="D269" s="96">
        <v>373.18658399999998</v>
      </c>
      <c r="E269" s="53">
        <v>32981.550000000003</v>
      </c>
      <c r="F269" s="91">
        <v>306.13491800000003</v>
      </c>
      <c r="G269" s="82">
        <v>13246.870117</v>
      </c>
      <c r="H269" s="96">
        <v>310.79980499999999</v>
      </c>
      <c r="I269" s="53">
        <v>2220.5200199999999</v>
      </c>
      <c r="J269" s="91">
        <v>209.63502500000001</v>
      </c>
      <c r="K269" s="115">
        <v>9.8541830000000008</v>
      </c>
      <c r="L269" s="107">
        <v>36.473415000000003</v>
      </c>
      <c r="M269" s="107">
        <v>96.773994000000002</v>
      </c>
      <c r="N269" s="107">
        <v>31.993404000000002</v>
      </c>
      <c r="O269" s="96">
        <v>127.163971</v>
      </c>
      <c r="P269" s="53">
        <v>41741.871094000002</v>
      </c>
      <c r="Q269" s="91">
        <v>94.905670000000001</v>
      </c>
      <c r="R269" s="115">
        <v>17.733827999999999</v>
      </c>
      <c r="S269" s="107">
        <v>30.517821999999999</v>
      </c>
      <c r="T269" s="96">
        <v>25.367184000000002</v>
      </c>
      <c r="U269" s="189">
        <v>7017</v>
      </c>
      <c r="V269" s="91">
        <v>20.841293</v>
      </c>
      <c r="W269" s="77">
        <v>116634</v>
      </c>
      <c r="X269" s="96">
        <v>23.745981</v>
      </c>
      <c r="Y269" s="76">
        <v>18700.699218999998</v>
      </c>
      <c r="Z269" s="91">
        <v>31.224384000000001</v>
      </c>
      <c r="AA269" s="82">
        <v>3441.9099120000001</v>
      </c>
      <c r="AB269" s="96">
        <v>42.699630999999997</v>
      </c>
      <c r="AC269" s="53">
        <v>6067.2299800000001</v>
      </c>
      <c r="AD269" s="91">
        <v>30.630769999999998</v>
      </c>
      <c r="AE269" s="82">
        <v>15008.339844</v>
      </c>
      <c r="AF269" s="96">
        <v>30.060296999999998</v>
      </c>
      <c r="AG269" s="53">
        <v>28378.349609000001</v>
      </c>
      <c r="AH269" s="91">
        <v>23.199166999999999</v>
      </c>
      <c r="AI269" s="190">
        <v>49509.15</v>
      </c>
      <c r="AJ269" s="96">
        <v>11.976349000000001</v>
      </c>
      <c r="AK269" s="53">
        <v>5985.52</v>
      </c>
      <c r="AL269" s="91">
        <v>19.473331000000002</v>
      </c>
      <c r="AM269" s="82">
        <v>24649</v>
      </c>
      <c r="AN269" s="91">
        <v>27.230281999999999</v>
      </c>
      <c r="AO269" s="77">
        <v>29178.800781000002</v>
      </c>
      <c r="AP269" s="91">
        <v>63.506466000000003</v>
      </c>
      <c r="AQ269" s="82">
        <v>3061.419922</v>
      </c>
      <c r="AR269" s="96">
        <v>82.600280999999995</v>
      </c>
      <c r="AS269" s="197">
        <v>1573.51001</v>
      </c>
      <c r="AT269" s="91">
        <v>23.030764000000001</v>
      </c>
      <c r="AU269" s="82">
        <v>47246.261719000002</v>
      </c>
      <c r="AV269" s="91">
        <v>38.92004</v>
      </c>
      <c r="AW269" s="184">
        <v>699.84997599999997</v>
      </c>
      <c r="AX269" s="96">
        <v>43.137959000000002</v>
      </c>
      <c r="AY269" s="53">
        <v>3165.3400879999999</v>
      </c>
      <c r="AZ269" s="96">
        <v>19.322437000000001</v>
      </c>
      <c r="BA269" s="53">
        <v>8580</v>
      </c>
      <c r="BB269" s="91">
        <v>24.032415</v>
      </c>
      <c r="BC269" s="82">
        <v>11047.370117</v>
      </c>
      <c r="BD269" s="91">
        <v>40.787125000000003</v>
      </c>
      <c r="BE269" s="82">
        <v>16431.130859000001</v>
      </c>
      <c r="BF269" s="96">
        <v>42.599091000000001</v>
      </c>
      <c r="BG269" s="197">
        <v>1587.21</v>
      </c>
      <c r="BH269" s="91">
        <v>73.195189999999997</v>
      </c>
      <c r="BI269" s="82">
        <v>6713.63</v>
      </c>
      <c r="BJ269" s="96">
        <v>26.729880999999999</v>
      </c>
      <c r="BK269" s="339">
        <v>88.609406000000007</v>
      </c>
    </row>
    <row r="270" spans="1:63">
      <c r="A270" s="316">
        <v>255</v>
      </c>
      <c r="B270" s="310">
        <v>44287</v>
      </c>
      <c r="C270" s="53">
        <v>4181.17</v>
      </c>
      <c r="D270" s="96">
        <v>394.21905500000003</v>
      </c>
      <c r="E270" s="53">
        <v>33874.85</v>
      </c>
      <c r="F270" s="91">
        <v>314.89859000000001</v>
      </c>
      <c r="G270" s="82">
        <v>13962.679688</v>
      </c>
      <c r="H270" s="96">
        <v>329.58337399999999</v>
      </c>
      <c r="I270" s="53">
        <v>2266.4499510000001</v>
      </c>
      <c r="J270" s="91">
        <v>213.78421</v>
      </c>
      <c r="K270" s="115">
        <v>9.9552209999999999</v>
      </c>
      <c r="L270" s="107">
        <v>38.131053999999999</v>
      </c>
      <c r="M270" s="107">
        <v>100.91471900000001</v>
      </c>
      <c r="N270" s="107">
        <v>33.478363000000002</v>
      </c>
      <c r="O270" s="96">
        <v>132.98921200000001</v>
      </c>
      <c r="P270" s="53">
        <v>43870.089844000002</v>
      </c>
      <c r="Q270" s="91">
        <v>100.082184</v>
      </c>
      <c r="R270" s="115">
        <v>18.267910000000001</v>
      </c>
      <c r="S270" s="107">
        <v>31.792598999999999</v>
      </c>
      <c r="T270" s="96">
        <v>26.641332999999999</v>
      </c>
      <c r="U270" s="189">
        <v>7290.7</v>
      </c>
      <c r="V270" s="91">
        <v>21.757667999999999</v>
      </c>
      <c r="W270" s="77">
        <v>118894</v>
      </c>
      <c r="X270" s="96">
        <v>25.243862</v>
      </c>
      <c r="Y270" s="76">
        <v>19108.300781000002</v>
      </c>
      <c r="Z270" s="91">
        <v>32.654926000000003</v>
      </c>
      <c r="AA270" s="82">
        <v>3446.860107</v>
      </c>
      <c r="AB270" s="96">
        <v>42.351883000000001</v>
      </c>
      <c r="AC270" s="53">
        <v>6269.4799800000001</v>
      </c>
      <c r="AD270" s="91">
        <v>32.521557000000001</v>
      </c>
      <c r="AE270" s="82">
        <v>15135.910156</v>
      </c>
      <c r="AF270" s="96">
        <v>31.121041999999999</v>
      </c>
      <c r="AG270" s="53">
        <v>28724.880859000001</v>
      </c>
      <c r="AH270" s="91">
        <v>23.801404999999999</v>
      </c>
      <c r="AI270" s="190">
        <v>48782.36</v>
      </c>
      <c r="AJ270" s="96">
        <v>11.684896999999999</v>
      </c>
      <c r="AK270" s="53">
        <v>5995.62</v>
      </c>
      <c r="AL270" s="91">
        <v>19.286169000000001</v>
      </c>
      <c r="AM270" s="82">
        <v>24141</v>
      </c>
      <c r="AN270" s="91">
        <v>27.316701999999999</v>
      </c>
      <c r="AO270" s="77">
        <v>28812.630859000001</v>
      </c>
      <c r="AP270" s="91">
        <v>62.486964999999998</v>
      </c>
      <c r="AQ270" s="82">
        <v>3147.860107</v>
      </c>
      <c r="AR270" s="96">
        <v>83.392204000000007</v>
      </c>
      <c r="AS270" s="197">
        <v>1601.650024</v>
      </c>
      <c r="AT270" s="91">
        <v>23.625655999999999</v>
      </c>
      <c r="AU270" s="82">
        <v>48009.71875</v>
      </c>
      <c r="AV270" s="91">
        <v>40.367443000000002</v>
      </c>
      <c r="AW270" s="184">
        <v>707.55999799999995</v>
      </c>
      <c r="AX270" s="96">
        <v>44.932648</v>
      </c>
      <c r="AY270" s="53">
        <v>3218.2700199999999</v>
      </c>
      <c r="AZ270" s="96">
        <v>19.743210000000001</v>
      </c>
      <c r="BA270" s="53">
        <v>8815</v>
      </c>
      <c r="BB270" s="91">
        <v>25.374865</v>
      </c>
      <c r="BC270" s="82">
        <v>11022.339844</v>
      </c>
      <c r="BD270" s="91">
        <v>42.706085000000002</v>
      </c>
      <c r="BE270" s="82">
        <v>17566.660156000002</v>
      </c>
      <c r="BF270" s="96">
        <v>45.852989000000001</v>
      </c>
      <c r="BG270" s="197">
        <v>1583.13</v>
      </c>
      <c r="BH270" s="91">
        <v>71.886702999999997</v>
      </c>
      <c r="BI270" s="82">
        <v>6969.81</v>
      </c>
      <c r="BJ270" s="96">
        <v>27.771414</v>
      </c>
      <c r="BK270" s="339">
        <v>92.371712000000002</v>
      </c>
    </row>
    <row r="271" spans="1:63">
      <c r="A271" s="316">
        <v>256</v>
      </c>
      <c r="B271" s="310">
        <v>44317</v>
      </c>
      <c r="C271" s="53">
        <v>4204.1099999999997</v>
      </c>
      <c r="D271" s="96">
        <v>396.807526</v>
      </c>
      <c r="E271" s="53">
        <v>34529.449999999997</v>
      </c>
      <c r="F271" s="91">
        <v>321.22900399999997</v>
      </c>
      <c r="G271" s="82">
        <v>13748.740234000001</v>
      </c>
      <c r="H271" s="96">
        <v>325.62429800000001</v>
      </c>
      <c r="I271" s="53">
        <v>2268.969971</v>
      </c>
      <c r="J271" s="91">
        <v>214.36407500000001</v>
      </c>
      <c r="K271" s="115">
        <v>9.9783159999999995</v>
      </c>
      <c r="L271" s="107">
        <v>38.943539000000001</v>
      </c>
      <c r="M271" s="107">
        <v>100.971535</v>
      </c>
      <c r="N271" s="107">
        <v>34.124316999999998</v>
      </c>
      <c r="O271" s="96">
        <v>132.112976</v>
      </c>
      <c r="P271" s="53">
        <v>43966.359375</v>
      </c>
      <c r="Q271" s="91">
        <v>100.50857499999999</v>
      </c>
      <c r="R271" s="115">
        <v>18.842093999999999</v>
      </c>
      <c r="S271" s="107">
        <v>32.230324000000003</v>
      </c>
      <c r="T271" s="96">
        <v>27.003305000000001</v>
      </c>
      <c r="U271" s="189">
        <v>7406.7</v>
      </c>
      <c r="V271" s="91">
        <v>22.480682000000002</v>
      </c>
      <c r="W271" s="77">
        <v>126216</v>
      </c>
      <c r="X271" s="96">
        <v>27.622008999999998</v>
      </c>
      <c r="Y271" s="76">
        <v>19731</v>
      </c>
      <c r="Z271" s="91">
        <v>34.727386000000003</v>
      </c>
      <c r="AA271" s="82">
        <v>3615.4799800000001</v>
      </c>
      <c r="AB271" s="96">
        <v>42.315277000000002</v>
      </c>
      <c r="AC271" s="53">
        <v>6447.169922</v>
      </c>
      <c r="AD271" s="91">
        <v>34.280434</v>
      </c>
      <c r="AE271" s="82">
        <v>15421.129883</v>
      </c>
      <c r="AF271" s="96">
        <v>32.163798999999997</v>
      </c>
      <c r="AG271" s="53">
        <v>29151.800781000002</v>
      </c>
      <c r="AH271" s="91">
        <v>24.525832999999999</v>
      </c>
      <c r="AI271" s="190">
        <v>51937.440000000002</v>
      </c>
      <c r="AJ271" s="96">
        <v>12.481856000000001</v>
      </c>
      <c r="AK271" s="53">
        <v>5947.46</v>
      </c>
      <c r="AL271" s="91">
        <v>19.036631</v>
      </c>
      <c r="AM271" s="82">
        <v>25171</v>
      </c>
      <c r="AN271" s="91">
        <v>28.958641</v>
      </c>
      <c r="AO271" s="77">
        <v>28860.080077999999</v>
      </c>
      <c r="AP271" s="91">
        <v>63.562083999999999</v>
      </c>
      <c r="AQ271" s="82">
        <v>3203.919922</v>
      </c>
      <c r="AR271" s="96">
        <v>84.745864999999995</v>
      </c>
      <c r="AS271" s="197">
        <v>1583.5500489999999</v>
      </c>
      <c r="AT271" s="91">
        <v>23.285715</v>
      </c>
      <c r="AU271" s="82">
        <v>50885.949219000002</v>
      </c>
      <c r="AV271" s="91">
        <v>42.720585</v>
      </c>
      <c r="AW271" s="184">
        <v>709.35998500000005</v>
      </c>
      <c r="AX271" s="96">
        <v>46.269314000000001</v>
      </c>
      <c r="AY271" s="53">
        <v>3164.280029</v>
      </c>
      <c r="AZ271" s="96">
        <v>19.866963999999999</v>
      </c>
      <c r="BA271" s="53">
        <v>9148.9003909999992</v>
      </c>
      <c r="BB271" s="91">
        <v>26.97176</v>
      </c>
      <c r="BC271" s="82">
        <v>11426.150390999999</v>
      </c>
      <c r="BD271" s="91">
        <v>44.957172</v>
      </c>
      <c r="BE271" s="82">
        <v>17068.429688</v>
      </c>
      <c r="BF271" s="96">
        <v>44.304188000000003</v>
      </c>
      <c r="BG271" s="197">
        <v>1593.59</v>
      </c>
      <c r="BH271" s="91">
        <v>72.242760000000004</v>
      </c>
      <c r="BI271" s="82">
        <v>7022.61</v>
      </c>
      <c r="BJ271" s="96">
        <v>28.847097000000002</v>
      </c>
      <c r="BK271" s="339">
        <v>93.731346000000002</v>
      </c>
    </row>
    <row r="272" spans="1:63">
      <c r="A272" s="316">
        <v>257</v>
      </c>
      <c r="B272" s="310">
        <v>44348</v>
      </c>
      <c r="C272" s="53">
        <v>4297.5</v>
      </c>
      <c r="D272" s="96">
        <v>404.38382000000001</v>
      </c>
      <c r="E272" s="53">
        <v>34502.51</v>
      </c>
      <c r="F272" s="91">
        <v>321.249054</v>
      </c>
      <c r="G272" s="82">
        <v>14503.950194999999</v>
      </c>
      <c r="H272" s="96">
        <v>345.61437999999998</v>
      </c>
      <c r="I272" s="53">
        <v>2310.5500489999999</v>
      </c>
      <c r="J272" s="91">
        <v>218.04293799999999</v>
      </c>
      <c r="K272" s="115">
        <v>10.055681999999999</v>
      </c>
      <c r="L272" s="107">
        <v>38.435733999999997</v>
      </c>
      <c r="M272" s="107">
        <v>102.183487</v>
      </c>
      <c r="N272" s="107">
        <v>34.012946999999997</v>
      </c>
      <c r="O272" s="96">
        <v>136.37034600000001</v>
      </c>
      <c r="P272" s="53">
        <v>45113.859375</v>
      </c>
      <c r="Q272" s="91">
        <v>102.763542</v>
      </c>
      <c r="R272" s="115">
        <v>18.612423</v>
      </c>
      <c r="S272" s="107">
        <v>32.591251</v>
      </c>
      <c r="T272" s="96">
        <v>27.662098</v>
      </c>
      <c r="U272" s="189">
        <v>7585</v>
      </c>
      <c r="V272" s="91">
        <v>21.841740000000001</v>
      </c>
      <c r="W272" s="77">
        <v>126802</v>
      </c>
      <c r="X272" s="96">
        <v>28.779136999999999</v>
      </c>
      <c r="Y272" s="76">
        <v>20165.599609000001</v>
      </c>
      <c r="Z272" s="91">
        <v>34.177174000000001</v>
      </c>
      <c r="AA272" s="82">
        <v>3591.1999510000001</v>
      </c>
      <c r="AB272" s="96">
        <v>42.397644</v>
      </c>
      <c r="AC272" s="53">
        <v>6507.830078</v>
      </c>
      <c r="AD272" s="91">
        <v>33.286670999999998</v>
      </c>
      <c r="AE272" s="82">
        <v>15531.040039</v>
      </c>
      <c r="AF272" s="96">
        <v>31.103059999999999</v>
      </c>
      <c r="AG272" s="53">
        <v>28827.949218999998</v>
      </c>
      <c r="AH272" s="91">
        <v>23.321359999999999</v>
      </c>
      <c r="AI272" s="190">
        <v>52482.71</v>
      </c>
      <c r="AJ272" s="96">
        <v>12.590790999999999</v>
      </c>
      <c r="AK272" s="53">
        <v>5985.49</v>
      </c>
      <c r="AL272" s="91">
        <v>18.074103999999998</v>
      </c>
      <c r="AM272" s="82">
        <v>25102</v>
      </c>
      <c r="AN272" s="91">
        <v>27.990760999999999</v>
      </c>
      <c r="AO272" s="77">
        <v>28791.529297000001</v>
      </c>
      <c r="AP272" s="91">
        <v>62.598182999999999</v>
      </c>
      <c r="AQ272" s="82">
        <v>3296.679932</v>
      </c>
      <c r="AR272" s="96">
        <v>85.804848000000007</v>
      </c>
      <c r="AS272" s="197">
        <v>1532.630005</v>
      </c>
      <c r="AT272" s="91">
        <v>21.705010999999999</v>
      </c>
      <c r="AU272" s="82">
        <v>50289.75</v>
      </c>
      <c r="AV272" s="91">
        <v>42.614024999999998</v>
      </c>
      <c r="AW272" s="184">
        <v>729.52002000000005</v>
      </c>
      <c r="AX272" s="96">
        <v>45.287838000000001</v>
      </c>
      <c r="AY272" s="53">
        <v>3130.459961</v>
      </c>
      <c r="AZ272" s="96">
        <v>19.173931</v>
      </c>
      <c r="BA272" s="53">
        <v>8821.2001949999994</v>
      </c>
      <c r="BB272" s="91">
        <v>24.936157000000001</v>
      </c>
      <c r="BC272" s="82">
        <v>11942.719727</v>
      </c>
      <c r="BD272" s="91">
        <v>44.864913999999999</v>
      </c>
      <c r="BE272" s="82">
        <v>17755.460938</v>
      </c>
      <c r="BF272" s="96">
        <v>45.433819</v>
      </c>
      <c r="BG272" s="197">
        <v>1587.79</v>
      </c>
      <c r="BH272" s="91">
        <v>69.394347999999994</v>
      </c>
      <c r="BI272" s="82">
        <v>7037.47</v>
      </c>
      <c r="BJ272" s="96">
        <v>27.916547999999999</v>
      </c>
      <c r="BK272" s="339">
        <v>94.234238000000005</v>
      </c>
    </row>
    <row r="273" spans="1:63">
      <c r="A273" s="316">
        <v>258</v>
      </c>
      <c r="B273" s="310">
        <v>44378</v>
      </c>
      <c r="C273" s="53">
        <v>4395.26</v>
      </c>
      <c r="D273" s="96">
        <v>415.611176</v>
      </c>
      <c r="E273" s="53">
        <v>34935.47</v>
      </c>
      <c r="F273" s="91">
        <v>325.94220000000001</v>
      </c>
      <c r="G273" s="82">
        <v>14672.679688</v>
      </c>
      <c r="H273" s="96">
        <v>355.91455100000002</v>
      </c>
      <c r="I273" s="53">
        <v>2226.25</v>
      </c>
      <c r="J273" s="91">
        <v>210.44949299999999</v>
      </c>
      <c r="K273" s="115">
        <v>10.177670000000001</v>
      </c>
      <c r="L273" s="107">
        <v>37.938457</v>
      </c>
      <c r="M273" s="107">
        <v>100.92681899999999</v>
      </c>
      <c r="N273" s="107">
        <v>34.712811000000002</v>
      </c>
      <c r="O273" s="96">
        <v>135.01873800000001</v>
      </c>
      <c r="P273" s="53">
        <v>45708</v>
      </c>
      <c r="Q273" s="91">
        <v>104.80604599999999</v>
      </c>
      <c r="R273" s="115">
        <v>18.513262000000001</v>
      </c>
      <c r="S273" s="107">
        <v>32.660366000000003</v>
      </c>
      <c r="T273" s="96">
        <v>27.835847999999999</v>
      </c>
      <c r="U273" s="189">
        <v>7664.2</v>
      </c>
      <c r="V273" s="91">
        <v>21.969904</v>
      </c>
      <c r="W273" s="77">
        <v>121801</v>
      </c>
      <c r="X273" s="96">
        <v>26.957789999999999</v>
      </c>
      <c r="Y273" s="76">
        <v>20287.800781000002</v>
      </c>
      <c r="Z273" s="91">
        <v>34.443393999999998</v>
      </c>
      <c r="AA273" s="82">
        <v>3397.360107</v>
      </c>
      <c r="AB273" s="96">
        <v>37.221054000000002</v>
      </c>
      <c r="AC273" s="53">
        <v>6612.7597660000001</v>
      </c>
      <c r="AD273" s="91">
        <v>34.093142999999998</v>
      </c>
      <c r="AE273" s="82">
        <v>15544.389648</v>
      </c>
      <c r="AF273" s="96">
        <v>31.558285000000001</v>
      </c>
      <c r="AG273" s="53">
        <v>25961.029297000001</v>
      </c>
      <c r="AH273" s="91">
        <v>23.085198999999999</v>
      </c>
      <c r="AI273" s="190">
        <v>52586.84</v>
      </c>
      <c r="AJ273" s="96">
        <v>13.000299</v>
      </c>
      <c r="AK273" s="53">
        <v>6070.04</v>
      </c>
      <c r="AL273" s="91">
        <v>18.020240999999999</v>
      </c>
      <c r="AM273" s="82">
        <v>25363</v>
      </c>
      <c r="AN273" s="91">
        <v>28.417358</v>
      </c>
      <c r="AO273" s="77">
        <v>27283.589843999998</v>
      </c>
      <c r="AP273" s="91">
        <v>62.658298000000002</v>
      </c>
      <c r="AQ273" s="82">
        <v>3202.320068</v>
      </c>
      <c r="AR273" s="96">
        <v>81.725479000000007</v>
      </c>
      <c r="AS273" s="197">
        <v>1494.599976</v>
      </c>
      <c r="AT273" s="91">
        <v>21.646317</v>
      </c>
      <c r="AU273" s="82">
        <v>50868.320312999997</v>
      </c>
      <c r="AV273" s="91">
        <v>43.871357000000003</v>
      </c>
      <c r="AW273" s="184">
        <v>754.30999799999995</v>
      </c>
      <c r="AX273" s="96">
        <v>47.010235000000002</v>
      </c>
      <c r="AY273" s="53">
        <v>3166.9399410000001</v>
      </c>
      <c r="AZ273" s="96">
        <v>19.609062000000002</v>
      </c>
      <c r="BA273" s="53">
        <v>8675.7001949999994</v>
      </c>
      <c r="BB273" s="91">
        <v>24.722000000000001</v>
      </c>
      <c r="BC273" s="82">
        <v>12116.820313</v>
      </c>
      <c r="BD273" s="91">
        <v>47.207996000000001</v>
      </c>
      <c r="BE273" s="82">
        <v>17247.410156000002</v>
      </c>
      <c r="BF273" s="96">
        <v>45.178051000000004</v>
      </c>
      <c r="BG273" s="197">
        <v>1521.92</v>
      </c>
      <c r="BH273" s="91">
        <v>66.098868999999993</v>
      </c>
      <c r="BI273" s="82">
        <v>7032.3</v>
      </c>
      <c r="BJ273" s="96">
        <v>28.467988999999999</v>
      </c>
      <c r="BK273" s="339">
        <v>95.776107999999994</v>
      </c>
    </row>
    <row r="274" spans="1:63">
      <c r="A274" s="316">
        <v>259</v>
      </c>
      <c r="B274" s="310">
        <v>44409</v>
      </c>
      <c r="C274" s="53">
        <v>4522.68</v>
      </c>
      <c r="D274" s="96">
        <v>427.97979700000002</v>
      </c>
      <c r="E274" s="53">
        <v>35360.730000000003</v>
      </c>
      <c r="F274" s="91">
        <v>330.27856400000002</v>
      </c>
      <c r="G274" s="82">
        <v>15259.240234000001</v>
      </c>
      <c r="H274" s="96">
        <v>370.92947400000003</v>
      </c>
      <c r="I274" s="53">
        <v>2273.7700199999999</v>
      </c>
      <c r="J274" s="91">
        <v>215.08595299999999</v>
      </c>
      <c r="K274" s="115">
        <v>10.157189000000001</v>
      </c>
      <c r="L274" s="107">
        <v>38.716681999999999</v>
      </c>
      <c r="M274" s="107">
        <v>102.91005699999999</v>
      </c>
      <c r="N274" s="107">
        <v>35.399742000000003</v>
      </c>
      <c r="O274" s="96">
        <v>137.72998000000001</v>
      </c>
      <c r="P274" s="53">
        <v>46979.628905999998</v>
      </c>
      <c r="Q274" s="91">
        <v>107.798889</v>
      </c>
      <c r="R274" s="115">
        <v>18.833680999999999</v>
      </c>
      <c r="S274" s="107">
        <v>33.243996000000003</v>
      </c>
      <c r="T274" s="96">
        <v>29.109995000000001</v>
      </c>
      <c r="U274" s="189">
        <v>7823.3</v>
      </c>
      <c r="V274" s="91">
        <v>22.097781999999999</v>
      </c>
      <c r="W274" s="77">
        <v>118781</v>
      </c>
      <c r="X274" s="96">
        <v>26.236996000000001</v>
      </c>
      <c r="Y274" s="76">
        <v>20582.900390999999</v>
      </c>
      <c r="Z274" s="91">
        <v>34.452618000000001</v>
      </c>
      <c r="AA274" s="82">
        <v>3543.9399410000001</v>
      </c>
      <c r="AB274" s="96">
        <v>37.588303000000003</v>
      </c>
      <c r="AC274" s="53">
        <v>6680.1801759999998</v>
      </c>
      <c r="AD274" s="91">
        <v>34.386589000000001</v>
      </c>
      <c r="AE274" s="82">
        <v>15835.089844</v>
      </c>
      <c r="AF274" s="96">
        <v>31.951395000000002</v>
      </c>
      <c r="AG274" s="53">
        <v>25878.990234000001</v>
      </c>
      <c r="AH274" s="91">
        <v>22.810801000000001</v>
      </c>
      <c r="AI274" s="190">
        <v>57552.39</v>
      </c>
      <c r="AJ274" s="96">
        <v>13.700631</v>
      </c>
      <c r="AK274" s="53">
        <v>6150.3</v>
      </c>
      <c r="AL274" s="91">
        <v>19.069704000000002</v>
      </c>
      <c r="AM274" s="82">
        <v>26009</v>
      </c>
      <c r="AN274" s="91">
        <v>28.819696</v>
      </c>
      <c r="AO274" s="77">
        <v>28089.539063</v>
      </c>
      <c r="AP274" s="91">
        <v>63.862727999999997</v>
      </c>
      <c r="AQ274" s="82">
        <v>3199.2700199999999</v>
      </c>
      <c r="AR274" s="96">
        <v>79.828522000000007</v>
      </c>
      <c r="AS274" s="197">
        <v>1601.380005</v>
      </c>
      <c r="AT274" s="91">
        <v>23.268256999999998</v>
      </c>
      <c r="AU274" s="82">
        <v>53304.738280999998</v>
      </c>
      <c r="AV274" s="91">
        <v>45.741844</v>
      </c>
      <c r="AW274" s="184">
        <v>787.61999500000002</v>
      </c>
      <c r="AX274" s="96">
        <v>49.823700000000002</v>
      </c>
      <c r="AY274" s="53">
        <v>3055.0500489999999</v>
      </c>
      <c r="AZ274" s="96">
        <v>19.283497000000001</v>
      </c>
      <c r="BA274" s="53">
        <v>8846.5996090000008</v>
      </c>
      <c r="BB274" s="91">
        <v>25.015671000000001</v>
      </c>
      <c r="BC274" s="82">
        <v>12411.110352</v>
      </c>
      <c r="BD274" s="91">
        <v>47.771782000000002</v>
      </c>
      <c r="BE274" s="82">
        <v>17490.289063</v>
      </c>
      <c r="BF274" s="96">
        <v>46.151378999999999</v>
      </c>
      <c r="BG274" s="197">
        <v>1638.75</v>
      </c>
      <c r="BH274" s="91">
        <v>71.894149999999996</v>
      </c>
      <c r="BI274" s="82">
        <v>7119.7</v>
      </c>
      <c r="BJ274" s="96">
        <v>28.658987</v>
      </c>
      <c r="BK274" s="339">
        <v>97.858397999999994</v>
      </c>
    </row>
    <row r="275" spans="1:63">
      <c r="A275" s="316">
        <v>260</v>
      </c>
      <c r="B275" s="310">
        <v>44440</v>
      </c>
      <c r="C275" s="53">
        <v>4307.54</v>
      </c>
      <c r="D275" s="96">
        <v>406.73043799999999</v>
      </c>
      <c r="E275" s="53">
        <v>33843.919999999998</v>
      </c>
      <c r="F275" s="91">
        <v>316.24548299999998</v>
      </c>
      <c r="G275" s="82">
        <v>14448.580078000001</v>
      </c>
      <c r="H275" s="96">
        <v>349.46157799999997</v>
      </c>
      <c r="I275" s="53">
        <v>2204.3701169999999</v>
      </c>
      <c r="J275" s="91">
        <v>208.25979599999999</v>
      </c>
      <c r="K275" s="115">
        <v>10.065185</v>
      </c>
      <c r="L275" s="107">
        <v>37.586402999999997</v>
      </c>
      <c r="M275" s="107">
        <v>99.465491999999998</v>
      </c>
      <c r="N275" s="107">
        <v>34.152805000000001</v>
      </c>
      <c r="O275" s="96">
        <v>132.030655</v>
      </c>
      <c r="P275" s="53">
        <v>44850.03125</v>
      </c>
      <c r="Q275" s="91">
        <v>102.668312</v>
      </c>
      <c r="R275" s="115">
        <v>18.094937999999999</v>
      </c>
      <c r="S275" s="107">
        <v>31.892427000000001</v>
      </c>
      <c r="T275" s="96">
        <v>27.792408000000002</v>
      </c>
      <c r="U275" s="189">
        <v>7629.7</v>
      </c>
      <c r="V275" s="91">
        <v>21.159990000000001</v>
      </c>
      <c r="W275" s="77">
        <v>110979</v>
      </c>
      <c r="X275" s="96">
        <v>23.159195</v>
      </c>
      <c r="Y275" s="76">
        <v>20070.300781000002</v>
      </c>
      <c r="Z275" s="91">
        <v>33.493034000000002</v>
      </c>
      <c r="AA275" s="82">
        <v>3568.169922</v>
      </c>
      <c r="AB275" s="96">
        <v>35.742859000000003</v>
      </c>
      <c r="AC275" s="53">
        <v>6520.0097660000001</v>
      </c>
      <c r="AD275" s="91">
        <v>33.114989999999999</v>
      </c>
      <c r="AE275" s="82">
        <v>15260.690430000001</v>
      </c>
      <c r="AF275" s="96">
        <v>30.095558</v>
      </c>
      <c r="AG275" s="53">
        <v>24575.640625</v>
      </c>
      <c r="AH275" s="91">
        <v>21.226343</v>
      </c>
      <c r="AI275" s="190">
        <v>59126.36</v>
      </c>
      <c r="AJ275" s="96">
        <v>13.588813999999999</v>
      </c>
      <c r="AK275" s="53">
        <v>6286.94</v>
      </c>
      <c r="AL275" s="91">
        <v>19.455404000000001</v>
      </c>
      <c r="AM275" s="82">
        <v>25684</v>
      </c>
      <c r="AN275" s="91">
        <v>27.682649999999999</v>
      </c>
      <c r="AO275" s="77">
        <v>29452.660156000002</v>
      </c>
      <c r="AP275" s="91">
        <v>65.590003999999993</v>
      </c>
      <c r="AQ275" s="82">
        <v>3068.820068</v>
      </c>
      <c r="AR275" s="96">
        <v>74.275786999999994</v>
      </c>
      <c r="AS275" s="197">
        <v>1537.8000489999999</v>
      </c>
      <c r="AT275" s="91">
        <v>22.216184999999999</v>
      </c>
      <c r="AU275" s="82">
        <v>51385.550780999998</v>
      </c>
      <c r="AV275" s="91">
        <v>43.191181</v>
      </c>
      <c r="AW275" s="184">
        <v>771.94000200000005</v>
      </c>
      <c r="AX275" s="96">
        <v>46.342159000000002</v>
      </c>
      <c r="AY275" s="53">
        <v>3086.6999510000001</v>
      </c>
      <c r="AZ275" s="96">
        <v>19.008015</v>
      </c>
      <c r="BA275" s="53">
        <v>8796.2998050000006</v>
      </c>
      <c r="BB275" s="91">
        <v>24.001162000000001</v>
      </c>
      <c r="BC275" s="82">
        <v>11642.450194999999</v>
      </c>
      <c r="BD275" s="91">
        <v>43.768878999999998</v>
      </c>
      <c r="BE275" s="82">
        <v>16934.769531000002</v>
      </c>
      <c r="BF275" s="96">
        <v>44.055531000000002</v>
      </c>
      <c r="BG275" s="197">
        <v>1605.68</v>
      </c>
      <c r="BH275" s="91">
        <v>67.455016999999998</v>
      </c>
      <c r="BI275" s="82">
        <v>7086.42</v>
      </c>
      <c r="BJ275" s="96">
        <v>27.999162999999999</v>
      </c>
      <c r="BK275" s="339">
        <v>93.721953999999997</v>
      </c>
    </row>
    <row r="276" spans="1:63">
      <c r="A276" s="316">
        <v>261</v>
      </c>
      <c r="B276" s="310">
        <v>44470</v>
      </c>
      <c r="C276" s="53">
        <v>4605.38</v>
      </c>
      <c r="D276" s="96">
        <v>436.662598</v>
      </c>
      <c r="E276" s="53">
        <v>35819.56</v>
      </c>
      <c r="F276" s="91">
        <v>335.595551</v>
      </c>
      <c r="G276" s="82">
        <v>15498.389648</v>
      </c>
      <c r="H276" s="96">
        <v>377.36108400000001</v>
      </c>
      <c r="I276" s="53">
        <v>2297.1899410000001</v>
      </c>
      <c r="J276" s="91">
        <v>217.771591</v>
      </c>
      <c r="K276" s="115">
        <v>10.061610999999999</v>
      </c>
      <c r="L276" s="107">
        <v>39.424014999999997</v>
      </c>
      <c r="M276" s="107">
        <v>104.586899</v>
      </c>
      <c r="N276" s="107">
        <v>36.198684999999998</v>
      </c>
      <c r="O276" s="96">
        <v>139.40316799999999</v>
      </c>
      <c r="P276" s="53">
        <v>47795.089844000002</v>
      </c>
      <c r="Q276" s="91">
        <v>109.872536</v>
      </c>
      <c r="R276" s="115">
        <v>18.662621000000001</v>
      </c>
      <c r="S276" s="107">
        <v>33.604927000000004</v>
      </c>
      <c r="T276" s="96">
        <v>29.500931000000001</v>
      </c>
      <c r="U276" s="189">
        <v>7639.1</v>
      </c>
      <c r="V276" s="91">
        <v>22.558150999999999</v>
      </c>
      <c r="W276" s="77">
        <v>103501</v>
      </c>
      <c r="X276" s="96">
        <v>21.133752999999999</v>
      </c>
      <c r="Y276" s="76">
        <v>21037.099609000001</v>
      </c>
      <c r="Z276" s="91">
        <v>36.150329999999997</v>
      </c>
      <c r="AA276" s="82">
        <v>3547.3400879999999</v>
      </c>
      <c r="AB276" s="96">
        <v>37.028244000000001</v>
      </c>
      <c r="AC276" s="53">
        <v>6830.3398440000001</v>
      </c>
      <c r="AD276" s="91">
        <v>34.955703999999997</v>
      </c>
      <c r="AE276" s="82">
        <v>15688.769531</v>
      </c>
      <c r="AF276" s="96">
        <v>30.872634999999999</v>
      </c>
      <c r="AG276" s="53">
        <v>25377.240234000001</v>
      </c>
      <c r="AH276" s="91">
        <v>21.722041999999998</v>
      </c>
      <c r="AI276" s="190">
        <v>59306.93</v>
      </c>
      <c r="AJ276" s="96">
        <v>13.500197999999999</v>
      </c>
      <c r="AK276" s="53">
        <v>6591.35</v>
      </c>
      <c r="AL276" s="91">
        <v>21.464628000000001</v>
      </c>
      <c r="AM276" s="82">
        <v>26876</v>
      </c>
      <c r="AN276" s="91">
        <v>29.283259999999999</v>
      </c>
      <c r="AO276" s="77">
        <v>28892.689452999999</v>
      </c>
      <c r="AP276" s="91">
        <v>63.862727999999997</v>
      </c>
      <c r="AQ276" s="82">
        <v>2970.679932</v>
      </c>
      <c r="AR276" s="96">
        <v>73.198402000000002</v>
      </c>
      <c r="AS276" s="197">
        <v>1562.3100589999999</v>
      </c>
      <c r="AT276" s="91">
        <v>23.005237999999999</v>
      </c>
      <c r="AU276" s="82">
        <v>51309.839844000002</v>
      </c>
      <c r="AV276" s="91">
        <v>43.271729000000001</v>
      </c>
      <c r="AW276" s="184">
        <v>810.90997300000004</v>
      </c>
      <c r="AX276" s="96">
        <v>49.023884000000002</v>
      </c>
      <c r="AY276" s="53">
        <v>3198.169922</v>
      </c>
      <c r="AZ276" s="96">
        <v>20.076540000000001</v>
      </c>
      <c r="BA276" s="53">
        <v>9057.7001949999994</v>
      </c>
      <c r="BB276" s="91">
        <v>25.158055999999998</v>
      </c>
      <c r="BC276" s="82">
        <v>12108.169921999999</v>
      </c>
      <c r="BD276" s="91">
        <v>46.822738999999999</v>
      </c>
      <c r="BE276" s="82">
        <v>16987.410156000002</v>
      </c>
      <c r="BF276" s="96">
        <v>44.773094</v>
      </c>
      <c r="BG276" s="197">
        <v>1623.43</v>
      </c>
      <c r="BH276" s="91">
        <v>69.272262999999995</v>
      </c>
      <c r="BI276" s="82">
        <v>7237.57</v>
      </c>
      <c r="BJ276" s="96">
        <v>29.240677000000002</v>
      </c>
      <c r="BK276" s="339">
        <v>98.777610999999993</v>
      </c>
    </row>
    <row r="277" spans="1:63">
      <c r="A277" s="316">
        <v>262</v>
      </c>
      <c r="B277" s="310">
        <v>44501</v>
      </c>
      <c r="C277" s="53">
        <v>4567</v>
      </c>
      <c r="D277" s="96">
        <v>433.15405299999998</v>
      </c>
      <c r="E277" s="53">
        <v>34483.72</v>
      </c>
      <c r="F277" s="91">
        <v>323.21621699999997</v>
      </c>
      <c r="G277" s="82">
        <v>15537.690430000001</v>
      </c>
      <c r="H277" s="96">
        <v>384.89642300000003</v>
      </c>
      <c r="I277" s="53">
        <v>2198.9099120000001</v>
      </c>
      <c r="J277" s="91">
        <v>208.336884</v>
      </c>
      <c r="K277" s="115">
        <v>10.094761999999999</v>
      </c>
      <c r="L277" s="107">
        <v>38.243153</v>
      </c>
      <c r="M277" s="107">
        <v>100.049995</v>
      </c>
      <c r="N277" s="107">
        <v>35.295208000000002</v>
      </c>
      <c r="O277" s="96">
        <v>132.414368</v>
      </c>
      <c r="P277" s="53">
        <v>46936.078125</v>
      </c>
      <c r="Q277" s="91">
        <v>108.23365800000001</v>
      </c>
      <c r="R277" s="115">
        <v>17.839535000000001</v>
      </c>
      <c r="S277" s="107">
        <v>32.099769999999999</v>
      </c>
      <c r="T277" s="96">
        <v>29.052084000000001</v>
      </c>
      <c r="U277" s="189">
        <v>7587.4</v>
      </c>
      <c r="V277" s="91">
        <v>20.853076999999999</v>
      </c>
      <c r="W277" s="77">
        <v>101915</v>
      </c>
      <c r="X277" s="96">
        <v>20.895889</v>
      </c>
      <c r="Y277" s="76">
        <v>20660</v>
      </c>
      <c r="Z277" s="91">
        <v>34.489521000000003</v>
      </c>
      <c r="AA277" s="82">
        <v>3563.889893</v>
      </c>
      <c r="AB277" s="96">
        <v>35.063442000000002</v>
      </c>
      <c r="AC277" s="53">
        <v>6721.1601559999999</v>
      </c>
      <c r="AD277" s="91">
        <v>33.604069000000003</v>
      </c>
      <c r="AE277" s="82">
        <v>15100.129883</v>
      </c>
      <c r="AF277" s="96">
        <v>29.080793</v>
      </c>
      <c r="AG277" s="53">
        <v>23475.259765999999</v>
      </c>
      <c r="AH277" s="91">
        <v>20.615580000000001</v>
      </c>
      <c r="AI277" s="190">
        <v>57064.87</v>
      </c>
      <c r="AJ277" s="96">
        <v>13.312949</v>
      </c>
      <c r="AK277" s="53">
        <v>6533.93</v>
      </c>
      <c r="AL277" s="91">
        <v>20.917473000000001</v>
      </c>
      <c r="AM277" s="82">
        <v>25814</v>
      </c>
      <c r="AN277" s="91">
        <v>27.516468</v>
      </c>
      <c r="AO277" s="77">
        <v>27821.759765999999</v>
      </c>
      <c r="AP277" s="91">
        <v>61.930042</v>
      </c>
      <c r="AQ277" s="82">
        <v>2839.01001</v>
      </c>
      <c r="AR277" s="96">
        <v>69.736000000000004</v>
      </c>
      <c r="AS277" s="197">
        <v>1513.9799800000001</v>
      </c>
      <c r="AT277" s="91">
        <v>21.804127000000001</v>
      </c>
      <c r="AU277" s="82">
        <v>49698.71875</v>
      </c>
      <c r="AV277" s="91">
        <v>40.551025000000003</v>
      </c>
      <c r="AW277" s="184">
        <v>777.39001499999995</v>
      </c>
      <c r="AX277" s="96">
        <v>46.26688</v>
      </c>
      <c r="AY277" s="53">
        <v>3041.290039</v>
      </c>
      <c r="AZ277" s="96">
        <v>18.765930000000001</v>
      </c>
      <c r="BA277" s="53">
        <v>8305.0996090000008</v>
      </c>
      <c r="BB277" s="91">
        <v>22.586186999999999</v>
      </c>
      <c r="BC277" s="82">
        <v>12159.690430000001</v>
      </c>
      <c r="BD277" s="91">
        <v>46.399895000000001</v>
      </c>
      <c r="BE277" s="82">
        <v>17427.759765999999</v>
      </c>
      <c r="BF277" s="96">
        <v>45.959564</v>
      </c>
      <c r="BG277" s="197">
        <v>1568.69</v>
      </c>
      <c r="BH277" s="91">
        <v>65.881882000000004</v>
      </c>
      <c r="BI277" s="82">
        <v>7059.45</v>
      </c>
      <c r="BJ277" s="96">
        <v>27.816845000000001</v>
      </c>
      <c r="BK277" s="339">
        <v>96.498344000000003</v>
      </c>
    </row>
    <row r="278" spans="1:63">
      <c r="A278" s="316">
        <v>263</v>
      </c>
      <c r="B278" s="310">
        <v>44531</v>
      </c>
      <c r="C278" s="53">
        <v>4766.18</v>
      </c>
      <c r="D278" s="96">
        <v>451.59994499999999</v>
      </c>
      <c r="E278" s="53">
        <v>36338.300000000003</v>
      </c>
      <c r="F278" s="91">
        <v>341.14343300000002</v>
      </c>
      <c r="G278" s="82">
        <v>15644.969727</v>
      </c>
      <c r="H278" s="96">
        <v>388.83514400000001</v>
      </c>
      <c r="I278" s="53">
        <v>2245.3100589999999</v>
      </c>
      <c r="J278" s="91">
        <v>212.423935</v>
      </c>
      <c r="K278" s="115">
        <v>10.038299</v>
      </c>
      <c r="L278" s="107">
        <v>39.861023000000003</v>
      </c>
      <c r="M278" s="107">
        <v>103.055565</v>
      </c>
      <c r="N278" s="107">
        <v>34.458931</v>
      </c>
      <c r="O278" s="96">
        <v>132.596024</v>
      </c>
      <c r="P278" s="53">
        <v>48461.160155999998</v>
      </c>
      <c r="Q278" s="91">
        <v>111.987854</v>
      </c>
      <c r="R278" s="115">
        <v>18.295805000000001</v>
      </c>
      <c r="S278" s="107">
        <v>29.542542000000001</v>
      </c>
      <c r="T278" s="96">
        <v>26.011493999999999</v>
      </c>
      <c r="U278" s="189">
        <v>7779.2</v>
      </c>
      <c r="V278" s="91">
        <v>21.168513999999998</v>
      </c>
      <c r="W278" s="77">
        <v>104822</v>
      </c>
      <c r="X278" s="96">
        <v>20.232758</v>
      </c>
      <c r="Y278" s="76">
        <v>21222.800781000002</v>
      </c>
      <c r="Z278" s="91">
        <v>35.458328000000002</v>
      </c>
      <c r="AA278" s="82">
        <v>3639.780029</v>
      </c>
      <c r="AB278" s="96">
        <v>33.585251</v>
      </c>
      <c r="AC278" s="53">
        <v>7153.0297849999997</v>
      </c>
      <c r="AD278" s="91">
        <v>34.573334000000003</v>
      </c>
      <c r="AE278" s="82">
        <v>15884.860352</v>
      </c>
      <c r="AF278" s="96">
        <v>29.967569000000001</v>
      </c>
      <c r="AG278" s="53">
        <v>23397.669922000001</v>
      </c>
      <c r="AH278" s="91">
        <v>20.527062999999998</v>
      </c>
      <c r="AI278" s="190">
        <v>58253.82</v>
      </c>
      <c r="AJ278" s="96">
        <v>12.745153999999999</v>
      </c>
      <c r="AK278" s="53">
        <v>6581.48</v>
      </c>
      <c r="AL278" s="91">
        <v>20.603531</v>
      </c>
      <c r="AM278" s="82">
        <v>27347</v>
      </c>
      <c r="AN278" s="91">
        <v>28.697247000000001</v>
      </c>
      <c r="AO278" s="77">
        <v>28791.710938</v>
      </c>
      <c r="AP278" s="91">
        <v>62.518250000000002</v>
      </c>
      <c r="AQ278" s="82">
        <v>2977.6499020000001</v>
      </c>
      <c r="AR278" s="96">
        <v>71.706626999999997</v>
      </c>
      <c r="AS278" s="197">
        <v>1567.530029</v>
      </c>
      <c r="AT278" s="91">
        <v>21.944400999999999</v>
      </c>
      <c r="AU278" s="82">
        <v>53272.441405999998</v>
      </c>
      <c r="AV278" s="91">
        <v>45.285407999999997</v>
      </c>
      <c r="AW278" s="184">
        <v>797.92999299999997</v>
      </c>
      <c r="AX278" s="96">
        <v>47.254886999999997</v>
      </c>
      <c r="AY278" s="53">
        <v>3123.679932</v>
      </c>
      <c r="AZ278" s="96">
        <v>17.856012</v>
      </c>
      <c r="BA278" s="53">
        <v>8713.7998050000006</v>
      </c>
      <c r="BB278" s="91">
        <v>23.378215999999998</v>
      </c>
      <c r="BC278" s="82">
        <v>12875.660156</v>
      </c>
      <c r="BD278" s="91">
        <v>49.547725999999997</v>
      </c>
      <c r="BE278" s="82">
        <v>18218.839843999998</v>
      </c>
      <c r="BF278" s="96">
        <v>47.323642999999997</v>
      </c>
      <c r="BG278" s="197">
        <v>1657.62</v>
      </c>
      <c r="BH278" s="91">
        <v>68.838286999999994</v>
      </c>
      <c r="BI278" s="82">
        <v>7384.54</v>
      </c>
      <c r="BJ278" s="96">
        <v>28.771854000000001</v>
      </c>
      <c r="BK278" s="339">
        <v>99.218468000000001</v>
      </c>
    </row>
    <row r="279" spans="1:63">
      <c r="A279" s="316">
        <v>264</v>
      </c>
      <c r="B279" s="310">
        <v>44562</v>
      </c>
      <c r="C279" s="53">
        <v>4515.55</v>
      </c>
      <c r="D279" s="96">
        <v>429.28482100000002</v>
      </c>
      <c r="E279" s="53">
        <v>35131.86</v>
      </c>
      <c r="F279" s="91">
        <v>330.25878899999998</v>
      </c>
      <c r="G279" s="82">
        <v>14239.879883</v>
      </c>
      <c r="H279" s="96">
        <v>355.27682499999997</v>
      </c>
      <c r="I279" s="53">
        <v>2028.4499510000001</v>
      </c>
      <c r="J279" s="91">
        <v>192.753693</v>
      </c>
      <c r="K279" s="115">
        <v>9.8349080000000004</v>
      </c>
      <c r="L279" s="107">
        <v>38.330143</v>
      </c>
      <c r="M279" s="107">
        <v>95.330321999999995</v>
      </c>
      <c r="N279" s="107">
        <v>35.989128000000001</v>
      </c>
      <c r="O279" s="96">
        <v>119.71167</v>
      </c>
      <c r="P279" s="53">
        <v>45416.46875</v>
      </c>
      <c r="Q279" s="91">
        <v>105.57302900000001</v>
      </c>
      <c r="R279" s="115">
        <v>18.039929999999998</v>
      </c>
      <c r="S279" s="107">
        <v>30.635408000000002</v>
      </c>
      <c r="T279" s="96">
        <v>26.689672000000002</v>
      </c>
      <c r="U279" s="189">
        <v>7268.3</v>
      </c>
      <c r="V279" s="91">
        <v>20.175771999999998</v>
      </c>
      <c r="W279" s="77">
        <v>112388</v>
      </c>
      <c r="X279" s="96">
        <v>24.511391</v>
      </c>
      <c r="Y279" s="76">
        <v>21098.300781000002</v>
      </c>
      <c r="Z279" s="91">
        <v>35.685412999999997</v>
      </c>
      <c r="AA279" s="82">
        <v>3361.4399410000001</v>
      </c>
      <c r="AB279" s="96">
        <v>35.227333000000002</v>
      </c>
      <c r="AC279" s="53">
        <v>6999.2001950000003</v>
      </c>
      <c r="AD279" s="91">
        <v>34.613109999999999</v>
      </c>
      <c r="AE279" s="82">
        <v>15471.200194999999</v>
      </c>
      <c r="AF279" s="96">
        <v>29.516029</v>
      </c>
      <c r="AG279" s="53">
        <v>23802.259765999999</v>
      </c>
      <c r="AH279" s="91">
        <v>21.219715000000001</v>
      </c>
      <c r="AI279" s="190">
        <v>58014.17</v>
      </c>
      <c r="AJ279" s="96">
        <v>13.023129000000001</v>
      </c>
      <c r="AK279" s="53">
        <v>6631.15</v>
      </c>
      <c r="AL279" s="91">
        <v>20.937183000000001</v>
      </c>
      <c r="AM279" s="82">
        <v>26814</v>
      </c>
      <c r="AN279" s="91">
        <v>28.763935</v>
      </c>
      <c r="AO279" s="77">
        <v>27001.980468999998</v>
      </c>
      <c r="AP279" s="91">
        <v>60.615890999999998</v>
      </c>
      <c r="AQ279" s="82">
        <v>2663.3400879999999</v>
      </c>
      <c r="AR279" s="96">
        <v>68.076012000000006</v>
      </c>
      <c r="AS279" s="197">
        <v>1512.2700199999999</v>
      </c>
      <c r="AT279" s="91">
        <v>22.165672000000001</v>
      </c>
      <c r="AU279" s="82">
        <v>51330.851562999997</v>
      </c>
      <c r="AV279" s="91">
        <v>44.053618999999998</v>
      </c>
      <c r="AW279" s="184">
        <v>755.20001200000002</v>
      </c>
      <c r="AX279" s="96">
        <v>43.821280999999999</v>
      </c>
      <c r="AY279" s="53">
        <v>3249.5900879999999</v>
      </c>
      <c r="AZ279" s="96">
        <v>18.428930000000001</v>
      </c>
      <c r="BA279" s="53">
        <v>8612.7998050000006</v>
      </c>
      <c r="BB279" s="91">
        <v>23.884022000000002</v>
      </c>
      <c r="BC279" s="82">
        <v>12226.700194999999</v>
      </c>
      <c r="BD279" s="91">
        <v>46.352913000000001</v>
      </c>
      <c r="BE279" s="82">
        <v>17674.400390999999</v>
      </c>
      <c r="BF279" s="96">
        <v>47.347828</v>
      </c>
      <c r="BG279" s="197">
        <v>1648.81</v>
      </c>
      <c r="BH279" s="91">
        <v>70.288498000000004</v>
      </c>
      <c r="BI279" s="82">
        <v>7464.37</v>
      </c>
      <c r="BJ279" s="96">
        <v>30.223848</v>
      </c>
      <c r="BK279" s="339">
        <v>95.691528000000005</v>
      </c>
    </row>
    <row r="280" spans="1:63">
      <c r="A280" s="316">
        <v>265</v>
      </c>
      <c r="B280" s="310">
        <v>44593</v>
      </c>
      <c r="C280" s="53">
        <v>4373.9399999999996</v>
      </c>
      <c r="D280" s="96">
        <v>416.61364700000001</v>
      </c>
      <c r="E280" s="53">
        <v>33892.6</v>
      </c>
      <c r="F280" s="91">
        <v>319.45230099999998</v>
      </c>
      <c r="G280" s="82">
        <v>13751.400390999999</v>
      </c>
      <c r="H280" s="96">
        <v>339.37475599999999</v>
      </c>
      <c r="I280" s="53">
        <v>2048.0900879999999</v>
      </c>
      <c r="J280" s="91">
        <v>194.74597199999999</v>
      </c>
      <c r="K280" s="115">
        <v>9.7240439999999992</v>
      </c>
      <c r="L280" s="107">
        <v>38.985207000000003</v>
      </c>
      <c r="M280" s="107">
        <v>96.142516999999998</v>
      </c>
      <c r="N280" s="107">
        <v>35.170459999999999</v>
      </c>
      <c r="O280" s="96">
        <v>119.702072</v>
      </c>
      <c r="P280" s="53">
        <v>44259.210937999997</v>
      </c>
      <c r="Q280" s="91">
        <v>102.87706</v>
      </c>
      <c r="R280" s="115">
        <v>17.504272</v>
      </c>
      <c r="S280" s="107">
        <v>29.551651</v>
      </c>
      <c r="T280" s="96">
        <v>25.520363</v>
      </c>
      <c r="U280" s="189">
        <v>7323.2</v>
      </c>
      <c r="V280" s="91">
        <v>21.244624999999999</v>
      </c>
      <c r="W280" s="77">
        <v>113142</v>
      </c>
      <c r="X280" s="96">
        <v>25.495874000000001</v>
      </c>
      <c r="Y280" s="76">
        <v>21126.400390999999</v>
      </c>
      <c r="Z280" s="91">
        <v>35.713444000000003</v>
      </c>
      <c r="AA280" s="82">
        <v>3462.3100589999999</v>
      </c>
      <c r="AB280" s="96">
        <v>32.404693999999999</v>
      </c>
      <c r="AC280" s="53">
        <v>6658.830078</v>
      </c>
      <c r="AD280" s="91">
        <v>32.274517000000003</v>
      </c>
      <c r="AE280" s="82">
        <v>14461.019531</v>
      </c>
      <c r="AF280" s="96">
        <v>26.814312000000001</v>
      </c>
      <c r="AG280" s="53">
        <v>22713.019531000002</v>
      </c>
      <c r="AH280" s="91">
        <v>20.297895</v>
      </c>
      <c r="AI280" s="190">
        <v>56247.28</v>
      </c>
      <c r="AJ280" s="96">
        <v>12.732431</v>
      </c>
      <c r="AK280" s="53">
        <v>6888.17</v>
      </c>
      <c r="AL280" s="91">
        <v>21.975909999999999</v>
      </c>
      <c r="AM280" s="82">
        <v>25416</v>
      </c>
      <c r="AN280" s="91">
        <v>26.830376000000001</v>
      </c>
      <c r="AO280" s="77">
        <v>26526.820313</v>
      </c>
      <c r="AP280" s="91">
        <v>59.537517999999999</v>
      </c>
      <c r="AQ280" s="82">
        <v>2699.179932</v>
      </c>
      <c r="AR280" s="96">
        <v>68.094832999999994</v>
      </c>
      <c r="AS280" s="197">
        <v>1608.280029</v>
      </c>
      <c r="AT280" s="91">
        <v>23.478596</v>
      </c>
      <c r="AU280" s="82">
        <v>53400.609375</v>
      </c>
      <c r="AV280" s="91">
        <v>45.677841000000001</v>
      </c>
      <c r="AW280" s="184">
        <v>729.71997099999999</v>
      </c>
      <c r="AX280" s="96">
        <v>40.449683999999998</v>
      </c>
      <c r="AY280" s="53">
        <v>3242.23999</v>
      </c>
      <c r="AZ280" s="96">
        <v>18.341550999999999</v>
      </c>
      <c r="BA280" s="53">
        <v>8479.2001949999994</v>
      </c>
      <c r="BB280" s="91">
        <v>23.159714000000001</v>
      </c>
      <c r="BC280" s="82">
        <v>11986.780273</v>
      </c>
      <c r="BD280" s="91">
        <v>45.046802999999997</v>
      </c>
      <c r="BE280" s="82">
        <v>17652.179688</v>
      </c>
      <c r="BF280" s="96">
        <v>46.640056999999999</v>
      </c>
      <c r="BG280" s="197">
        <v>1685.18</v>
      </c>
      <c r="BH280" s="91">
        <v>73.381630000000001</v>
      </c>
      <c r="BI280" s="82">
        <v>7458.25</v>
      </c>
      <c r="BJ280" s="96">
        <v>29.867121000000001</v>
      </c>
      <c r="BK280" s="339">
        <v>92.763053999999997</v>
      </c>
    </row>
    <row r="281" spans="1:63">
      <c r="A281" s="316">
        <v>266</v>
      </c>
      <c r="B281" s="310">
        <v>44621</v>
      </c>
      <c r="C281" s="53">
        <v>4530.41</v>
      </c>
      <c r="D281" s="96">
        <v>430.935608</v>
      </c>
      <c r="E281" s="53">
        <v>34678.35</v>
      </c>
      <c r="F281" s="91">
        <v>326.997253</v>
      </c>
      <c r="G281" s="82">
        <v>14220.519531</v>
      </c>
      <c r="H281" s="96">
        <v>354.77767899999998</v>
      </c>
      <c r="I281" s="53">
        <v>2070.1298830000001</v>
      </c>
      <c r="J281" s="91">
        <v>196.61373900000001</v>
      </c>
      <c r="K281" s="115">
        <v>9.4407490000000003</v>
      </c>
      <c r="L281" s="107">
        <v>39.490535999999999</v>
      </c>
      <c r="M281" s="107">
        <v>97.327331999999998</v>
      </c>
      <c r="N281" s="107">
        <v>35.635983000000003</v>
      </c>
      <c r="O281" s="96">
        <v>120.614136</v>
      </c>
      <c r="P281" s="53">
        <v>43573.359375</v>
      </c>
      <c r="Q281" s="91">
        <v>105.90763099999999</v>
      </c>
      <c r="R281" s="115">
        <v>17.404404</v>
      </c>
      <c r="S281" s="107">
        <v>29.824722000000001</v>
      </c>
      <c r="T281" s="96">
        <v>26.190874000000001</v>
      </c>
      <c r="U281" s="189">
        <v>7789.6</v>
      </c>
      <c r="V281" s="91">
        <v>23.347006</v>
      </c>
      <c r="W281" s="77">
        <v>119999</v>
      </c>
      <c r="X281" s="96">
        <v>29.309797</v>
      </c>
      <c r="Y281" s="76">
        <v>21890.199218999998</v>
      </c>
      <c r="Z281" s="91">
        <v>37.572941</v>
      </c>
      <c r="AA281" s="82">
        <v>3252.1999510000001</v>
      </c>
      <c r="AB281" s="96">
        <v>29.684184999999999</v>
      </c>
      <c r="AC281" s="53">
        <v>6659.8701170000004</v>
      </c>
      <c r="AD281" s="91">
        <v>32.274517000000003</v>
      </c>
      <c r="AE281" s="82">
        <v>14414.75</v>
      </c>
      <c r="AF281" s="96">
        <v>26.178072</v>
      </c>
      <c r="AG281" s="53">
        <v>21996.849609000001</v>
      </c>
      <c r="AH281" s="91">
        <v>20.199449999999999</v>
      </c>
      <c r="AI281" s="190">
        <v>58568.51</v>
      </c>
      <c r="AJ281" s="96">
        <v>12.474038</v>
      </c>
      <c r="AK281" s="53">
        <v>7071.44</v>
      </c>
      <c r="AL281" s="91">
        <v>22.355271999999999</v>
      </c>
      <c r="AM281" s="82">
        <v>25021</v>
      </c>
      <c r="AN281" s="91">
        <v>26.191770999999999</v>
      </c>
      <c r="AO281" s="77">
        <v>27821.429688</v>
      </c>
      <c r="AP281" s="91">
        <v>58.279423000000001</v>
      </c>
      <c r="AQ281" s="82">
        <v>2757.6499020000001</v>
      </c>
      <c r="AR281" s="96">
        <v>66.985152999999997</v>
      </c>
      <c r="AS281" s="197">
        <v>1587.3599850000001</v>
      </c>
      <c r="AT281" s="91">
        <v>23.188846999999999</v>
      </c>
      <c r="AU281" s="82">
        <v>56536.679687999997</v>
      </c>
      <c r="AV281" s="91">
        <v>49.879035999999999</v>
      </c>
      <c r="AW281" s="184">
        <v>724.20001200000002</v>
      </c>
      <c r="AX281" s="96">
        <v>39.977474000000001</v>
      </c>
      <c r="AY281" s="53">
        <v>3408.5200199999999</v>
      </c>
      <c r="AZ281" s="96">
        <v>18.210477999999998</v>
      </c>
      <c r="BA281" s="53">
        <v>8445.0996090000008</v>
      </c>
      <c r="BB281" s="91">
        <v>23.051068999999998</v>
      </c>
      <c r="BC281" s="82">
        <v>12161.530273</v>
      </c>
      <c r="BD281" s="91">
        <v>46.136794999999999</v>
      </c>
      <c r="BE281" s="82">
        <v>17693.470702999999</v>
      </c>
      <c r="BF281" s="96">
        <v>44.837791000000003</v>
      </c>
      <c r="BG281" s="197">
        <v>1695.24</v>
      </c>
      <c r="BH281" s="91">
        <v>71.582663999999994</v>
      </c>
      <c r="BI281" s="82">
        <v>7515.68</v>
      </c>
      <c r="BJ281" s="96">
        <v>30.000893000000001</v>
      </c>
      <c r="BK281" s="339">
        <v>94.563736000000006</v>
      </c>
    </row>
    <row r="282" spans="1:63">
      <c r="A282" s="316">
        <v>267</v>
      </c>
      <c r="B282" s="310">
        <v>44652</v>
      </c>
      <c r="C282" s="53">
        <v>4131.93</v>
      </c>
      <c r="D282" s="96">
        <v>394.33395400000001</v>
      </c>
      <c r="E282" s="53">
        <v>32977.21</v>
      </c>
      <c r="F282" s="91">
        <v>311.53359999999998</v>
      </c>
      <c r="G282" s="82">
        <v>12334.639648</v>
      </c>
      <c r="H282" s="96">
        <v>306.92202800000001</v>
      </c>
      <c r="I282" s="53">
        <v>1864.099976</v>
      </c>
      <c r="J282" s="91">
        <v>177.49880999999999</v>
      </c>
      <c r="K282" s="115">
        <v>9.0842569999999991</v>
      </c>
      <c r="L282" s="107">
        <v>37.094180999999999</v>
      </c>
      <c r="M282" s="107">
        <v>89.509559999999993</v>
      </c>
      <c r="N282" s="107">
        <v>33.171962999999998</v>
      </c>
      <c r="O282" s="96">
        <v>107.955399</v>
      </c>
      <c r="P282" s="189">
        <v>39751.918256107536</v>
      </c>
      <c r="Q282" s="91">
        <v>96.619392000000005</v>
      </c>
      <c r="R282" s="115">
        <v>16.338083000000001</v>
      </c>
      <c r="S282" s="107">
        <v>27.196394000000002</v>
      </c>
      <c r="T282" s="96">
        <v>23.99127</v>
      </c>
      <c r="U282" s="189">
        <v>7724.8</v>
      </c>
      <c r="V282" s="91">
        <v>21.712804999999999</v>
      </c>
      <c r="W282" s="77">
        <v>107876</v>
      </c>
      <c r="X282" s="96">
        <v>25.402854999999999</v>
      </c>
      <c r="Y282" s="76">
        <v>20762</v>
      </c>
      <c r="Z282" s="91">
        <v>34.620178000000003</v>
      </c>
      <c r="AA282" s="82">
        <v>3047.0600589999999</v>
      </c>
      <c r="AB282" s="96">
        <v>28.727829</v>
      </c>
      <c r="AC282" s="53">
        <v>6533.7700199999999</v>
      </c>
      <c r="AD282" s="91">
        <v>30.100344</v>
      </c>
      <c r="AE282" s="82">
        <v>14097.879883</v>
      </c>
      <c r="AF282" s="96">
        <v>23.983502999999999</v>
      </c>
      <c r="AG282" s="53">
        <v>21089.390625</v>
      </c>
      <c r="AH282" s="91">
        <v>19.125488000000001</v>
      </c>
      <c r="AI282" s="190">
        <v>57060.87</v>
      </c>
      <c r="AJ282" s="96">
        <v>11.947213</v>
      </c>
      <c r="AK282" s="53">
        <v>7228.91</v>
      </c>
      <c r="AL282" s="91">
        <v>22.779799000000001</v>
      </c>
      <c r="AM282" s="82">
        <v>24252</v>
      </c>
      <c r="AN282" s="91">
        <v>24.329163000000001</v>
      </c>
      <c r="AO282" s="77">
        <v>26847.900390999999</v>
      </c>
      <c r="AP282" s="91">
        <v>53.559170000000002</v>
      </c>
      <c r="AQ282" s="82">
        <v>2695.0500489999999</v>
      </c>
      <c r="AR282" s="96">
        <v>62.668674000000003</v>
      </c>
      <c r="AS282" s="197">
        <v>1600.4300539999999</v>
      </c>
      <c r="AT282" s="91">
        <v>22.464478</v>
      </c>
      <c r="AU282" s="82">
        <v>51417.96875</v>
      </c>
      <c r="AV282" s="91">
        <v>44.852116000000002</v>
      </c>
      <c r="AW282" s="184">
        <v>710.97997999999995</v>
      </c>
      <c r="AX282" s="96">
        <v>36.294220000000003</v>
      </c>
      <c r="AY282" s="53">
        <v>3356.8999020000001</v>
      </c>
      <c r="AZ282" s="96">
        <v>17.065764999999999</v>
      </c>
      <c r="BA282" s="53">
        <v>8584.2001949999994</v>
      </c>
      <c r="BB282" s="91">
        <v>22.245274999999999</v>
      </c>
      <c r="BC282" s="82">
        <v>12128.759765999999</v>
      </c>
      <c r="BD282" s="91">
        <v>43.599742999999997</v>
      </c>
      <c r="BE282" s="82">
        <v>16592.179688</v>
      </c>
      <c r="BF282" s="96">
        <v>40.795459999999999</v>
      </c>
      <c r="BG282" s="197">
        <v>1667.44</v>
      </c>
      <c r="BH282" s="91">
        <v>68.351860000000002</v>
      </c>
      <c r="BI282" s="82">
        <v>7544.55</v>
      </c>
      <c r="BJ282" s="96">
        <v>28.805851000000001</v>
      </c>
      <c r="BK282" s="339">
        <v>86.934585999999996</v>
      </c>
    </row>
    <row r="283" spans="1:63">
      <c r="A283" s="316">
        <v>268</v>
      </c>
      <c r="B283" s="310">
        <v>44682</v>
      </c>
      <c r="C283" s="53">
        <v>4132.1499999999996</v>
      </c>
      <c r="D283" s="96">
        <v>395.224152</v>
      </c>
      <c r="E283" s="53">
        <v>32990.120000000003</v>
      </c>
      <c r="F283" s="91">
        <v>312.12930299999999</v>
      </c>
      <c r="G283" s="82">
        <v>12081.389648</v>
      </c>
      <c r="H283" s="96">
        <v>302.05242900000002</v>
      </c>
      <c r="I283" s="53">
        <v>1864.040039</v>
      </c>
      <c r="J283" s="91">
        <v>177.84435999999999</v>
      </c>
      <c r="K283" s="115">
        <v>9.1367340000000006</v>
      </c>
      <c r="L283" s="107">
        <v>37.779536999999998</v>
      </c>
      <c r="M283" s="107">
        <v>89.480819999999994</v>
      </c>
      <c r="N283" s="107">
        <v>33.806018999999999</v>
      </c>
      <c r="O283" s="96">
        <v>105.543381</v>
      </c>
      <c r="P283" s="189">
        <v>39645.423423007705</v>
      </c>
      <c r="Q283" s="91">
        <v>96.360550000000003</v>
      </c>
      <c r="R283" s="115">
        <v>16.565376000000001</v>
      </c>
      <c r="S283" s="107">
        <v>27.384129000000001</v>
      </c>
      <c r="T283" s="96">
        <v>23.958559000000001</v>
      </c>
      <c r="U283" s="189">
        <v>7455.2</v>
      </c>
      <c r="V283" s="91">
        <v>21.801141999999999</v>
      </c>
      <c r="W283" s="77">
        <v>111351</v>
      </c>
      <c r="X283" s="96">
        <v>27.325313999999999</v>
      </c>
      <c r="Y283" s="76">
        <v>20729.300781000002</v>
      </c>
      <c r="Z283" s="91">
        <v>35.349032999999999</v>
      </c>
      <c r="AA283" s="82">
        <v>3186.429932</v>
      </c>
      <c r="AB283" s="96">
        <v>29.582049999999999</v>
      </c>
      <c r="AC283" s="53">
        <v>6468.7998049999997</v>
      </c>
      <c r="AD283" s="91">
        <v>31.333587999999999</v>
      </c>
      <c r="AE283" s="82">
        <v>14388.349609000001</v>
      </c>
      <c r="AF283" s="96">
        <v>25.200657</v>
      </c>
      <c r="AG283" s="53">
        <v>21415.199218999998</v>
      </c>
      <c r="AH283" s="91">
        <v>19.841464999999999</v>
      </c>
      <c r="AI283" s="190">
        <v>55566.41</v>
      </c>
      <c r="AJ283" s="96">
        <v>11.474914</v>
      </c>
      <c r="AK283" s="53">
        <v>7148.97</v>
      </c>
      <c r="AL283" s="91">
        <v>22.563020999999999</v>
      </c>
      <c r="AM283" s="82">
        <v>24505</v>
      </c>
      <c r="AN283" s="91">
        <v>25.570900000000002</v>
      </c>
      <c r="AO283" s="77">
        <v>27279.800781000002</v>
      </c>
      <c r="AP283" s="91">
        <v>54.486190999999998</v>
      </c>
      <c r="AQ283" s="82">
        <v>2685.8999020000001</v>
      </c>
      <c r="AR283" s="96">
        <v>63.985244999999999</v>
      </c>
      <c r="AS283" s="197">
        <v>1570.099976</v>
      </c>
      <c r="AT283" s="91">
        <v>21.884981</v>
      </c>
      <c r="AU283" s="82">
        <v>51752.53125</v>
      </c>
      <c r="AV283" s="91">
        <v>47.247616000000001</v>
      </c>
      <c r="AW283" s="184">
        <v>712.88000499999998</v>
      </c>
      <c r="AX283" s="96">
        <v>37.295307000000001</v>
      </c>
      <c r="AY283" s="53">
        <v>3232.48999</v>
      </c>
      <c r="AZ283" s="96">
        <v>16.672543999999998</v>
      </c>
      <c r="BA283" s="53">
        <v>8851.5</v>
      </c>
      <c r="BB283" s="91">
        <v>23.766323</v>
      </c>
      <c r="BC283" s="82">
        <v>11611.379883</v>
      </c>
      <c r="BD283" s="91">
        <v>42.801037000000001</v>
      </c>
      <c r="BE283" s="82">
        <v>16807.769531000002</v>
      </c>
      <c r="BF283" s="96">
        <v>41.634571000000001</v>
      </c>
      <c r="BG283" s="197">
        <v>1663.41</v>
      </c>
      <c r="BH283" s="91">
        <v>69.627655000000004</v>
      </c>
      <c r="BI283" s="82">
        <v>7607.66</v>
      </c>
      <c r="BJ283" s="96">
        <v>29.581734000000001</v>
      </c>
      <c r="BK283" s="339">
        <v>87.323143000000002</v>
      </c>
    </row>
    <row r="284" spans="1:63">
      <c r="A284" s="316">
        <v>269</v>
      </c>
      <c r="B284" s="310">
        <v>44713</v>
      </c>
      <c r="C284" s="53">
        <v>3785.38</v>
      </c>
      <c r="D284" s="96">
        <v>361.07409699999999</v>
      </c>
      <c r="E284" s="53">
        <v>30775.43</v>
      </c>
      <c r="F284" s="91">
        <v>291.66787699999998</v>
      </c>
      <c r="G284" s="82">
        <v>11028.740234000001</v>
      </c>
      <c r="H284" s="96">
        <v>274.61807299999998</v>
      </c>
      <c r="I284" s="53">
        <v>1707.98999</v>
      </c>
      <c r="J284" s="91">
        <v>162.53692599999999</v>
      </c>
      <c r="K284" s="115">
        <v>8.9986119999999996</v>
      </c>
      <c r="L284" s="107">
        <v>33.733074000000002</v>
      </c>
      <c r="M284" s="107">
        <v>80.822952000000001</v>
      </c>
      <c r="N284" s="107">
        <v>30.459135</v>
      </c>
      <c r="O284" s="96">
        <v>95.587715000000003</v>
      </c>
      <c r="P284" s="189">
        <v>36190.105864252488</v>
      </c>
      <c r="Q284" s="91">
        <v>87.962196000000006</v>
      </c>
      <c r="R284" s="115">
        <v>15.01976</v>
      </c>
      <c r="S284" s="107">
        <v>25.267814999999999</v>
      </c>
      <c r="T284" s="96">
        <v>22.03697</v>
      </c>
      <c r="U284" s="189">
        <v>6746.5</v>
      </c>
      <c r="V284" s="91">
        <v>18.744738000000002</v>
      </c>
      <c r="W284" s="77">
        <v>98542</v>
      </c>
      <c r="X284" s="96">
        <v>21.232351000000001</v>
      </c>
      <c r="Y284" s="76">
        <v>18861.400390999999</v>
      </c>
      <c r="Z284" s="91">
        <v>31.471195000000002</v>
      </c>
      <c r="AA284" s="82">
        <v>3398.6201169999999</v>
      </c>
      <c r="AB284" s="96">
        <v>31.485481</v>
      </c>
      <c r="AC284" s="53">
        <v>5922.8598629999997</v>
      </c>
      <c r="AD284" s="91">
        <v>27.414605999999999</v>
      </c>
      <c r="AE284" s="82">
        <v>12783.769531</v>
      </c>
      <c r="AF284" s="96">
        <v>21.217241000000001</v>
      </c>
      <c r="AG284" s="53">
        <v>21859.789063</v>
      </c>
      <c r="AH284" s="91">
        <v>19.868310999999999</v>
      </c>
      <c r="AI284" s="190">
        <v>53018.94</v>
      </c>
      <c r="AJ284" s="96">
        <v>11.181004</v>
      </c>
      <c r="AK284" s="53">
        <v>6911.58</v>
      </c>
      <c r="AL284" s="91">
        <v>20.214586000000001</v>
      </c>
      <c r="AM284" s="82">
        <v>21294</v>
      </c>
      <c r="AN284" s="91">
        <v>21.357863999999999</v>
      </c>
      <c r="AO284" s="77">
        <v>26393.039063</v>
      </c>
      <c r="AP284" s="91">
        <v>49.974060000000001</v>
      </c>
      <c r="AQ284" s="82">
        <v>2332.639893</v>
      </c>
      <c r="AR284" s="96">
        <v>54.722239999999999</v>
      </c>
      <c r="AS284" s="197">
        <v>1444.219971</v>
      </c>
      <c r="AT284" s="91">
        <v>19.874860999999999</v>
      </c>
      <c r="AU284" s="82">
        <v>47524.449219000002</v>
      </c>
      <c r="AV284" s="91">
        <v>42.275139000000003</v>
      </c>
      <c r="AW284" s="184">
        <v>659.22997999999995</v>
      </c>
      <c r="AX284" s="96">
        <v>33.111511</v>
      </c>
      <c r="AY284" s="53">
        <v>3102.209961</v>
      </c>
      <c r="AZ284" s="96">
        <v>15.449192</v>
      </c>
      <c r="BA284" s="53">
        <v>8098.7001950000003</v>
      </c>
      <c r="BB284" s="91">
        <v>21.113548000000002</v>
      </c>
      <c r="BC284" s="82">
        <v>10741.209961</v>
      </c>
      <c r="BD284" s="91">
        <v>39.023646999999997</v>
      </c>
      <c r="BE284" s="82">
        <v>14825.730469</v>
      </c>
      <c r="BF284" s="96">
        <v>36.789603999999997</v>
      </c>
      <c r="BG284" s="197">
        <v>1568.33</v>
      </c>
      <c r="BH284" s="91">
        <v>63.248641999999997</v>
      </c>
      <c r="BI284" s="82">
        <v>7169.28</v>
      </c>
      <c r="BJ284" s="96">
        <v>26.718985</v>
      </c>
      <c r="BK284" s="339">
        <v>79.504440000000002</v>
      </c>
    </row>
    <row r="285" spans="1:63">
      <c r="A285" s="316">
        <v>270</v>
      </c>
      <c r="B285" s="310">
        <v>44743</v>
      </c>
      <c r="C285" s="53">
        <v>4130.29</v>
      </c>
      <c r="D285" s="96">
        <v>396.02777099999997</v>
      </c>
      <c r="E285" s="53">
        <v>32845.129999999997</v>
      </c>
      <c r="F285" s="91">
        <v>312.13455199999999</v>
      </c>
      <c r="G285" s="82">
        <v>12390.690430000001</v>
      </c>
      <c r="H285" s="96">
        <v>309.681488</v>
      </c>
      <c r="I285" s="53">
        <v>1885.2299800000001</v>
      </c>
      <c r="J285" s="91">
        <v>180.179733</v>
      </c>
      <c r="K285" s="115">
        <v>9.2070260000000008</v>
      </c>
      <c r="L285" s="107">
        <v>37.192233999999999</v>
      </c>
      <c r="M285" s="107">
        <v>89.626830999999996</v>
      </c>
      <c r="N285" s="107">
        <v>33.184916999999999</v>
      </c>
      <c r="O285" s="96">
        <v>105.61983499999999</v>
      </c>
      <c r="P285" s="189">
        <v>39736.072931518895</v>
      </c>
      <c r="Q285" s="91">
        <v>96.580878999999996</v>
      </c>
      <c r="R285" s="115">
        <v>15.740591999999999</v>
      </c>
      <c r="S285" s="107">
        <v>26.692913000000001</v>
      </c>
      <c r="T285" s="96">
        <v>23.721430000000002</v>
      </c>
      <c r="U285" s="189">
        <v>7173.8</v>
      </c>
      <c r="V285" s="91">
        <v>20.716995000000001</v>
      </c>
      <c r="W285" s="77">
        <v>103165</v>
      </c>
      <c r="X285" s="96">
        <v>23.549007</v>
      </c>
      <c r="Y285" s="76">
        <v>19692.900390999999</v>
      </c>
      <c r="Z285" s="91">
        <v>33.234921</v>
      </c>
      <c r="AA285" s="82">
        <v>3253.23999</v>
      </c>
      <c r="AB285" s="96">
        <v>28.328945000000001</v>
      </c>
      <c r="AC285" s="53">
        <v>6448.5</v>
      </c>
      <c r="AD285" s="91">
        <v>30.044028999999998</v>
      </c>
      <c r="AE285" s="82">
        <v>13484.049805000001</v>
      </c>
      <c r="AF285" s="96">
        <v>22.395657</v>
      </c>
      <c r="AG285" s="53">
        <v>20156.509765999999</v>
      </c>
      <c r="AH285" s="91">
        <v>19.303621</v>
      </c>
      <c r="AI285" s="190">
        <v>57570.25</v>
      </c>
      <c r="AJ285" s="96">
        <v>11.976708</v>
      </c>
      <c r="AK285" s="53">
        <v>6951.12</v>
      </c>
      <c r="AL285" s="91">
        <v>21.162495</v>
      </c>
      <c r="AM285" s="82">
        <v>22405</v>
      </c>
      <c r="AN285" s="91">
        <v>22.504128999999999</v>
      </c>
      <c r="AO285" s="77">
        <v>27801.640625</v>
      </c>
      <c r="AP285" s="91">
        <v>53.630566000000002</v>
      </c>
      <c r="AQ285" s="82">
        <v>2451.5</v>
      </c>
      <c r="AR285" s="96">
        <v>56.941600999999999</v>
      </c>
      <c r="AS285" s="197">
        <v>1492.2299800000001</v>
      </c>
      <c r="AT285" s="91">
        <v>20.867262</v>
      </c>
      <c r="AU285" s="82">
        <v>48144.328125</v>
      </c>
      <c r="AV285" s="91">
        <v>43.108730000000001</v>
      </c>
      <c r="AW285" s="184">
        <v>729.44000200000005</v>
      </c>
      <c r="AX285" s="96">
        <v>36.391857000000002</v>
      </c>
      <c r="AY285" s="53">
        <v>3211.5600589999999</v>
      </c>
      <c r="AZ285" s="96">
        <v>16.597176000000001</v>
      </c>
      <c r="BA285" s="53">
        <v>8156.2001950000003</v>
      </c>
      <c r="BB285" s="91">
        <v>21.071096000000001</v>
      </c>
      <c r="BC285" s="82">
        <v>11145.910156</v>
      </c>
      <c r="BD285" s="91">
        <v>41.681849999999997</v>
      </c>
      <c r="BE285" s="82">
        <v>15000.070313</v>
      </c>
      <c r="BF285" s="96">
        <v>37.424416000000001</v>
      </c>
      <c r="BG285" s="197">
        <v>1576.41</v>
      </c>
      <c r="BH285" s="91">
        <v>64.023978999999997</v>
      </c>
      <c r="BI285" s="82">
        <v>7423.43</v>
      </c>
      <c r="BJ285" s="96">
        <v>28.061216000000002</v>
      </c>
      <c r="BK285" s="339">
        <v>85.916190999999998</v>
      </c>
    </row>
    <row r="286" spans="1:63">
      <c r="A286" s="316">
        <v>271</v>
      </c>
      <c r="B286" s="310">
        <v>44774</v>
      </c>
      <c r="C286" s="53">
        <v>3955</v>
      </c>
      <c r="D286" s="96">
        <v>379.86910999999998</v>
      </c>
      <c r="E286" s="53">
        <v>31510.43</v>
      </c>
      <c r="F286" s="91">
        <v>299.90405299999998</v>
      </c>
      <c r="G286" s="82">
        <v>11816.200194999999</v>
      </c>
      <c r="H286" s="96">
        <v>293.78814699999998</v>
      </c>
      <c r="I286" s="53">
        <v>1844.119995</v>
      </c>
      <c r="J286" s="91">
        <v>176.57136499999999</v>
      </c>
      <c r="K286" s="115">
        <v>8.9509120000000006</v>
      </c>
      <c r="L286" s="107">
        <v>36.173786</v>
      </c>
      <c r="M286" s="107">
        <v>87.282882999999998</v>
      </c>
      <c r="N286" s="107">
        <v>31.980098999999999</v>
      </c>
      <c r="O286" s="96">
        <v>103.415024</v>
      </c>
      <c r="P286" s="189">
        <v>38247.503161695284</v>
      </c>
      <c r="Q286" s="91">
        <v>92.962822000000003</v>
      </c>
      <c r="R286" s="115">
        <v>15.096990999999999</v>
      </c>
      <c r="S286" s="107">
        <v>25.711555000000001</v>
      </c>
      <c r="T286" s="96">
        <v>22.429463999999999</v>
      </c>
      <c r="U286" s="189">
        <v>7226.1</v>
      </c>
      <c r="V286" s="91">
        <v>19.960836</v>
      </c>
      <c r="W286" s="77">
        <v>109523</v>
      </c>
      <c r="X286" s="96">
        <v>24.766217999999999</v>
      </c>
      <c r="Y286" s="76">
        <v>19330.800781000002</v>
      </c>
      <c r="Z286" s="91">
        <v>31.710125000000001</v>
      </c>
      <c r="AA286" s="82">
        <v>3202.139893</v>
      </c>
      <c r="AB286" s="96">
        <v>28.17042</v>
      </c>
      <c r="AC286" s="53">
        <v>6125.1000979999999</v>
      </c>
      <c r="AD286" s="91">
        <v>27.854395</v>
      </c>
      <c r="AE286" s="82">
        <v>12834.959961</v>
      </c>
      <c r="AF286" s="96">
        <v>20.743053</v>
      </c>
      <c r="AG286" s="53">
        <v>19954.390625</v>
      </c>
      <c r="AH286" s="91">
        <v>18.567813999999998</v>
      </c>
      <c r="AI286" s="190">
        <v>59537.07</v>
      </c>
      <c r="AJ286" s="96">
        <v>12.017867000000001</v>
      </c>
      <c r="AK286" s="53">
        <v>7178.59</v>
      </c>
      <c r="AL286" s="91">
        <v>21.757717</v>
      </c>
      <c r="AM286" s="82">
        <v>21559</v>
      </c>
      <c r="AN286" s="91">
        <v>21.134153000000001</v>
      </c>
      <c r="AO286" s="77">
        <v>28091.529297000001</v>
      </c>
      <c r="AP286" s="91">
        <v>51.185436000000003</v>
      </c>
      <c r="AQ286" s="82">
        <v>2472.0500489999999</v>
      </c>
      <c r="AR286" s="96">
        <v>54.458931</v>
      </c>
      <c r="AS286" s="197">
        <v>1512.0500489999999</v>
      </c>
      <c r="AT286" s="91">
        <v>20.617851000000002</v>
      </c>
      <c r="AU286" s="82">
        <v>44919.21875</v>
      </c>
      <c r="AV286" s="91">
        <v>40.759864999999998</v>
      </c>
      <c r="AW286" s="184">
        <v>680.30999799999995</v>
      </c>
      <c r="AX286" s="96">
        <v>32.767021</v>
      </c>
      <c r="AY286" s="53">
        <v>3221.669922</v>
      </c>
      <c r="AZ286" s="96">
        <v>16.100679</v>
      </c>
      <c r="BA286" s="53">
        <v>7886.1000979999999</v>
      </c>
      <c r="BB286" s="91">
        <v>19.996416</v>
      </c>
      <c r="BC286" s="82">
        <v>10855.030273</v>
      </c>
      <c r="BD286" s="91">
        <v>38.921588999999997</v>
      </c>
      <c r="BE286" s="82">
        <v>15095.440430000001</v>
      </c>
      <c r="BF286" s="96">
        <v>36.650970000000001</v>
      </c>
      <c r="BG286" s="197">
        <v>1638.93</v>
      </c>
      <c r="BH286" s="91">
        <v>65.190597999999994</v>
      </c>
      <c r="BI286" s="82">
        <v>7284.15</v>
      </c>
      <c r="BJ286" s="96">
        <v>26.245543000000001</v>
      </c>
      <c r="BK286" s="339">
        <v>82.166565000000006</v>
      </c>
    </row>
    <row r="287" spans="1:63">
      <c r="A287" s="316">
        <v>272</v>
      </c>
      <c r="B287" s="310">
        <v>44805</v>
      </c>
      <c r="C287" s="53">
        <v>3585.62</v>
      </c>
      <c r="D287" s="96">
        <v>343.341339</v>
      </c>
      <c r="E287" s="53">
        <v>28725.51</v>
      </c>
      <c r="F287" s="91">
        <v>273.49511699999999</v>
      </c>
      <c r="G287" s="82">
        <v>10575.620117</v>
      </c>
      <c r="H287" s="96">
        <v>262.36447099999998</v>
      </c>
      <c r="I287" s="53">
        <v>1664.719971</v>
      </c>
      <c r="J287" s="91">
        <v>158.69291699999999</v>
      </c>
      <c r="K287" s="115">
        <v>8.5763649999999991</v>
      </c>
      <c r="L287" s="107">
        <v>32.411181999999997</v>
      </c>
      <c r="M287" s="107">
        <v>78.656418000000002</v>
      </c>
      <c r="N287" s="107">
        <v>28.996372000000001</v>
      </c>
      <c r="O287" s="96">
        <v>92.833770999999999</v>
      </c>
      <c r="P287" s="189">
        <v>34561.708603208448</v>
      </c>
      <c r="Q287" s="91">
        <v>84.004279999999994</v>
      </c>
      <c r="R287" s="115">
        <v>13.515575999999999</v>
      </c>
      <c r="S287" s="107">
        <v>23.100292</v>
      </c>
      <c r="T287" s="96">
        <v>20.262566</v>
      </c>
      <c r="U287" s="189">
        <v>6678.7</v>
      </c>
      <c r="V287" s="91">
        <v>17.874559000000001</v>
      </c>
      <c r="W287" s="77">
        <v>110037</v>
      </c>
      <c r="X287" s="96">
        <v>24.044006</v>
      </c>
      <c r="Y287" s="76">
        <v>18444.199218999998</v>
      </c>
      <c r="Z287" s="91">
        <v>28.952314000000001</v>
      </c>
      <c r="AA287" s="82">
        <v>3024.389893</v>
      </c>
      <c r="AB287" s="96">
        <v>24.114104999999999</v>
      </c>
      <c r="AC287" s="53">
        <v>5762.3398440000001</v>
      </c>
      <c r="AD287" s="91">
        <v>25.185486000000001</v>
      </c>
      <c r="AE287" s="82">
        <v>12114.360352</v>
      </c>
      <c r="AF287" s="96">
        <v>18.748528</v>
      </c>
      <c r="AG287" s="53">
        <v>17222.830077999999</v>
      </c>
      <c r="AH287" s="91">
        <v>16.569320999999999</v>
      </c>
      <c r="AI287" s="190">
        <v>57426.92</v>
      </c>
      <c r="AJ287" s="96">
        <v>11.320029999999999</v>
      </c>
      <c r="AK287" s="53">
        <v>7040.8</v>
      </c>
      <c r="AL287" s="91">
        <v>21.354797000000001</v>
      </c>
      <c r="AM287" s="82">
        <v>20649</v>
      </c>
      <c r="AN287" s="91">
        <v>19.636312</v>
      </c>
      <c r="AO287" s="77">
        <v>25937.210938</v>
      </c>
      <c r="AP287" s="91">
        <v>46.658115000000002</v>
      </c>
      <c r="AQ287" s="82">
        <v>2155.48999</v>
      </c>
      <c r="AR287" s="96">
        <v>44.537643000000003</v>
      </c>
      <c r="AS287" s="197">
        <v>1394.630005</v>
      </c>
      <c r="AT287" s="91">
        <v>18.650288</v>
      </c>
      <c r="AU287" s="82">
        <v>44626.800780999998</v>
      </c>
      <c r="AV287" s="91">
        <v>40.741439999999997</v>
      </c>
      <c r="AW287" s="184">
        <v>640.61999500000002</v>
      </c>
      <c r="AX287" s="96">
        <v>29.237822999999999</v>
      </c>
      <c r="AY287" s="53">
        <v>3130.23999</v>
      </c>
      <c r="AZ287" s="96">
        <v>15.169748999999999</v>
      </c>
      <c r="BA287" s="53">
        <v>7366.7998049999997</v>
      </c>
      <c r="BB287" s="91">
        <v>18.205278</v>
      </c>
      <c r="BC287" s="82">
        <v>10267.549805000001</v>
      </c>
      <c r="BD287" s="91">
        <v>35.892971000000003</v>
      </c>
      <c r="BE287" s="82">
        <v>13424.580078000001</v>
      </c>
      <c r="BF287" s="96">
        <v>31.448473</v>
      </c>
      <c r="BG287" s="197">
        <v>1589.51</v>
      </c>
      <c r="BH287" s="91">
        <v>60.654797000000002</v>
      </c>
      <c r="BI287" s="82">
        <v>6893.81</v>
      </c>
      <c r="BJ287" s="96">
        <v>23.794388000000001</v>
      </c>
      <c r="BK287" s="339">
        <v>74.447310999999999</v>
      </c>
    </row>
    <row r="288" spans="1:63">
      <c r="A288" s="316">
        <v>273</v>
      </c>
      <c r="B288" s="310">
        <v>44835</v>
      </c>
      <c r="C288" s="53">
        <v>3871.98</v>
      </c>
      <c r="D288" s="96">
        <v>372.77160600000002</v>
      </c>
      <c r="E288" s="53">
        <v>32732.95</v>
      </c>
      <c r="F288" s="91">
        <v>312.515961</v>
      </c>
      <c r="G288" s="82">
        <v>10988.150390999999</v>
      </c>
      <c r="H288" s="96">
        <v>273.34906000000001</v>
      </c>
      <c r="I288" s="53">
        <v>1846.8599850000001</v>
      </c>
      <c r="J288" s="91">
        <v>177.32028199999999</v>
      </c>
      <c r="K288" s="115">
        <v>8.4573370000000008</v>
      </c>
      <c r="L288" s="107">
        <v>36.477012999999999</v>
      </c>
      <c r="M288" s="107">
        <v>86.735596000000001</v>
      </c>
      <c r="N288" s="107">
        <v>31.850725000000001</v>
      </c>
      <c r="O288" s="96">
        <v>101.118813</v>
      </c>
      <c r="P288" s="189">
        <v>37525.890631039023</v>
      </c>
      <c r="Q288" s="91">
        <v>91.2089</v>
      </c>
      <c r="R288" s="115">
        <v>14.050297</v>
      </c>
      <c r="S288" s="107">
        <v>24.320588999999998</v>
      </c>
      <c r="T288" s="96">
        <v>21.472757000000001</v>
      </c>
      <c r="U288" s="189">
        <v>7054.8</v>
      </c>
      <c r="V288" s="91">
        <v>18.876698999999999</v>
      </c>
      <c r="W288" s="77">
        <v>116037</v>
      </c>
      <c r="X288" s="96">
        <v>26.510888999999999</v>
      </c>
      <c r="Y288" s="76">
        <v>19426.099609000001</v>
      </c>
      <c r="Z288" s="91">
        <v>31.088913000000002</v>
      </c>
      <c r="AA288" s="82">
        <v>2893.4799800000001</v>
      </c>
      <c r="AB288" s="96">
        <v>19.535595000000001</v>
      </c>
      <c r="AC288" s="53">
        <v>6266.7700199999999</v>
      </c>
      <c r="AD288" s="91">
        <v>27.901384</v>
      </c>
      <c r="AE288" s="82">
        <v>13253.740234000001</v>
      </c>
      <c r="AF288" s="96">
        <v>20.724057999999999</v>
      </c>
      <c r="AG288" s="53">
        <v>14687.019531</v>
      </c>
      <c r="AH288" s="91">
        <v>14.625332</v>
      </c>
      <c r="AI288" s="190">
        <v>60746.59</v>
      </c>
      <c r="AJ288" s="96">
        <v>11.270752</v>
      </c>
      <c r="AK288" s="53">
        <v>7098.89</v>
      </c>
      <c r="AL288" s="91">
        <v>21.748562</v>
      </c>
      <c r="AM288" s="82">
        <v>22652</v>
      </c>
      <c r="AN288" s="91">
        <v>21.99267</v>
      </c>
      <c r="AO288" s="77">
        <v>27587.460938</v>
      </c>
      <c r="AP288" s="91">
        <v>47.746966999999998</v>
      </c>
      <c r="AQ288" s="82">
        <v>2293.610107</v>
      </c>
      <c r="AR288" s="96">
        <v>48.722453999999999</v>
      </c>
      <c r="AS288" s="197">
        <v>1460.380005</v>
      </c>
      <c r="AT288" s="91">
        <v>19.370802000000001</v>
      </c>
      <c r="AU288" s="82">
        <v>49922.300780999998</v>
      </c>
      <c r="AV288" s="91">
        <v>46.581383000000002</v>
      </c>
      <c r="AW288" s="184">
        <v>670.61999500000002</v>
      </c>
      <c r="AX288" s="96">
        <v>31.322824000000001</v>
      </c>
      <c r="AY288" s="53">
        <v>3093.110107</v>
      </c>
      <c r="AZ288" s="96">
        <v>15.293874000000001</v>
      </c>
      <c r="BA288" s="53">
        <v>7956.5</v>
      </c>
      <c r="BB288" s="91">
        <v>20.134194999999998</v>
      </c>
      <c r="BC288" s="82">
        <v>10827.929688</v>
      </c>
      <c r="BD288" s="91">
        <v>37.483952000000002</v>
      </c>
      <c r="BE288" s="82">
        <v>12949.75</v>
      </c>
      <c r="BF288" s="96">
        <v>30.397760000000002</v>
      </c>
      <c r="BG288" s="197">
        <v>1608.76</v>
      </c>
      <c r="BH288" s="91">
        <v>62.064072000000003</v>
      </c>
      <c r="BI288" s="82">
        <v>7094.53</v>
      </c>
      <c r="BJ288" s="96">
        <v>25.455725000000001</v>
      </c>
      <c r="BK288" s="339">
        <v>79.172591999999995</v>
      </c>
    </row>
    <row r="289" spans="1:63">
      <c r="A289" s="316">
        <v>274</v>
      </c>
      <c r="B289" s="310">
        <v>44866</v>
      </c>
      <c r="C289" s="53">
        <v>4080.11</v>
      </c>
      <c r="D289" s="96">
        <v>393.49462899999997</v>
      </c>
      <c r="E289" s="53">
        <v>34589.769999999997</v>
      </c>
      <c r="F289" s="91">
        <v>330.59176600000001</v>
      </c>
      <c r="G289" s="82">
        <v>11468</v>
      </c>
      <c r="H289" s="96">
        <v>288.50393700000001</v>
      </c>
      <c r="I289" s="53">
        <v>1886.579956</v>
      </c>
      <c r="J289" s="91">
        <v>181.227844</v>
      </c>
      <c r="K289" s="115">
        <v>8.7700790000000008</v>
      </c>
      <c r="L289" s="107">
        <v>38.523505999999998</v>
      </c>
      <c r="M289" s="107">
        <v>90.571655000000007</v>
      </c>
      <c r="N289" s="107">
        <v>33.831798999999997</v>
      </c>
      <c r="O289" s="96">
        <v>104.751259</v>
      </c>
      <c r="P289" s="189">
        <v>39489.226447991983</v>
      </c>
      <c r="Q289" s="91">
        <v>95.980903999999995</v>
      </c>
      <c r="R289" s="115">
        <v>15.926748</v>
      </c>
      <c r="S289" s="107">
        <v>26.701447999999999</v>
      </c>
      <c r="T289" s="96">
        <v>22.797428</v>
      </c>
      <c r="U289" s="189">
        <v>7480.7</v>
      </c>
      <c r="V289" s="91">
        <v>21.582483</v>
      </c>
      <c r="W289" s="77">
        <v>112486</v>
      </c>
      <c r="X289" s="96">
        <v>25.545235000000002</v>
      </c>
      <c r="Y289" s="76">
        <v>20453.300781000002</v>
      </c>
      <c r="Z289" s="91">
        <v>33.121974999999999</v>
      </c>
      <c r="AA289" s="82">
        <v>3151.3400879999999</v>
      </c>
      <c r="AB289" s="96">
        <v>26.258825000000002</v>
      </c>
      <c r="AC289" s="53">
        <v>6738.5498049999997</v>
      </c>
      <c r="AD289" s="91">
        <v>31.744983999999999</v>
      </c>
      <c r="AE289" s="82">
        <v>14397.040039</v>
      </c>
      <c r="AF289" s="96">
        <v>24.114750000000001</v>
      </c>
      <c r="AG289" s="53">
        <v>18597.230468999998</v>
      </c>
      <c r="AH289" s="91">
        <v>18.177199999999999</v>
      </c>
      <c r="AI289" s="190">
        <v>63099.65</v>
      </c>
      <c r="AJ289" s="96">
        <v>11.383388</v>
      </c>
      <c r="AK289" s="53">
        <v>7081.31</v>
      </c>
      <c r="AL289" s="91">
        <v>21.766876</v>
      </c>
      <c r="AM289" s="82">
        <v>24610</v>
      </c>
      <c r="AN289" s="91">
        <v>25.408477999999999</v>
      </c>
      <c r="AO289" s="77">
        <v>27968.990234000001</v>
      </c>
      <c r="AP289" s="91">
        <v>53.296267999999998</v>
      </c>
      <c r="AQ289" s="82">
        <v>2472.530029</v>
      </c>
      <c r="AR289" s="96">
        <v>57.082664000000001</v>
      </c>
      <c r="AS289" s="197">
        <v>1488.8000489999999</v>
      </c>
      <c r="AT289" s="91">
        <v>20.968872000000001</v>
      </c>
      <c r="AU289" s="82">
        <v>51684.859375</v>
      </c>
      <c r="AV289" s="91">
        <v>49.648735000000002</v>
      </c>
      <c r="AW289" s="184">
        <v>724.09997599999997</v>
      </c>
      <c r="AX289" s="96">
        <v>37.281329999999997</v>
      </c>
      <c r="AY289" s="53">
        <v>3290.48999</v>
      </c>
      <c r="AZ289" s="96">
        <v>17.040476000000002</v>
      </c>
      <c r="BA289" s="53">
        <v>8363.2001949999994</v>
      </c>
      <c r="BB289" s="91">
        <v>22.513189000000001</v>
      </c>
      <c r="BC289" s="82">
        <v>11127.769531</v>
      </c>
      <c r="BD289" s="91">
        <v>41.106796000000003</v>
      </c>
      <c r="BE289" s="82">
        <v>14879.549805000001</v>
      </c>
      <c r="BF289" s="96">
        <v>37.081470000000003</v>
      </c>
      <c r="BG289" s="197">
        <v>1635.36</v>
      </c>
      <c r="BH289" s="91">
        <v>68.643783999999997</v>
      </c>
      <c r="BI289" s="82">
        <v>7573.05</v>
      </c>
      <c r="BJ289" s="96">
        <v>28.624072999999999</v>
      </c>
      <c r="BK289" s="339">
        <v>85.772705000000002</v>
      </c>
    </row>
    <row r="290" spans="1:63">
      <c r="A290" s="316">
        <v>275</v>
      </c>
      <c r="B290" s="310">
        <v>44896</v>
      </c>
      <c r="C290" s="53">
        <v>3839.5</v>
      </c>
      <c r="D290" s="96">
        <v>369.12313799999998</v>
      </c>
      <c r="E290" s="53">
        <v>33147.25</v>
      </c>
      <c r="F290" s="91">
        <v>317.08029199999999</v>
      </c>
      <c r="G290" s="82">
        <v>10466.480469</v>
      </c>
      <c r="H290" s="96">
        <v>261.872162</v>
      </c>
      <c r="I290" s="53">
        <v>1761.25</v>
      </c>
      <c r="J290" s="91">
        <v>168.64433299999999</v>
      </c>
      <c r="K290" s="115">
        <v>8.715954</v>
      </c>
      <c r="L290" s="107">
        <v>36.088554000000002</v>
      </c>
      <c r="M290" s="107">
        <v>84.750091999999995</v>
      </c>
      <c r="N290" s="107">
        <v>30.152670000000001</v>
      </c>
      <c r="O290" s="96">
        <v>97.418746999999996</v>
      </c>
      <c r="P290" s="53">
        <v>36997.301579659521</v>
      </c>
      <c r="Q290" s="91">
        <v>89.924132999999998</v>
      </c>
      <c r="R290" s="115">
        <v>15.399865</v>
      </c>
      <c r="S290" s="107">
        <v>22.818686</v>
      </c>
      <c r="T290" s="96">
        <v>20.556933999999998</v>
      </c>
      <c r="U290" s="189">
        <v>7221.7</v>
      </c>
      <c r="V290" s="91">
        <v>20.252365000000001</v>
      </c>
      <c r="W290" s="77">
        <v>110031</v>
      </c>
      <c r="X290" s="96">
        <v>22.696957000000001</v>
      </c>
      <c r="Y290" s="76">
        <v>19384.900390999999</v>
      </c>
      <c r="Z290" s="91">
        <v>30.806543000000001</v>
      </c>
      <c r="AA290" s="82">
        <v>3089.26001</v>
      </c>
      <c r="AB290" s="96">
        <v>26.389372000000002</v>
      </c>
      <c r="AC290" s="53">
        <v>6473.7597660000001</v>
      </c>
      <c r="AD290" s="91">
        <v>31.124749999999999</v>
      </c>
      <c r="AE290" s="82">
        <v>13923.589844</v>
      </c>
      <c r="AF290" s="96">
        <v>23.4879</v>
      </c>
      <c r="AG290" s="53">
        <v>19781.410156000002</v>
      </c>
      <c r="AH290" s="91">
        <v>19.085604</v>
      </c>
      <c r="AI290" s="190">
        <v>60840.74</v>
      </c>
      <c r="AJ290" s="96">
        <v>11.470518999999999</v>
      </c>
      <c r="AK290" s="53">
        <v>6850.62</v>
      </c>
      <c r="AL290" s="91">
        <v>20.503170000000001</v>
      </c>
      <c r="AM290" s="82">
        <v>23707</v>
      </c>
      <c r="AN290" s="91">
        <v>24.604759000000001</v>
      </c>
      <c r="AO290" s="77">
        <v>26094.5</v>
      </c>
      <c r="AP290" s="91">
        <v>51.997292000000002</v>
      </c>
      <c r="AQ290" s="82">
        <v>2236.3999020000001</v>
      </c>
      <c r="AR290" s="96">
        <v>53.114151</v>
      </c>
      <c r="AS290" s="197">
        <v>1495.48999</v>
      </c>
      <c r="AT290" s="91">
        <v>21.098196000000002</v>
      </c>
      <c r="AU290" s="82">
        <v>48463.859375</v>
      </c>
      <c r="AV290" s="91">
        <v>45.549720999999998</v>
      </c>
      <c r="AW290" s="184">
        <v>689.01000999999997</v>
      </c>
      <c r="AX290" s="96">
        <v>35.617161000000003</v>
      </c>
      <c r="AY290" s="53">
        <v>3251.320068</v>
      </c>
      <c r="AZ290" s="96">
        <v>16.676970000000001</v>
      </c>
      <c r="BA290" s="53">
        <v>8229.0996090000008</v>
      </c>
      <c r="BB290" s="91">
        <v>22.210075</v>
      </c>
      <c r="BC290" s="82">
        <v>10729.400390999999</v>
      </c>
      <c r="BD290" s="91">
        <v>40.186709999999998</v>
      </c>
      <c r="BE290" s="82">
        <v>14137.690430000001</v>
      </c>
      <c r="BF290" s="96">
        <v>29.303267000000002</v>
      </c>
      <c r="BG290" s="197">
        <v>1668.66</v>
      </c>
      <c r="BH290" s="91">
        <v>70.174392999999995</v>
      </c>
      <c r="BI290" s="82">
        <v>7451.74</v>
      </c>
      <c r="BJ290" s="96">
        <v>27.834254999999999</v>
      </c>
      <c r="BK290" s="339">
        <v>81.190894999999998</v>
      </c>
    </row>
    <row r="291" spans="1:63">
      <c r="A291" s="316">
        <v>276</v>
      </c>
      <c r="B291" s="310">
        <v>44927</v>
      </c>
      <c r="C291" s="53">
        <v>4076.6</v>
      </c>
      <c r="D291" s="96">
        <v>394.13797</v>
      </c>
      <c r="E291" s="53">
        <v>34086.04</v>
      </c>
      <c r="F291" s="91">
        <v>326.908478</v>
      </c>
      <c r="G291" s="82">
        <v>11584.549805000001</v>
      </c>
      <c r="H291" s="96">
        <v>290.43670700000001</v>
      </c>
      <c r="I291" s="53">
        <v>1931.9399410000001</v>
      </c>
      <c r="J291" s="91">
        <v>186.05763200000001</v>
      </c>
      <c r="K291" s="115">
        <v>8.9941949999999995</v>
      </c>
      <c r="L291" s="107">
        <v>39.616646000000003</v>
      </c>
      <c r="M291" s="107">
        <v>93.817947000000004</v>
      </c>
      <c r="N291" s="107">
        <v>34.273837999999998</v>
      </c>
      <c r="O291" s="96">
        <v>108.506683</v>
      </c>
      <c r="P291" s="53">
        <v>39727.268373416518</v>
      </c>
      <c r="Q291" s="91">
        <v>96.559478999999996</v>
      </c>
      <c r="R291" s="115">
        <v>16.892467</v>
      </c>
      <c r="S291" s="107">
        <v>28.311191999999998</v>
      </c>
      <c r="T291" s="96">
        <v>23.145337999999999</v>
      </c>
      <c r="U291" s="189">
        <v>7686.1</v>
      </c>
      <c r="V291" s="91">
        <v>23.075724000000001</v>
      </c>
      <c r="W291" s="77">
        <v>113532</v>
      </c>
      <c r="X291" s="96">
        <v>26.457262</v>
      </c>
      <c r="Y291" s="76">
        <v>20767.400390999999</v>
      </c>
      <c r="Z291" s="91">
        <v>34.218380000000003</v>
      </c>
      <c r="AA291" s="82">
        <v>3255.669922</v>
      </c>
      <c r="AB291" s="96">
        <v>30.280704</v>
      </c>
      <c r="AC291" s="53">
        <v>7082.419922</v>
      </c>
      <c r="AD291" s="91">
        <v>34.860199000000001</v>
      </c>
      <c r="AE291" s="82">
        <v>15128.269531</v>
      </c>
      <c r="AF291" s="96">
        <v>26.64113</v>
      </c>
      <c r="AG291" s="53">
        <v>21842.330077999999</v>
      </c>
      <c r="AH291" s="91">
        <v>20.299151999999999</v>
      </c>
      <c r="AI291" s="190">
        <v>59549.9</v>
      </c>
      <c r="AJ291" s="96">
        <v>12.384442</v>
      </c>
      <c r="AK291" s="53">
        <v>6839.34</v>
      </c>
      <c r="AL291" s="91">
        <v>21.491453</v>
      </c>
      <c r="AM291" s="82">
        <v>26600</v>
      </c>
      <c r="AN291" s="91">
        <v>28.068245000000001</v>
      </c>
      <c r="AO291" s="77">
        <v>27327.109375</v>
      </c>
      <c r="AP291" s="91">
        <v>56.163544000000002</v>
      </c>
      <c r="AQ291" s="82">
        <v>2425.080078</v>
      </c>
      <c r="AR291" s="96">
        <v>60.411071999999997</v>
      </c>
      <c r="AS291" s="197">
        <v>1485.5</v>
      </c>
      <c r="AT291" s="91">
        <v>22.180025000000001</v>
      </c>
      <c r="AU291" s="82">
        <v>54564.269530999998</v>
      </c>
      <c r="AV291" s="91">
        <v>54.190947999999999</v>
      </c>
      <c r="AW291" s="184">
        <v>745.19000200000005</v>
      </c>
      <c r="AX291" s="96">
        <v>40.617004000000001</v>
      </c>
      <c r="AY291" s="53">
        <v>3365.669922</v>
      </c>
      <c r="AZ291" s="96">
        <v>18.21172</v>
      </c>
      <c r="BA291" s="53">
        <v>9034</v>
      </c>
      <c r="BB291" s="91">
        <v>25.098977999999999</v>
      </c>
      <c r="BC291" s="82">
        <v>11285.780273</v>
      </c>
      <c r="BD291" s="91">
        <v>43.368670999999999</v>
      </c>
      <c r="BE291" s="82">
        <v>15265.200194999999</v>
      </c>
      <c r="BF291" s="96">
        <v>38.558743</v>
      </c>
      <c r="BG291" s="197">
        <v>1671.46</v>
      </c>
      <c r="BH291" s="91">
        <v>74.914878999999999</v>
      </c>
      <c r="BI291" s="82">
        <v>7771.7</v>
      </c>
      <c r="BJ291" s="96">
        <v>30.015792999999999</v>
      </c>
      <c r="BK291" s="339">
        <v>87.958800999999994</v>
      </c>
    </row>
    <row r="292" spans="1:63">
      <c r="A292" s="316">
        <v>277</v>
      </c>
      <c r="B292" s="310">
        <v>44958</v>
      </c>
      <c r="C292" s="53">
        <v>3970.15</v>
      </c>
      <c r="D292" s="96">
        <v>384.22824100000003</v>
      </c>
      <c r="E292" s="53">
        <v>32656.7</v>
      </c>
      <c r="F292" s="91">
        <v>313.49636800000002</v>
      </c>
      <c r="G292" s="82">
        <v>11455.540039</v>
      </c>
      <c r="H292" s="96">
        <v>289.39172400000001</v>
      </c>
      <c r="I292" s="53">
        <v>1896.98999</v>
      </c>
      <c r="J292" s="91">
        <v>182.85105899999999</v>
      </c>
      <c r="K292" s="115">
        <v>8.7652199999999993</v>
      </c>
      <c r="L292" s="107">
        <v>38.710419000000002</v>
      </c>
      <c r="M292" s="107">
        <v>91.676704000000001</v>
      </c>
      <c r="N292" s="107">
        <v>33.18824</v>
      </c>
      <c r="O292" s="96">
        <v>106.729652</v>
      </c>
      <c r="P292" s="53">
        <v>38796.972592899736</v>
      </c>
      <c r="Q292" s="91">
        <v>94.298339999999996</v>
      </c>
      <c r="R292" s="115">
        <v>16.190951999999999</v>
      </c>
      <c r="S292" s="107">
        <v>27.049334000000002</v>
      </c>
      <c r="T292" s="96">
        <v>22.572562999999999</v>
      </c>
      <c r="U292" s="189">
        <v>7458</v>
      </c>
      <c r="V292" s="91">
        <v>21.237832999999998</v>
      </c>
      <c r="W292" s="77">
        <v>104932</v>
      </c>
      <c r="X292" s="96">
        <v>23.780142000000001</v>
      </c>
      <c r="Y292" s="76">
        <v>20221.199218999998</v>
      </c>
      <c r="Z292" s="91">
        <v>32.518439999999998</v>
      </c>
      <c r="AA292" s="82">
        <v>3279.610107</v>
      </c>
      <c r="AB292" s="96">
        <v>26.624165999999999</v>
      </c>
      <c r="AC292" s="53">
        <v>7267.9301759999998</v>
      </c>
      <c r="AD292" s="91">
        <v>34.445197999999998</v>
      </c>
      <c r="AE292" s="82">
        <v>15365.139648</v>
      </c>
      <c r="AF292" s="96">
        <v>25.928549</v>
      </c>
      <c r="AG292" s="53">
        <v>19785.939452999999</v>
      </c>
      <c r="AH292" s="91">
        <v>18.761756999999999</v>
      </c>
      <c r="AI292" s="190">
        <v>58962.12</v>
      </c>
      <c r="AJ292" s="96">
        <v>11.710615000000001</v>
      </c>
      <c r="AK292" s="53">
        <v>6843.24</v>
      </c>
      <c r="AL292" s="91">
        <v>21.195399999999999</v>
      </c>
      <c r="AM292" s="82">
        <v>27478</v>
      </c>
      <c r="AN292" s="91">
        <v>27.827155999999999</v>
      </c>
      <c r="AO292" s="77">
        <v>27445.560547000001</v>
      </c>
      <c r="AP292" s="91">
        <v>53.550170999999999</v>
      </c>
      <c r="AQ292" s="82">
        <v>2412.8500979999999</v>
      </c>
      <c r="AR292" s="96">
        <v>55.680599000000001</v>
      </c>
      <c r="AS292" s="197">
        <v>1454.1899410000001</v>
      </c>
      <c r="AT292" s="91">
        <v>20.277279</v>
      </c>
      <c r="AU292" s="82">
        <v>52758.058594000002</v>
      </c>
      <c r="AV292" s="91">
        <v>54.181541000000003</v>
      </c>
      <c r="AW292" s="184">
        <v>752.92999299999997</v>
      </c>
      <c r="AX292" s="96">
        <v>39.26952</v>
      </c>
      <c r="AY292" s="53">
        <v>3262.6298830000001</v>
      </c>
      <c r="AZ292" s="96">
        <v>17.145184</v>
      </c>
      <c r="BA292" s="53">
        <v>9394.5996090000008</v>
      </c>
      <c r="BB292" s="91">
        <v>25.565328999999998</v>
      </c>
      <c r="BC292" s="82">
        <v>11098.349609000001</v>
      </c>
      <c r="BD292" s="91">
        <v>41.566837</v>
      </c>
      <c r="BE292" s="82">
        <v>15503.790039</v>
      </c>
      <c r="BF292" s="96">
        <v>37.594985999999999</v>
      </c>
      <c r="BG292" s="197">
        <v>1622.35</v>
      </c>
      <c r="BH292" s="91">
        <v>66.889977000000002</v>
      </c>
      <c r="BI292" s="82">
        <v>7876.28</v>
      </c>
      <c r="BJ292" s="96">
        <v>29.748535</v>
      </c>
      <c r="BK292" s="339">
        <v>85.038077999999999</v>
      </c>
    </row>
    <row r="293" spans="1:63">
      <c r="A293" s="316">
        <v>278</v>
      </c>
      <c r="B293" s="310">
        <v>44986</v>
      </c>
      <c r="C293" s="53">
        <v>4109.3100000000004</v>
      </c>
      <c r="D293" s="96">
        <v>396.95962500000002</v>
      </c>
      <c r="E293" s="53">
        <v>33274.15</v>
      </c>
      <c r="F293" s="91">
        <v>319.82748400000003</v>
      </c>
      <c r="G293" s="82">
        <v>12221.910156</v>
      </c>
      <c r="H293" s="96">
        <v>316.37316900000002</v>
      </c>
      <c r="I293" s="53">
        <v>1802.4799800000001</v>
      </c>
      <c r="J293" s="91">
        <v>173.348007</v>
      </c>
      <c r="K293" s="115">
        <v>8.9883279999999992</v>
      </c>
      <c r="L293" s="107">
        <v>36.354213999999999</v>
      </c>
      <c r="M293" s="107">
        <v>88.014267000000004</v>
      </c>
      <c r="N293" s="107">
        <v>33.619033999999999</v>
      </c>
      <c r="O293" s="96">
        <v>103.311508</v>
      </c>
      <c r="P293" s="53">
        <v>39667.380509774433</v>
      </c>
      <c r="Q293" s="91">
        <v>96.413917999999995</v>
      </c>
      <c r="R293" s="115">
        <v>16.583805000000002</v>
      </c>
      <c r="S293" s="107">
        <v>27.732444999999998</v>
      </c>
      <c r="T293" s="96">
        <v>23.318906999999999</v>
      </c>
      <c r="U293" s="189">
        <v>7373.3</v>
      </c>
      <c r="V293" s="91">
        <v>21.293527999999998</v>
      </c>
      <c r="W293" s="77">
        <v>101882</v>
      </c>
      <c r="X293" s="96">
        <v>23.876064</v>
      </c>
      <c r="Y293" s="76">
        <v>20099.900390999999</v>
      </c>
      <c r="Z293" s="91">
        <v>32.642592999999998</v>
      </c>
      <c r="AA293" s="82">
        <v>3272.860107</v>
      </c>
      <c r="AB293" s="96">
        <v>28.119160000000001</v>
      </c>
      <c r="AC293" s="53">
        <v>7322.3901370000003</v>
      </c>
      <c r="AD293" s="91">
        <v>35.652476999999998</v>
      </c>
      <c r="AE293" s="82">
        <v>15628.839844</v>
      </c>
      <c r="AF293" s="96">
        <v>27.040174</v>
      </c>
      <c r="AG293" s="53">
        <v>20400.109375</v>
      </c>
      <c r="AH293" s="91">
        <v>18.918257000000001</v>
      </c>
      <c r="AI293" s="190">
        <v>58991.519999999997</v>
      </c>
      <c r="AJ293" s="96">
        <v>12.036674</v>
      </c>
      <c r="AK293" s="53">
        <v>6805.28</v>
      </c>
      <c r="AL293" s="91">
        <v>21.769000999999999</v>
      </c>
      <c r="AM293" s="82">
        <v>27114</v>
      </c>
      <c r="AN293" s="91">
        <v>28.216605999999999</v>
      </c>
      <c r="AO293" s="77">
        <v>28041.480468999998</v>
      </c>
      <c r="AP293" s="91">
        <v>56.182690000000001</v>
      </c>
      <c r="AQ293" s="82">
        <v>2476.860107</v>
      </c>
      <c r="AR293" s="96">
        <v>58.269508000000002</v>
      </c>
      <c r="AS293" s="197">
        <v>1422.589966</v>
      </c>
      <c r="AT293" s="91">
        <v>20.678349999999998</v>
      </c>
      <c r="AU293" s="82">
        <v>53904</v>
      </c>
      <c r="AV293" s="91">
        <v>55.958145000000002</v>
      </c>
      <c r="AW293" s="184">
        <v>756.17999299999997</v>
      </c>
      <c r="AX293" s="96">
        <v>40.617004000000001</v>
      </c>
      <c r="AY293" s="53">
        <v>3258.8999020000001</v>
      </c>
      <c r="AZ293" s="96">
        <v>17.790482999999998</v>
      </c>
      <c r="BA293" s="53">
        <v>9232.5</v>
      </c>
      <c r="BB293" s="91">
        <v>25.994371000000001</v>
      </c>
      <c r="BC293" s="82">
        <v>11106.240234000001</v>
      </c>
      <c r="BD293" s="91">
        <v>43.435763999999999</v>
      </c>
      <c r="BE293" s="82">
        <v>15868.059569999999</v>
      </c>
      <c r="BF293" s="96">
        <v>39.006199000000002</v>
      </c>
      <c r="BG293" s="197">
        <v>1609.17</v>
      </c>
      <c r="BH293" s="91">
        <v>69.006743999999998</v>
      </c>
      <c r="BI293" s="82">
        <v>7631.74</v>
      </c>
      <c r="BJ293" s="96">
        <v>29.730103</v>
      </c>
      <c r="BK293" s="339">
        <v>87.872055000000003</v>
      </c>
    </row>
    <row r="294" spans="1:63">
      <c r="A294" s="316">
        <v>279</v>
      </c>
      <c r="B294" s="310">
        <v>45017</v>
      </c>
      <c r="C294" s="53">
        <v>4169.4799999999996</v>
      </c>
      <c r="D294" s="96">
        <v>404.84021000000001</v>
      </c>
      <c r="E294" s="53">
        <v>34098.160000000003</v>
      </c>
      <c r="F294" s="91">
        <v>328.786743</v>
      </c>
      <c r="G294" s="82">
        <v>12226.580078000001</v>
      </c>
      <c r="H294" s="96">
        <v>318.47228999999999</v>
      </c>
      <c r="I294" s="53">
        <v>1768.98999</v>
      </c>
      <c r="J294" s="91">
        <v>170.86679100000001</v>
      </c>
      <c r="K294" s="115">
        <v>9.0376150000000006</v>
      </c>
      <c r="L294" s="107">
        <v>36.167259000000001</v>
      </c>
      <c r="M294" s="107">
        <v>87.299873000000005</v>
      </c>
      <c r="N294" s="107">
        <v>34.144604000000001</v>
      </c>
      <c r="O294" s="96">
        <v>101.399429</v>
      </c>
      <c r="P294" s="53">
        <v>40229.989303948874</v>
      </c>
      <c r="Q294" s="91">
        <v>97.781372000000005</v>
      </c>
      <c r="R294" s="115">
        <v>16.898346</v>
      </c>
      <c r="S294" s="107">
        <v>27.817834999999999</v>
      </c>
      <c r="T294" s="96">
        <v>23.718112999999999</v>
      </c>
      <c r="U294" s="189">
        <v>7501</v>
      </c>
      <c r="V294" s="91">
        <v>21.479174</v>
      </c>
      <c r="W294" s="77">
        <v>104432</v>
      </c>
      <c r="X294" s="96">
        <v>24.652168</v>
      </c>
      <c r="Y294" s="76">
        <v>20636.5</v>
      </c>
      <c r="Z294" s="91">
        <v>33.616711000000002</v>
      </c>
      <c r="AA294" s="82">
        <v>3323.2700199999999</v>
      </c>
      <c r="AB294" s="96">
        <v>26.976488</v>
      </c>
      <c r="AC294" s="53">
        <v>7491.5</v>
      </c>
      <c r="AD294" s="91">
        <v>37.321917999999997</v>
      </c>
      <c r="AE294" s="82">
        <v>15922.379883</v>
      </c>
      <c r="AF294" s="96">
        <v>27.942782999999999</v>
      </c>
      <c r="AG294" s="53">
        <v>19894.570313</v>
      </c>
      <c r="AH294" s="91">
        <v>19.176024999999999</v>
      </c>
      <c r="AI294" s="190">
        <v>61112.44</v>
      </c>
      <c r="AJ294" s="96">
        <v>12.394672</v>
      </c>
      <c r="AK294" s="53">
        <v>6915.72</v>
      </c>
      <c r="AL294" s="91">
        <v>22.897694000000001</v>
      </c>
      <c r="AM294" s="82">
        <v>27077</v>
      </c>
      <c r="AN294" s="91">
        <v>29.357140000000001</v>
      </c>
      <c r="AO294" s="77">
        <v>28856.439452999999</v>
      </c>
      <c r="AP294" s="91">
        <v>56.326282999999997</v>
      </c>
      <c r="AQ294" s="82">
        <v>2501.530029</v>
      </c>
      <c r="AR294" s="96">
        <v>57.746014000000002</v>
      </c>
      <c r="AS294" s="197">
        <v>1415.9499510000001</v>
      </c>
      <c r="AT294" s="91">
        <v>20.305261999999999</v>
      </c>
      <c r="AU294" s="82">
        <v>55121.21875</v>
      </c>
      <c r="AV294" s="91">
        <v>57.227142000000001</v>
      </c>
      <c r="AW294" s="184">
        <v>758.48999000000003</v>
      </c>
      <c r="AX294" s="96">
        <v>40.732506000000001</v>
      </c>
      <c r="AY294" s="53">
        <v>3270.51001</v>
      </c>
      <c r="AZ294" s="96">
        <v>17.817368999999999</v>
      </c>
      <c r="BA294" s="53">
        <v>9241</v>
      </c>
      <c r="BB294" s="91">
        <v>26.647261</v>
      </c>
      <c r="BC294" s="82">
        <v>11437.139648</v>
      </c>
      <c r="BD294" s="91">
        <v>46.090595</v>
      </c>
      <c r="BE294" s="82">
        <v>15579.179688</v>
      </c>
      <c r="BF294" s="96">
        <v>37.792900000000003</v>
      </c>
      <c r="BG294" s="197">
        <v>1529.12</v>
      </c>
      <c r="BH294" s="91">
        <v>66.664192</v>
      </c>
      <c r="BI294" s="82">
        <v>7870.57</v>
      </c>
      <c r="BJ294" s="96">
        <v>31.269144000000001</v>
      </c>
      <c r="BK294" s="339">
        <v>89.250465000000005</v>
      </c>
    </row>
    <row r="295" spans="1:63">
      <c r="A295" s="316">
        <v>280</v>
      </c>
      <c r="B295" s="310">
        <v>45047</v>
      </c>
      <c r="C295" s="53">
        <v>4179.83</v>
      </c>
      <c r="D295" s="96">
        <v>406.709045</v>
      </c>
      <c r="E295" s="53">
        <v>32908.269999999997</v>
      </c>
      <c r="F295" s="91">
        <v>317.86303700000002</v>
      </c>
      <c r="G295" s="82">
        <v>12935.290039</v>
      </c>
      <c r="H295" s="96">
        <v>343.580017</v>
      </c>
      <c r="I295" s="53">
        <v>1749.650024</v>
      </c>
      <c r="J295" s="91">
        <v>169.47219799999999</v>
      </c>
      <c r="K295" s="115">
        <v>8.9382070000000002</v>
      </c>
      <c r="L295" s="107">
        <v>34.920448</v>
      </c>
      <c r="M295" s="107">
        <v>85.568854999999999</v>
      </c>
      <c r="N295" s="107">
        <v>33.670734000000003</v>
      </c>
      <c r="O295" s="96">
        <v>101.876808</v>
      </c>
      <c r="P295" s="53">
        <v>40394.294289549805</v>
      </c>
      <c r="Q295" s="91">
        <v>98.180724999999995</v>
      </c>
      <c r="R295" s="115">
        <v>16.326632</v>
      </c>
      <c r="S295" s="107">
        <v>27.751421000000001</v>
      </c>
      <c r="T295" s="96">
        <v>24.099964</v>
      </c>
      <c r="U295" s="189">
        <v>7273.5</v>
      </c>
      <c r="V295" s="91">
        <v>20.300325000000001</v>
      </c>
      <c r="W295" s="77">
        <v>108335</v>
      </c>
      <c r="X295" s="96">
        <v>25.131782999999999</v>
      </c>
      <c r="Y295" s="76">
        <v>19572.199218999998</v>
      </c>
      <c r="Z295" s="91">
        <v>31.763973</v>
      </c>
      <c r="AA295" s="82">
        <v>3204.5600589999999</v>
      </c>
      <c r="AB295" s="96">
        <v>24.729244000000001</v>
      </c>
      <c r="AC295" s="53">
        <v>7098.7001950000003</v>
      </c>
      <c r="AD295" s="91">
        <v>34.897925999999998</v>
      </c>
      <c r="AE295" s="82">
        <v>15664.019531</v>
      </c>
      <c r="AF295" s="96">
        <v>26.584122000000001</v>
      </c>
      <c r="AG295" s="53">
        <v>18234.269531000002</v>
      </c>
      <c r="AH295" s="91">
        <v>17.445305000000001</v>
      </c>
      <c r="AI295" s="190">
        <v>62622.239999999998</v>
      </c>
      <c r="AJ295" s="96">
        <v>12.187828</v>
      </c>
      <c r="AK295" s="53">
        <v>6633.26</v>
      </c>
      <c r="AL295" s="91">
        <v>21.630227999999999</v>
      </c>
      <c r="AM295" s="82">
        <v>26051</v>
      </c>
      <c r="AN295" s="91">
        <v>27.521159999999998</v>
      </c>
      <c r="AO295" s="77">
        <v>30887.880859000001</v>
      </c>
      <c r="AP295" s="91">
        <v>56.804924</v>
      </c>
      <c r="AQ295" s="82">
        <v>2577.1201169999999</v>
      </c>
      <c r="AR295" s="96">
        <v>59.754322000000002</v>
      </c>
      <c r="AS295" s="197">
        <v>1387.119995</v>
      </c>
      <c r="AT295" s="91">
        <v>19.139364</v>
      </c>
      <c r="AU295" s="82">
        <v>52736.261719000002</v>
      </c>
      <c r="AV295" s="91">
        <v>56.258941999999998</v>
      </c>
      <c r="AW295" s="184">
        <v>748.85998500000005</v>
      </c>
      <c r="AX295" s="96">
        <v>40.299385000000001</v>
      </c>
      <c r="AY295" s="53">
        <v>3158.8000489999999</v>
      </c>
      <c r="AZ295" s="96">
        <v>16.813573999999999</v>
      </c>
      <c r="BA295" s="53">
        <v>9050.2001949999994</v>
      </c>
      <c r="BB295" s="91">
        <v>25.201575999999999</v>
      </c>
      <c r="BC295" s="82">
        <v>11217.889648</v>
      </c>
      <c r="BD295" s="91">
        <v>44.346268000000002</v>
      </c>
      <c r="BE295" s="82">
        <v>16578.960938</v>
      </c>
      <c r="BF295" s="96">
        <v>39.754826000000001</v>
      </c>
      <c r="BG295" s="197">
        <v>1533.54</v>
      </c>
      <c r="BH295" s="91">
        <v>64.321624999999997</v>
      </c>
      <c r="BI295" s="82">
        <v>7446.14</v>
      </c>
      <c r="BJ295" s="96">
        <v>29.398336</v>
      </c>
      <c r="BK295" s="339">
        <v>88.315460000000002</v>
      </c>
    </row>
    <row r="296" spans="1:63">
      <c r="A296" s="316">
        <v>281</v>
      </c>
      <c r="B296" s="310">
        <v>45078</v>
      </c>
      <c r="C296" s="53">
        <v>4450.38</v>
      </c>
      <c r="D296" s="96">
        <v>431.46105999999997</v>
      </c>
      <c r="E296" s="53">
        <v>34407.599999999999</v>
      </c>
      <c r="F296" s="91">
        <v>332.40414399999997</v>
      </c>
      <c r="G296" s="82">
        <v>13787.919921999999</v>
      </c>
      <c r="H296" s="96">
        <v>364.73843399999998</v>
      </c>
      <c r="I296" s="53">
        <v>1888.7299800000001</v>
      </c>
      <c r="J296" s="91">
        <v>182.638306</v>
      </c>
      <c r="K296" s="115">
        <v>8.9047099999999997</v>
      </c>
      <c r="L296" s="107">
        <v>38.037478999999998</v>
      </c>
      <c r="M296" s="107">
        <v>92.677727000000004</v>
      </c>
      <c r="N296" s="107">
        <v>35.342205</v>
      </c>
      <c r="O296" s="96">
        <v>109.97277800000001</v>
      </c>
      <c r="P296" s="53">
        <v>42999.092358470945</v>
      </c>
      <c r="Q296" s="91">
        <v>104.511841</v>
      </c>
      <c r="R296" s="115">
        <v>16.860852999999999</v>
      </c>
      <c r="S296" s="107">
        <v>29.544588000000001</v>
      </c>
      <c r="T296" s="96">
        <v>25.592652999999999</v>
      </c>
      <c r="U296" s="189">
        <v>7401.5</v>
      </c>
      <c r="V296" s="91">
        <v>20.931519999999999</v>
      </c>
      <c r="W296" s="77">
        <v>118087</v>
      </c>
      <c r="X296" s="96">
        <v>28.279795</v>
      </c>
      <c r="Y296" s="76">
        <v>20155.300781000002</v>
      </c>
      <c r="Z296" s="91">
        <v>33.416156999999998</v>
      </c>
      <c r="AA296" s="82">
        <v>3202.0600589999999</v>
      </c>
      <c r="AB296" s="96">
        <v>25.890955000000002</v>
      </c>
      <c r="AC296" s="53">
        <v>7400.0600590000004</v>
      </c>
      <c r="AD296" s="91">
        <v>36.341000000000001</v>
      </c>
      <c r="AE296" s="82">
        <v>16147.900390999999</v>
      </c>
      <c r="AF296" s="96">
        <v>27.144690000000001</v>
      </c>
      <c r="AG296" s="53">
        <v>18916.429688</v>
      </c>
      <c r="AH296" s="91">
        <v>17.79513</v>
      </c>
      <c r="AI296" s="190">
        <v>64718.559999999998</v>
      </c>
      <c r="AJ296" s="96">
        <v>13.539707999999999</v>
      </c>
      <c r="AK296" s="53">
        <v>6661.88</v>
      </c>
      <c r="AL296" s="91">
        <v>21.324922999999998</v>
      </c>
      <c r="AM296" s="82">
        <v>28231</v>
      </c>
      <c r="AN296" s="91">
        <v>29.514773999999999</v>
      </c>
      <c r="AO296" s="77">
        <v>33189.039062999997</v>
      </c>
      <c r="AP296" s="91">
        <v>59.255558000000001</v>
      </c>
      <c r="AQ296" s="82">
        <v>2564.280029</v>
      </c>
      <c r="AR296" s="96">
        <v>60.325409000000001</v>
      </c>
      <c r="AS296" s="197">
        <v>1376.6800539999999</v>
      </c>
      <c r="AT296" s="91">
        <v>18.663681</v>
      </c>
      <c r="AU296" s="82">
        <v>53526.101562999997</v>
      </c>
      <c r="AV296" s="91">
        <v>58.449142000000002</v>
      </c>
      <c r="AW296" s="184">
        <v>773.94000200000005</v>
      </c>
      <c r="AX296" s="96">
        <v>41.656494000000002</v>
      </c>
      <c r="AY296" s="53">
        <v>3205.9099120000001</v>
      </c>
      <c r="AZ296" s="96">
        <v>16.589511999999999</v>
      </c>
      <c r="BA296" s="53">
        <v>9593</v>
      </c>
      <c r="BB296" s="91">
        <v>26.955052999999999</v>
      </c>
      <c r="BC296" s="82">
        <v>11280.290039</v>
      </c>
      <c r="BD296" s="91">
        <v>44.288761000000001</v>
      </c>
      <c r="BE296" s="82">
        <v>16915.539063</v>
      </c>
      <c r="BF296" s="96">
        <v>40.460433999999999</v>
      </c>
      <c r="BG296" s="197">
        <v>1503.1</v>
      </c>
      <c r="BH296" s="91">
        <v>61.884987000000002</v>
      </c>
      <c r="BI296" s="82">
        <v>7531.53</v>
      </c>
      <c r="BJ296" s="96">
        <v>29.813046</v>
      </c>
      <c r="BK296" s="339">
        <v>92.479636999999997</v>
      </c>
    </row>
    <row r="297" spans="1:63">
      <c r="A297" s="316">
        <v>282</v>
      </c>
      <c r="B297" s="310">
        <v>45108</v>
      </c>
      <c r="C297" s="53">
        <v>4588.96</v>
      </c>
      <c r="D297" s="96">
        <v>447.23931900000002</v>
      </c>
      <c r="E297" s="53">
        <v>35559.53</v>
      </c>
      <c r="F297" s="91">
        <v>344.50943000000001</v>
      </c>
      <c r="G297" s="82">
        <v>14346.019531</v>
      </c>
      <c r="H297" s="96">
        <v>379.337311</v>
      </c>
      <c r="I297" s="53">
        <v>2003.1800539999999</v>
      </c>
      <c r="J297" s="91">
        <v>194.33200099999999</v>
      </c>
      <c r="K297" s="115">
        <v>8.899146</v>
      </c>
      <c r="L297" s="107">
        <v>40.316792</v>
      </c>
      <c r="M297" s="107">
        <v>97.607735000000005</v>
      </c>
      <c r="N297" s="107">
        <v>37.053539000000001</v>
      </c>
      <c r="O297" s="96">
        <v>116.86077899999999</v>
      </c>
      <c r="P297" s="53">
        <v>44692.18954444518</v>
      </c>
      <c r="Q297" s="91">
        <v>108.627014</v>
      </c>
      <c r="R297" s="115">
        <v>17.702352999999999</v>
      </c>
      <c r="S297" s="107">
        <v>30.683107</v>
      </c>
      <c r="T297" s="96">
        <v>26.304283000000002</v>
      </c>
      <c r="U297" s="189">
        <v>7622.2</v>
      </c>
      <c r="V297" s="91">
        <v>22.089162999999999</v>
      </c>
      <c r="W297" s="77">
        <v>121943</v>
      </c>
      <c r="X297" s="96">
        <v>30.265356000000001</v>
      </c>
      <c r="Y297" s="76">
        <v>20626.599609000001</v>
      </c>
      <c r="Z297" s="91">
        <v>34.805892999999998</v>
      </c>
      <c r="AA297" s="82">
        <v>3291.040039</v>
      </c>
      <c r="AB297" s="96">
        <v>29.126892000000002</v>
      </c>
      <c r="AC297" s="53">
        <v>7497.7797849999997</v>
      </c>
      <c r="AD297" s="91">
        <v>37.746845</v>
      </c>
      <c r="AE297" s="82">
        <v>16446.830077999999</v>
      </c>
      <c r="AF297" s="96">
        <v>28.619178999999999</v>
      </c>
      <c r="AG297" s="53">
        <v>20078.939452999999</v>
      </c>
      <c r="AH297" s="91">
        <v>18.715655999999999</v>
      </c>
      <c r="AI297" s="190">
        <v>66527.67</v>
      </c>
      <c r="AJ297" s="96">
        <v>13.963843000000001</v>
      </c>
      <c r="AK297" s="53">
        <v>6931.36</v>
      </c>
      <c r="AL297" s="91">
        <v>22.152315000000002</v>
      </c>
      <c r="AM297" s="82">
        <v>29645</v>
      </c>
      <c r="AN297" s="91">
        <v>31.822664</v>
      </c>
      <c r="AO297" s="77">
        <v>33172.21875</v>
      </c>
      <c r="AP297" s="91">
        <v>61.128548000000002</v>
      </c>
      <c r="AQ297" s="82">
        <v>2632.580078</v>
      </c>
      <c r="AR297" s="96">
        <v>64.313468999999998</v>
      </c>
      <c r="AS297" s="197">
        <v>1459.4300539999999</v>
      </c>
      <c r="AT297" s="91">
        <v>20.843729</v>
      </c>
      <c r="AU297" s="82">
        <v>54819.050780999998</v>
      </c>
      <c r="AV297" s="91">
        <v>61.580188999999997</v>
      </c>
      <c r="AW297" s="184">
        <v>792</v>
      </c>
      <c r="AX297" s="96">
        <v>43.483482000000002</v>
      </c>
      <c r="AY297" s="53">
        <v>3373.9799800000001</v>
      </c>
      <c r="AZ297" s="96">
        <v>18.638462000000001</v>
      </c>
      <c r="BA297" s="53">
        <v>9641.5</v>
      </c>
      <c r="BB297" s="91">
        <v>27.715616000000001</v>
      </c>
      <c r="BC297" s="82">
        <v>11309.25</v>
      </c>
      <c r="BD297" s="91">
        <v>46.737827000000003</v>
      </c>
      <c r="BE297" s="82">
        <v>17145.429688</v>
      </c>
      <c r="BF297" s="96">
        <v>41.200459000000002</v>
      </c>
      <c r="BG297" s="197">
        <v>1556.06</v>
      </c>
      <c r="BH297" s="91">
        <v>67.745215999999999</v>
      </c>
      <c r="BI297" s="82">
        <v>7699.41</v>
      </c>
      <c r="BJ297" s="96">
        <v>31.284345999999999</v>
      </c>
      <c r="BK297" s="339">
        <v>96.783400999999998</v>
      </c>
    </row>
    <row r="298" spans="1:63">
      <c r="A298" s="316">
        <v>283</v>
      </c>
      <c r="B298" s="310">
        <v>45139</v>
      </c>
      <c r="C298" s="53">
        <v>4507.66</v>
      </c>
      <c r="D298" s="96">
        <v>439.97076399999997</v>
      </c>
      <c r="E298" s="53">
        <v>34721.910000000003</v>
      </c>
      <c r="F298" s="91">
        <v>337.24737499999998</v>
      </c>
      <c r="G298" s="82">
        <v>14034.969727</v>
      </c>
      <c r="H298" s="96">
        <v>373.71170000000001</v>
      </c>
      <c r="I298" s="53">
        <v>1899.6800539999999</v>
      </c>
      <c r="J298" s="91">
        <v>184.45452900000001</v>
      </c>
      <c r="K298" s="115">
        <v>8.8476210000000002</v>
      </c>
      <c r="L298" s="107">
        <v>38.957470000000001</v>
      </c>
      <c r="M298" s="107">
        <v>93.986839000000003</v>
      </c>
      <c r="N298" s="107">
        <v>36.098328000000002</v>
      </c>
      <c r="O298" s="96">
        <v>112.129257</v>
      </c>
      <c r="P298" s="53">
        <v>43823.524024933271</v>
      </c>
      <c r="Q298" s="91">
        <v>106.515671</v>
      </c>
      <c r="R298" s="115">
        <v>16.916214</v>
      </c>
      <c r="S298" s="107">
        <v>29.440225999999999</v>
      </c>
      <c r="T298" s="96">
        <v>25.922432000000001</v>
      </c>
      <c r="U298" s="189">
        <v>7517.8</v>
      </c>
      <c r="V298" s="91">
        <v>21.001723999999999</v>
      </c>
      <c r="W298" s="77">
        <v>115742</v>
      </c>
      <c r="X298" s="96">
        <v>27.566761</v>
      </c>
      <c r="Y298" s="76">
        <v>20292.599609000001</v>
      </c>
      <c r="Z298" s="91">
        <v>33.464976999999998</v>
      </c>
      <c r="AA298" s="82">
        <v>3119.8798830000001</v>
      </c>
      <c r="AB298" s="96">
        <v>26.235268000000001</v>
      </c>
      <c r="AC298" s="53">
        <v>7316.7001950000003</v>
      </c>
      <c r="AD298" s="91">
        <v>36.310248999999999</v>
      </c>
      <c r="AE298" s="82">
        <v>15947.080078000001</v>
      </c>
      <c r="AF298" s="96">
        <v>27.252644</v>
      </c>
      <c r="AG298" s="53">
        <v>18382.060547000001</v>
      </c>
      <c r="AH298" s="91">
        <v>16.975971000000001</v>
      </c>
      <c r="AI298" s="190">
        <v>64831.41</v>
      </c>
      <c r="AJ298" s="96">
        <v>13.433672</v>
      </c>
      <c r="AK298" s="53">
        <v>6953.26</v>
      </c>
      <c r="AL298" s="91">
        <v>21.736840999999998</v>
      </c>
      <c r="AM298" s="82">
        <v>28832</v>
      </c>
      <c r="AN298" s="91">
        <v>30.492757999999998</v>
      </c>
      <c r="AO298" s="77">
        <v>32619.339843999998</v>
      </c>
      <c r="AP298" s="91">
        <v>59.412864999999996</v>
      </c>
      <c r="AQ298" s="82">
        <v>2556.2700199999999</v>
      </c>
      <c r="AR298" s="96">
        <v>59.440227999999998</v>
      </c>
      <c r="AS298" s="197">
        <v>1451.9399410000001</v>
      </c>
      <c r="AT298" s="91">
        <v>20.017575999999998</v>
      </c>
      <c r="AU298" s="82">
        <v>53020.980469000002</v>
      </c>
      <c r="AV298" s="91">
        <v>58.388969000000003</v>
      </c>
      <c r="AW298" s="184">
        <v>743.61999500000002</v>
      </c>
      <c r="AX298" s="96">
        <v>40.145339999999997</v>
      </c>
      <c r="AY298" s="53">
        <v>3233.3000489999999</v>
      </c>
      <c r="AZ298" s="96">
        <v>17.263339999999999</v>
      </c>
      <c r="BA298" s="53">
        <v>9505.9003909999992</v>
      </c>
      <c r="BB298" s="91">
        <v>26.903231000000002</v>
      </c>
      <c r="BC298" s="82">
        <v>11125.950194999999</v>
      </c>
      <c r="BD298" s="91">
        <v>45.190024999999999</v>
      </c>
      <c r="BE298" s="82">
        <v>16634.509765999999</v>
      </c>
      <c r="BF298" s="96">
        <v>39.238529</v>
      </c>
      <c r="BG298" s="197">
        <v>1565.94</v>
      </c>
      <c r="BH298" s="91">
        <v>66.117194999999995</v>
      </c>
      <c r="BI298" s="82">
        <v>7439.13</v>
      </c>
      <c r="BJ298" s="96">
        <v>30.063036</v>
      </c>
      <c r="BK298" s="339">
        <v>93.969200000000001</v>
      </c>
    </row>
    <row r="299" spans="1:63">
      <c r="A299" s="316">
        <v>284</v>
      </c>
      <c r="B299" s="310">
        <v>45170</v>
      </c>
      <c r="C299" s="53">
        <v>4288.05</v>
      </c>
      <c r="D299" s="96">
        <v>417.62789900000001</v>
      </c>
      <c r="E299" s="53">
        <v>33507.5</v>
      </c>
      <c r="F299" s="91">
        <v>325.25860599999999</v>
      </c>
      <c r="G299" s="82">
        <v>13219.320313</v>
      </c>
      <c r="H299" s="96">
        <v>354.21493500000003</v>
      </c>
      <c r="I299" s="53">
        <v>1785.099976</v>
      </c>
      <c r="J299" s="91">
        <v>172.84605400000001</v>
      </c>
      <c r="K299" s="115">
        <v>8.6268349999999998</v>
      </c>
      <c r="L299" s="107">
        <v>36.865479000000001</v>
      </c>
      <c r="M299" s="107">
        <v>88.394469999999998</v>
      </c>
      <c r="N299" s="107">
        <v>34.795760999999999</v>
      </c>
      <c r="O299" s="96">
        <v>106.302826</v>
      </c>
      <c r="P299" s="53">
        <v>41579.463101444875</v>
      </c>
      <c r="Q299" s="91">
        <v>101.061348</v>
      </c>
      <c r="R299" s="115">
        <v>16.272148000000001</v>
      </c>
      <c r="S299" s="107">
        <v>27.741931999999998</v>
      </c>
      <c r="T299" s="96">
        <v>24.464458</v>
      </c>
      <c r="U299" s="189">
        <v>7249.7</v>
      </c>
      <c r="V299" s="91">
        <v>20.339808000000001</v>
      </c>
      <c r="W299" s="77">
        <v>116565</v>
      </c>
      <c r="X299" s="96">
        <v>27.405918</v>
      </c>
      <c r="Y299" s="76">
        <v>19541.300781000002</v>
      </c>
      <c r="Z299" s="91">
        <v>32.278416</v>
      </c>
      <c r="AA299" s="82">
        <v>3110.4750979999999</v>
      </c>
      <c r="AB299" s="96">
        <v>25.402249999999999</v>
      </c>
      <c r="AC299" s="53">
        <v>7135.0600590000004</v>
      </c>
      <c r="AD299" s="91">
        <v>34.314433999999999</v>
      </c>
      <c r="AE299" s="82">
        <v>15386.580078000001</v>
      </c>
      <c r="AF299" s="96">
        <v>25.573757000000001</v>
      </c>
      <c r="AG299" s="53">
        <v>17809.660156000002</v>
      </c>
      <c r="AH299" s="91">
        <v>16.040652999999999</v>
      </c>
      <c r="AI299" s="190">
        <v>65828.41</v>
      </c>
      <c r="AJ299" s="96">
        <v>14.563316</v>
      </c>
      <c r="AK299" s="53">
        <v>6939.89</v>
      </c>
      <c r="AL299" s="91">
        <v>21.028648</v>
      </c>
      <c r="AM299" s="82">
        <v>28243</v>
      </c>
      <c r="AN299" s="91">
        <v>28.896877</v>
      </c>
      <c r="AO299" s="77">
        <v>31857.619140999999</v>
      </c>
      <c r="AP299" s="91">
        <v>58.111645000000003</v>
      </c>
      <c r="AQ299" s="82">
        <v>2465.070068</v>
      </c>
      <c r="AR299" s="96">
        <v>56.099387999999998</v>
      </c>
      <c r="AS299" s="197">
        <v>1424.170044</v>
      </c>
      <c r="AT299" s="91">
        <v>19.552273</v>
      </c>
      <c r="AU299" s="82">
        <v>50874.980469000002</v>
      </c>
      <c r="AV299" s="91">
        <v>55.140929999999997</v>
      </c>
      <c r="AW299" s="184">
        <v>728.78997800000002</v>
      </c>
      <c r="AX299" s="96">
        <v>37.001838999999997</v>
      </c>
      <c r="AY299" s="53">
        <v>3217.4099120000001</v>
      </c>
      <c r="AZ299" s="96">
        <v>17.049641000000001</v>
      </c>
      <c r="BA299" s="53">
        <v>9428</v>
      </c>
      <c r="BB299" s="91">
        <v>25.977488000000001</v>
      </c>
      <c r="BC299" s="82">
        <v>10963.5</v>
      </c>
      <c r="BD299" s="91">
        <v>42.682186000000002</v>
      </c>
      <c r="BE299" s="82">
        <v>16353.740234000001</v>
      </c>
      <c r="BF299" s="96">
        <v>38.335011000000002</v>
      </c>
      <c r="BG299" s="197">
        <v>1471.43</v>
      </c>
      <c r="BH299" s="91">
        <v>59.844486000000003</v>
      </c>
      <c r="BI299" s="82">
        <v>7608.08</v>
      </c>
      <c r="BJ299" s="96">
        <v>29.724827000000001</v>
      </c>
      <c r="BK299" s="339">
        <v>89.947517000000005</v>
      </c>
    </row>
    <row r="300" spans="1:63">
      <c r="A300" s="316">
        <v>285</v>
      </c>
      <c r="B300" s="310">
        <v>45200</v>
      </c>
      <c r="C300" s="53">
        <v>4193.8</v>
      </c>
      <c r="D300" s="96">
        <v>410.00286899999998</v>
      </c>
      <c r="E300" s="53">
        <v>33052.870000000003</v>
      </c>
      <c r="F300" s="91">
        <v>321.76666299999999</v>
      </c>
      <c r="G300" s="82">
        <v>12851.240234000001</v>
      </c>
      <c r="H300" s="96">
        <v>347.400848</v>
      </c>
      <c r="I300" s="53">
        <v>1662.280029</v>
      </c>
      <c r="J300" s="91">
        <v>161.650452</v>
      </c>
      <c r="K300" s="115">
        <v>8.4901979999999995</v>
      </c>
      <c r="L300" s="107">
        <v>35.249164999999998</v>
      </c>
      <c r="M300" s="107">
        <v>83.531165999999999</v>
      </c>
      <c r="N300" s="107">
        <v>34.066330000000001</v>
      </c>
      <c r="O300" s="96">
        <v>99.992751999999996</v>
      </c>
      <c r="P300" s="53">
        <v>40621.522654198416</v>
      </c>
      <c r="Q300" s="91">
        <v>98.733017000000004</v>
      </c>
      <c r="R300" s="115">
        <v>15.773645</v>
      </c>
      <c r="S300" s="107">
        <v>26.565462</v>
      </c>
      <c r="T300" s="96">
        <v>23.822255999999999</v>
      </c>
      <c r="U300" s="189">
        <v>6867.5</v>
      </c>
      <c r="V300" s="91">
        <v>19.611695999999998</v>
      </c>
      <c r="W300" s="77">
        <v>113144</v>
      </c>
      <c r="X300" s="96">
        <v>26.601702</v>
      </c>
      <c r="Y300" s="76">
        <v>18873.5</v>
      </c>
      <c r="Z300" s="91">
        <v>30.619154000000002</v>
      </c>
      <c r="AA300" s="82">
        <v>3018.7709960000002</v>
      </c>
      <c r="AB300" s="96">
        <v>24.435184</v>
      </c>
      <c r="AC300" s="53">
        <v>6885.6499020000001</v>
      </c>
      <c r="AD300" s="91">
        <v>33.215294</v>
      </c>
      <c r="AE300" s="82">
        <v>14810.339844</v>
      </c>
      <c r="AF300" s="96">
        <v>24.578136000000001</v>
      </c>
      <c r="AG300" s="53">
        <v>17112.480468999998</v>
      </c>
      <c r="AH300" s="91">
        <v>15.69459</v>
      </c>
      <c r="AI300" s="190">
        <v>63874.93</v>
      </c>
      <c r="AJ300" s="96">
        <v>13.484862</v>
      </c>
      <c r="AK300" s="53">
        <v>6752.21</v>
      </c>
      <c r="AL300" s="91">
        <v>19.206226000000001</v>
      </c>
      <c r="AM300" s="82">
        <v>27742</v>
      </c>
      <c r="AN300" s="91">
        <v>28.402912000000001</v>
      </c>
      <c r="AO300" s="77">
        <v>30858.849609000001</v>
      </c>
      <c r="AP300" s="91">
        <v>56.829697000000003</v>
      </c>
      <c r="AQ300" s="82">
        <v>2277.98999</v>
      </c>
      <c r="AR300" s="96">
        <v>52.301689000000003</v>
      </c>
      <c r="AS300" s="197">
        <v>1442.1400149999999</v>
      </c>
      <c r="AT300" s="91">
        <v>19.590256</v>
      </c>
      <c r="AU300" s="82">
        <v>49061.878905999998</v>
      </c>
      <c r="AV300" s="91">
        <v>51.892887000000002</v>
      </c>
      <c r="AW300" s="184">
        <v>718.59997599999997</v>
      </c>
      <c r="AX300" s="96">
        <v>36.447102000000001</v>
      </c>
      <c r="AY300" s="53">
        <v>3067.73999</v>
      </c>
      <c r="AZ300" s="96">
        <v>16.278458000000001</v>
      </c>
      <c r="BA300" s="53">
        <v>9017.2998050000006</v>
      </c>
      <c r="BB300" s="91">
        <v>25.278455999999998</v>
      </c>
      <c r="BC300" s="82">
        <v>10391.160156</v>
      </c>
      <c r="BD300" s="91">
        <v>41.065807</v>
      </c>
      <c r="BE300" s="82">
        <v>16001.269531</v>
      </c>
      <c r="BF300" s="96">
        <v>37.448703999999999</v>
      </c>
      <c r="BG300" s="197">
        <v>1381.83</v>
      </c>
      <c r="BH300" s="91">
        <v>57.297096000000003</v>
      </c>
      <c r="BI300" s="82">
        <v>7321.72</v>
      </c>
      <c r="BJ300" s="96">
        <v>28.653831</v>
      </c>
      <c r="BK300" s="339">
        <v>87.659142000000003</v>
      </c>
    </row>
    <row r="301" spans="1:63">
      <c r="A301" s="316">
        <v>286</v>
      </c>
      <c r="B301" s="310">
        <v>45231</v>
      </c>
      <c r="C301" s="53">
        <v>4567.8</v>
      </c>
      <c r="D301" s="96">
        <v>447.45410199999998</v>
      </c>
      <c r="E301" s="53">
        <v>35950.89</v>
      </c>
      <c r="F301" s="91">
        <v>350.70465100000001</v>
      </c>
      <c r="G301" s="82">
        <v>14226.219727</v>
      </c>
      <c r="H301" s="96">
        <v>384.98553500000003</v>
      </c>
      <c r="I301" s="53">
        <v>1809.0200199999999</v>
      </c>
      <c r="J301" s="91">
        <v>176.52636699999999</v>
      </c>
      <c r="K301" s="115">
        <v>8.873856</v>
      </c>
      <c r="L301" s="107">
        <v>38.330317999999998</v>
      </c>
      <c r="M301" s="107">
        <v>91.199698999999995</v>
      </c>
      <c r="N301" s="107">
        <v>36.897232000000002</v>
      </c>
      <c r="O301" s="96">
        <v>111.19459500000001</v>
      </c>
      <c r="P301" s="53">
        <v>44426.634609234556</v>
      </c>
      <c r="Q301" s="91">
        <v>107.981567</v>
      </c>
      <c r="R301" s="115">
        <v>17.115881000000002</v>
      </c>
      <c r="S301" s="107">
        <v>29.468686999999999</v>
      </c>
      <c r="T301" s="96">
        <v>26.148071000000002</v>
      </c>
      <c r="U301" s="189">
        <v>7297.7</v>
      </c>
      <c r="V301" s="91">
        <v>21.228667999999999</v>
      </c>
      <c r="W301" s="77">
        <v>127331</v>
      </c>
      <c r="X301" s="96">
        <v>30.390454999999999</v>
      </c>
      <c r="Y301" s="76">
        <v>20236.300781000002</v>
      </c>
      <c r="Z301" s="91">
        <v>33.74474</v>
      </c>
      <c r="AA301" s="82">
        <v>3029.673096</v>
      </c>
      <c r="AB301" s="96">
        <v>24.090488000000001</v>
      </c>
      <c r="AC301" s="53">
        <v>7310.7700199999999</v>
      </c>
      <c r="AD301" s="91">
        <v>36.223472999999998</v>
      </c>
      <c r="AE301" s="82">
        <v>16215.429688</v>
      </c>
      <c r="AF301" s="96">
        <v>27.730930000000001</v>
      </c>
      <c r="AG301" s="53">
        <v>17042.880859000001</v>
      </c>
      <c r="AH301" s="91">
        <v>15.722648</v>
      </c>
      <c r="AI301" s="190">
        <v>66988.44</v>
      </c>
      <c r="AJ301" s="96">
        <v>14.212191000000001</v>
      </c>
      <c r="AK301" s="53">
        <v>7080.74</v>
      </c>
      <c r="AL301" s="91">
        <v>20.537634000000001</v>
      </c>
      <c r="AM301" s="82">
        <v>29737</v>
      </c>
      <c r="AN301" s="91">
        <v>31.328696999999998</v>
      </c>
      <c r="AO301" s="77">
        <v>33486.890625</v>
      </c>
      <c r="AP301" s="91">
        <v>60.347819999999999</v>
      </c>
      <c r="AQ301" s="82">
        <v>2535.290039</v>
      </c>
      <c r="AR301" s="96">
        <v>60.001792999999999</v>
      </c>
      <c r="AS301" s="197">
        <v>1452.73999</v>
      </c>
      <c r="AT301" s="91">
        <v>20.169512000000001</v>
      </c>
      <c r="AU301" s="82">
        <v>54060.011719000002</v>
      </c>
      <c r="AV301" s="91">
        <v>59.885154999999997</v>
      </c>
      <c r="AW301" s="184">
        <v>765.03997800000002</v>
      </c>
      <c r="AX301" s="96">
        <v>41.050434000000003</v>
      </c>
      <c r="AY301" s="53">
        <v>3072.98999</v>
      </c>
      <c r="AZ301" s="96">
        <v>16.696567999999999</v>
      </c>
      <c r="BA301" s="53">
        <v>10058.200194999999</v>
      </c>
      <c r="BB301" s="91">
        <v>28.830286000000001</v>
      </c>
      <c r="BC301" s="82">
        <v>10854.320313</v>
      </c>
      <c r="BD301" s="91">
        <v>44.494487999999997</v>
      </c>
      <c r="BE301" s="82">
        <v>17433.849609000001</v>
      </c>
      <c r="BF301" s="96">
        <v>41.906063000000003</v>
      </c>
      <c r="BG301" s="197">
        <v>1380.18</v>
      </c>
      <c r="BH301" s="91">
        <v>58.379257000000003</v>
      </c>
      <c r="BI301" s="82">
        <v>7453.75</v>
      </c>
      <c r="BJ301" s="96">
        <v>30.429428000000001</v>
      </c>
      <c r="BK301" s="339">
        <v>95.449332999999996</v>
      </c>
    </row>
    <row r="302" spans="1:63">
      <c r="A302" s="316">
        <v>287</v>
      </c>
      <c r="B302" s="310">
        <v>45261</v>
      </c>
      <c r="C302" s="53">
        <v>4769.83</v>
      </c>
      <c r="D302" s="96">
        <v>465.993469</v>
      </c>
      <c r="E302" s="53">
        <v>37689.54</v>
      </c>
      <c r="F302" s="91">
        <v>367.88204999999999</v>
      </c>
      <c r="G302" s="82">
        <v>15011.349609000001</v>
      </c>
      <c r="H302" s="96">
        <v>405.47094700000002</v>
      </c>
      <c r="I302" s="53">
        <v>2027.0699460000001</v>
      </c>
      <c r="J302" s="91">
        <v>197.20922899999999</v>
      </c>
      <c r="K302" s="115">
        <v>9.2016629999999999</v>
      </c>
      <c r="L302" s="107">
        <v>42.225360999999999</v>
      </c>
      <c r="M302" s="107">
        <v>101.199158</v>
      </c>
      <c r="N302" s="107">
        <v>37.235897000000001</v>
      </c>
      <c r="O302" s="96">
        <v>123.80895200000001</v>
      </c>
      <c r="P302" s="53">
        <v>46787.178602133601</v>
      </c>
      <c r="Q302" s="91">
        <v>113.719009</v>
      </c>
      <c r="R302" s="115">
        <v>17.687045999999999</v>
      </c>
      <c r="S302" s="107">
        <v>30.977229999999999</v>
      </c>
      <c r="T302" s="96">
        <v>26.998556000000001</v>
      </c>
      <c r="U302" s="189">
        <v>7829.5</v>
      </c>
      <c r="V302" s="91">
        <v>23.01585</v>
      </c>
      <c r="W302" s="77">
        <v>134185</v>
      </c>
      <c r="X302" s="96">
        <v>31.239350999999999</v>
      </c>
      <c r="Y302" s="76">
        <v>20958.400390999999</v>
      </c>
      <c r="Z302" s="91">
        <v>35.384704999999997</v>
      </c>
      <c r="AA302" s="82">
        <v>2974.9350589999999</v>
      </c>
      <c r="AB302" s="96">
        <v>23.008524000000001</v>
      </c>
      <c r="AC302" s="53">
        <v>7543.1801759999998</v>
      </c>
      <c r="AD302" s="91">
        <v>37.775767999999999</v>
      </c>
      <c r="AE302" s="82">
        <v>16751.640625</v>
      </c>
      <c r="AF302" s="96">
        <v>28.980336999999999</v>
      </c>
      <c r="AG302" s="53">
        <v>17047.390625</v>
      </c>
      <c r="AH302" s="91">
        <v>16.246426</v>
      </c>
      <c r="AI302" s="190">
        <v>72240.259999999995</v>
      </c>
      <c r="AJ302" s="96">
        <v>15.655132999999999</v>
      </c>
      <c r="AK302" s="53">
        <v>7272.8</v>
      </c>
      <c r="AL302" s="91">
        <v>21.075859000000001</v>
      </c>
      <c r="AM302" s="82">
        <v>30352</v>
      </c>
      <c r="AN302" s="91">
        <v>32.231133</v>
      </c>
      <c r="AO302" s="77">
        <v>33464.171875</v>
      </c>
      <c r="AP302" s="91">
        <v>61.822539999999996</v>
      </c>
      <c r="AQ302" s="82">
        <v>2655.280029</v>
      </c>
      <c r="AR302" s="96">
        <v>62.371783999999998</v>
      </c>
      <c r="AS302" s="197">
        <v>1454.660034</v>
      </c>
      <c r="AT302" s="91">
        <v>20.179008</v>
      </c>
      <c r="AU302" s="82">
        <v>57386.25</v>
      </c>
      <c r="AV302" s="91">
        <v>64.250595000000004</v>
      </c>
      <c r="AW302" s="184">
        <v>786.82000700000003</v>
      </c>
      <c r="AX302" s="96">
        <v>43.434821999999997</v>
      </c>
      <c r="AY302" s="53">
        <v>3240.2700199999999</v>
      </c>
      <c r="AZ302" s="96">
        <v>17.374838</v>
      </c>
      <c r="BA302" s="53">
        <v>10102.099609000001</v>
      </c>
      <c r="BB302" s="91">
        <v>28.924752999999999</v>
      </c>
      <c r="BC302" s="82">
        <v>11137.790039</v>
      </c>
      <c r="BD302" s="91">
        <v>47.286419000000002</v>
      </c>
      <c r="BE302" s="82">
        <v>17930.810547000001</v>
      </c>
      <c r="BF302" s="96">
        <v>39.608542999999997</v>
      </c>
      <c r="BG302" s="197">
        <v>1415.85</v>
      </c>
      <c r="BH302" s="91">
        <v>61.156486999999998</v>
      </c>
      <c r="BI302" s="82">
        <v>7733.24</v>
      </c>
      <c r="BJ302" s="96">
        <v>31.049479000000002</v>
      </c>
      <c r="BK302" s="339">
        <v>99.100982999999999</v>
      </c>
    </row>
    <row r="303" spans="1:63">
      <c r="A303" s="316">
        <v>288</v>
      </c>
      <c r="B303" s="310">
        <v>45292</v>
      </c>
      <c r="C303" s="53">
        <v>4845.6499999999996</v>
      </c>
      <c r="D303" s="96">
        <v>475.33453400000002</v>
      </c>
      <c r="E303" s="53">
        <v>38150.300000000003</v>
      </c>
      <c r="F303" s="91">
        <v>373.10726899999997</v>
      </c>
      <c r="G303" s="82">
        <v>15164.009765999999</v>
      </c>
      <c r="H303" s="96">
        <v>413.88952599999999</v>
      </c>
      <c r="I303" s="53">
        <v>1947.339966</v>
      </c>
      <c r="J303" s="91">
        <v>190.210632</v>
      </c>
      <c r="K303" s="115">
        <v>9.1798070000000003</v>
      </c>
      <c r="L303" s="107">
        <v>41.041182999999997</v>
      </c>
      <c r="M303" s="107">
        <v>97.904289000000006</v>
      </c>
      <c r="N303" s="107">
        <v>39.242229000000002</v>
      </c>
      <c r="O303" s="96">
        <v>119.878227</v>
      </c>
      <c r="P303" s="53">
        <v>47296.579476841194</v>
      </c>
      <c r="Q303" s="91">
        <v>114.957138</v>
      </c>
      <c r="R303" s="115">
        <v>17.657118000000001</v>
      </c>
      <c r="S303" s="107">
        <v>31.154485999999999</v>
      </c>
      <c r="T303" s="96">
        <v>28.007666</v>
      </c>
      <c r="U303" s="189">
        <v>7912.8</v>
      </c>
      <c r="V303" s="91">
        <v>22.788558999999999</v>
      </c>
      <c r="W303" s="77">
        <v>127752</v>
      </c>
      <c r="X303" s="96">
        <v>30.459391</v>
      </c>
      <c r="Y303" s="76">
        <v>21021.900390999999</v>
      </c>
      <c r="Z303" s="91">
        <v>35.538128</v>
      </c>
      <c r="AA303" s="82">
        <v>2788.548096</v>
      </c>
      <c r="AB303" s="96">
        <v>21.371058999999999</v>
      </c>
      <c r="AC303" s="53">
        <v>7656.75</v>
      </c>
      <c r="AD303" s="91">
        <v>37.621391000000003</v>
      </c>
      <c r="AE303" s="82">
        <v>16903.759765999999</v>
      </c>
      <c r="AF303" s="96">
        <v>28.377072999999999</v>
      </c>
      <c r="AG303" s="53">
        <v>15485.070313</v>
      </c>
      <c r="AH303" s="91">
        <v>15.038233</v>
      </c>
      <c r="AI303" s="190">
        <v>72500.3</v>
      </c>
      <c r="AJ303" s="96">
        <v>16.374120999999999</v>
      </c>
      <c r="AK303" s="53">
        <v>7207.94</v>
      </c>
      <c r="AL303" s="91">
        <v>20.807130999999998</v>
      </c>
      <c r="AM303" s="82">
        <v>30744</v>
      </c>
      <c r="AN303" s="91">
        <v>32.209164000000001</v>
      </c>
      <c r="AO303" s="77">
        <v>36286.710937999997</v>
      </c>
      <c r="AP303" s="91">
        <v>64.713127</v>
      </c>
      <c r="AQ303" s="82">
        <v>2497.0900879999999</v>
      </c>
      <c r="AR303" s="96">
        <v>58.081158000000002</v>
      </c>
      <c r="AS303" s="197">
        <v>1512.9799800000001</v>
      </c>
      <c r="AT303" s="91">
        <v>20.427502</v>
      </c>
      <c r="AU303" s="82">
        <v>57372.761719000002</v>
      </c>
      <c r="AV303" s="91">
        <v>64.079987000000003</v>
      </c>
      <c r="AW303" s="184">
        <v>818.21002199999998</v>
      </c>
      <c r="AX303" s="96">
        <v>44.649608999999998</v>
      </c>
      <c r="AY303" s="53">
        <v>3153.01001</v>
      </c>
      <c r="AZ303" s="96">
        <v>16.957215999999999</v>
      </c>
      <c r="BA303" s="53">
        <v>10077.700194999999</v>
      </c>
      <c r="BB303" s="91">
        <v>28.339908999999999</v>
      </c>
      <c r="BC303" s="82">
        <v>11333.379883</v>
      </c>
      <c r="BD303" s="91">
        <v>46.541901000000003</v>
      </c>
      <c r="BE303" s="82">
        <v>17889.560547000001</v>
      </c>
      <c r="BF303" s="96">
        <v>43.241467</v>
      </c>
      <c r="BG303" s="197">
        <v>1364.52</v>
      </c>
      <c r="BH303" s="91">
        <v>57.538074000000002</v>
      </c>
      <c r="BI303" s="82">
        <v>7630.57</v>
      </c>
      <c r="BJ303" s="96">
        <v>31.163146999999999</v>
      </c>
      <c r="BK303" s="339">
        <v>100.318398</v>
      </c>
    </row>
    <row r="304" spans="1:63">
      <c r="A304" s="316">
        <v>289</v>
      </c>
      <c r="B304" s="310">
        <v>45323</v>
      </c>
      <c r="C304" s="53">
        <v>5096.2700000000004</v>
      </c>
      <c r="D304" s="96">
        <v>500.140717</v>
      </c>
      <c r="E304" s="53">
        <v>38996.39</v>
      </c>
      <c r="F304" s="91">
        <v>381.71826199999998</v>
      </c>
      <c r="G304" s="82">
        <v>16091.919921999999</v>
      </c>
      <c r="H304" s="96">
        <v>435.75674400000003</v>
      </c>
      <c r="I304" s="53">
        <v>2054.8400879999999</v>
      </c>
      <c r="J304" s="91">
        <v>200.910461</v>
      </c>
      <c r="K304" s="115">
        <v>9.0531959999999998</v>
      </c>
      <c r="L304" s="107">
        <v>42.708182999999998</v>
      </c>
      <c r="M304" s="107">
        <v>103.572479</v>
      </c>
      <c r="N304" s="107">
        <v>40.711098</v>
      </c>
      <c r="O304" s="96">
        <v>127.118217</v>
      </c>
      <c r="P304" s="53">
        <v>49848.771956812401</v>
      </c>
      <c r="Q304" s="91">
        <v>121.160393</v>
      </c>
      <c r="R304" s="115">
        <v>18.198035999999998</v>
      </c>
      <c r="S304" s="107">
        <v>32.882092</v>
      </c>
      <c r="T304" s="96">
        <v>30.619143000000001</v>
      </c>
      <c r="U304" s="189">
        <v>7959.5</v>
      </c>
      <c r="V304" s="91">
        <v>23.077997</v>
      </c>
      <c r="W304" s="77">
        <v>129020</v>
      </c>
      <c r="X304" s="96">
        <v>30.542663999999998</v>
      </c>
      <c r="Y304" s="76">
        <v>21363.599609000001</v>
      </c>
      <c r="Z304" s="91">
        <v>35.948753000000004</v>
      </c>
      <c r="AA304" s="82">
        <v>3015.1708979999999</v>
      </c>
      <c r="AB304" s="96">
        <v>23.001389</v>
      </c>
      <c r="AC304" s="53">
        <v>7927.4301759999998</v>
      </c>
      <c r="AD304" s="91">
        <v>39.018729999999998</v>
      </c>
      <c r="AE304" s="82">
        <v>17678.189452999999</v>
      </c>
      <c r="AF304" s="96">
        <v>29.909649000000002</v>
      </c>
      <c r="AG304" s="53">
        <v>16511.439452999999</v>
      </c>
      <c r="AH304" s="91">
        <v>15.661629</v>
      </c>
      <c r="AI304" s="190">
        <v>72500.3</v>
      </c>
      <c r="AJ304" s="96">
        <v>17.503962000000001</v>
      </c>
      <c r="AK304" s="53">
        <v>7316.11</v>
      </c>
      <c r="AL304" s="91">
        <v>21.292567999999999</v>
      </c>
      <c r="AM304" s="82">
        <v>32581</v>
      </c>
      <c r="AN304" s="91">
        <v>34.267315000000004</v>
      </c>
      <c r="AO304" s="77">
        <v>39166.191405999998</v>
      </c>
      <c r="AP304" s="91">
        <v>67.55735</v>
      </c>
      <c r="AQ304" s="82">
        <v>2642.360107</v>
      </c>
      <c r="AR304" s="96">
        <v>62.612797</v>
      </c>
      <c r="AS304" s="197">
        <v>1551.4399410000001</v>
      </c>
      <c r="AT304" s="91">
        <v>20.997617999999999</v>
      </c>
      <c r="AU304" s="82">
        <v>55414</v>
      </c>
      <c r="AV304" s="91">
        <v>62.714947000000002</v>
      </c>
      <c r="AW304" s="184">
        <v>848.44000200000005</v>
      </c>
      <c r="AX304" s="96">
        <v>46.806595000000002</v>
      </c>
      <c r="AY304" s="53">
        <v>3141.8500979999999</v>
      </c>
      <c r="AZ304" s="96">
        <v>17.024204000000001</v>
      </c>
      <c r="BA304" s="53">
        <v>10001.299805000001</v>
      </c>
      <c r="BB304" s="91">
        <v>28.071280999999999</v>
      </c>
      <c r="BC304" s="82">
        <v>11438.860352</v>
      </c>
      <c r="BD304" s="91">
        <v>45.865963000000001</v>
      </c>
      <c r="BE304" s="82">
        <v>18966.769531000002</v>
      </c>
      <c r="BF304" s="96">
        <v>44.868468999999997</v>
      </c>
      <c r="BG304" s="197">
        <v>1370.67</v>
      </c>
      <c r="BH304" s="91">
        <v>57.141261999999998</v>
      </c>
      <c r="BI304" s="82">
        <v>7630.02</v>
      </c>
      <c r="BJ304" s="96">
        <v>31.470645999999999</v>
      </c>
      <c r="BK304" s="339">
        <v>104.84034699999999</v>
      </c>
    </row>
    <row r="305" spans="1:63">
      <c r="A305" s="316">
        <v>290</v>
      </c>
      <c r="B305" s="335">
        <v>45352</v>
      </c>
      <c r="C305" s="53">
        <v>5254.35</v>
      </c>
      <c r="D305" s="96">
        <v>514.89648399999999</v>
      </c>
      <c r="E305" s="53">
        <v>39807.370000000003</v>
      </c>
      <c r="F305" s="91">
        <v>389.97811899999999</v>
      </c>
      <c r="G305" s="82">
        <v>16379.459961</v>
      </c>
      <c r="H305" s="96">
        <v>440.729736</v>
      </c>
      <c r="I305" s="53">
        <v>2124.5500489999999</v>
      </c>
      <c r="J305" s="91">
        <v>207.38952599999999</v>
      </c>
      <c r="K305" s="115">
        <v>9.1258459999999992</v>
      </c>
      <c r="L305" s="107">
        <v>44.852851999999999</v>
      </c>
      <c r="M305" s="107">
        <v>107.78426399999999</v>
      </c>
      <c r="N305" s="107">
        <v>42.325035</v>
      </c>
      <c r="O305" s="96">
        <v>131.018936</v>
      </c>
      <c r="P305" s="53">
        <v>51282.855911960483</v>
      </c>
      <c r="Q305" s="91">
        <v>124.646019</v>
      </c>
      <c r="R305" s="115">
        <v>18.690655</v>
      </c>
      <c r="S305" s="107">
        <v>33.861069000000001</v>
      </c>
      <c r="T305" s="96">
        <v>31.933644999999999</v>
      </c>
      <c r="U305" s="189">
        <v>8153.7</v>
      </c>
      <c r="V305" s="91">
        <v>23.791948000000001</v>
      </c>
      <c r="W305" s="77">
        <v>128106</v>
      </c>
      <c r="X305" s="96">
        <v>29.996763000000001</v>
      </c>
      <c r="Y305" s="76">
        <v>22167</v>
      </c>
      <c r="Z305" s="91">
        <v>37.425026000000003</v>
      </c>
      <c r="AA305" s="82">
        <v>3041.1669919999999</v>
      </c>
      <c r="AB305" s="96">
        <v>23.639769000000001</v>
      </c>
      <c r="AC305" s="53">
        <v>8205.8095699999994</v>
      </c>
      <c r="AD305" s="91">
        <v>40.183177999999998</v>
      </c>
      <c r="AE305" s="82">
        <v>18492.490234000001</v>
      </c>
      <c r="AF305" s="96">
        <v>30.993190999999999</v>
      </c>
      <c r="AG305" s="53">
        <v>16541.419922000001</v>
      </c>
      <c r="AH305" s="91">
        <v>14.913553</v>
      </c>
      <c r="AI305" s="194">
        <v>73651.350000000006</v>
      </c>
      <c r="AJ305" s="96">
        <v>17.895164000000001</v>
      </c>
      <c r="AK305" s="53">
        <v>7288.81</v>
      </c>
      <c r="AL305" s="91">
        <v>21.444859999999998</v>
      </c>
      <c r="AM305" s="82">
        <v>34750</v>
      </c>
      <c r="AN305" s="91">
        <v>36.277386</v>
      </c>
      <c r="AO305" s="77">
        <v>40369.441405999998</v>
      </c>
      <c r="AP305" s="91">
        <v>69.736923000000004</v>
      </c>
      <c r="AQ305" s="82">
        <v>2746.6298830000001</v>
      </c>
      <c r="AR305" s="96">
        <v>65.542732000000001</v>
      </c>
      <c r="AS305" s="197">
        <v>1536.0699460000001</v>
      </c>
      <c r="AT305" s="91">
        <v>21.055596999999999</v>
      </c>
      <c r="AU305" s="82">
        <v>57369.011719000002</v>
      </c>
      <c r="AV305" s="91">
        <v>66.627426</v>
      </c>
      <c r="AW305" s="184">
        <v>881.78002900000001</v>
      </c>
      <c r="AX305" s="96">
        <v>48.512573000000003</v>
      </c>
      <c r="AY305" s="53">
        <v>3224.01001</v>
      </c>
      <c r="AZ305" s="96">
        <v>17.569668</v>
      </c>
      <c r="BA305" s="53">
        <v>11074.599609000001</v>
      </c>
      <c r="BB305" s="91">
        <v>30.863057999999999</v>
      </c>
      <c r="BC305" s="82">
        <v>11730.429688</v>
      </c>
      <c r="BD305" s="91">
        <v>46.630070000000003</v>
      </c>
      <c r="BE305" s="82">
        <v>20294.449218999998</v>
      </c>
      <c r="BF305" s="96">
        <v>47.144337</v>
      </c>
      <c r="BG305" s="197">
        <v>1377.94</v>
      </c>
      <c r="BH305" s="91">
        <v>56.531520999999998</v>
      </c>
      <c r="BI305" s="82">
        <v>7952.62</v>
      </c>
      <c r="BJ305" s="96">
        <v>32.873610999999997</v>
      </c>
      <c r="BK305" s="339">
        <v>108.261292</v>
      </c>
    </row>
    <row r="306" spans="1:63">
      <c r="A306" s="316">
        <v>291</v>
      </c>
      <c r="B306" s="310">
        <v>45383</v>
      </c>
      <c r="C306" s="53">
        <v>5035.6899999999996</v>
      </c>
      <c r="D306" s="96">
        <v>495.67132600000002</v>
      </c>
      <c r="E306" s="53">
        <v>37815.919999999998</v>
      </c>
      <c r="F306" s="91">
        <v>371.62109400000003</v>
      </c>
      <c r="G306" s="82">
        <v>15657.820313</v>
      </c>
      <c r="H306" s="96">
        <v>422.010468</v>
      </c>
      <c r="I306" s="53">
        <v>1973.910034</v>
      </c>
      <c r="J306" s="91">
        <v>193.67936700000001</v>
      </c>
      <c r="K306" s="115">
        <v>8.9034689999999994</v>
      </c>
      <c r="L306" s="107">
        <v>42.342067999999998</v>
      </c>
      <c r="M306" s="107">
        <v>100.99897</v>
      </c>
      <c r="N306" s="107">
        <v>40.801765000000003</v>
      </c>
      <c r="O306" s="96">
        <v>122.875801</v>
      </c>
      <c r="P306" s="53">
        <v>49169.092574116556</v>
      </c>
      <c r="Q306" s="91">
        <v>119.508392</v>
      </c>
      <c r="R306" s="115">
        <v>18.329509999999999</v>
      </c>
      <c r="S306" s="107">
        <v>32.584560000000003</v>
      </c>
      <c r="T306" s="96">
        <v>30.706778</v>
      </c>
      <c r="U306" s="189">
        <v>7932</v>
      </c>
      <c r="V306" s="91">
        <v>22.518415000000001</v>
      </c>
      <c r="W306" s="77">
        <v>125924</v>
      </c>
      <c r="X306" s="96">
        <v>28.710663</v>
      </c>
      <c r="Y306" s="76">
        <v>21714.5</v>
      </c>
      <c r="Z306" s="91">
        <v>36.095398000000003</v>
      </c>
      <c r="AA306" s="82">
        <v>3104.8249510000001</v>
      </c>
      <c r="AB306" s="96">
        <v>25.034388</v>
      </c>
      <c r="AC306" s="53">
        <v>7984.9301759999998</v>
      </c>
      <c r="AD306" s="91">
        <v>38.853766999999998</v>
      </c>
      <c r="AE306" s="82">
        <v>17932.169922000001</v>
      </c>
      <c r="AF306" s="96">
        <v>29.73394</v>
      </c>
      <c r="AG306" s="53">
        <v>17763.029297000001</v>
      </c>
      <c r="AH306" s="91">
        <v>15.3835</v>
      </c>
      <c r="AI306" s="194">
        <v>74482.78</v>
      </c>
      <c r="AJ306" s="96">
        <v>15.954411</v>
      </c>
      <c r="AK306" s="53">
        <v>7234.2</v>
      </c>
      <c r="AL306" s="91">
        <v>19.769628999999998</v>
      </c>
      <c r="AM306" s="82">
        <v>33747</v>
      </c>
      <c r="AN306" s="91">
        <v>35.152126000000003</v>
      </c>
      <c r="AO306" s="77">
        <v>38405.660155999998</v>
      </c>
      <c r="AP306" s="91">
        <v>65.749161000000001</v>
      </c>
      <c r="AQ306" s="82">
        <v>2692.0600589999999</v>
      </c>
      <c r="AR306" s="96">
        <v>61.577548999999998</v>
      </c>
      <c r="AS306" s="197">
        <v>1575.969971</v>
      </c>
      <c r="AT306" s="91">
        <v>21.355148</v>
      </c>
      <c r="AU306" s="82">
        <v>56727.980469000002</v>
      </c>
      <c r="AV306" s="91">
        <v>62.945663000000003</v>
      </c>
      <c r="AW306" s="184">
        <v>878.830017</v>
      </c>
      <c r="AX306" s="96">
        <v>46.836010000000002</v>
      </c>
      <c r="AY306" s="53">
        <v>3292.6899410000001</v>
      </c>
      <c r="AZ306" s="96">
        <v>18.000294</v>
      </c>
      <c r="BA306" s="53">
        <v>10854.400390999999</v>
      </c>
      <c r="BB306" s="91">
        <v>30.009218000000001</v>
      </c>
      <c r="BC306" s="82">
        <v>11260.910156</v>
      </c>
      <c r="BD306" s="91">
        <v>44.435715000000002</v>
      </c>
      <c r="BE306" s="82">
        <v>20396.599609000001</v>
      </c>
      <c r="BF306" s="96">
        <v>45.672283</v>
      </c>
      <c r="BG306" s="197">
        <v>1367.95</v>
      </c>
      <c r="BH306" s="91">
        <v>55.631428</v>
      </c>
      <c r="BI306" s="82">
        <v>8144.13</v>
      </c>
      <c r="BJ306" s="96">
        <v>33.344470999999999</v>
      </c>
      <c r="BK306" s="339">
        <v>104.417641</v>
      </c>
    </row>
    <row r="307" spans="1:63">
      <c r="A307" s="316">
        <v>292</v>
      </c>
      <c r="B307" s="335">
        <v>45413</v>
      </c>
      <c r="C307" s="53">
        <v>5227.51</v>
      </c>
      <c r="D307" s="96">
        <v>520.74224900000002</v>
      </c>
      <c r="E307" s="53">
        <v>38686.32</v>
      </c>
      <c r="F307" s="91">
        <v>381.05896000000001</v>
      </c>
      <c r="G307" s="82">
        <v>16735.019531000002</v>
      </c>
      <c r="H307" s="96">
        <v>447.97180200000003</v>
      </c>
      <c r="I307" s="53">
        <v>2070.1298830000001</v>
      </c>
      <c r="J307" s="91">
        <v>203.4375</v>
      </c>
      <c r="K307" s="115">
        <v>9.0542660000000001</v>
      </c>
      <c r="L307" s="107">
        <v>44.144275999999998</v>
      </c>
      <c r="M307" s="107">
        <v>104.985252</v>
      </c>
      <c r="N307" s="107">
        <v>42.189025999999998</v>
      </c>
      <c r="O307" s="96">
        <v>127.00425</v>
      </c>
      <c r="P307" s="53">
        <v>51489.772078781309</v>
      </c>
      <c r="Q307" s="91">
        <v>125.14894099999999</v>
      </c>
      <c r="R307" s="115">
        <v>19.066182999999999</v>
      </c>
      <c r="S307" s="107">
        <v>33.880263999999997</v>
      </c>
      <c r="T307" s="96">
        <v>32.827506999999997</v>
      </c>
      <c r="U307" s="189">
        <v>7970.8</v>
      </c>
      <c r="V307" s="91">
        <v>23.782301</v>
      </c>
      <c r="W307" s="77">
        <v>122098</v>
      </c>
      <c r="X307" s="96">
        <v>27.387547000000001</v>
      </c>
      <c r="Y307" s="76">
        <v>22269.099609000001</v>
      </c>
      <c r="Z307" s="91">
        <v>37.405467999999999</v>
      </c>
      <c r="AA307" s="82">
        <v>3086.8129880000001</v>
      </c>
      <c r="AB307" s="96">
        <v>26.154011000000001</v>
      </c>
      <c r="AC307" s="53">
        <v>7992.8701170000004</v>
      </c>
      <c r="AD307" s="91">
        <v>40.464587999999999</v>
      </c>
      <c r="AE307" s="82">
        <v>18497.939452999999</v>
      </c>
      <c r="AF307" s="96">
        <v>31.295802999999999</v>
      </c>
      <c r="AG307" s="53">
        <v>18079.609375</v>
      </c>
      <c r="AH307" s="91">
        <v>16.035665999999999</v>
      </c>
      <c r="AI307" s="194">
        <v>73961.31</v>
      </c>
      <c r="AJ307" s="96">
        <v>15.097682000000001</v>
      </c>
      <c r="AK307" s="53">
        <v>6970.74</v>
      </c>
      <c r="AL307" s="91">
        <v>18.808274999999998</v>
      </c>
      <c r="AM307" s="82">
        <v>34492</v>
      </c>
      <c r="AN307" s="91">
        <v>37.344932999999997</v>
      </c>
      <c r="AO307" s="77">
        <v>38487.898437999997</v>
      </c>
      <c r="AP307" s="91">
        <v>67.410736</v>
      </c>
      <c r="AQ307" s="82">
        <v>2636.5200199999999</v>
      </c>
      <c r="AR307" s="96">
        <v>60.727867000000003</v>
      </c>
      <c r="AS307" s="197">
        <v>1596.6800539999999</v>
      </c>
      <c r="AT307" s="91">
        <v>22.195824000000002</v>
      </c>
      <c r="AU307" s="82">
        <v>55179.238280999998</v>
      </c>
      <c r="AV307" s="91">
        <v>62.388111000000002</v>
      </c>
      <c r="AW307" s="184">
        <v>903.60998500000005</v>
      </c>
      <c r="AX307" s="96">
        <v>50.189137000000002</v>
      </c>
      <c r="AY307" s="53">
        <v>3336.5900879999999</v>
      </c>
      <c r="AZ307" s="96">
        <v>18.71801</v>
      </c>
      <c r="BA307" s="53">
        <v>11322</v>
      </c>
      <c r="BB307" s="91">
        <v>32.292526000000002</v>
      </c>
      <c r="BC307" s="82">
        <v>12000.860352</v>
      </c>
      <c r="BD307" s="91">
        <v>48.158282999999997</v>
      </c>
      <c r="BE307" s="82">
        <v>21174.220702999999</v>
      </c>
      <c r="BF307" s="96">
        <v>48.732596999999998</v>
      </c>
      <c r="BG307" s="197">
        <v>1345.66</v>
      </c>
      <c r="BH307" s="91">
        <v>55.699176999999999</v>
      </c>
      <c r="BI307" s="82">
        <v>8275.3799999999992</v>
      </c>
      <c r="BJ307" s="96">
        <v>34.901187999999998</v>
      </c>
      <c r="BK307" s="339">
        <v>109.19517500000001</v>
      </c>
    </row>
    <row r="308" spans="1:63">
      <c r="A308" s="316">
        <v>293</v>
      </c>
      <c r="B308" s="310">
        <v>45444</v>
      </c>
      <c r="C308" s="53">
        <v>5460.48</v>
      </c>
      <c r="D308" s="96">
        <v>537.38043200000004</v>
      </c>
      <c r="E308" s="53">
        <v>39118.86</v>
      </c>
      <c r="F308" s="91">
        <v>385.17193600000002</v>
      </c>
      <c r="G308" s="82">
        <v>17732.599609000001</v>
      </c>
      <c r="H308" s="96">
        <v>476.19924900000001</v>
      </c>
      <c r="I308" s="53">
        <v>2047.6899410000001</v>
      </c>
      <c r="J308" s="91">
        <v>200.59013400000001</v>
      </c>
      <c r="K308" s="115">
        <v>9.1391880000000008</v>
      </c>
      <c r="L308" s="107">
        <v>42.870978999999998</v>
      </c>
      <c r="M308" s="107">
        <v>103.19931</v>
      </c>
      <c r="N308" s="107">
        <v>42.406635000000001</v>
      </c>
      <c r="O308" s="96">
        <v>126.461029</v>
      </c>
      <c r="P308" s="53">
        <v>52928.501878326228</v>
      </c>
      <c r="Q308" s="91">
        <v>128.645859</v>
      </c>
      <c r="R308" s="115">
        <v>18.746314999999999</v>
      </c>
      <c r="S308" s="107">
        <v>34.101013000000002</v>
      </c>
      <c r="T308" s="96">
        <v>33.151752000000002</v>
      </c>
      <c r="U308" s="189">
        <v>8013.8</v>
      </c>
      <c r="V308" s="91">
        <v>23.570045</v>
      </c>
      <c r="W308" s="77">
        <v>123907</v>
      </c>
      <c r="X308" s="96">
        <v>25.287216000000001</v>
      </c>
      <c r="Y308" s="76">
        <v>21875.800781000002</v>
      </c>
      <c r="Z308" s="91">
        <v>36.261600000000001</v>
      </c>
      <c r="AA308" s="82">
        <v>2967.4030760000001</v>
      </c>
      <c r="AB308" s="96">
        <v>25.525449999999999</v>
      </c>
      <c r="AC308" s="53">
        <v>7479.3999020000001</v>
      </c>
      <c r="AD308" s="91">
        <v>36.660721000000002</v>
      </c>
      <c r="AE308" s="82">
        <v>18235.449218999998</v>
      </c>
      <c r="AF308" s="96">
        <v>29.890127</v>
      </c>
      <c r="AG308" s="53">
        <v>17718.609375</v>
      </c>
      <c r="AH308" s="91">
        <v>14.673786</v>
      </c>
      <c r="AI308" s="194">
        <v>79032.73</v>
      </c>
      <c r="AJ308" s="96">
        <v>16.016335999999999</v>
      </c>
      <c r="AK308" s="53">
        <v>7063.58</v>
      </c>
      <c r="AL308" s="91">
        <v>18.341875000000002</v>
      </c>
      <c r="AM308" s="82">
        <v>33154</v>
      </c>
      <c r="AN308" s="91">
        <v>34.478901</v>
      </c>
      <c r="AO308" s="77">
        <v>39583.078125</v>
      </c>
      <c r="AP308" s="91">
        <v>66.697235000000006</v>
      </c>
      <c r="AQ308" s="82">
        <v>2797.820068</v>
      </c>
      <c r="AR308" s="96">
        <v>64.546547000000004</v>
      </c>
      <c r="AS308" s="197">
        <v>1590.089966</v>
      </c>
      <c r="AT308" s="91">
        <v>21.703012000000001</v>
      </c>
      <c r="AU308" s="82">
        <v>52440.019530999998</v>
      </c>
      <c r="AV308" s="91">
        <v>54.418961000000003</v>
      </c>
      <c r="AW308" s="184">
        <v>923.84997599999997</v>
      </c>
      <c r="AX308" s="96">
        <v>49.247912999999997</v>
      </c>
      <c r="AY308" s="53">
        <v>3332.8000489999999</v>
      </c>
      <c r="AZ308" s="96">
        <v>18.373508000000001</v>
      </c>
      <c r="BA308" s="53">
        <v>10943.700194999999</v>
      </c>
      <c r="BB308" s="91">
        <v>29.961248000000001</v>
      </c>
      <c r="BC308" s="82">
        <v>11993.830078000001</v>
      </c>
      <c r="BD308" s="91">
        <v>47.227637999999999</v>
      </c>
      <c r="BE308" s="82">
        <v>23032.25</v>
      </c>
      <c r="BF308" s="96">
        <v>52.480514999999997</v>
      </c>
      <c r="BG308" s="197">
        <v>1300.96</v>
      </c>
      <c r="BH308" s="91">
        <v>52.514983999999998</v>
      </c>
      <c r="BI308" s="82">
        <v>8164.12</v>
      </c>
      <c r="BJ308" s="96">
        <v>33.517437000000001</v>
      </c>
      <c r="BK308" s="339">
        <v>110.492783</v>
      </c>
    </row>
    <row r="309" spans="1:63">
      <c r="A309" s="316">
        <v>294</v>
      </c>
      <c r="B309" s="310">
        <v>45474</v>
      </c>
      <c r="C309" s="53">
        <v>5522.3</v>
      </c>
      <c r="D309" s="96">
        <v>545.64233400000001</v>
      </c>
      <c r="E309" s="53">
        <v>40842.79</v>
      </c>
      <c r="F309" s="91">
        <v>403.16622899999999</v>
      </c>
      <c r="G309" s="82">
        <v>17599.400390999999</v>
      </c>
      <c r="H309" s="96">
        <v>468.95230099999998</v>
      </c>
      <c r="I309" s="53">
        <v>2254.4799800000001</v>
      </c>
      <c r="J309" s="91">
        <v>221.940247</v>
      </c>
      <c r="K309" s="115">
        <v>9.3498560000000008</v>
      </c>
      <c r="L309" s="107">
        <v>46.770695000000003</v>
      </c>
      <c r="M309" s="107">
        <v>110.57854500000001</v>
      </c>
      <c r="N309" s="107">
        <v>44.038094000000001</v>
      </c>
      <c r="O309" s="96">
        <v>134.72782900000001</v>
      </c>
      <c r="P309" s="53">
        <v>54067.895216647892</v>
      </c>
      <c r="Q309" s="91">
        <v>131.415222</v>
      </c>
      <c r="R309" s="115">
        <v>19.418652000000002</v>
      </c>
      <c r="S309" s="107">
        <v>34.638492999999997</v>
      </c>
      <c r="T309" s="96">
        <v>32.994011</v>
      </c>
      <c r="U309" s="189">
        <v>8320.4</v>
      </c>
      <c r="V309" s="91">
        <v>24.605156000000001</v>
      </c>
      <c r="W309" s="77">
        <v>127652</v>
      </c>
      <c r="X309" s="96">
        <v>26.542273000000002</v>
      </c>
      <c r="Y309" s="76">
        <v>23110.800781000002</v>
      </c>
      <c r="Z309" s="91">
        <v>38.407893999999999</v>
      </c>
      <c r="AA309" s="82">
        <v>2938.7490229999999</v>
      </c>
      <c r="AB309" s="96">
        <v>25.301390000000001</v>
      </c>
      <c r="AC309" s="53">
        <v>7531.4902339999999</v>
      </c>
      <c r="AD309" s="91">
        <v>38.223804000000001</v>
      </c>
      <c r="AE309" s="82">
        <v>18508.650390999999</v>
      </c>
      <c r="AF309" s="96">
        <v>31.110001</v>
      </c>
      <c r="AG309" s="53">
        <v>17344.599609000001</v>
      </c>
      <c r="AH309" s="91">
        <v>14.941964</v>
      </c>
      <c r="AI309" s="194">
        <v>81741.34</v>
      </c>
      <c r="AJ309" s="96">
        <v>16.572336</v>
      </c>
      <c r="AK309" s="53">
        <v>7255.76</v>
      </c>
      <c r="AL309" s="91">
        <v>19.833414000000001</v>
      </c>
      <c r="AM309" s="82">
        <v>33764</v>
      </c>
      <c r="AN309" s="91">
        <v>36.585921999999997</v>
      </c>
      <c r="AO309" s="77">
        <v>39101.820312999997</v>
      </c>
      <c r="AP309" s="91">
        <v>69.878471000000005</v>
      </c>
      <c r="AQ309" s="82">
        <v>2770.6899410000001</v>
      </c>
      <c r="AR309" s="96">
        <v>64.995811000000003</v>
      </c>
      <c r="AS309" s="197">
        <v>1625.5699460000001</v>
      </c>
      <c r="AT309" s="91">
        <v>23.268135000000001</v>
      </c>
      <c r="AU309" s="82">
        <v>53136.839844000002</v>
      </c>
      <c r="AV309" s="91">
        <v>54.783290999999998</v>
      </c>
      <c r="AW309" s="184">
        <v>920.61999500000002</v>
      </c>
      <c r="AX309" s="96">
        <v>49.005336999999997</v>
      </c>
      <c r="AY309" s="53">
        <v>3455.9399410000001</v>
      </c>
      <c r="AZ309" s="96">
        <v>19.324953000000001</v>
      </c>
      <c r="BA309" s="53">
        <v>11065</v>
      </c>
      <c r="BB309" s="91">
        <v>31.630973999999998</v>
      </c>
      <c r="BC309" s="82">
        <v>12317.440430000001</v>
      </c>
      <c r="BD309" s="91">
        <v>50.419998</v>
      </c>
      <c r="BE309" s="82">
        <v>22199.349609000001</v>
      </c>
      <c r="BF309" s="96">
        <v>51.463638000000003</v>
      </c>
      <c r="BG309" s="197">
        <v>1320.86</v>
      </c>
      <c r="BH309" s="91">
        <v>56.405403</v>
      </c>
      <c r="BI309" s="82">
        <v>8367.98</v>
      </c>
      <c r="BJ309" s="96">
        <v>35.516990999999997</v>
      </c>
      <c r="BK309" s="339">
        <v>113.13529200000001</v>
      </c>
    </row>
    <row r="310" spans="1:63">
      <c r="A310" s="316">
        <v>295</v>
      </c>
      <c r="B310" s="310">
        <v>45505</v>
      </c>
      <c r="C310" s="53">
        <v>5648.4</v>
      </c>
      <c r="D310" s="96">
        <v>558.391479</v>
      </c>
      <c r="E310" s="53">
        <v>41583.08</v>
      </c>
      <c r="F310" s="91">
        <v>410.98168900000002</v>
      </c>
      <c r="G310" s="82">
        <v>17713.619140999999</v>
      </c>
      <c r="H310" s="96">
        <v>474.12893700000001</v>
      </c>
      <c r="I310" s="53">
        <v>2217.6298830000001</v>
      </c>
      <c r="J310" s="91">
        <v>218.192657</v>
      </c>
      <c r="K310" s="115">
        <v>9.4751379999999994</v>
      </c>
      <c r="L310" s="107">
        <v>46.869160000000001</v>
      </c>
      <c r="M310" s="107">
        <v>110.707291</v>
      </c>
      <c r="N310" s="107">
        <v>44.723762999999998</v>
      </c>
      <c r="O310" s="96">
        <v>135.05482499999999</v>
      </c>
      <c r="P310" s="53">
        <v>55238.150999686084</v>
      </c>
      <c r="Q310" s="91">
        <v>134.25959800000001</v>
      </c>
      <c r="R310" s="115">
        <v>19.897282000000001</v>
      </c>
      <c r="S310" s="107">
        <v>35.540683999999999</v>
      </c>
      <c r="T310" s="96">
        <v>33.931690000000003</v>
      </c>
      <c r="U310" s="189">
        <v>8316.7000000000007</v>
      </c>
      <c r="V310" s="91">
        <v>25.441063</v>
      </c>
      <c r="W310" s="77">
        <v>136004</v>
      </c>
      <c r="X310" s="96">
        <v>28.549430999999998</v>
      </c>
      <c r="Y310" s="76">
        <v>23346.199218999998</v>
      </c>
      <c r="Z310" s="91">
        <v>39.957236999999999</v>
      </c>
      <c r="AA310" s="82">
        <v>2842.2141109999998</v>
      </c>
      <c r="AB310" s="96">
        <v>26.069889</v>
      </c>
      <c r="AC310" s="53">
        <v>7630.9501950000003</v>
      </c>
      <c r="AD310" s="91">
        <v>39.583626000000002</v>
      </c>
      <c r="AE310" s="82">
        <v>18906.919922000001</v>
      </c>
      <c r="AF310" s="96">
        <v>32.630001</v>
      </c>
      <c r="AG310" s="53">
        <v>17989.070313</v>
      </c>
      <c r="AH310" s="91">
        <v>15.85318</v>
      </c>
      <c r="AI310" s="194">
        <v>82365.77</v>
      </c>
      <c r="AJ310" s="96">
        <v>16.384011999999998</v>
      </c>
      <c r="AK310" s="53">
        <v>7670.73</v>
      </c>
      <c r="AL310" s="91">
        <v>21.438601999999999</v>
      </c>
      <c r="AM310" s="82">
        <v>34373</v>
      </c>
      <c r="AN310" s="91">
        <v>38.270409000000001</v>
      </c>
      <c r="AO310" s="77">
        <v>38647.75</v>
      </c>
      <c r="AP310" s="91">
        <v>70.863090999999997</v>
      </c>
      <c r="AQ310" s="82">
        <v>2674.3100589999999</v>
      </c>
      <c r="AR310" s="96">
        <v>63.970332999999997</v>
      </c>
      <c r="AS310" s="197">
        <v>1678.8000489999999</v>
      </c>
      <c r="AT310" s="91">
        <v>25.447679999999998</v>
      </c>
      <c r="AU310" s="82">
        <v>52913.5</v>
      </c>
      <c r="AV310" s="91">
        <v>51.410224999999997</v>
      </c>
      <c r="AW310" s="184">
        <v>918.65997300000004</v>
      </c>
      <c r="AX310" s="96">
        <v>50.353653000000001</v>
      </c>
      <c r="AY310" s="53">
        <v>3442.929932</v>
      </c>
      <c r="AZ310" s="96">
        <v>20.104578</v>
      </c>
      <c r="BA310" s="53">
        <v>11401.900390999999</v>
      </c>
      <c r="BB310" s="91">
        <v>33.044811000000003</v>
      </c>
      <c r="BC310" s="82">
        <v>12436.589844</v>
      </c>
      <c r="BD310" s="91">
        <v>52.849997999999999</v>
      </c>
      <c r="BE310" s="82">
        <v>22268.089843999998</v>
      </c>
      <c r="BF310" s="96">
        <v>52.102817999999999</v>
      </c>
      <c r="BG310" s="197">
        <v>1359.07</v>
      </c>
      <c r="BH310" s="91">
        <v>60.801273000000002</v>
      </c>
      <c r="BI310" s="82">
        <v>8376.6299999999992</v>
      </c>
      <c r="BJ310" s="96">
        <v>36.760967000000001</v>
      </c>
      <c r="BK310" s="339">
        <v>115.96045700000001</v>
      </c>
    </row>
    <row r="311" spans="1:63">
      <c r="A311" s="316">
        <v>296</v>
      </c>
      <c r="B311" s="310">
        <v>45536</v>
      </c>
      <c r="C311" s="53">
        <v>5762.48</v>
      </c>
      <c r="D311" s="96">
        <v>568.37701400000003</v>
      </c>
      <c r="E311" s="53">
        <v>42330.15</v>
      </c>
      <c r="F311" s="91">
        <v>418.14178500000003</v>
      </c>
      <c r="G311" s="82">
        <v>18189.169922000001</v>
      </c>
      <c r="H311" s="96">
        <v>485.87588499999998</v>
      </c>
      <c r="I311" s="53">
        <v>2229.969971</v>
      </c>
      <c r="J311" s="91">
        <v>218.995712</v>
      </c>
      <c r="K311" s="115">
        <v>9.6005310000000001</v>
      </c>
      <c r="L311" s="107">
        <v>47.430405</v>
      </c>
      <c r="M311" s="107">
        <v>112.578812</v>
      </c>
      <c r="N311" s="107">
        <v>44.952316000000003</v>
      </c>
      <c r="O311" s="96">
        <v>136.779068</v>
      </c>
      <c r="P311" s="53">
        <v>56204.51954846186</v>
      </c>
      <c r="Q311" s="91">
        <v>136.60841400000001</v>
      </c>
      <c r="R311" s="115">
        <v>20.327068000000001</v>
      </c>
      <c r="S311" s="107">
        <v>36.356498999999999</v>
      </c>
      <c r="T311" s="96">
        <v>34.816788000000003</v>
      </c>
      <c r="U311" s="189">
        <v>8538.4</v>
      </c>
      <c r="V311" s="91">
        <v>26.660502999999999</v>
      </c>
      <c r="W311" s="77">
        <v>131816</v>
      </c>
      <c r="X311" s="96">
        <v>28.186229999999998</v>
      </c>
      <c r="Y311" s="76">
        <v>24000.400390999999</v>
      </c>
      <c r="Z311" s="91">
        <v>40.973681999999997</v>
      </c>
      <c r="AA311" s="82">
        <v>3336.4970699999999</v>
      </c>
      <c r="AB311" s="96">
        <v>31.311457000000001</v>
      </c>
      <c r="AC311" s="53">
        <v>7635.75</v>
      </c>
      <c r="AD311" s="91">
        <v>40.099761999999998</v>
      </c>
      <c r="AE311" s="82">
        <v>19324.929688</v>
      </c>
      <c r="AF311" s="96">
        <v>33.840000000000003</v>
      </c>
      <c r="AG311" s="53">
        <v>21133.679688</v>
      </c>
      <c r="AH311" s="91">
        <v>18.283085</v>
      </c>
      <c r="AI311" s="194">
        <v>84299.78</v>
      </c>
      <c r="AJ311" s="96">
        <v>17.510570999999999</v>
      </c>
      <c r="AK311" s="53">
        <v>7527.93</v>
      </c>
      <c r="AL311" s="91">
        <v>22.157489999999999</v>
      </c>
      <c r="AM311" s="82">
        <v>34125</v>
      </c>
      <c r="AN311" s="91">
        <v>38.378768999999998</v>
      </c>
      <c r="AO311" s="77">
        <v>37919.550780999998</v>
      </c>
      <c r="AP311" s="91">
        <v>70.439705000000004</v>
      </c>
      <c r="AQ311" s="82">
        <v>2593.2700199999999</v>
      </c>
      <c r="AR311" s="96">
        <v>62.466296999999997</v>
      </c>
      <c r="AS311" s="197">
        <v>1648.910034</v>
      </c>
      <c r="AT311" s="91">
        <v>26.557089000000001</v>
      </c>
      <c r="AU311" s="82">
        <v>52477.300780999998</v>
      </c>
      <c r="AV311" s="91">
        <v>52.059635</v>
      </c>
      <c r="AW311" s="184">
        <v>910.11999500000002</v>
      </c>
      <c r="AX311" s="96">
        <v>50.423050000000003</v>
      </c>
      <c r="AY311" s="53">
        <v>3585.290039</v>
      </c>
      <c r="AZ311" s="96">
        <v>21.585864999999998</v>
      </c>
      <c r="BA311" s="53">
        <v>11877.299805000001</v>
      </c>
      <c r="BB311" s="91">
        <v>34.409900999999998</v>
      </c>
      <c r="BC311" s="82">
        <v>12168.870117</v>
      </c>
      <c r="BD311" s="91">
        <v>52.099997999999999</v>
      </c>
      <c r="BE311" s="82">
        <v>22224.539063</v>
      </c>
      <c r="BF311" s="96">
        <v>52.170608999999999</v>
      </c>
      <c r="BG311" s="197">
        <v>1448.83</v>
      </c>
      <c r="BH311" s="91">
        <v>68.437241</v>
      </c>
      <c r="BI311" s="82">
        <v>8236.9500000000007</v>
      </c>
      <c r="BJ311" s="96">
        <v>36.643428999999998</v>
      </c>
      <c r="BK311" s="339">
        <v>118.50805699999999</v>
      </c>
    </row>
    <row r="312" spans="1:63">
      <c r="A312" s="316">
        <v>297</v>
      </c>
      <c r="B312" s="310">
        <v>45566</v>
      </c>
      <c r="C312" s="53">
        <v>5705.45</v>
      </c>
      <c r="D312" s="96">
        <v>565.03289800000005</v>
      </c>
      <c r="E312" s="53">
        <v>41763.46</v>
      </c>
      <c r="F312" s="91">
        <v>413.98190299999999</v>
      </c>
      <c r="G312" s="82">
        <v>18095.150390999999</v>
      </c>
      <c r="H312" s="96">
        <v>482.35174599999999</v>
      </c>
      <c r="I312" s="53">
        <v>2196.6499020000001</v>
      </c>
      <c r="J312" s="91">
        <v>216.629242</v>
      </c>
      <c r="K312" s="115">
        <v>9.3643870000000007</v>
      </c>
      <c r="L312" s="107">
        <v>47.111187000000001</v>
      </c>
      <c r="M312" s="107">
        <v>112.068275</v>
      </c>
      <c r="N312" s="107">
        <v>44.348930000000003</v>
      </c>
      <c r="O312" s="96">
        <v>137.98486299999999</v>
      </c>
      <c r="P312" s="53">
        <v>55933.48398154648</v>
      </c>
      <c r="Q312" s="91">
        <v>135.949646</v>
      </c>
      <c r="R312" s="115">
        <v>19.448592999999999</v>
      </c>
      <c r="S312" s="107">
        <v>35.617469999999997</v>
      </c>
      <c r="T312" s="96">
        <v>34.168301</v>
      </c>
      <c r="U312" s="189">
        <v>8422.1</v>
      </c>
      <c r="V312" s="91">
        <v>24.929684000000002</v>
      </c>
      <c r="W312" s="77">
        <v>129713</v>
      </c>
      <c r="X312" s="96">
        <v>26.551832000000001</v>
      </c>
      <c r="Y312" s="76">
        <v>24156.900390999999</v>
      </c>
      <c r="Z312" s="91">
        <v>40.095393999999999</v>
      </c>
      <c r="AA312" s="82">
        <v>3279.8239749999998</v>
      </c>
      <c r="AB312" s="96">
        <v>31.094698000000001</v>
      </c>
      <c r="AC312" s="53">
        <v>7350.3701170000004</v>
      </c>
      <c r="AD312" s="91">
        <v>37.628264999999999</v>
      </c>
      <c r="AE312" s="82">
        <v>19077.539063</v>
      </c>
      <c r="AF312" s="96">
        <v>32.32</v>
      </c>
      <c r="AG312" s="53">
        <v>20317.330077999999</v>
      </c>
      <c r="AH312" s="91">
        <v>17.509042999999998</v>
      </c>
      <c r="AI312" s="194">
        <v>79389.06</v>
      </c>
      <c r="AJ312" s="96">
        <v>16.203258999999999</v>
      </c>
      <c r="AK312" s="53">
        <v>7574.02</v>
      </c>
      <c r="AL312" s="91">
        <v>21.133320000000001</v>
      </c>
      <c r="AM312" s="82">
        <v>34281</v>
      </c>
      <c r="AN312" s="91">
        <v>37.452793</v>
      </c>
      <c r="AO312" s="77">
        <v>39081.25</v>
      </c>
      <c r="AP312" s="91">
        <v>67.023071000000002</v>
      </c>
      <c r="AQ312" s="82">
        <v>2556.1499020000001</v>
      </c>
      <c r="AR312" s="96">
        <v>58.51088</v>
      </c>
      <c r="AS312" s="197">
        <v>1601.880005</v>
      </c>
      <c r="AT312" s="91">
        <v>24.191004</v>
      </c>
      <c r="AU312" s="82">
        <v>50661.050780999998</v>
      </c>
      <c r="AV312" s="91">
        <v>50.324635000000001</v>
      </c>
      <c r="AW312" s="184">
        <v>874.17999299999997</v>
      </c>
      <c r="AX312" s="96">
        <v>46.269047</v>
      </c>
      <c r="AY312" s="53">
        <v>3558.8798830000001</v>
      </c>
      <c r="AZ312" s="96">
        <v>20.815987</v>
      </c>
      <c r="BA312" s="53">
        <v>11672.599609000001</v>
      </c>
      <c r="BB312" s="91">
        <v>33.074061999999998</v>
      </c>
      <c r="BC312" s="82">
        <v>11792.919921999999</v>
      </c>
      <c r="BD312" s="91">
        <v>49.349997999999999</v>
      </c>
      <c r="BE312" s="82">
        <v>22820.429688</v>
      </c>
      <c r="BF312" s="96">
        <v>52.509571000000001</v>
      </c>
      <c r="BG312" s="197">
        <v>1466.04</v>
      </c>
      <c r="BH312" s="91">
        <v>65.394706999999997</v>
      </c>
      <c r="BI312" s="82">
        <v>8110.1</v>
      </c>
      <c r="BJ312" s="96">
        <v>34.821541000000003</v>
      </c>
      <c r="BK312" s="339">
        <v>116.02984600000001</v>
      </c>
    </row>
    <row r="313" spans="1:63">
      <c r="A313" s="316">
        <v>298</v>
      </c>
      <c r="B313" s="310">
        <v>45597</v>
      </c>
      <c r="C313" s="53">
        <v>6032.38</v>
      </c>
      <c r="D313" s="96">
        <v>598.72772199999997</v>
      </c>
      <c r="E313" s="53">
        <v>44910.65</v>
      </c>
      <c r="F313" s="91">
        <v>446.26943999999997</v>
      </c>
      <c r="G313" s="82">
        <v>19218.169922000001</v>
      </c>
      <c r="H313" s="96">
        <v>508.16153000000003</v>
      </c>
      <c r="I313" s="53">
        <v>2434.7299800000001</v>
      </c>
      <c r="J313" s="91">
        <v>240.61404400000001</v>
      </c>
      <c r="K313" s="115">
        <v>9.4710040000000006</v>
      </c>
      <c r="L313" s="107">
        <v>51.194485</v>
      </c>
      <c r="M313" s="107">
        <v>123.82416499999999</v>
      </c>
      <c r="N313" s="107">
        <v>46.268799000000001</v>
      </c>
      <c r="O313" s="96">
        <v>154.47906499999999</v>
      </c>
      <c r="P313" s="53">
        <v>59638.124820079836</v>
      </c>
      <c r="Q313" s="91">
        <v>144.95399499999999</v>
      </c>
      <c r="R313" s="115">
        <v>19.399554999999999</v>
      </c>
      <c r="S313" s="107">
        <v>37.133918999999999</v>
      </c>
      <c r="T313" s="96">
        <v>35.912205</v>
      </c>
      <c r="U313" s="189">
        <v>8699.1</v>
      </c>
      <c r="V313" s="91">
        <v>25.991776999999999</v>
      </c>
      <c r="W313" s="77">
        <v>125668</v>
      </c>
      <c r="X313" s="96">
        <v>24.391746999999999</v>
      </c>
      <c r="Y313" s="76">
        <v>25648</v>
      </c>
      <c r="Z313" s="91">
        <v>42.68092</v>
      </c>
      <c r="AA313" s="82">
        <v>3326.4560550000001</v>
      </c>
      <c r="AB313" s="96">
        <v>29.863126999999999</v>
      </c>
      <c r="AC313" s="53">
        <v>7235.1098629999997</v>
      </c>
      <c r="AD313" s="91">
        <v>35.980601999999998</v>
      </c>
      <c r="AE313" s="82">
        <v>19626.449218999998</v>
      </c>
      <c r="AF313" s="96">
        <v>32.270000000000003</v>
      </c>
      <c r="AG313" s="53">
        <v>19423.609375</v>
      </c>
      <c r="AH313" s="91">
        <v>17.087729</v>
      </c>
      <c r="AI313" s="194">
        <v>79802.789999999994</v>
      </c>
      <c r="AJ313" s="96">
        <v>15.862622999999999</v>
      </c>
      <c r="AK313" s="53">
        <v>7114.27</v>
      </c>
      <c r="AL313" s="91">
        <v>19.587221</v>
      </c>
      <c r="AM313" s="82">
        <v>33415</v>
      </c>
      <c r="AN313" s="91">
        <v>35.797859000000003</v>
      </c>
      <c r="AO313" s="77">
        <v>38208.03125</v>
      </c>
      <c r="AP313" s="91">
        <v>68.618155999999999</v>
      </c>
      <c r="AQ313" s="82">
        <v>2455.9099120000001</v>
      </c>
      <c r="AR313" s="96">
        <v>56.088799000000002</v>
      </c>
      <c r="AS313" s="197">
        <v>1594.290039</v>
      </c>
      <c r="AT313" s="91">
        <v>24.161552</v>
      </c>
      <c r="AU313" s="82">
        <v>49812.640625</v>
      </c>
      <c r="AV313" s="91">
        <v>48.725338000000001</v>
      </c>
      <c r="AW313" s="184">
        <v>881.72997999999995</v>
      </c>
      <c r="AX313" s="96">
        <v>45.178497</v>
      </c>
      <c r="AY313" s="53">
        <v>3739.290039</v>
      </c>
      <c r="AZ313" s="96">
        <v>22.151092999999999</v>
      </c>
      <c r="BA313" s="53">
        <v>11641.299805000001</v>
      </c>
      <c r="BB313" s="91">
        <v>31.913741999999999</v>
      </c>
      <c r="BC313" s="82">
        <v>11764.200194999999</v>
      </c>
      <c r="BD313" s="91">
        <v>48.189999</v>
      </c>
      <c r="BE313" s="82">
        <v>22262.5</v>
      </c>
      <c r="BF313" s="96">
        <v>51.473323999999998</v>
      </c>
      <c r="BG313" s="197">
        <v>1427.54</v>
      </c>
      <c r="BH313" s="91">
        <v>62.638644999999997</v>
      </c>
      <c r="BI313" s="82">
        <v>8287.2999999999993</v>
      </c>
      <c r="BJ313" s="96">
        <v>35.066417999999999</v>
      </c>
      <c r="BK313" s="339">
        <v>120.708702</v>
      </c>
    </row>
    <row r="314" spans="1:63">
      <c r="A314" s="316">
        <v>299</v>
      </c>
      <c r="B314" s="310">
        <v>45627</v>
      </c>
      <c r="C314" s="53">
        <v>5881.63</v>
      </c>
      <c r="D314" s="96">
        <v>582.36218299999996</v>
      </c>
      <c r="E314" s="53">
        <v>42544.22</v>
      </c>
      <c r="F314" s="91">
        <v>422.14462300000002</v>
      </c>
      <c r="G314" s="82">
        <v>19310.789063</v>
      </c>
      <c r="H314" s="96">
        <v>509.646973</v>
      </c>
      <c r="I314" s="53">
        <v>2230.1599120000001</v>
      </c>
      <c r="J314" s="91">
        <v>219.81265300000001</v>
      </c>
      <c r="K314" s="115">
        <v>9.3033090000000005</v>
      </c>
      <c r="L314" s="107">
        <v>47.002429999999997</v>
      </c>
      <c r="M314" s="107">
        <v>114.332069</v>
      </c>
      <c r="N314" s="107">
        <v>40.490912999999999</v>
      </c>
      <c r="O314" s="96">
        <v>143.15173300000001</v>
      </c>
      <c r="P314" s="53">
        <v>57654.951181723955</v>
      </c>
      <c r="Q314" s="91">
        <v>140.13377399999999</v>
      </c>
      <c r="R314" s="115">
        <v>18.585519999999999</v>
      </c>
      <c r="S314" s="107">
        <v>34.110615000000003</v>
      </c>
      <c r="T314" s="96">
        <v>30.496455999999998</v>
      </c>
      <c r="U314" s="189">
        <v>8420.5</v>
      </c>
      <c r="V314" s="91">
        <v>23.464390000000002</v>
      </c>
      <c r="W314" s="77">
        <v>120283</v>
      </c>
      <c r="X314" s="96">
        <v>21.51482</v>
      </c>
      <c r="Y314" s="76">
        <v>24727.900390999999</v>
      </c>
      <c r="Z314" s="91">
        <v>39.769736999999999</v>
      </c>
      <c r="AA314" s="82">
        <v>3351.7629390000002</v>
      </c>
      <c r="AB314" s="96">
        <v>29.991211</v>
      </c>
      <c r="AC314" s="53">
        <v>7380.7402339999999</v>
      </c>
      <c r="AD314" s="91">
        <v>35.613354000000001</v>
      </c>
      <c r="AE314" s="82">
        <v>19909.140625</v>
      </c>
      <c r="AF314" s="96">
        <v>31.82</v>
      </c>
      <c r="AG314" s="53">
        <v>20059.949218999998</v>
      </c>
      <c r="AH314" s="91">
        <v>16.323484000000001</v>
      </c>
      <c r="AI314" s="194">
        <v>78139.009999999995</v>
      </c>
      <c r="AJ314" s="96">
        <v>14.920126</v>
      </c>
      <c r="AK314" s="53">
        <v>7079.9</v>
      </c>
      <c r="AL314" s="91">
        <v>18.198685000000001</v>
      </c>
      <c r="AM314" s="82">
        <v>34186</v>
      </c>
      <c r="AN314" s="91">
        <v>35.43338</v>
      </c>
      <c r="AO314" s="77">
        <v>39894.539062999997</v>
      </c>
      <c r="AP314" s="91">
        <v>66.067993000000001</v>
      </c>
      <c r="AQ314" s="82">
        <v>2399.48999</v>
      </c>
      <c r="AR314" s="96">
        <v>49.701529999999998</v>
      </c>
      <c r="AS314" s="197">
        <v>1642.329956</v>
      </c>
      <c r="AT314" s="91">
        <v>24.083010000000002</v>
      </c>
      <c r="AU314" s="82">
        <v>49513.269530999998</v>
      </c>
      <c r="AV314" s="91">
        <v>45.381348000000003</v>
      </c>
      <c r="AW314" s="184">
        <v>878.63000499999998</v>
      </c>
      <c r="AX314" s="96">
        <v>44.107776999999999</v>
      </c>
      <c r="AY314" s="53">
        <v>3787.6000979999999</v>
      </c>
      <c r="AZ314" s="96">
        <v>21.293507000000002</v>
      </c>
      <c r="BA314" s="53">
        <v>11595</v>
      </c>
      <c r="BB314" s="91">
        <v>30.275639999999999</v>
      </c>
      <c r="BC314" s="82">
        <v>11600.900390999999</v>
      </c>
      <c r="BD314" s="91">
        <v>45.959999000000003</v>
      </c>
      <c r="BE314" s="82">
        <v>23035.099609000001</v>
      </c>
      <c r="BF314" s="96">
        <v>50.127170999999997</v>
      </c>
      <c r="BG314" s="197">
        <v>1400.21</v>
      </c>
      <c r="BH314" s="91">
        <v>59.704773000000003</v>
      </c>
      <c r="BI314" s="82">
        <v>8173.02</v>
      </c>
      <c r="BJ314" s="96">
        <v>33.205353000000002</v>
      </c>
      <c r="BK314" s="339">
        <v>116.475922</v>
      </c>
    </row>
    <row r="315" spans="1:63">
      <c r="A315" s="316">
        <v>300</v>
      </c>
      <c r="B315" s="310">
        <v>45658</v>
      </c>
      <c r="C315" s="53">
        <v>6040.53</v>
      </c>
      <c r="D315" s="96">
        <v>600.01501499999995</v>
      </c>
      <c r="E315" s="53">
        <v>44544.66</v>
      </c>
      <c r="F315" s="91">
        <v>443.15447999999998</v>
      </c>
      <c r="G315" s="82">
        <v>19627.439452999999</v>
      </c>
      <c r="H315" s="96">
        <v>521.51226799999995</v>
      </c>
      <c r="I315" s="53">
        <v>2287.6899410000001</v>
      </c>
      <c r="J315" s="91">
        <v>225.972916</v>
      </c>
      <c r="K315" s="115">
        <v>9.3623150000000006</v>
      </c>
      <c r="L315" s="107">
        <v>48.945751000000001</v>
      </c>
      <c r="M315" s="107">
        <v>119.170441</v>
      </c>
      <c r="N315" s="107">
        <v>46.290000999999997</v>
      </c>
      <c r="O315" s="96">
        <v>150.74044799999999</v>
      </c>
      <c r="P315" s="53">
        <v>59609.61039466659</v>
      </c>
      <c r="Q315" s="91">
        <v>144.88468900000001</v>
      </c>
      <c r="R315" s="115">
        <v>19.526644000000001</v>
      </c>
      <c r="S315" s="107">
        <v>37.279998999999997</v>
      </c>
      <c r="T315" s="96">
        <v>36.07</v>
      </c>
      <c r="U315" s="189">
        <v>8789.7000000000007</v>
      </c>
      <c r="V315" s="91">
        <v>24.610001</v>
      </c>
      <c r="W315" s="77">
        <v>126135</v>
      </c>
      <c r="X315" s="96">
        <v>25.33</v>
      </c>
      <c r="Y315" s="76">
        <v>25533.099609000001</v>
      </c>
      <c r="Z315" s="91">
        <v>41.220001000000003</v>
      </c>
      <c r="AA315" s="82">
        <v>3250.6010740000002</v>
      </c>
      <c r="AB315" s="96">
        <v>31.889999</v>
      </c>
      <c r="AC315" s="53">
        <v>7950.169922</v>
      </c>
      <c r="AD315" s="91">
        <v>38.630001</v>
      </c>
      <c r="AE315" s="82">
        <v>21732.050781000002</v>
      </c>
      <c r="AF315" s="96">
        <v>34.630001</v>
      </c>
      <c r="AG315" s="53">
        <v>20225.109375</v>
      </c>
      <c r="AH315" s="91">
        <v>16.5</v>
      </c>
      <c r="AI315" s="194">
        <v>77500.570000000007</v>
      </c>
      <c r="AJ315" s="96">
        <v>15.185373</v>
      </c>
      <c r="AK315" s="53">
        <v>7109.2</v>
      </c>
      <c r="AL315" s="91">
        <v>18.299999</v>
      </c>
      <c r="AM315" s="82">
        <v>36472</v>
      </c>
      <c r="AN315" s="91">
        <v>38.549999</v>
      </c>
      <c r="AO315" s="77">
        <v>39572.488280999998</v>
      </c>
      <c r="AP315" s="91">
        <v>68.309997999999993</v>
      </c>
      <c r="AQ315" s="82">
        <v>2517.3701169999999</v>
      </c>
      <c r="AR315" s="96">
        <v>53.970001000000003</v>
      </c>
      <c r="AS315" s="197">
        <v>1556.920044</v>
      </c>
      <c r="AT315" s="91">
        <v>23.42</v>
      </c>
      <c r="AU315" s="82">
        <v>51209.53125</v>
      </c>
      <c r="AV315" s="91">
        <v>48.98</v>
      </c>
      <c r="AW315" s="184">
        <v>921.94000200000005</v>
      </c>
      <c r="AX315" s="96">
        <v>46.349997999999999</v>
      </c>
      <c r="AY315" s="53">
        <v>3855.820068</v>
      </c>
      <c r="AZ315" s="96">
        <v>22.58</v>
      </c>
      <c r="BA315" s="53">
        <v>12368.900390999999</v>
      </c>
      <c r="BB315" s="91">
        <v>32.990001999999997</v>
      </c>
      <c r="BC315" s="82">
        <v>12597.089844</v>
      </c>
      <c r="BD315" s="91">
        <v>49.57</v>
      </c>
      <c r="BE315" s="82">
        <v>23525.410156000002</v>
      </c>
      <c r="BF315" s="96">
        <v>51.450001</v>
      </c>
      <c r="BG315" s="197">
        <v>1314.5</v>
      </c>
      <c r="BH315" s="91">
        <v>57.57</v>
      </c>
      <c r="BI315" s="82">
        <v>8673.9599999999991</v>
      </c>
      <c r="BJ315" s="96">
        <v>35.610000999999997</v>
      </c>
      <c r="BK315" s="339">
        <v>121.19000200000001</v>
      </c>
    </row>
    <row r="316" spans="1:63">
      <c r="A316" s="316">
        <v>301</v>
      </c>
      <c r="B316" s="310">
        <v>45689</v>
      </c>
      <c r="C316" s="53">
        <v>5954.5</v>
      </c>
      <c r="D316" s="96">
        <v>592.39794900000004</v>
      </c>
      <c r="E316" s="53">
        <v>43840.91</v>
      </c>
      <c r="F316" s="91">
        <v>436.333527</v>
      </c>
      <c r="G316" s="82">
        <v>18847.279297000001</v>
      </c>
      <c r="H316" s="96">
        <v>507.41332999999997</v>
      </c>
      <c r="I316" s="53">
        <v>2163.070068</v>
      </c>
      <c r="J316" s="91">
        <v>214.169388</v>
      </c>
      <c r="K316" s="115">
        <v>9.5598010000000002</v>
      </c>
      <c r="L316" s="107">
        <v>47.117114999999998</v>
      </c>
      <c r="M316" s="107">
        <v>113.401718</v>
      </c>
      <c r="N316" s="107">
        <v>45.75</v>
      </c>
      <c r="O316" s="96">
        <v>142.029877</v>
      </c>
      <c r="P316" s="53">
        <v>58469.507754561346</v>
      </c>
      <c r="Q316" s="91">
        <v>142.11360199999999</v>
      </c>
      <c r="R316" s="115">
        <v>19.875689999999999</v>
      </c>
      <c r="S316" s="107">
        <v>36.720001000000003</v>
      </c>
      <c r="T316" s="96">
        <v>34.709999000000003</v>
      </c>
      <c r="U316" s="189">
        <v>8403.9</v>
      </c>
      <c r="V316" s="91">
        <v>23.99</v>
      </c>
      <c r="W316" s="77">
        <v>122799</v>
      </c>
      <c r="X316" s="96">
        <v>24.110001</v>
      </c>
      <c r="Y316" s="76">
        <v>25393.5</v>
      </c>
      <c r="Z316" s="91">
        <v>41.23</v>
      </c>
      <c r="AA316" s="82">
        <v>3320.8969729999999</v>
      </c>
      <c r="AB316" s="96">
        <v>35.229999999999997</v>
      </c>
      <c r="AC316" s="53">
        <v>8111.6298829999996</v>
      </c>
      <c r="AD316" s="91">
        <v>39.540000999999997</v>
      </c>
      <c r="AE316" s="82">
        <v>22551.429688</v>
      </c>
      <c r="AF316" s="96">
        <v>36.07</v>
      </c>
      <c r="AG316" s="53">
        <v>22941.320313</v>
      </c>
      <c r="AH316" s="91">
        <v>17.59</v>
      </c>
      <c r="AI316" s="194">
        <v>73198.100000000006</v>
      </c>
      <c r="AJ316" s="96">
        <v>13.698097000000001</v>
      </c>
      <c r="AK316" s="53">
        <v>6270.6</v>
      </c>
      <c r="AL316" s="91">
        <v>15.96</v>
      </c>
      <c r="AM316" s="82">
        <v>38655</v>
      </c>
      <c r="AN316" s="91">
        <v>40.799999</v>
      </c>
      <c r="AO316" s="77">
        <v>37155.5</v>
      </c>
      <c r="AP316" s="91">
        <v>68.470000999999996</v>
      </c>
      <c r="AQ316" s="82">
        <v>2532.780029</v>
      </c>
      <c r="AR316" s="96">
        <v>54.669998</v>
      </c>
      <c r="AS316" s="197">
        <v>1574.6999510000001</v>
      </c>
      <c r="AT316" s="91">
        <v>23.67</v>
      </c>
      <c r="AU316" s="82">
        <v>52325.730469000002</v>
      </c>
      <c r="AV316" s="91">
        <v>50.52</v>
      </c>
      <c r="AW316" s="184">
        <v>921.919983</v>
      </c>
      <c r="AX316" s="96">
        <v>47.169998</v>
      </c>
      <c r="AY316" s="53">
        <v>3895.6999510000001</v>
      </c>
      <c r="AZ316" s="96">
        <v>23.25</v>
      </c>
      <c r="BA316" s="53">
        <v>13347.299805000001</v>
      </c>
      <c r="BB316" s="91">
        <v>36.080002</v>
      </c>
      <c r="BC316" s="82">
        <v>13004.480469</v>
      </c>
      <c r="BD316" s="91">
        <v>51.73</v>
      </c>
      <c r="BE316" s="82">
        <v>23053.179688</v>
      </c>
      <c r="BF316" s="96">
        <v>50.810001</v>
      </c>
      <c r="BG316" s="197">
        <v>1203.72</v>
      </c>
      <c r="BH316" s="91">
        <v>53.139999000000003</v>
      </c>
      <c r="BI316" s="82">
        <v>8809.74</v>
      </c>
      <c r="BJ316" s="96">
        <v>37.040000999999997</v>
      </c>
      <c r="BK316" s="339">
        <v>120.83000199999999</v>
      </c>
    </row>
    <row r="317" spans="1:63">
      <c r="A317" s="316">
        <v>302</v>
      </c>
      <c r="B317" s="335">
        <v>45717</v>
      </c>
      <c r="C317" s="53">
        <v>5611.85</v>
      </c>
      <c r="D317" s="96">
        <v>557.71227999999996</v>
      </c>
      <c r="E317" s="53">
        <v>42001.760000000002</v>
      </c>
      <c r="F317" s="91">
        <v>418.552887</v>
      </c>
      <c r="G317" s="82">
        <v>17299.289063</v>
      </c>
      <c r="H317" s="96">
        <v>468.22177099999999</v>
      </c>
      <c r="I317" s="53">
        <v>2011.910034</v>
      </c>
      <c r="J317" s="91">
        <v>199.04335</v>
      </c>
      <c r="K317" s="115">
        <v>9.5579339999999995</v>
      </c>
      <c r="L317" s="107">
        <v>44.384106000000003</v>
      </c>
      <c r="M317" s="107">
        <v>105.83961499999999</v>
      </c>
      <c r="N317" s="107">
        <v>43.98</v>
      </c>
      <c r="O317" s="96">
        <v>130.31947299999999</v>
      </c>
      <c r="P317" s="53">
        <v>54844.119047504035</v>
      </c>
      <c r="Q317" s="91">
        <v>133.30188000000001</v>
      </c>
      <c r="R317" s="115">
        <v>19.875689999999999</v>
      </c>
      <c r="S317" s="107">
        <v>34.57</v>
      </c>
      <c r="T317" s="96">
        <v>31.950001</v>
      </c>
      <c r="U317" s="189">
        <v>8053.2</v>
      </c>
      <c r="V317" s="91">
        <v>23.440000999999999</v>
      </c>
      <c r="W317" s="77">
        <v>130260</v>
      </c>
      <c r="X317" s="96">
        <v>25.85</v>
      </c>
      <c r="Y317" s="76">
        <v>24917.5</v>
      </c>
      <c r="Z317" s="91">
        <v>40.75</v>
      </c>
      <c r="AA317" s="82">
        <v>3335.7460940000001</v>
      </c>
      <c r="AB317" s="96">
        <v>35.840000000000003</v>
      </c>
      <c r="AC317" s="53">
        <v>7790.7099609999996</v>
      </c>
      <c r="AD317" s="91">
        <v>39.799999</v>
      </c>
      <c r="AE317" s="82">
        <v>22163.490234000001</v>
      </c>
      <c r="AF317" s="96">
        <v>37.080002</v>
      </c>
      <c r="AG317" s="53">
        <v>23119.580077999999</v>
      </c>
      <c r="AH317" s="91">
        <v>17.510000000000002</v>
      </c>
      <c r="AI317" s="194">
        <v>77414.92</v>
      </c>
      <c r="AJ317" s="96">
        <v>15.385595</v>
      </c>
      <c r="AK317" s="53">
        <v>6510.62</v>
      </c>
      <c r="AL317" s="91">
        <v>16.299999</v>
      </c>
      <c r="AM317" s="82">
        <v>38052</v>
      </c>
      <c r="AN317" s="91">
        <v>42.32</v>
      </c>
      <c r="AO317" s="77">
        <v>35617.558594000002</v>
      </c>
      <c r="AP317" s="91">
        <v>68.559997999999993</v>
      </c>
      <c r="AQ317" s="82">
        <v>2481.1201169999999</v>
      </c>
      <c r="AR317" s="96">
        <v>54.040000999999997</v>
      </c>
      <c r="AS317" s="197">
        <v>1513.650024</v>
      </c>
      <c r="AT317" s="91">
        <v>23.08</v>
      </c>
      <c r="AU317" s="82">
        <v>52484.429687999997</v>
      </c>
      <c r="AV317" s="91">
        <v>50.959999000000003</v>
      </c>
      <c r="AW317" s="184">
        <v>898.79998799999998</v>
      </c>
      <c r="AX317" s="96">
        <v>46.73</v>
      </c>
      <c r="AY317" s="53">
        <v>3972.429932</v>
      </c>
      <c r="AZ317" s="96">
        <v>23.76</v>
      </c>
      <c r="BA317" s="53">
        <v>13135.400390999999</v>
      </c>
      <c r="BB317" s="91">
        <v>38.060001</v>
      </c>
      <c r="BC317" s="82">
        <v>12598.120117</v>
      </c>
      <c r="BD317" s="91">
        <v>51.790000999999997</v>
      </c>
      <c r="BE317" s="82">
        <v>20695.900390999999</v>
      </c>
      <c r="BF317" s="96">
        <v>47.48</v>
      </c>
      <c r="BG317" s="197">
        <v>1158.0899999999999</v>
      </c>
      <c r="BH317" s="91">
        <v>51.959999000000003</v>
      </c>
      <c r="BI317" s="82">
        <v>8582.81</v>
      </c>
      <c r="BJ317" s="96">
        <v>37.470001000000003</v>
      </c>
      <c r="BK317" s="339">
        <v>116.389999</v>
      </c>
    </row>
    <row r="318" spans="1:63">
      <c r="A318" s="316">
        <v>303</v>
      </c>
      <c r="B318" s="310">
        <v>45748</v>
      </c>
      <c r="C318" s="53">
        <v>5569.06</v>
      </c>
      <c r="D318" s="96">
        <v>554.53997800000002</v>
      </c>
      <c r="E318" s="53">
        <v>40669.360000000001</v>
      </c>
      <c r="F318" s="91">
        <v>405.82943699999998</v>
      </c>
      <c r="G318" s="82">
        <v>17446.339843999998</v>
      </c>
      <c r="H318" s="96">
        <v>475.47000100000002</v>
      </c>
      <c r="I318" s="53">
        <v>1964.119995</v>
      </c>
      <c r="J318" s="91">
        <v>194.86000100000001</v>
      </c>
      <c r="K318" s="115">
        <v>9.5987390000000001</v>
      </c>
      <c r="L318" s="107">
        <v>43.189999</v>
      </c>
      <c r="M318" s="107">
        <v>103.58000199999999</v>
      </c>
      <c r="N318" s="107">
        <v>43</v>
      </c>
      <c r="O318" s="96">
        <v>129.770004</v>
      </c>
      <c r="P318" s="53">
        <v>54649.975249922951</v>
      </c>
      <c r="Q318" s="91">
        <v>132.83000200000001</v>
      </c>
      <c r="R318" s="115">
        <v>20.549999</v>
      </c>
      <c r="S318" s="107">
        <v>34.799999</v>
      </c>
      <c r="T318" s="96">
        <v>31.99</v>
      </c>
      <c r="U318" s="189">
        <v>8341</v>
      </c>
      <c r="V318" s="91">
        <v>24.67</v>
      </c>
      <c r="W318" s="77">
        <v>135067</v>
      </c>
      <c r="X318" s="96">
        <v>27.040001</v>
      </c>
      <c r="Y318" s="76">
        <v>24710.5</v>
      </c>
      <c r="Z318" s="91">
        <v>42.450001</v>
      </c>
      <c r="AA318" s="82">
        <v>3279.0310060000002</v>
      </c>
      <c r="AB318" s="96">
        <v>33.860000999999997</v>
      </c>
      <c r="AC318" s="53">
        <v>7593.8701170000004</v>
      </c>
      <c r="AD318" s="91">
        <v>41.040000999999997</v>
      </c>
      <c r="AE318" s="82">
        <v>22496.980468999998</v>
      </c>
      <c r="AF318" s="96">
        <v>39.490001999999997</v>
      </c>
      <c r="AG318" s="53">
        <v>22119.410156000002</v>
      </c>
      <c r="AH318" s="91">
        <v>17.52</v>
      </c>
      <c r="AI318" s="194">
        <v>80242.240000000005</v>
      </c>
      <c r="AJ318" s="96">
        <v>15.541695000000001</v>
      </c>
      <c r="AK318" s="53">
        <v>6766.79</v>
      </c>
      <c r="AL318" s="91">
        <v>17.309999000000001</v>
      </c>
      <c r="AM318" s="82">
        <v>37605</v>
      </c>
      <c r="AN318" s="91">
        <v>44.209999000000003</v>
      </c>
      <c r="AO318" s="77">
        <v>36045.378905999998</v>
      </c>
      <c r="AP318" s="91">
        <v>71.430000000000007</v>
      </c>
      <c r="AQ318" s="82">
        <v>2556.610107</v>
      </c>
      <c r="AR318" s="96">
        <v>56.189999</v>
      </c>
      <c r="AS318" s="197">
        <v>1540.219971</v>
      </c>
      <c r="AT318" s="91">
        <v>24.17</v>
      </c>
      <c r="AU318" s="82">
        <v>56259.28125</v>
      </c>
      <c r="AV318" s="91">
        <v>56.970001000000003</v>
      </c>
      <c r="AW318" s="184">
        <v>877.89001499999995</v>
      </c>
      <c r="AX318" s="96">
        <v>48.849997999999999</v>
      </c>
      <c r="AY318" s="53">
        <v>3832.51001</v>
      </c>
      <c r="AZ318" s="96">
        <v>24.33</v>
      </c>
      <c r="BA318" s="53">
        <v>13287.799805000001</v>
      </c>
      <c r="BB318" s="91">
        <v>40.599997999999999</v>
      </c>
      <c r="BC318" s="82">
        <v>12116.980469</v>
      </c>
      <c r="BD318" s="91">
        <v>53.860000999999997</v>
      </c>
      <c r="BE318" s="82">
        <v>20235.029297000001</v>
      </c>
      <c r="BF318" s="96">
        <v>47.48</v>
      </c>
      <c r="BG318" s="197">
        <v>1197.26</v>
      </c>
      <c r="BH318" s="91">
        <v>54.82</v>
      </c>
      <c r="BI318" s="82">
        <v>8494.85</v>
      </c>
      <c r="BJ318" s="96">
        <v>38.099997999999999</v>
      </c>
      <c r="BK318" s="339">
        <v>116.989998</v>
      </c>
    </row>
    <row r="319" spans="1:63">
      <c r="A319" s="316">
        <v>304</v>
      </c>
      <c r="B319" s="310">
        <v>45778</v>
      </c>
      <c r="C319" s="53">
        <v>5911.69</v>
      </c>
      <c r="D319" s="96">
        <v>589.39001499999995</v>
      </c>
      <c r="E319" s="53">
        <v>42270.07</v>
      </c>
      <c r="F319" s="91">
        <v>422.52847300000002</v>
      </c>
      <c r="G319" s="82">
        <v>19113.769531000002</v>
      </c>
      <c r="H319" s="96">
        <v>519.10998500000005</v>
      </c>
      <c r="I319" s="53">
        <v>2066.290039</v>
      </c>
      <c r="J319" s="91">
        <v>205.070007</v>
      </c>
      <c r="K319" s="115">
        <v>9.5289350000000006</v>
      </c>
      <c r="L319" s="107">
        <v>45.32</v>
      </c>
      <c r="M319" s="107">
        <v>109.32</v>
      </c>
      <c r="N319" s="107">
        <v>45.119999</v>
      </c>
      <c r="O319" s="96">
        <v>139.13999899999999</v>
      </c>
      <c r="P319" s="53">
        <v>58105.967550514055</v>
      </c>
      <c r="Q319" s="91">
        <v>141.229996</v>
      </c>
      <c r="R319" s="115">
        <v>21.5</v>
      </c>
      <c r="S319" s="107">
        <v>37.279998999999997</v>
      </c>
      <c r="T319" s="96">
        <v>34.240001999999997</v>
      </c>
      <c r="U319" s="189">
        <v>8660.2999999999993</v>
      </c>
      <c r="V319" s="91">
        <v>25.809999000000001</v>
      </c>
      <c r="W319" s="77">
        <v>137027</v>
      </c>
      <c r="X319" s="96">
        <v>27.209999</v>
      </c>
      <c r="Y319" s="76">
        <v>25795.599999999999</v>
      </c>
      <c r="Z319" s="91">
        <v>44.959999000000003</v>
      </c>
      <c r="AA319" s="82">
        <v>3347.4870609999998</v>
      </c>
      <c r="AB319" s="96">
        <v>35</v>
      </c>
      <c r="AC319" s="53">
        <v>7751.8901370000003</v>
      </c>
      <c r="AD319" s="91">
        <v>42.490001999999997</v>
      </c>
      <c r="AE319" s="82">
        <v>23997.480468999998</v>
      </c>
      <c r="AF319" s="96">
        <v>41.970001000000003</v>
      </c>
      <c r="AG319" s="53">
        <v>23289.769531000002</v>
      </c>
      <c r="AH319" s="91">
        <v>18.940000999999999</v>
      </c>
      <c r="AI319" s="194">
        <v>81451.009999999995</v>
      </c>
      <c r="AJ319" s="96">
        <v>15.970969999999999</v>
      </c>
      <c r="AK319" s="53">
        <v>7175.82</v>
      </c>
      <c r="AL319" s="91">
        <v>18.879999000000002</v>
      </c>
      <c r="AM319" s="82">
        <v>40087</v>
      </c>
      <c r="AN319" s="91">
        <v>47.77</v>
      </c>
      <c r="AO319" s="77">
        <v>37965.101562999997</v>
      </c>
      <c r="AP319" s="91">
        <v>74.120002999999997</v>
      </c>
      <c r="AQ319" s="82">
        <v>2697.669922</v>
      </c>
      <c r="AR319" s="96">
        <v>60.630001</v>
      </c>
      <c r="AS319" s="197">
        <v>1508.349976</v>
      </c>
      <c r="AT319" s="91">
        <v>23.959999</v>
      </c>
      <c r="AU319" s="82">
        <v>57841.691405999998</v>
      </c>
      <c r="AV319" s="91">
        <v>60.169998</v>
      </c>
      <c r="AW319" s="184">
        <v>922.92999299999997</v>
      </c>
      <c r="AX319" s="96">
        <v>52.849997999999999</v>
      </c>
      <c r="AY319" s="53">
        <v>3894.610107</v>
      </c>
      <c r="AZ319" s="96">
        <v>25.74</v>
      </c>
      <c r="BA319" s="53">
        <v>14152.200194999999</v>
      </c>
      <c r="BB319" s="91">
        <v>43.290000999999997</v>
      </c>
      <c r="BC319" s="82">
        <v>12227.080078000001</v>
      </c>
      <c r="BD319" s="91">
        <v>55.18</v>
      </c>
      <c r="BE319" s="82">
        <v>21347.300781000002</v>
      </c>
      <c r="BF319" s="96">
        <v>52.380001</v>
      </c>
      <c r="BG319" s="197">
        <v>1149.18</v>
      </c>
      <c r="BH319" s="91">
        <v>53.389999000000003</v>
      </c>
      <c r="BI319" s="82">
        <v>8772.3799999999992</v>
      </c>
      <c r="BJ319" s="96">
        <v>39.919998</v>
      </c>
      <c r="BK319" s="339">
        <v>123.650002</v>
      </c>
    </row>
    <row r="320" spans="1:63">
      <c r="A320" s="316">
        <v>305</v>
      </c>
      <c r="B320" s="326">
        <v>45809</v>
      </c>
      <c r="C320" s="53">
        <v>6000.36</v>
      </c>
      <c r="D320" s="96">
        <v>599.14001499999995</v>
      </c>
      <c r="E320" s="53">
        <v>42762.87</v>
      </c>
      <c r="F320" s="91">
        <v>428.38000499999998</v>
      </c>
      <c r="G320" s="82">
        <v>19529.949218999998</v>
      </c>
      <c r="H320" s="96">
        <v>529.919983</v>
      </c>
      <c r="I320" s="53">
        <v>2132.25</v>
      </c>
      <c r="J320" s="91">
        <v>211.89999399999999</v>
      </c>
      <c r="K320" s="115">
        <v>9.52</v>
      </c>
      <c r="L320" s="107">
        <v>46</v>
      </c>
      <c r="M320" s="107">
        <v>111.610001</v>
      </c>
      <c r="N320" s="107">
        <v>45.939999</v>
      </c>
      <c r="O320" s="96">
        <v>143.14999399999999</v>
      </c>
      <c r="P320" s="53">
        <v>59089.279936501523</v>
      </c>
      <c r="Q320" s="91">
        <v>143.61999499999999</v>
      </c>
      <c r="R320" s="115">
        <v>21.83</v>
      </c>
      <c r="S320" s="107">
        <v>38.200001</v>
      </c>
      <c r="T320" s="96">
        <v>35.110000999999997</v>
      </c>
      <c r="U320" s="189">
        <v>8741.9</v>
      </c>
      <c r="V320" s="91">
        <v>26.370000999999998</v>
      </c>
      <c r="W320" s="77">
        <v>136102</v>
      </c>
      <c r="X320" s="96">
        <v>27.719999000000001</v>
      </c>
      <c r="Y320" s="76">
        <v>26175.1</v>
      </c>
      <c r="Z320" s="91">
        <v>45.389999000000003</v>
      </c>
      <c r="AA320" s="82">
        <v>3385.3579100000002</v>
      </c>
      <c r="AB320" s="96">
        <v>36.590000000000003</v>
      </c>
      <c r="AC320" s="53">
        <v>7804.8701170000004</v>
      </c>
      <c r="AD320" s="91">
        <v>43.040000999999997</v>
      </c>
      <c r="AE320" s="82">
        <v>24304.460938</v>
      </c>
      <c r="AF320" s="96">
        <v>42.52</v>
      </c>
      <c r="AG320" s="53">
        <v>23792.539063</v>
      </c>
      <c r="AH320" s="91">
        <v>19.549999</v>
      </c>
      <c r="AI320" s="194">
        <v>82188.990000000005</v>
      </c>
      <c r="AJ320" s="96">
        <v>16.43</v>
      </c>
      <c r="AK320" s="53">
        <v>7108.27</v>
      </c>
      <c r="AL320" s="91">
        <v>18.510000000000002</v>
      </c>
      <c r="AM320" s="82">
        <v>40602</v>
      </c>
      <c r="AN320" s="91">
        <v>48.299999</v>
      </c>
      <c r="AO320" s="77">
        <v>37741.609375</v>
      </c>
      <c r="AP320" s="91">
        <v>73.819999999999993</v>
      </c>
      <c r="AQ320" s="82">
        <v>2812.0500489999999</v>
      </c>
      <c r="AR320" s="96">
        <v>65.569999999999993</v>
      </c>
      <c r="AS320" s="197">
        <v>1516.790039</v>
      </c>
      <c r="AT320" s="91">
        <v>24.25</v>
      </c>
      <c r="AU320" s="82">
        <v>58061.410155999998</v>
      </c>
      <c r="AV320" s="91">
        <v>61.240001999999997</v>
      </c>
      <c r="AW320" s="184">
        <v>929.92999299999997</v>
      </c>
      <c r="AX320" s="96">
        <v>53.630001</v>
      </c>
      <c r="AY320" s="53">
        <v>3934.290039</v>
      </c>
      <c r="AZ320" s="96">
        <v>26.309999000000001</v>
      </c>
      <c r="BA320" s="53">
        <v>14247.599609000001</v>
      </c>
      <c r="BB320" s="91">
        <v>43.639999000000003</v>
      </c>
      <c r="BC320" s="82">
        <v>12366.169921999999</v>
      </c>
      <c r="BD320" s="91">
        <v>55.639999000000003</v>
      </c>
      <c r="BE320" s="82">
        <v>21660.660156000002</v>
      </c>
      <c r="BF320" s="96">
        <v>54.110000999999997</v>
      </c>
      <c r="BG320" s="197">
        <v>1136.43</v>
      </c>
      <c r="BH320" s="91">
        <v>53.310001</v>
      </c>
      <c r="BI320" s="82">
        <v>8841.0400000000009</v>
      </c>
      <c r="BJ320" s="96">
        <v>40.349997999999999</v>
      </c>
      <c r="BK320" s="339">
        <v>125.760002</v>
      </c>
    </row>
    <row r="321" spans="1:63" ht="1.75" customHeight="1" thickBot="1">
      <c r="A321" s="316"/>
      <c r="B321" s="310"/>
      <c r="C321" s="53"/>
      <c r="D321" s="96"/>
      <c r="E321" s="53"/>
      <c r="F321" s="91"/>
      <c r="G321" s="82"/>
      <c r="H321" s="96"/>
      <c r="I321" s="53"/>
      <c r="J321" s="91"/>
      <c r="K321" s="115"/>
      <c r="L321" s="107"/>
      <c r="M321" s="107"/>
      <c r="N321" s="107"/>
      <c r="O321" s="96"/>
      <c r="P321" s="53"/>
      <c r="Q321" s="91"/>
      <c r="R321" s="115"/>
      <c r="S321" s="107"/>
      <c r="T321" s="96"/>
      <c r="U321" s="189"/>
      <c r="V321" s="91"/>
      <c r="W321" s="77"/>
      <c r="X321" s="96"/>
      <c r="Y321" s="76" t="s">
        <v>193</v>
      </c>
      <c r="Z321" s="91"/>
      <c r="AA321" s="82"/>
      <c r="AB321" s="96"/>
      <c r="AC321" s="53"/>
      <c r="AD321" s="91"/>
      <c r="AE321" s="82"/>
      <c r="AF321" s="96"/>
      <c r="AG321" s="53" t="s">
        <v>193</v>
      </c>
      <c r="AH321" s="91"/>
      <c r="AI321" s="194"/>
      <c r="AJ321" s="96"/>
      <c r="AK321" s="53"/>
      <c r="AL321" s="91"/>
      <c r="AM321" s="82"/>
      <c r="AN321" s="91"/>
      <c r="AO321" s="77"/>
      <c r="AP321" s="91"/>
      <c r="AQ321" s="82" t="s">
        <v>193</v>
      </c>
      <c r="AR321" s="96"/>
      <c r="AS321" s="197"/>
      <c r="AT321" s="91"/>
      <c r="AU321" s="82"/>
      <c r="AV321" s="91"/>
      <c r="AW321" s="184"/>
      <c r="AX321" s="96"/>
      <c r="AY321" s="53"/>
      <c r="AZ321" s="96"/>
      <c r="BA321" s="53"/>
      <c r="BB321" s="91"/>
      <c r="BC321" s="82"/>
      <c r="BD321" s="91"/>
      <c r="BE321" s="82" t="s">
        <v>193</v>
      </c>
      <c r="BF321" s="96"/>
      <c r="BG321" s="197"/>
      <c r="BH321" s="91"/>
      <c r="BI321" s="82"/>
      <c r="BJ321" s="96"/>
      <c r="BK321" s="339"/>
    </row>
    <row r="322" spans="1:63" hidden="1">
      <c r="A322" s="316"/>
      <c r="B322" s="310"/>
      <c r="C322" s="53"/>
      <c r="D322" s="96"/>
      <c r="E322" s="53"/>
      <c r="F322" s="91"/>
      <c r="G322" s="82"/>
      <c r="H322" s="96"/>
      <c r="I322" s="53"/>
      <c r="J322" s="91"/>
      <c r="K322" s="115"/>
      <c r="L322" s="107"/>
      <c r="M322" s="107"/>
      <c r="N322" s="107"/>
      <c r="O322" s="96"/>
      <c r="P322" s="53"/>
      <c r="Q322" s="91"/>
      <c r="R322" s="115"/>
      <c r="S322" s="107"/>
      <c r="T322" s="96"/>
      <c r="U322" s="189"/>
      <c r="V322" s="91"/>
      <c r="W322" s="77"/>
      <c r="X322" s="96"/>
      <c r="Y322" s="76" t="s">
        <v>193</v>
      </c>
      <c r="Z322" s="91"/>
      <c r="AA322" s="82"/>
      <c r="AB322" s="96"/>
      <c r="AC322" s="53"/>
      <c r="AD322" s="91"/>
      <c r="AE322" s="82"/>
      <c r="AF322" s="96"/>
      <c r="AG322" s="53" t="s">
        <v>193</v>
      </c>
      <c r="AH322" s="91"/>
      <c r="AI322" s="194"/>
      <c r="AJ322" s="96"/>
      <c r="AK322" s="53"/>
      <c r="AL322" s="91"/>
      <c r="AM322" s="82"/>
      <c r="AN322" s="91"/>
      <c r="AO322" s="77"/>
      <c r="AP322" s="91"/>
      <c r="AQ322" s="82" t="s">
        <v>193</v>
      </c>
      <c r="AR322" s="96"/>
      <c r="AS322" s="197"/>
      <c r="AT322" s="91"/>
      <c r="AU322" s="82"/>
      <c r="AV322" s="91"/>
      <c r="AW322" s="184"/>
      <c r="AX322" s="96"/>
      <c r="AY322" s="53"/>
      <c r="AZ322" s="96"/>
      <c r="BA322" s="53"/>
      <c r="BB322" s="91"/>
      <c r="BC322" s="82"/>
      <c r="BD322" s="91"/>
      <c r="BE322" s="82" t="s">
        <v>193</v>
      </c>
      <c r="BF322" s="96"/>
      <c r="BG322" s="197"/>
      <c r="BH322" s="91"/>
      <c r="BI322" s="82"/>
      <c r="BJ322" s="96"/>
      <c r="BK322" s="339"/>
    </row>
    <row r="323" spans="1:63" ht="12" hidden="1" thickBot="1">
      <c r="A323" s="316"/>
      <c r="B323" s="310"/>
      <c r="C323" s="53"/>
      <c r="D323" s="96"/>
      <c r="E323" s="53"/>
      <c r="F323" s="91"/>
      <c r="G323" s="82"/>
      <c r="H323" s="96"/>
      <c r="I323" s="53"/>
      <c r="J323" s="91"/>
      <c r="K323" s="115"/>
      <c r="L323" s="107"/>
      <c r="M323" s="107"/>
      <c r="N323" s="107"/>
      <c r="O323" s="96"/>
      <c r="P323" s="53"/>
      <c r="Q323" s="91"/>
      <c r="R323" s="115"/>
      <c r="S323" s="107"/>
      <c r="T323" s="96"/>
      <c r="U323" s="189"/>
      <c r="V323" s="91"/>
      <c r="W323" s="77"/>
      <c r="X323" s="96"/>
      <c r="Y323" s="76" t="s">
        <v>193</v>
      </c>
      <c r="Z323" s="91"/>
      <c r="AA323" s="82"/>
      <c r="AB323" s="96"/>
      <c r="AC323" s="53"/>
      <c r="AD323" s="91"/>
      <c r="AE323" s="82"/>
      <c r="AF323" s="96"/>
      <c r="AG323" s="53" t="s">
        <v>193</v>
      </c>
      <c r="AH323" s="91"/>
      <c r="AI323" s="194"/>
      <c r="AJ323" s="96"/>
      <c r="AK323" s="53"/>
      <c r="AL323" s="91"/>
      <c r="AM323" s="82"/>
      <c r="AN323" s="91"/>
      <c r="AO323" s="77"/>
      <c r="AP323" s="91"/>
      <c r="AQ323" s="82" t="s">
        <v>193</v>
      </c>
      <c r="AR323" s="96"/>
      <c r="AS323" s="197"/>
      <c r="AT323" s="91"/>
      <c r="AU323" s="82"/>
      <c r="AV323" s="91"/>
      <c r="AW323" s="184"/>
      <c r="AX323" s="96"/>
      <c r="AY323" s="53"/>
      <c r="AZ323" s="96"/>
      <c r="BA323" s="53"/>
      <c r="BB323" s="91"/>
      <c r="BC323" s="82"/>
      <c r="BD323" s="91"/>
      <c r="BE323" s="82" t="s">
        <v>193</v>
      </c>
      <c r="BF323" s="96"/>
      <c r="BG323" s="197"/>
      <c r="BH323" s="91"/>
      <c r="BI323" s="82"/>
      <c r="BJ323" s="96"/>
      <c r="BK323" s="339"/>
    </row>
    <row r="324" spans="1:63" ht="12" hidden="1" thickBot="1">
      <c r="A324" s="316"/>
      <c r="B324" s="310"/>
      <c r="C324" s="53"/>
      <c r="D324" s="96"/>
      <c r="E324" s="53"/>
      <c r="F324" s="91"/>
      <c r="G324" s="82"/>
      <c r="H324" s="96"/>
      <c r="I324" s="53"/>
      <c r="J324" s="91"/>
      <c r="K324" s="115"/>
      <c r="L324" s="107"/>
      <c r="M324" s="107"/>
      <c r="N324" s="107"/>
      <c r="O324" s="96"/>
      <c r="P324" s="53"/>
      <c r="Q324" s="91"/>
      <c r="R324" s="115"/>
      <c r="S324" s="107"/>
      <c r="T324" s="96"/>
      <c r="U324" s="189"/>
      <c r="V324" s="91"/>
      <c r="W324" s="77"/>
      <c r="X324" s="96"/>
      <c r="Y324" s="76" t="s">
        <v>193</v>
      </c>
      <c r="Z324" s="91"/>
      <c r="AA324" s="82"/>
      <c r="AB324" s="96"/>
      <c r="AC324" s="53"/>
      <c r="AD324" s="91"/>
      <c r="AE324" s="82"/>
      <c r="AF324" s="96"/>
      <c r="AG324" s="53" t="s">
        <v>193</v>
      </c>
      <c r="AH324" s="91"/>
      <c r="AI324" s="194"/>
      <c r="AJ324" s="96"/>
      <c r="AK324" s="53"/>
      <c r="AL324" s="91"/>
      <c r="AM324" s="82"/>
      <c r="AN324" s="91"/>
      <c r="AO324" s="77"/>
      <c r="AP324" s="91"/>
      <c r="AQ324" s="82" t="s">
        <v>193</v>
      </c>
      <c r="AR324" s="96"/>
      <c r="AS324" s="197"/>
      <c r="AT324" s="91"/>
      <c r="AU324" s="82"/>
      <c r="AV324" s="91"/>
      <c r="AW324" s="184"/>
      <c r="AX324" s="96"/>
      <c r="AY324" s="53"/>
      <c r="AZ324" s="96"/>
      <c r="BA324" s="53"/>
      <c r="BB324" s="91"/>
      <c r="BC324" s="82"/>
      <c r="BD324" s="91"/>
      <c r="BE324" s="82" t="s">
        <v>193</v>
      </c>
      <c r="BF324" s="96"/>
      <c r="BG324" s="197"/>
      <c r="BH324" s="91"/>
      <c r="BI324" s="82"/>
      <c r="BJ324" s="96"/>
      <c r="BK324" s="339"/>
    </row>
    <row r="325" spans="1:63" ht="12" hidden="1" thickBot="1">
      <c r="A325" s="316"/>
      <c r="B325" s="310"/>
      <c r="C325" s="53"/>
      <c r="D325" s="96"/>
      <c r="E325" s="53"/>
      <c r="F325" s="91"/>
      <c r="G325" s="82"/>
      <c r="H325" s="96"/>
      <c r="I325" s="53"/>
      <c r="J325" s="91"/>
      <c r="K325" s="115"/>
      <c r="L325" s="107"/>
      <c r="M325" s="107"/>
      <c r="N325" s="107"/>
      <c r="O325" s="96"/>
      <c r="P325" s="53"/>
      <c r="Q325" s="91"/>
      <c r="R325" s="115"/>
      <c r="S325" s="107"/>
      <c r="T325" s="96"/>
      <c r="U325" s="189"/>
      <c r="V325" s="91"/>
      <c r="W325" s="77"/>
      <c r="X325" s="96"/>
      <c r="Y325" s="76" t="s">
        <v>193</v>
      </c>
      <c r="Z325" s="91"/>
      <c r="AA325" s="82"/>
      <c r="AB325" s="96"/>
      <c r="AC325" s="53"/>
      <c r="AD325" s="91"/>
      <c r="AE325" s="82"/>
      <c r="AF325" s="96"/>
      <c r="AG325" s="53" t="s">
        <v>193</v>
      </c>
      <c r="AH325" s="91"/>
      <c r="AI325" s="194"/>
      <c r="AJ325" s="96"/>
      <c r="AK325" s="53"/>
      <c r="AL325" s="91"/>
      <c r="AM325" s="82"/>
      <c r="AN325" s="91"/>
      <c r="AO325" s="77"/>
      <c r="AP325" s="91"/>
      <c r="AQ325" s="82" t="s">
        <v>193</v>
      </c>
      <c r="AR325" s="96"/>
      <c r="AS325" s="197"/>
      <c r="AT325" s="91"/>
      <c r="AU325" s="82"/>
      <c r="AV325" s="91"/>
      <c r="AW325" s="184"/>
      <c r="AX325" s="96"/>
      <c r="AY325" s="53"/>
      <c r="AZ325" s="96"/>
      <c r="BA325" s="53"/>
      <c r="BB325" s="91"/>
      <c r="BC325" s="82"/>
      <c r="BD325" s="91"/>
      <c r="BE325" s="82" t="s">
        <v>193</v>
      </c>
      <c r="BF325" s="96"/>
      <c r="BG325" s="197"/>
      <c r="BH325" s="91"/>
      <c r="BI325" s="82"/>
      <c r="BJ325" s="96"/>
      <c r="BK325" s="339"/>
    </row>
    <row r="326" spans="1:63" ht="12" hidden="1" thickBot="1">
      <c r="A326" s="316"/>
      <c r="B326" s="310"/>
      <c r="C326" s="53"/>
      <c r="D326" s="96"/>
      <c r="E326" s="53"/>
      <c r="F326" s="91"/>
      <c r="G326" s="82"/>
      <c r="H326" s="96"/>
      <c r="I326" s="53"/>
      <c r="J326" s="91"/>
      <c r="K326" s="115"/>
      <c r="L326" s="107"/>
      <c r="M326" s="107"/>
      <c r="N326" s="107"/>
      <c r="O326" s="96"/>
      <c r="P326" s="53"/>
      <c r="Q326" s="91"/>
      <c r="R326" s="115"/>
      <c r="S326" s="107"/>
      <c r="T326" s="96"/>
      <c r="U326" s="189"/>
      <c r="V326" s="91"/>
      <c r="W326" s="77"/>
      <c r="X326" s="96"/>
      <c r="Y326" s="76" t="s">
        <v>193</v>
      </c>
      <c r="Z326" s="91"/>
      <c r="AA326" s="82"/>
      <c r="AB326" s="96"/>
      <c r="AC326" s="53"/>
      <c r="AD326" s="91"/>
      <c r="AE326" s="82"/>
      <c r="AF326" s="96"/>
      <c r="AG326" s="53" t="s">
        <v>193</v>
      </c>
      <c r="AH326" s="91"/>
      <c r="AI326" s="194"/>
      <c r="AJ326" s="96"/>
      <c r="AK326" s="53"/>
      <c r="AL326" s="91"/>
      <c r="AM326" s="82"/>
      <c r="AN326" s="91"/>
      <c r="AO326" s="77"/>
      <c r="AP326" s="91"/>
      <c r="AQ326" s="82" t="s">
        <v>193</v>
      </c>
      <c r="AR326" s="96"/>
      <c r="AS326" s="197"/>
      <c r="AT326" s="91"/>
      <c r="AU326" s="82"/>
      <c r="AV326" s="91"/>
      <c r="AW326" s="184"/>
      <c r="AX326" s="96"/>
      <c r="AY326" s="53"/>
      <c r="AZ326" s="96"/>
      <c r="BA326" s="53"/>
      <c r="BB326" s="91"/>
      <c r="BC326" s="82"/>
      <c r="BD326" s="91"/>
      <c r="BE326" s="82" t="s">
        <v>193</v>
      </c>
      <c r="BF326" s="96"/>
      <c r="BG326" s="197"/>
      <c r="BH326" s="91"/>
      <c r="BI326" s="82"/>
      <c r="BJ326" s="96"/>
      <c r="BK326" s="339"/>
    </row>
    <row r="327" spans="1:63" ht="12" hidden="1" thickBot="1">
      <c r="A327" s="316"/>
      <c r="B327" s="310"/>
      <c r="C327" s="53"/>
      <c r="D327" s="96"/>
      <c r="E327" s="53"/>
      <c r="F327" s="91"/>
      <c r="G327" s="82"/>
      <c r="H327" s="96"/>
      <c r="I327" s="53"/>
      <c r="J327" s="91"/>
      <c r="K327" s="115"/>
      <c r="L327" s="107"/>
      <c r="M327" s="107"/>
      <c r="N327" s="107"/>
      <c r="O327" s="96"/>
      <c r="P327" s="53"/>
      <c r="Q327" s="91"/>
      <c r="R327" s="115"/>
      <c r="S327" s="107"/>
      <c r="T327" s="96"/>
      <c r="U327" s="189"/>
      <c r="V327" s="91"/>
      <c r="W327" s="77"/>
      <c r="X327" s="96"/>
      <c r="Y327" s="76" t="s">
        <v>193</v>
      </c>
      <c r="Z327" s="91"/>
      <c r="AA327" s="82"/>
      <c r="AB327" s="96"/>
      <c r="AC327" s="53"/>
      <c r="AD327" s="91"/>
      <c r="AE327" s="82"/>
      <c r="AF327" s="96"/>
      <c r="AG327" s="53" t="s">
        <v>193</v>
      </c>
      <c r="AH327" s="91"/>
      <c r="AI327" s="194"/>
      <c r="AJ327" s="96"/>
      <c r="AK327" s="53"/>
      <c r="AL327" s="91"/>
      <c r="AM327" s="82"/>
      <c r="AN327" s="91"/>
      <c r="AO327" s="77"/>
      <c r="AP327" s="91"/>
      <c r="AQ327" s="82" t="s">
        <v>193</v>
      </c>
      <c r="AR327" s="96"/>
      <c r="AS327" s="197"/>
      <c r="AT327" s="91"/>
      <c r="AU327" s="82"/>
      <c r="AV327" s="91"/>
      <c r="AW327" s="184"/>
      <c r="AX327" s="96"/>
      <c r="AY327" s="53"/>
      <c r="AZ327" s="96"/>
      <c r="BA327" s="53"/>
      <c r="BB327" s="91"/>
      <c r="BC327" s="82"/>
      <c r="BD327" s="91"/>
      <c r="BE327" s="82" t="s">
        <v>193</v>
      </c>
      <c r="BF327" s="96"/>
      <c r="BG327" s="197"/>
      <c r="BH327" s="91"/>
      <c r="BI327" s="82"/>
      <c r="BJ327" s="96"/>
      <c r="BK327" s="339"/>
    </row>
    <row r="328" spans="1:63" ht="12" hidden="1" thickBot="1">
      <c r="A328" s="316"/>
      <c r="B328" s="310"/>
      <c r="C328" s="53"/>
      <c r="D328" s="96"/>
      <c r="E328" s="53"/>
      <c r="F328" s="91"/>
      <c r="G328" s="82"/>
      <c r="H328" s="96"/>
      <c r="I328" s="53"/>
      <c r="J328" s="91"/>
      <c r="K328" s="115"/>
      <c r="L328" s="107"/>
      <c r="M328" s="107"/>
      <c r="N328" s="107"/>
      <c r="O328" s="96"/>
      <c r="P328" s="53"/>
      <c r="Q328" s="91"/>
      <c r="R328" s="115"/>
      <c r="S328" s="107"/>
      <c r="T328" s="96"/>
      <c r="U328" s="189"/>
      <c r="V328" s="91"/>
      <c r="W328" s="77"/>
      <c r="X328" s="96"/>
      <c r="Y328" s="76" t="s">
        <v>193</v>
      </c>
      <c r="Z328" s="91"/>
      <c r="AA328" s="82"/>
      <c r="AB328" s="96"/>
      <c r="AC328" s="53"/>
      <c r="AD328" s="91"/>
      <c r="AE328" s="82"/>
      <c r="AF328" s="96"/>
      <c r="AG328" s="53" t="s">
        <v>193</v>
      </c>
      <c r="AH328" s="91"/>
      <c r="AI328" s="194"/>
      <c r="AJ328" s="96"/>
      <c r="AK328" s="53"/>
      <c r="AL328" s="91"/>
      <c r="AM328" s="82"/>
      <c r="AN328" s="91"/>
      <c r="AO328" s="77"/>
      <c r="AP328" s="91"/>
      <c r="AQ328" s="82" t="s">
        <v>193</v>
      </c>
      <c r="AR328" s="96"/>
      <c r="AS328" s="197"/>
      <c r="AT328" s="91"/>
      <c r="AU328" s="82"/>
      <c r="AV328" s="91"/>
      <c r="AW328" s="184"/>
      <c r="AX328" s="96"/>
      <c r="AY328" s="53"/>
      <c r="AZ328" s="96"/>
      <c r="BA328" s="53"/>
      <c r="BB328" s="91"/>
      <c r="BC328" s="82"/>
      <c r="BD328" s="91"/>
      <c r="BE328" s="82" t="s">
        <v>193</v>
      </c>
      <c r="BF328" s="96"/>
      <c r="BG328" s="197"/>
      <c r="BH328" s="91"/>
      <c r="BI328" s="82"/>
      <c r="BJ328" s="96"/>
      <c r="BK328" s="339"/>
    </row>
    <row r="329" spans="1:63" ht="12" hidden="1" thickBot="1">
      <c r="A329" s="316"/>
      <c r="B329" s="310"/>
      <c r="C329" s="53"/>
      <c r="D329" s="96"/>
      <c r="E329" s="53"/>
      <c r="F329" s="91"/>
      <c r="G329" s="82"/>
      <c r="H329" s="96"/>
      <c r="I329" s="53"/>
      <c r="J329" s="91"/>
      <c r="K329" s="115"/>
      <c r="L329" s="107"/>
      <c r="M329" s="107"/>
      <c r="N329" s="107"/>
      <c r="O329" s="96"/>
      <c r="P329" s="53"/>
      <c r="Q329" s="91"/>
      <c r="R329" s="115"/>
      <c r="S329" s="107"/>
      <c r="T329" s="96"/>
      <c r="U329" s="189"/>
      <c r="V329" s="91"/>
      <c r="W329" s="77"/>
      <c r="X329" s="96"/>
      <c r="Y329" s="76" t="s">
        <v>193</v>
      </c>
      <c r="Z329" s="91"/>
      <c r="AA329" s="82"/>
      <c r="AB329" s="96"/>
      <c r="AC329" s="53"/>
      <c r="AD329" s="91"/>
      <c r="AE329" s="82"/>
      <c r="AF329" s="96"/>
      <c r="AG329" s="53" t="s">
        <v>193</v>
      </c>
      <c r="AH329" s="91"/>
      <c r="AI329" s="194"/>
      <c r="AJ329" s="96"/>
      <c r="AK329" s="53"/>
      <c r="AL329" s="91"/>
      <c r="AM329" s="82"/>
      <c r="AN329" s="91"/>
      <c r="AO329" s="77"/>
      <c r="AP329" s="91"/>
      <c r="AQ329" s="82" t="s">
        <v>193</v>
      </c>
      <c r="AR329" s="96"/>
      <c r="AS329" s="197"/>
      <c r="AT329" s="91"/>
      <c r="AU329" s="82"/>
      <c r="AV329" s="91"/>
      <c r="AW329" s="184"/>
      <c r="AX329" s="96"/>
      <c r="AY329" s="53"/>
      <c r="AZ329" s="96"/>
      <c r="BA329" s="53"/>
      <c r="BB329" s="91"/>
      <c r="BC329" s="82"/>
      <c r="BD329" s="91"/>
      <c r="BE329" s="82" t="s">
        <v>193</v>
      </c>
      <c r="BF329" s="96"/>
      <c r="BG329" s="197"/>
      <c r="BH329" s="91"/>
      <c r="BI329" s="82"/>
      <c r="BJ329" s="96"/>
      <c r="BK329" s="339"/>
    </row>
    <row r="330" spans="1:63" ht="12" hidden="1" thickBot="1">
      <c r="A330" s="316"/>
      <c r="B330" s="310"/>
      <c r="C330" s="53"/>
      <c r="D330" s="96"/>
      <c r="E330" s="53"/>
      <c r="F330" s="91"/>
      <c r="G330" s="82"/>
      <c r="H330" s="96"/>
      <c r="I330" s="53"/>
      <c r="J330" s="91"/>
      <c r="K330" s="115"/>
      <c r="L330" s="107"/>
      <c r="M330" s="107"/>
      <c r="N330" s="107"/>
      <c r="O330" s="96"/>
      <c r="P330" s="53"/>
      <c r="Q330" s="91"/>
      <c r="R330" s="115"/>
      <c r="S330" s="107"/>
      <c r="T330" s="96"/>
      <c r="U330" s="189"/>
      <c r="V330" s="91"/>
      <c r="W330" s="77"/>
      <c r="X330" s="96"/>
      <c r="Y330" s="76" t="s">
        <v>193</v>
      </c>
      <c r="Z330" s="91"/>
      <c r="AA330" s="82"/>
      <c r="AB330" s="96"/>
      <c r="AC330" s="53"/>
      <c r="AD330" s="91"/>
      <c r="AE330" s="82"/>
      <c r="AF330" s="96"/>
      <c r="AG330" s="53" t="s">
        <v>193</v>
      </c>
      <c r="AH330" s="91"/>
      <c r="AI330" s="194"/>
      <c r="AJ330" s="96"/>
      <c r="AK330" s="53"/>
      <c r="AL330" s="91"/>
      <c r="AM330" s="82"/>
      <c r="AN330" s="91"/>
      <c r="AO330" s="77"/>
      <c r="AP330" s="91"/>
      <c r="AQ330" s="82" t="s">
        <v>193</v>
      </c>
      <c r="AR330" s="96"/>
      <c r="AS330" s="197"/>
      <c r="AT330" s="91"/>
      <c r="AU330" s="82"/>
      <c r="AV330" s="91"/>
      <c r="AW330" s="184"/>
      <c r="AX330" s="96"/>
      <c r="AY330" s="53"/>
      <c r="AZ330" s="96"/>
      <c r="BA330" s="53"/>
      <c r="BB330" s="91"/>
      <c r="BC330" s="82"/>
      <c r="BD330" s="91"/>
      <c r="BE330" s="82" t="s">
        <v>193</v>
      </c>
      <c r="BF330" s="96"/>
      <c r="BG330" s="197"/>
      <c r="BH330" s="91"/>
      <c r="BI330" s="82"/>
      <c r="BJ330" s="96"/>
      <c r="BK330" s="339"/>
    </row>
    <row r="331" spans="1:63" ht="12" hidden="1" thickBot="1">
      <c r="A331" s="316"/>
      <c r="B331" s="310"/>
      <c r="C331" s="53"/>
      <c r="D331" s="96"/>
      <c r="E331" s="53"/>
      <c r="F331" s="91"/>
      <c r="G331" s="82"/>
      <c r="H331" s="96"/>
      <c r="I331" s="53"/>
      <c r="J331" s="91"/>
      <c r="K331" s="115"/>
      <c r="L331" s="107"/>
      <c r="M331" s="107"/>
      <c r="N331" s="107"/>
      <c r="O331" s="96"/>
      <c r="P331" s="53"/>
      <c r="Q331" s="91"/>
      <c r="R331" s="115"/>
      <c r="S331" s="107"/>
      <c r="T331" s="96"/>
      <c r="U331" s="189"/>
      <c r="V331" s="91"/>
      <c r="W331" s="77"/>
      <c r="X331" s="96"/>
      <c r="Y331" s="76" t="s">
        <v>193</v>
      </c>
      <c r="Z331" s="91"/>
      <c r="AA331" s="82"/>
      <c r="AB331" s="96"/>
      <c r="AC331" s="53"/>
      <c r="AD331" s="91"/>
      <c r="AE331" s="82"/>
      <c r="AF331" s="96"/>
      <c r="AG331" s="53" t="s">
        <v>193</v>
      </c>
      <c r="AH331" s="91"/>
      <c r="AI331" s="194"/>
      <c r="AJ331" s="96"/>
      <c r="AK331" s="53"/>
      <c r="AL331" s="91"/>
      <c r="AM331" s="82"/>
      <c r="AN331" s="91"/>
      <c r="AO331" s="77"/>
      <c r="AP331" s="91"/>
      <c r="AQ331" s="82" t="s">
        <v>193</v>
      </c>
      <c r="AR331" s="96"/>
      <c r="AS331" s="197"/>
      <c r="AT331" s="91"/>
      <c r="AU331" s="82"/>
      <c r="AV331" s="91"/>
      <c r="AW331" s="184"/>
      <c r="AX331" s="96"/>
      <c r="AY331" s="53"/>
      <c r="AZ331" s="96"/>
      <c r="BA331" s="53"/>
      <c r="BB331" s="91"/>
      <c r="BC331" s="82"/>
      <c r="BD331" s="91"/>
      <c r="BE331" s="82" t="s">
        <v>193</v>
      </c>
      <c r="BF331" s="96"/>
      <c r="BG331" s="197"/>
      <c r="BH331" s="91"/>
      <c r="BI331" s="82"/>
      <c r="BJ331" s="96"/>
      <c r="BK331" s="339"/>
    </row>
    <row r="332" spans="1:63" ht="12" hidden="1" thickBot="1">
      <c r="A332" s="316"/>
      <c r="B332" s="321" t="s">
        <v>199</v>
      </c>
      <c r="C332" s="53"/>
      <c r="D332" s="96"/>
      <c r="E332" s="53"/>
      <c r="F332" s="91"/>
      <c r="G332" s="82"/>
      <c r="H332" s="96"/>
      <c r="I332" s="53"/>
      <c r="J332" s="91"/>
      <c r="K332" s="115"/>
      <c r="L332" s="107"/>
      <c r="M332" s="107"/>
      <c r="N332" s="107"/>
      <c r="O332" s="96"/>
      <c r="P332" s="53"/>
      <c r="Q332" s="91"/>
      <c r="R332" s="115"/>
      <c r="S332" s="107"/>
      <c r="T332" s="96"/>
      <c r="U332" s="189"/>
      <c r="V332" s="91"/>
      <c r="W332" s="77"/>
      <c r="X332" s="96"/>
      <c r="Y332" s="76" t="s">
        <v>193</v>
      </c>
      <c r="Z332" s="91"/>
      <c r="AA332" s="82"/>
      <c r="AB332" s="96"/>
      <c r="AC332" s="53"/>
      <c r="AD332" s="91"/>
      <c r="AE332" s="82"/>
      <c r="AF332" s="96"/>
      <c r="AG332" s="53" t="s">
        <v>193</v>
      </c>
      <c r="AH332" s="91"/>
      <c r="AI332" s="194"/>
      <c r="AJ332" s="96"/>
      <c r="AK332" s="53"/>
      <c r="AL332" s="91"/>
      <c r="AM332" s="82"/>
      <c r="AN332" s="91"/>
      <c r="AO332" s="77"/>
      <c r="AP332" s="91"/>
      <c r="AQ332" s="82" t="s">
        <v>193</v>
      </c>
      <c r="AR332" s="96"/>
      <c r="AS332" s="197"/>
      <c r="AT332" s="91"/>
      <c r="AU332" s="82"/>
      <c r="AV332" s="91"/>
      <c r="AW332" s="184"/>
      <c r="AX332" s="96"/>
      <c r="AY332" s="53"/>
      <c r="AZ332" s="96"/>
      <c r="BA332" s="53"/>
      <c r="BB332" s="91"/>
      <c r="BC332" s="82"/>
      <c r="BD332" s="91"/>
      <c r="BE332" s="82" t="s">
        <v>193</v>
      </c>
      <c r="BF332" s="96"/>
      <c r="BG332" s="197"/>
      <c r="BH332" s="91"/>
      <c r="BI332" s="82"/>
      <c r="BJ332" s="96"/>
      <c r="BK332" s="339"/>
    </row>
    <row r="333" spans="1:63" ht="12" hidden="1" thickBot="1">
      <c r="A333" s="316"/>
      <c r="B333" s="310"/>
      <c r="C333" s="53"/>
      <c r="D333" s="96"/>
      <c r="E333" s="53"/>
      <c r="F333" s="91"/>
      <c r="G333" s="82"/>
      <c r="H333" s="96"/>
      <c r="I333" s="53"/>
      <c r="J333" s="91"/>
      <c r="K333" s="115"/>
      <c r="L333" s="107"/>
      <c r="M333" s="107"/>
      <c r="N333" s="107"/>
      <c r="O333" s="96"/>
      <c r="P333" s="53"/>
      <c r="Q333" s="91"/>
      <c r="R333" s="115"/>
      <c r="S333" s="107"/>
      <c r="T333" s="96"/>
      <c r="U333" s="189"/>
      <c r="V333" s="91"/>
      <c r="W333" s="77"/>
      <c r="X333" s="96"/>
      <c r="Y333" s="76" t="s">
        <v>193</v>
      </c>
      <c r="Z333" s="91"/>
      <c r="AA333" s="82"/>
      <c r="AB333" s="96"/>
      <c r="AC333" s="53"/>
      <c r="AD333" s="91"/>
      <c r="AE333" s="82"/>
      <c r="AF333" s="96"/>
      <c r="AG333" s="53" t="s">
        <v>193</v>
      </c>
      <c r="AH333" s="91"/>
      <c r="AI333" s="194"/>
      <c r="AJ333" s="96"/>
      <c r="AK333" s="53"/>
      <c r="AL333" s="91"/>
      <c r="AM333" s="82"/>
      <c r="AN333" s="91"/>
      <c r="AO333" s="77"/>
      <c r="AP333" s="91"/>
      <c r="AQ333" s="82" t="s">
        <v>193</v>
      </c>
      <c r="AR333" s="96"/>
      <c r="AS333" s="197"/>
      <c r="AT333" s="91"/>
      <c r="AU333" s="82"/>
      <c r="AV333" s="91"/>
      <c r="AW333" s="184"/>
      <c r="AX333" s="96"/>
      <c r="AY333" s="53"/>
      <c r="AZ333" s="96"/>
      <c r="BA333" s="53"/>
      <c r="BB333" s="91"/>
      <c r="BC333" s="82"/>
      <c r="BD333" s="91"/>
      <c r="BE333" s="82" t="s">
        <v>193</v>
      </c>
      <c r="BF333" s="96"/>
      <c r="BG333" s="197"/>
      <c r="BH333" s="91"/>
      <c r="BI333" s="82"/>
      <c r="BJ333" s="96"/>
      <c r="BK333" s="339"/>
    </row>
    <row r="334" spans="1:63" ht="12" hidden="1" thickBot="1">
      <c r="A334" s="316"/>
      <c r="B334" s="310"/>
      <c r="C334" s="53"/>
      <c r="D334" s="96"/>
      <c r="E334" s="53"/>
      <c r="F334" s="91"/>
      <c r="G334" s="82"/>
      <c r="H334" s="96"/>
      <c r="I334" s="53"/>
      <c r="J334" s="91"/>
      <c r="K334" s="115"/>
      <c r="L334" s="107"/>
      <c r="M334" s="107"/>
      <c r="N334" s="107"/>
      <c r="O334" s="96"/>
      <c r="P334" s="53"/>
      <c r="Q334" s="91"/>
      <c r="R334" s="115"/>
      <c r="S334" s="107"/>
      <c r="T334" s="96"/>
      <c r="U334" s="189"/>
      <c r="V334" s="91"/>
      <c r="W334" s="77"/>
      <c r="X334" s="96"/>
      <c r="Y334" s="76" t="s">
        <v>193</v>
      </c>
      <c r="Z334" s="91"/>
      <c r="AA334" s="82"/>
      <c r="AB334" s="96"/>
      <c r="AC334" s="53"/>
      <c r="AD334" s="91"/>
      <c r="AE334" s="82"/>
      <c r="AF334" s="96"/>
      <c r="AG334" s="53" t="s">
        <v>193</v>
      </c>
      <c r="AH334" s="91"/>
      <c r="AI334" s="194"/>
      <c r="AJ334" s="96"/>
      <c r="AK334" s="53"/>
      <c r="AL334" s="91"/>
      <c r="AM334" s="82"/>
      <c r="AN334" s="91"/>
      <c r="AO334" s="77"/>
      <c r="AP334" s="91"/>
      <c r="AQ334" s="82" t="s">
        <v>193</v>
      </c>
      <c r="AR334" s="96"/>
      <c r="AS334" s="197"/>
      <c r="AT334" s="91"/>
      <c r="AU334" s="82"/>
      <c r="AV334" s="91"/>
      <c r="AW334" s="184"/>
      <c r="AX334" s="96"/>
      <c r="AY334" s="53"/>
      <c r="AZ334" s="96"/>
      <c r="BA334" s="53"/>
      <c r="BB334" s="91"/>
      <c r="BC334" s="82"/>
      <c r="BD334" s="91"/>
      <c r="BE334" s="82" t="s">
        <v>193</v>
      </c>
      <c r="BF334" s="96"/>
      <c r="BG334" s="197"/>
      <c r="BH334" s="91"/>
      <c r="BI334" s="82"/>
      <c r="BJ334" s="96"/>
      <c r="BK334" s="339"/>
    </row>
    <row r="335" spans="1:63" ht="12" hidden="1" thickBot="1">
      <c r="A335" s="316"/>
      <c r="B335" s="310"/>
      <c r="C335" s="53"/>
      <c r="D335" s="96"/>
      <c r="E335" s="53"/>
      <c r="F335" s="91"/>
      <c r="G335" s="82"/>
      <c r="H335" s="96"/>
      <c r="I335" s="53"/>
      <c r="J335" s="91"/>
      <c r="K335" s="115"/>
      <c r="L335" s="107"/>
      <c r="M335" s="107"/>
      <c r="N335" s="107"/>
      <c r="O335" s="96"/>
      <c r="P335" s="53"/>
      <c r="Q335" s="91"/>
      <c r="R335" s="115"/>
      <c r="S335" s="107"/>
      <c r="T335" s="96"/>
      <c r="U335" s="189"/>
      <c r="V335" s="91"/>
      <c r="W335" s="77"/>
      <c r="X335" s="96"/>
      <c r="Y335" s="76" t="s">
        <v>193</v>
      </c>
      <c r="Z335" s="91"/>
      <c r="AA335" s="82"/>
      <c r="AB335" s="96"/>
      <c r="AC335" s="53"/>
      <c r="AD335" s="91"/>
      <c r="AE335" s="82"/>
      <c r="AF335" s="96"/>
      <c r="AG335" s="53" t="s">
        <v>193</v>
      </c>
      <c r="AH335" s="91"/>
      <c r="AI335" s="194"/>
      <c r="AJ335" s="96"/>
      <c r="AK335" s="53"/>
      <c r="AL335" s="91"/>
      <c r="AM335" s="82"/>
      <c r="AN335" s="91"/>
      <c r="AO335" s="77"/>
      <c r="AP335" s="91"/>
      <c r="AQ335" s="82" t="s">
        <v>193</v>
      </c>
      <c r="AR335" s="96"/>
      <c r="AS335" s="197"/>
      <c r="AT335" s="91"/>
      <c r="AU335" s="82"/>
      <c r="AV335" s="91"/>
      <c r="AW335" s="184"/>
      <c r="AX335" s="96"/>
      <c r="AY335" s="53"/>
      <c r="AZ335" s="96"/>
      <c r="BA335" s="53"/>
      <c r="BB335" s="91"/>
      <c r="BC335" s="82"/>
      <c r="BD335" s="91"/>
      <c r="BE335" s="82" t="s">
        <v>193</v>
      </c>
      <c r="BF335" s="96"/>
      <c r="BG335" s="197"/>
      <c r="BH335" s="91"/>
      <c r="BI335" s="82"/>
      <c r="BJ335" s="96"/>
      <c r="BK335" s="339"/>
    </row>
    <row r="336" spans="1:63" ht="12" hidden="1" thickBot="1">
      <c r="A336" s="316"/>
      <c r="B336" s="310"/>
      <c r="C336" s="53"/>
      <c r="D336" s="96"/>
      <c r="E336" s="53"/>
      <c r="F336" s="91"/>
      <c r="G336" s="82"/>
      <c r="H336" s="96"/>
      <c r="I336" s="53"/>
      <c r="J336" s="91"/>
      <c r="K336" s="115"/>
      <c r="L336" s="107"/>
      <c r="M336" s="107"/>
      <c r="N336" s="107"/>
      <c r="O336" s="96"/>
      <c r="P336" s="53"/>
      <c r="Q336" s="91"/>
      <c r="R336" s="115"/>
      <c r="S336" s="107"/>
      <c r="T336" s="96"/>
      <c r="U336" s="189"/>
      <c r="V336" s="91"/>
      <c r="W336" s="77"/>
      <c r="X336" s="96"/>
      <c r="Y336" s="76" t="s">
        <v>193</v>
      </c>
      <c r="Z336" s="91"/>
      <c r="AA336" s="82"/>
      <c r="AB336" s="96"/>
      <c r="AC336" s="53"/>
      <c r="AD336" s="91"/>
      <c r="AE336" s="82"/>
      <c r="AF336" s="96"/>
      <c r="AG336" s="53" t="s">
        <v>193</v>
      </c>
      <c r="AH336" s="91"/>
      <c r="AI336" s="194"/>
      <c r="AJ336" s="96"/>
      <c r="AK336" s="53"/>
      <c r="AL336" s="91"/>
      <c r="AM336" s="82"/>
      <c r="AN336" s="91"/>
      <c r="AO336" s="77"/>
      <c r="AP336" s="91"/>
      <c r="AQ336" s="82" t="s">
        <v>193</v>
      </c>
      <c r="AR336" s="96"/>
      <c r="AS336" s="197"/>
      <c r="AT336" s="91"/>
      <c r="AU336" s="82"/>
      <c r="AV336" s="91"/>
      <c r="AW336" s="184"/>
      <c r="AX336" s="96"/>
      <c r="AY336" s="53"/>
      <c r="AZ336" s="96"/>
      <c r="BA336" s="53"/>
      <c r="BB336" s="91"/>
      <c r="BC336" s="82"/>
      <c r="BD336" s="91"/>
      <c r="BE336" s="82" t="s">
        <v>193</v>
      </c>
      <c r="BF336" s="96"/>
      <c r="BG336" s="197"/>
      <c r="BH336" s="91"/>
      <c r="BI336" s="82"/>
      <c r="BJ336" s="96"/>
      <c r="BK336" s="339"/>
    </row>
    <row r="337" spans="1:63" ht="12" hidden="1" thickBot="1">
      <c r="A337" s="316"/>
      <c r="B337" s="310"/>
      <c r="C337" s="53"/>
      <c r="D337" s="96"/>
      <c r="E337" s="53"/>
      <c r="F337" s="91"/>
      <c r="G337" s="82"/>
      <c r="H337" s="96"/>
      <c r="I337" s="53"/>
      <c r="J337" s="91"/>
      <c r="K337" s="115"/>
      <c r="L337" s="107"/>
      <c r="M337" s="107"/>
      <c r="N337" s="107"/>
      <c r="O337" s="96"/>
      <c r="P337" s="53"/>
      <c r="Q337" s="91"/>
      <c r="R337" s="115"/>
      <c r="S337" s="107"/>
      <c r="T337" s="96"/>
      <c r="U337" s="189"/>
      <c r="V337" s="91"/>
      <c r="W337" s="77"/>
      <c r="X337" s="96"/>
      <c r="Y337" s="76" t="s">
        <v>193</v>
      </c>
      <c r="Z337" s="91"/>
      <c r="AA337" s="82"/>
      <c r="AB337" s="96"/>
      <c r="AC337" s="53"/>
      <c r="AD337" s="91"/>
      <c r="AE337" s="82"/>
      <c r="AF337" s="96"/>
      <c r="AG337" s="53" t="s">
        <v>193</v>
      </c>
      <c r="AH337" s="91"/>
      <c r="AI337" s="194"/>
      <c r="AJ337" s="96"/>
      <c r="AK337" s="53"/>
      <c r="AL337" s="91"/>
      <c r="AM337" s="82"/>
      <c r="AN337" s="91"/>
      <c r="AO337" s="77"/>
      <c r="AP337" s="91"/>
      <c r="AQ337" s="82" t="s">
        <v>193</v>
      </c>
      <c r="AR337" s="96"/>
      <c r="AS337" s="197"/>
      <c r="AT337" s="91"/>
      <c r="AU337" s="82"/>
      <c r="AV337" s="91"/>
      <c r="AW337" s="184"/>
      <c r="AX337" s="96"/>
      <c r="AY337" s="53"/>
      <c r="AZ337" s="96"/>
      <c r="BA337" s="53"/>
      <c r="BB337" s="91"/>
      <c r="BC337" s="82"/>
      <c r="BD337" s="91"/>
      <c r="BE337" s="82" t="s">
        <v>193</v>
      </c>
      <c r="BF337" s="96"/>
      <c r="BG337" s="197"/>
      <c r="BH337" s="91"/>
      <c r="BI337" s="82"/>
      <c r="BJ337" s="96"/>
      <c r="BK337" s="339"/>
    </row>
    <row r="338" spans="1:63" ht="12" hidden="1" thickBot="1">
      <c r="A338" s="316"/>
      <c r="B338" s="310"/>
      <c r="C338" s="53"/>
      <c r="D338" s="96"/>
      <c r="E338" s="53"/>
      <c r="F338" s="91"/>
      <c r="G338" s="82"/>
      <c r="H338" s="96"/>
      <c r="I338" s="53"/>
      <c r="J338" s="91"/>
      <c r="K338" s="115"/>
      <c r="L338" s="107"/>
      <c r="M338" s="107"/>
      <c r="N338" s="107"/>
      <c r="O338" s="96"/>
      <c r="P338" s="53"/>
      <c r="Q338" s="91"/>
      <c r="R338" s="115"/>
      <c r="S338" s="107"/>
      <c r="T338" s="96"/>
      <c r="U338" s="189"/>
      <c r="V338" s="91"/>
      <c r="W338" s="77"/>
      <c r="X338" s="96"/>
      <c r="Y338" s="76" t="s">
        <v>193</v>
      </c>
      <c r="Z338" s="91"/>
      <c r="AA338" s="82"/>
      <c r="AB338" s="96"/>
      <c r="AC338" s="53"/>
      <c r="AD338" s="91"/>
      <c r="AE338" s="82"/>
      <c r="AF338" s="96"/>
      <c r="AG338" s="53" t="s">
        <v>193</v>
      </c>
      <c r="AH338" s="91"/>
      <c r="AI338" s="194"/>
      <c r="AJ338" s="96"/>
      <c r="AK338" s="53"/>
      <c r="AL338" s="91"/>
      <c r="AM338" s="82"/>
      <c r="AN338" s="91"/>
      <c r="AO338" s="77"/>
      <c r="AP338" s="91"/>
      <c r="AQ338" s="82" t="s">
        <v>193</v>
      </c>
      <c r="AR338" s="96"/>
      <c r="AS338" s="197"/>
      <c r="AT338" s="91"/>
      <c r="AU338" s="82"/>
      <c r="AV338" s="91"/>
      <c r="AW338" s="184"/>
      <c r="AX338" s="96"/>
      <c r="AY338" s="53"/>
      <c r="AZ338" s="96"/>
      <c r="BA338" s="53"/>
      <c r="BB338" s="91"/>
      <c r="BC338" s="82"/>
      <c r="BD338" s="91"/>
      <c r="BE338" s="82" t="s">
        <v>193</v>
      </c>
      <c r="BF338" s="96"/>
      <c r="BG338" s="197"/>
      <c r="BH338" s="91"/>
      <c r="BI338" s="82"/>
      <c r="BJ338" s="96"/>
      <c r="BK338" s="339"/>
    </row>
    <row r="339" spans="1:63" ht="12" hidden="1" thickBot="1">
      <c r="A339" s="316"/>
      <c r="B339" s="310"/>
      <c r="C339" s="53"/>
      <c r="D339" s="96"/>
      <c r="E339" s="53"/>
      <c r="F339" s="91"/>
      <c r="G339" s="82"/>
      <c r="H339" s="96"/>
      <c r="I339" s="53"/>
      <c r="J339" s="91"/>
      <c r="K339" s="115"/>
      <c r="L339" s="107"/>
      <c r="M339" s="107"/>
      <c r="N339" s="107"/>
      <c r="O339" s="96"/>
      <c r="P339" s="53"/>
      <c r="Q339" s="91"/>
      <c r="R339" s="115"/>
      <c r="S339" s="107"/>
      <c r="T339" s="96"/>
      <c r="U339" s="189"/>
      <c r="V339" s="91"/>
      <c r="W339" s="77"/>
      <c r="X339" s="96"/>
      <c r="Y339" s="76" t="s">
        <v>193</v>
      </c>
      <c r="Z339" s="91"/>
      <c r="AA339" s="82"/>
      <c r="AB339" s="96"/>
      <c r="AC339" s="53"/>
      <c r="AD339" s="91"/>
      <c r="AE339" s="82"/>
      <c r="AF339" s="96"/>
      <c r="AG339" s="53" t="s">
        <v>193</v>
      </c>
      <c r="AH339" s="91"/>
      <c r="AI339" s="194"/>
      <c r="AJ339" s="96"/>
      <c r="AK339" s="53"/>
      <c r="AL339" s="91"/>
      <c r="AM339" s="82"/>
      <c r="AN339" s="91"/>
      <c r="AO339" s="77"/>
      <c r="AP339" s="91"/>
      <c r="AQ339" s="82" t="s">
        <v>193</v>
      </c>
      <c r="AR339" s="96"/>
      <c r="AS339" s="197"/>
      <c r="AT339" s="91"/>
      <c r="AU339" s="82"/>
      <c r="AV339" s="91"/>
      <c r="AW339" s="184"/>
      <c r="AX339" s="96"/>
      <c r="AY339" s="53"/>
      <c r="AZ339" s="96"/>
      <c r="BA339" s="53"/>
      <c r="BB339" s="91"/>
      <c r="BC339" s="82"/>
      <c r="BD339" s="91"/>
      <c r="BE339" s="82" t="s">
        <v>193</v>
      </c>
      <c r="BF339" s="96"/>
      <c r="BG339" s="197"/>
      <c r="BH339" s="91"/>
      <c r="BI339" s="82"/>
      <c r="BJ339" s="96"/>
      <c r="BK339" s="339"/>
    </row>
    <row r="340" spans="1:63" ht="12" hidden="1" thickBot="1">
      <c r="A340" s="316"/>
      <c r="B340" s="310"/>
      <c r="C340" s="53"/>
      <c r="D340" s="96"/>
      <c r="E340" s="53"/>
      <c r="F340" s="91"/>
      <c r="G340" s="82"/>
      <c r="H340" s="96"/>
      <c r="I340" s="53"/>
      <c r="J340" s="91"/>
      <c r="K340" s="115"/>
      <c r="L340" s="107"/>
      <c r="M340" s="107"/>
      <c r="N340" s="107"/>
      <c r="O340" s="96"/>
      <c r="P340" s="53"/>
      <c r="Q340" s="91"/>
      <c r="R340" s="115"/>
      <c r="S340" s="107"/>
      <c r="T340" s="96"/>
      <c r="U340" s="189"/>
      <c r="V340" s="91"/>
      <c r="W340" s="77"/>
      <c r="X340" s="96"/>
      <c r="Y340" s="76" t="s">
        <v>193</v>
      </c>
      <c r="Z340" s="91"/>
      <c r="AA340" s="82"/>
      <c r="AB340" s="96"/>
      <c r="AC340" s="53"/>
      <c r="AD340" s="91"/>
      <c r="AE340" s="82"/>
      <c r="AF340" s="96"/>
      <c r="AG340" s="53" t="s">
        <v>193</v>
      </c>
      <c r="AH340" s="91"/>
      <c r="AI340" s="194"/>
      <c r="AJ340" s="96"/>
      <c r="AK340" s="53"/>
      <c r="AL340" s="91"/>
      <c r="AM340" s="82"/>
      <c r="AN340" s="91"/>
      <c r="AO340" s="77"/>
      <c r="AP340" s="91"/>
      <c r="AQ340" s="82" t="s">
        <v>193</v>
      </c>
      <c r="AR340" s="96"/>
      <c r="AS340" s="197"/>
      <c r="AT340" s="91"/>
      <c r="AU340" s="82"/>
      <c r="AV340" s="91"/>
      <c r="AW340" s="184"/>
      <c r="AX340" s="96"/>
      <c r="AY340" s="53"/>
      <c r="AZ340" s="96"/>
      <c r="BA340" s="53"/>
      <c r="BB340" s="91"/>
      <c r="BC340" s="82"/>
      <c r="BD340" s="91"/>
      <c r="BE340" s="82" t="s">
        <v>193</v>
      </c>
      <c r="BF340" s="96"/>
      <c r="BG340" s="197"/>
      <c r="BH340" s="91"/>
      <c r="BI340" s="82"/>
      <c r="BJ340" s="96"/>
      <c r="BK340" s="339"/>
    </row>
    <row r="341" spans="1:63" ht="12" hidden="1" thickBot="1">
      <c r="A341" s="316"/>
      <c r="B341" s="310"/>
      <c r="C341" s="53"/>
      <c r="D341" s="96"/>
      <c r="E341" s="53"/>
      <c r="F341" s="91"/>
      <c r="G341" s="82"/>
      <c r="H341" s="96"/>
      <c r="I341" s="53"/>
      <c r="J341" s="91"/>
      <c r="K341" s="115"/>
      <c r="L341" s="107"/>
      <c r="M341" s="107"/>
      <c r="N341" s="107"/>
      <c r="O341" s="96"/>
      <c r="P341" s="53"/>
      <c r="Q341" s="91"/>
      <c r="R341" s="115"/>
      <c r="S341" s="107"/>
      <c r="T341" s="96"/>
      <c r="U341" s="189"/>
      <c r="V341" s="91"/>
      <c r="W341" s="77"/>
      <c r="X341" s="96"/>
      <c r="Y341" s="76" t="s">
        <v>193</v>
      </c>
      <c r="Z341" s="91"/>
      <c r="AA341" s="82"/>
      <c r="AB341" s="96"/>
      <c r="AC341" s="53"/>
      <c r="AD341" s="91"/>
      <c r="AE341" s="82"/>
      <c r="AF341" s="96"/>
      <c r="AG341" s="53" t="s">
        <v>193</v>
      </c>
      <c r="AH341" s="91"/>
      <c r="AI341" s="194"/>
      <c r="AJ341" s="96"/>
      <c r="AK341" s="53"/>
      <c r="AL341" s="91"/>
      <c r="AM341" s="82"/>
      <c r="AN341" s="91"/>
      <c r="AO341" s="77"/>
      <c r="AP341" s="91"/>
      <c r="AQ341" s="82" t="s">
        <v>193</v>
      </c>
      <c r="AR341" s="96"/>
      <c r="AS341" s="197"/>
      <c r="AT341" s="91"/>
      <c r="AU341" s="82"/>
      <c r="AV341" s="91"/>
      <c r="AW341" s="184"/>
      <c r="AX341" s="96"/>
      <c r="AY341" s="53"/>
      <c r="AZ341" s="96"/>
      <c r="BA341" s="53"/>
      <c r="BB341" s="91"/>
      <c r="BC341" s="82"/>
      <c r="BD341" s="91"/>
      <c r="BE341" s="82" t="s">
        <v>193</v>
      </c>
      <c r="BF341" s="96"/>
      <c r="BG341" s="197"/>
      <c r="BH341" s="91"/>
      <c r="BI341" s="82"/>
      <c r="BJ341" s="96"/>
      <c r="BK341" s="339"/>
    </row>
    <row r="342" spans="1:63" ht="12" hidden="1" thickBot="1">
      <c r="A342" s="316"/>
      <c r="B342" s="310"/>
      <c r="C342" s="53"/>
      <c r="D342" s="96"/>
      <c r="E342" s="53"/>
      <c r="F342" s="91"/>
      <c r="G342" s="82"/>
      <c r="H342" s="96"/>
      <c r="I342" s="53"/>
      <c r="J342" s="91"/>
      <c r="K342" s="115"/>
      <c r="L342" s="107"/>
      <c r="M342" s="107"/>
      <c r="N342" s="107"/>
      <c r="O342" s="96"/>
      <c r="P342" s="53"/>
      <c r="Q342" s="91"/>
      <c r="R342" s="115"/>
      <c r="S342" s="107"/>
      <c r="T342" s="96"/>
      <c r="U342" s="189"/>
      <c r="V342" s="91"/>
      <c r="W342" s="77"/>
      <c r="X342" s="96"/>
      <c r="Y342" s="76" t="s">
        <v>193</v>
      </c>
      <c r="Z342" s="91"/>
      <c r="AA342" s="82"/>
      <c r="AB342" s="96"/>
      <c r="AC342" s="53"/>
      <c r="AD342" s="91"/>
      <c r="AE342" s="82"/>
      <c r="AF342" s="96"/>
      <c r="AG342" s="53" t="s">
        <v>193</v>
      </c>
      <c r="AH342" s="91"/>
      <c r="AI342" s="194"/>
      <c r="AJ342" s="96"/>
      <c r="AK342" s="53"/>
      <c r="AL342" s="91"/>
      <c r="AM342" s="82"/>
      <c r="AN342" s="91"/>
      <c r="AO342" s="77"/>
      <c r="AP342" s="91"/>
      <c r="AQ342" s="82" t="s">
        <v>193</v>
      </c>
      <c r="AR342" s="96"/>
      <c r="AS342" s="197"/>
      <c r="AT342" s="91"/>
      <c r="AU342" s="82"/>
      <c r="AV342" s="91"/>
      <c r="AW342" s="184"/>
      <c r="AX342" s="96"/>
      <c r="AY342" s="53"/>
      <c r="AZ342" s="96"/>
      <c r="BA342" s="53"/>
      <c r="BB342" s="91"/>
      <c r="BC342" s="82"/>
      <c r="BD342" s="91"/>
      <c r="BE342" s="82" t="s">
        <v>193</v>
      </c>
      <c r="BF342" s="96"/>
      <c r="BG342" s="197"/>
      <c r="BH342" s="91"/>
      <c r="BI342" s="82"/>
      <c r="BJ342" s="96"/>
      <c r="BK342" s="339"/>
    </row>
    <row r="343" spans="1:63" ht="12" hidden="1" thickBot="1">
      <c r="A343" s="316"/>
      <c r="B343" s="310"/>
      <c r="C343" s="53"/>
      <c r="D343" s="96"/>
      <c r="E343" s="53"/>
      <c r="F343" s="91"/>
      <c r="G343" s="82"/>
      <c r="H343" s="96"/>
      <c r="I343" s="53"/>
      <c r="J343" s="91"/>
      <c r="K343" s="115"/>
      <c r="L343" s="107"/>
      <c r="M343" s="107"/>
      <c r="N343" s="107"/>
      <c r="O343" s="96"/>
      <c r="P343" s="53"/>
      <c r="Q343" s="91"/>
      <c r="R343" s="115"/>
      <c r="S343" s="107"/>
      <c r="T343" s="96"/>
      <c r="U343" s="189"/>
      <c r="V343" s="91"/>
      <c r="W343" s="77"/>
      <c r="X343" s="96"/>
      <c r="Y343" s="76" t="s">
        <v>193</v>
      </c>
      <c r="Z343" s="91"/>
      <c r="AA343" s="82"/>
      <c r="AB343" s="96"/>
      <c r="AC343" s="53"/>
      <c r="AD343" s="91"/>
      <c r="AE343" s="82"/>
      <c r="AF343" s="96"/>
      <c r="AG343" s="53" t="s">
        <v>193</v>
      </c>
      <c r="AH343" s="91"/>
      <c r="AI343" s="194"/>
      <c r="AJ343" s="96"/>
      <c r="AK343" s="53"/>
      <c r="AL343" s="91"/>
      <c r="AM343" s="82"/>
      <c r="AN343" s="91"/>
      <c r="AO343" s="77"/>
      <c r="AP343" s="91"/>
      <c r="AQ343" s="82" t="s">
        <v>193</v>
      </c>
      <c r="AR343" s="96"/>
      <c r="AS343" s="197"/>
      <c r="AT343" s="91"/>
      <c r="AU343" s="82"/>
      <c r="AV343" s="91"/>
      <c r="AW343" s="184"/>
      <c r="AX343" s="96"/>
      <c r="AY343" s="53"/>
      <c r="AZ343" s="96"/>
      <c r="BA343" s="53"/>
      <c r="BB343" s="91"/>
      <c r="BC343" s="82"/>
      <c r="BD343" s="91"/>
      <c r="BE343" s="82" t="s">
        <v>193</v>
      </c>
      <c r="BF343" s="96"/>
      <c r="BG343" s="197"/>
      <c r="BH343" s="91"/>
      <c r="BI343" s="82"/>
      <c r="BJ343" s="96"/>
      <c r="BK343" s="339"/>
    </row>
    <row r="344" spans="1:63" ht="12" hidden="1" thickBot="1">
      <c r="A344" s="316"/>
      <c r="B344" s="310"/>
      <c r="C344" s="53"/>
      <c r="D344" s="96"/>
      <c r="E344" s="53"/>
      <c r="F344" s="91"/>
      <c r="G344" s="82"/>
      <c r="H344" s="96"/>
      <c r="I344" s="53"/>
      <c r="J344" s="91"/>
      <c r="K344" s="115"/>
      <c r="L344" s="107"/>
      <c r="M344" s="107"/>
      <c r="N344" s="107"/>
      <c r="O344" s="96"/>
      <c r="P344" s="53"/>
      <c r="Q344" s="91"/>
      <c r="R344" s="115"/>
      <c r="S344" s="107"/>
      <c r="T344" s="96"/>
      <c r="U344" s="189"/>
      <c r="V344" s="91"/>
      <c r="W344" s="77"/>
      <c r="X344" s="96"/>
      <c r="Y344" s="76" t="s">
        <v>193</v>
      </c>
      <c r="Z344" s="91"/>
      <c r="AA344" s="82"/>
      <c r="AB344" s="96"/>
      <c r="AC344" s="53"/>
      <c r="AD344" s="91"/>
      <c r="AE344" s="82"/>
      <c r="AF344" s="96"/>
      <c r="AG344" s="53" t="s">
        <v>193</v>
      </c>
      <c r="AH344" s="91"/>
      <c r="AI344" s="194"/>
      <c r="AJ344" s="96"/>
      <c r="AK344" s="53"/>
      <c r="AL344" s="91"/>
      <c r="AM344" s="82"/>
      <c r="AN344" s="91"/>
      <c r="AO344" s="77"/>
      <c r="AP344" s="91"/>
      <c r="AQ344" s="82" t="s">
        <v>193</v>
      </c>
      <c r="AR344" s="96"/>
      <c r="AS344" s="197"/>
      <c r="AT344" s="91"/>
      <c r="AU344" s="82"/>
      <c r="AV344" s="91"/>
      <c r="AW344" s="184"/>
      <c r="AX344" s="96"/>
      <c r="AY344" s="53"/>
      <c r="AZ344" s="96"/>
      <c r="BA344" s="53"/>
      <c r="BB344" s="91"/>
      <c r="BC344" s="82"/>
      <c r="BD344" s="91"/>
      <c r="BE344" s="82" t="s">
        <v>193</v>
      </c>
      <c r="BF344" s="96"/>
      <c r="BG344" s="197"/>
      <c r="BH344" s="91"/>
      <c r="BI344" s="82"/>
      <c r="BJ344" s="96"/>
      <c r="BK344" s="339"/>
    </row>
    <row r="345" spans="1:63" ht="12" hidden="1" thickBot="1">
      <c r="A345" s="316"/>
      <c r="B345" s="310"/>
      <c r="C345" s="53"/>
      <c r="D345" s="96"/>
      <c r="E345" s="53"/>
      <c r="F345" s="91"/>
      <c r="G345" s="82"/>
      <c r="H345" s="96"/>
      <c r="I345" s="53"/>
      <c r="J345" s="91"/>
      <c r="K345" s="115"/>
      <c r="L345" s="107"/>
      <c r="M345" s="107"/>
      <c r="N345" s="107"/>
      <c r="O345" s="96"/>
      <c r="P345" s="53"/>
      <c r="Q345" s="91"/>
      <c r="R345" s="115"/>
      <c r="S345" s="107"/>
      <c r="T345" s="96"/>
      <c r="U345" s="189"/>
      <c r="V345" s="91"/>
      <c r="W345" s="77"/>
      <c r="X345" s="96"/>
      <c r="Y345" s="76" t="s">
        <v>193</v>
      </c>
      <c r="Z345" s="91"/>
      <c r="AA345" s="82"/>
      <c r="AB345" s="96"/>
      <c r="AC345" s="53"/>
      <c r="AD345" s="91"/>
      <c r="AE345" s="82"/>
      <c r="AF345" s="96"/>
      <c r="AG345" s="53" t="s">
        <v>193</v>
      </c>
      <c r="AH345" s="91"/>
      <c r="AI345" s="194"/>
      <c r="AJ345" s="96"/>
      <c r="AK345" s="53"/>
      <c r="AL345" s="91"/>
      <c r="AM345" s="82"/>
      <c r="AN345" s="91"/>
      <c r="AO345" s="77"/>
      <c r="AP345" s="91"/>
      <c r="AQ345" s="82" t="s">
        <v>193</v>
      </c>
      <c r="AR345" s="96"/>
      <c r="AS345" s="197"/>
      <c r="AT345" s="91"/>
      <c r="AU345" s="82"/>
      <c r="AV345" s="91"/>
      <c r="AW345" s="184"/>
      <c r="AX345" s="96"/>
      <c r="AY345" s="53"/>
      <c r="AZ345" s="96"/>
      <c r="BA345" s="53"/>
      <c r="BB345" s="91"/>
      <c r="BC345" s="82"/>
      <c r="BD345" s="91"/>
      <c r="BE345" s="82" t="s">
        <v>193</v>
      </c>
      <c r="BF345" s="96"/>
      <c r="BG345" s="197"/>
      <c r="BH345" s="91"/>
      <c r="BI345" s="82"/>
      <c r="BJ345" s="96"/>
      <c r="BK345" s="339"/>
    </row>
    <row r="346" spans="1:63" ht="12" hidden="1" thickBot="1">
      <c r="A346" s="316"/>
      <c r="B346" s="310"/>
      <c r="C346" s="53"/>
      <c r="D346" s="96"/>
      <c r="E346" s="53"/>
      <c r="F346" s="91"/>
      <c r="G346" s="82"/>
      <c r="H346" s="96"/>
      <c r="I346" s="53"/>
      <c r="J346" s="91"/>
      <c r="K346" s="115"/>
      <c r="L346" s="107"/>
      <c r="M346" s="107"/>
      <c r="N346" s="107"/>
      <c r="O346" s="96"/>
      <c r="P346" s="53"/>
      <c r="Q346" s="91"/>
      <c r="R346" s="115"/>
      <c r="S346" s="107"/>
      <c r="T346" s="96"/>
      <c r="U346" s="189"/>
      <c r="V346" s="91"/>
      <c r="W346" s="77"/>
      <c r="X346" s="96"/>
      <c r="Y346" s="76" t="s">
        <v>193</v>
      </c>
      <c r="Z346" s="91"/>
      <c r="AA346" s="82"/>
      <c r="AB346" s="96"/>
      <c r="AC346" s="53"/>
      <c r="AD346" s="91"/>
      <c r="AE346" s="82"/>
      <c r="AF346" s="96"/>
      <c r="AG346" s="53" t="s">
        <v>193</v>
      </c>
      <c r="AH346" s="91"/>
      <c r="AI346" s="194"/>
      <c r="AJ346" s="96"/>
      <c r="AK346" s="53"/>
      <c r="AL346" s="91"/>
      <c r="AM346" s="82"/>
      <c r="AN346" s="91"/>
      <c r="AO346" s="77"/>
      <c r="AP346" s="91"/>
      <c r="AQ346" s="82" t="s">
        <v>193</v>
      </c>
      <c r="AR346" s="96"/>
      <c r="AS346" s="197"/>
      <c r="AT346" s="91"/>
      <c r="AU346" s="82"/>
      <c r="AV346" s="91"/>
      <c r="AW346" s="184"/>
      <c r="AX346" s="96"/>
      <c r="AY346" s="53"/>
      <c r="AZ346" s="96"/>
      <c r="BA346" s="53"/>
      <c r="BB346" s="91"/>
      <c r="BC346" s="82"/>
      <c r="BD346" s="91"/>
      <c r="BE346" s="82" t="s">
        <v>193</v>
      </c>
      <c r="BF346" s="96"/>
      <c r="BG346" s="197"/>
      <c r="BH346" s="91"/>
      <c r="BI346" s="82"/>
      <c r="BJ346" s="96"/>
      <c r="BK346" s="339"/>
    </row>
    <row r="347" spans="1:63" ht="5.5" hidden="1" customHeight="1" thickBot="1">
      <c r="A347" s="316"/>
      <c r="B347" s="310"/>
      <c r="C347" s="53"/>
      <c r="D347" s="96"/>
      <c r="E347" s="53"/>
      <c r="F347" s="91"/>
      <c r="G347" s="82"/>
      <c r="H347" s="96"/>
      <c r="I347" s="53"/>
      <c r="J347" s="91"/>
      <c r="K347" s="115"/>
      <c r="L347" s="107"/>
      <c r="M347" s="107"/>
      <c r="N347" s="107"/>
      <c r="O347" s="96"/>
      <c r="P347" s="53"/>
      <c r="Q347" s="91"/>
      <c r="R347" s="115"/>
      <c r="S347" s="107"/>
      <c r="T347" s="96"/>
      <c r="U347" s="189"/>
      <c r="V347" s="91"/>
      <c r="W347" s="77"/>
      <c r="X347" s="96"/>
      <c r="Y347" s="76" t="s">
        <v>193</v>
      </c>
      <c r="Z347" s="91"/>
      <c r="AA347" s="82"/>
      <c r="AB347" s="96"/>
      <c r="AC347" s="53"/>
      <c r="AD347" s="91"/>
      <c r="AE347" s="82"/>
      <c r="AF347" s="96"/>
      <c r="AG347" s="53" t="s">
        <v>193</v>
      </c>
      <c r="AH347" s="91"/>
      <c r="AI347" s="194"/>
      <c r="AJ347" s="96"/>
      <c r="AK347" s="53"/>
      <c r="AL347" s="91"/>
      <c r="AM347" s="82"/>
      <c r="AN347" s="91"/>
      <c r="AO347" s="77"/>
      <c r="AP347" s="91"/>
      <c r="AQ347" s="82" t="s">
        <v>193</v>
      </c>
      <c r="AR347" s="96"/>
      <c r="AS347" s="197"/>
      <c r="AT347" s="91"/>
      <c r="AU347" s="82"/>
      <c r="AV347" s="91"/>
      <c r="AW347" s="184"/>
      <c r="AX347" s="96"/>
      <c r="AY347" s="53"/>
      <c r="AZ347" s="96"/>
      <c r="BA347" s="53"/>
      <c r="BB347" s="91"/>
      <c r="BC347" s="82"/>
      <c r="BD347" s="91"/>
      <c r="BE347" s="82" t="s">
        <v>193</v>
      </c>
      <c r="BF347" s="96"/>
      <c r="BG347" s="197"/>
      <c r="BH347" s="91"/>
      <c r="BI347" s="82"/>
      <c r="BJ347" s="96"/>
      <c r="BK347" s="339"/>
    </row>
    <row r="348" spans="1:63" ht="12" hidden="1" thickBot="1">
      <c r="A348" s="316"/>
      <c r="B348" s="310"/>
      <c r="C348" s="53"/>
      <c r="D348" s="96"/>
      <c r="E348" s="53"/>
      <c r="F348" s="91"/>
      <c r="G348" s="82"/>
      <c r="H348" s="96"/>
      <c r="I348" s="53"/>
      <c r="J348" s="91"/>
      <c r="K348" s="115"/>
      <c r="L348" s="107"/>
      <c r="M348" s="107"/>
      <c r="N348" s="107"/>
      <c r="O348" s="96"/>
      <c r="P348" s="53"/>
      <c r="Q348" s="91"/>
      <c r="R348" s="115"/>
      <c r="S348" s="107"/>
      <c r="T348" s="96"/>
      <c r="U348" s="189"/>
      <c r="V348" s="91"/>
      <c r="W348" s="77"/>
      <c r="X348" s="96"/>
      <c r="Y348" s="76" t="s">
        <v>193</v>
      </c>
      <c r="Z348" s="91"/>
      <c r="AA348" s="82"/>
      <c r="AB348" s="96"/>
      <c r="AC348" s="53"/>
      <c r="AD348" s="91"/>
      <c r="AE348" s="82"/>
      <c r="AF348" s="96"/>
      <c r="AG348" s="53" t="s">
        <v>193</v>
      </c>
      <c r="AH348" s="91"/>
      <c r="AI348" s="194"/>
      <c r="AJ348" s="96"/>
      <c r="AK348" s="53"/>
      <c r="AL348" s="91"/>
      <c r="AM348" s="82"/>
      <c r="AN348" s="91"/>
      <c r="AO348" s="77"/>
      <c r="AP348" s="91"/>
      <c r="AQ348" s="82" t="s">
        <v>193</v>
      </c>
      <c r="AR348" s="96"/>
      <c r="AS348" s="197"/>
      <c r="AT348" s="91"/>
      <c r="AU348" s="82"/>
      <c r="AV348" s="91"/>
      <c r="AW348" s="184"/>
      <c r="AX348" s="96"/>
      <c r="AY348" s="53"/>
      <c r="AZ348" s="96"/>
      <c r="BA348" s="53"/>
      <c r="BB348" s="91"/>
      <c r="BC348" s="82"/>
      <c r="BD348" s="91"/>
      <c r="BE348" s="82" t="s">
        <v>193</v>
      </c>
      <c r="BF348" s="96"/>
      <c r="BG348" s="197"/>
      <c r="BH348" s="91"/>
      <c r="BI348" s="82"/>
      <c r="BJ348" s="96"/>
      <c r="BK348" s="339"/>
    </row>
    <row r="349" spans="1:63" ht="12" hidden="1" thickBot="1">
      <c r="A349" s="316"/>
      <c r="B349" s="310"/>
      <c r="C349" s="53"/>
      <c r="D349" s="96"/>
      <c r="E349" s="53"/>
      <c r="F349" s="91"/>
      <c r="G349" s="82"/>
      <c r="H349" s="96"/>
      <c r="I349" s="53"/>
      <c r="J349" s="91"/>
      <c r="K349" s="115"/>
      <c r="L349" s="107"/>
      <c r="M349" s="107"/>
      <c r="N349" s="107"/>
      <c r="O349" s="96"/>
      <c r="P349" s="53"/>
      <c r="Q349" s="91"/>
      <c r="R349" s="115"/>
      <c r="S349" s="107"/>
      <c r="T349" s="96"/>
      <c r="U349" s="189"/>
      <c r="V349" s="91"/>
      <c r="W349" s="77"/>
      <c r="X349" s="96"/>
      <c r="Y349" s="76" t="s">
        <v>193</v>
      </c>
      <c r="Z349" s="91"/>
      <c r="AA349" s="82"/>
      <c r="AB349" s="96"/>
      <c r="AC349" s="53"/>
      <c r="AD349" s="91"/>
      <c r="AE349" s="82"/>
      <c r="AF349" s="96"/>
      <c r="AG349" s="53" t="s">
        <v>193</v>
      </c>
      <c r="AH349" s="91"/>
      <c r="AI349" s="194"/>
      <c r="AJ349" s="96"/>
      <c r="AK349" s="53"/>
      <c r="AL349" s="91"/>
      <c r="AM349" s="82"/>
      <c r="AN349" s="91"/>
      <c r="AO349" s="77"/>
      <c r="AP349" s="91"/>
      <c r="AQ349" s="82" t="s">
        <v>193</v>
      </c>
      <c r="AR349" s="96"/>
      <c r="AS349" s="197"/>
      <c r="AT349" s="91"/>
      <c r="AU349" s="82"/>
      <c r="AV349" s="91"/>
      <c r="AW349" s="184"/>
      <c r="AX349" s="96"/>
      <c r="AY349" s="53"/>
      <c r="AZ349" s="96"/>
      <c r="BA349" s="53"/>
      <c r="BB349" s="91"/>
      <c r="BC349" s="82"/>
      <c r="BD349" s="91"/>
      <c r="BE349" s="82" t="s">
        <v>193</v>
      </c>
      <c r="BF349" s="96"/>
      <c r="BG349" s="197"/>
      <c r="BH349" s="91"/>
      <c r="BI349" s="82"/>
      <c r="BJ349" s="96"/>
      <c r="BK349" s="339"/>
    </row>
    <row r="350" spans="1:63" ht="12" hidden="1" thickBot="1">
      <c r="A350" s="316"/>
      <c r="B350" s="310"/>
      <c r="C350" s="53"/>
      <c r="D350" s="96"/>
      <c r="E350" s="53"/>
      <c r="F350" s="91"/>
      <c r="G350" s="82"/>
      <c r="H350" s="96"/>
      <c r="I350" s="53"/>
      <c r="J350" s="91"/>
      <c r="K350" s="115"/>
      <c r="L350" s="107"/>
      <c r="M350" s="107"/>
      <c r="N350" s="107"/>
      <c r="O350" s="96"/>
      <c r="P350" s="53"/>
      <c r="Q350" s="91"/>
      <c r="R350" s="115"/>
      <c r="S350" s="107"/>
      <c r="T350" s="96"/>
      <c r="U350" s="189"/>
      <c r="V350" s="91"/>
      <c r="W350" s="77"/>
      <c r="X350" s="96"/>
      <c r="Y350" s="76" t="s">
        <v>193</v>
      </c>
      <c r="Z350" s="91"/>
      <c r="AA350" s="82"/>
      <c r="AB350" s="96"/>
      <c r="AC350" s="53"/>
      <c r="AD350" s="91"/>
      <c r="AE350" s="82"/>
      <c r="AF350" s="96"/>
      <c r="AG350" s="53" t="s">
        <v>193</v>
      </c>
      <c r="AH350" s="91"/>
      <c r="AI350" s="194"/>
      <c r="AJ350" s="96"/>
      <c r="AK350" s="53"/>
      <c r="AL350" s="91"/>
      <c r="AM350" s="82"/>
      <c r="AN350" s="91"/>
      <c r="AO350" s="77"/>
      <c r="AP350" s="91"/>
      <c r="AQ350" s="82" t="s">
        <v>193</v>
      </c>
      <c r="AR350" s="96"/>
      <c r="AS350" s="197"/>
      <c r="AT350" s="91"/>
      <c r="AU350" s="82"/>
      <c r="AV350" s="91"/>
      <c r="AW350" s="184"/>
      <c r="AX350" s="96"/>
      <c r="AY350" s="53"/>
      <c r="AZ350" s="96"/>
      <c r="BA350" s="53"/>
      <c r="BB350" s="91"/>
      <c r="BC350" s="82"/>
      <c r="BD350" s="91"/>
      <c r="BE350" s="82" t="s">
        <v>193</v>
      </c>
      <c r="BF350" s="96"/>
      <c r="BG350" s="197"/>
      <c r="BH350" s="91"/>
      <c r="BI350" s="82"/>
      <c r="BJ350" s="96"/>
      <c r="BK350" s="339"/>
    </row>
    <row r="351" spans="1:63" ht="12" hidden="1" thickBot="1">
      <c r="A351" s="316"/>
      <c r="B351" s="310"/>
      <c r="C351" s="53"/>
      <c r="D351" s="96"/>
      <c r="E351" s="53"/>
      <c r="F351" s="91"/>
      <c r="G351" s="82"/>
      <c r="H351" s="96"/>
      <c r="I351" s="53"/>
      <c r="J351" s="91"/>
      <c r="K351" s="115"/>
      <c r="L351" s="107"/>
      <c r="M351" s="107"/>
      <c r="N351" s="107"/>
      <c r="O351" s="96"/>
      <c r="P351" s="53"/>
      <c r="Q351" s="91"/>
      <c r="R351" s="115"/>
      <c r="S351" s="107"/>
      <c r="T351" s="96"/>
      <c r="U351" s="189"/>
      <c r="V351" s="91"/>
      <c r="W351" s="77"/>
      <c r="X351" s="96"/>
      <c r="Y351" s="76" t="s">
        <v>193</v>
      </c>
      <c r="Z351" s="91"/>
      <c r="AA351" s="82"/>
      <c r="AB351" s="96"/>
      <c r="AC351" s="53"/>
      <c r="AD351" s="91"/>
      <c r="AE351" s="82"/>
      <c r="AF351" s="96"/>
      <c r="AG351" s="53" t="s">
        <v>193</v>
      </c>
      <c r="AH351" s="91"/>
      <c r="AI351" s="194"/>
      <c r="AJ351" s="96"/>
      <c r="AK351" s="53"/>
      <c r="AL351" s="91"/>
      <c r="AM351" s="82"/>
      <c r="AN351" s="91"/>
      <c r="AO351" s="77"/>
      <c r="AP351" s="91"/>
      <c r="AQ351" s="82" t="s">
        <v>193</v>
      </c>
      <c r="AR351" s="96"/>
      <c r="AS351" s="197"/>
      <c r="AT351" s="91"/>
      <c r="AU351" s="82"/>
      <c r="AV351" s="91"/>
      <c r="AW351" s="184"/>
      <c r="AX351" s="96"/>
      <c r="AY351" s="53"/>
      <c r="AZ351" s="96"/>
      <c r="BA351" s="53"/>
      <c r="BB351" s="91"/>
      <c r="BC351" s="82"/>
      <c r="BD351" s="91"/>
      <c r="BE351" s="82" t="s">
        <v>193</v>
      </c>
      <c r="BF351" s="96"/>
      <c r="BG351" s="197"/>
      <c r="BH351" s="91"/>
      <c r="BI351" s="82"/>
      <c r="BJ351" s="96"/>
      <c r="BK351" s="339"/>
    </row>
    <row r="352" spans="1:63" ht="12" hidden="1" thickBot="1">
      <c r="A352" s="316"/>
      <c r="B352" s="310"/>
      <c r="C352" s="53"/>
      <c r="D352" s="96"/>
      <c r="E352" s="53"/>
      <c r="F352" s="91"/>
      <c r="G352" s="82"/>
      <c r="H352" s="96"/>
      <c r="I352" s="53"/>
      <c r="J352" s="91"/>
      <c r="K352" s="115"/>
      <c r="L352" s="107"/>
      <c r="M352" s="107"/>
      <c r="N352" s="107"/>
      <c r="O352" s="96"/>
      <c r="P352" s="53"/>
      <c r="Q352" s="91"/>
      <c r="R352" s="115"/>
      <c r="S352" s="107"/>
      <c r="T352" s="96"/>
      <c r="U352" s="189"/>
      <c r="V352" s="91"/>
      <c r="W352" s="77"/>
      <c r="X352" s="96"/>
      <c r="Y352" s="76" t="s">
        <v>193</v>
      </c>
      <c r="Z352" s="91"/>
      <c r="AA352" s="82"/>
      <c r="AB352" s="96"/>
      <c r="AC352" s="53"/>
      <c r="AD352" s="91"/>
      <c r="AE352" s="82"/>
      <c r="AF352" s="96"/>
      <c r="AG352" s="53" t="s">
        <v>193</v>
      </c>
      <c r="AH352" s="91"/>
      <c r="AI352" s="194"/>
      <c r="AJ352" s="96"/>
      <c r="AK352" s="53"/>
      <c r="AL352" s="91"/>
      <c r="AM352" s="82"/>
      <c r="AN352" s="91"/>
      <c r="AO352" s="77"/>
      <c r="AP352" s="91"/>
      <c r="AQ352" s="82" t="s">
        <v>193</v>
      </c>
      <c r="AR352" s="96"/>
      <c r="AS352" s="197"/>
      <c r="AT352" s="91"/>
      <c r="AU352" s="82"/>
      <c r="AV352" s="91"/>
      <c r="AW352" s="184"/>
      <c r="AX352" s="96"/>
      <c r="AY352" s="53"/>
      <c r="AZ352" s="96"/>
      <c r="BA352" s="53"/>
      <c r="BB352" s="91"/>
      <c r="BC352" s="82"/>
      <c r="BD352" s="91"/>
      <c r="BE352" s="82" t="s">
        <v>193</v>
      </c>
      <c r="BF352" s="96"/>
      <c r="BG352" s="197"/>
      <c r="BH352" s="91"/>
      <c r="BI352" s="82"/>
      <c r="BJ352" s="96"/>
      <c r="BK352" s="339"/>
    </row>
    <row r="353" spans="1:63" ht="12" hidden="1" thickBot="1">
      <c r="A353" s="316"/>
      <c r="B353" s="310"/>
      <c r="C353" s="53"/>
      <c r="D353" s="96"/>
      <c r="E353" s="53"/>
      <c r="F353" s="91"/>
      <c r="G353" s="82"/>
      <c r="H353" s="96"/>
      <c r="I353" s="53"/>
      <c r="J353" s="91"/>
      <c r="K353" s="115"/>
      <c r="L353" s="107"/>
      <c r="M353" s="107"/>
      <c r="N353" s="107"/>
      <c r="O353" s="96"/>
      <c r="P353" s="53"/>
      <c r="Q353" s="91"/>
      <c r="R353" s="115"/>
      <c r="S353" s="107"/>
      <c r="T353" s="96"/>
      <c r="U353" s="189"/>
      <c r="V353" s="91"/>
      <c r="W353" s="77"/>
      <c r="X353" s="96"/>
      <c r="Y353" s="76" t="s">
        <v>193</v>
      </c>
      <c r="Z353" s="91"/>
      <c r="AA353" s="82"/>
      <c r="AB353" s="96"/>
      <c r="AC353" s="53"/>
      <c r="AD353" s="91"/>
      <c r="AE353" s="82"/>
      <c r="AF353" s="96"/>
      <c r="AG353" s="53" t="s">
        <v>193</v>
      </c>
      <c r="AH353" s="91"/>
      <c r="AI353" s="194"/>
      <c r="AJ353" s="96"/>
      <c r="AK353" s="53"/>
      <c r="AL353" s="91"/>
      <c r="AM353" s="82"/>
      <c r="AN353" s="91"/>
      <c r="AO353" s="77"/>
      <c r="AP353" s="91"/>
      <c r="AQ353" s="82" t="s">
        <v>193</v>
      </c>
      <c r="AR353" s="96"/>
      <c r="AS353" s="197"/>
      <c r="AT353" s="91"/>
      <c r="AU353" s="82"/>
      <c r="AV353" s="91"/>
      <c r="AW353" s="184"/>
      <c r="AX353" s="96"/>
      <c r="AY353" s="53"/>
      <c r="AZ353" s="96"/>
      <c r="BA353" s="53"/>
      <c r="BB353" s="91"/>
      <c r="BC353" s="82"/>
      <c r="BD353" s="91"/>
      <c r="BE353" s="82" t="s">
        <v>193</v>
      </c>
      <c r="BF353" s="96"/>
      <c r="BG353" s="197"/>
      <c r="BH353" s="91"/>
      <c r="BI353" s="82"/>
      <c r="BJ353" s="96"/>
      <c r="BK353" s="339"/>
    </row>
    <row r="354" spans="1:63" ht="12" hidden="1" thickBot="1">
      <c r="A354" s="316"/>
      <c r="B354" s="310"/>
      <c r="C354" s="53"/>
      <c r="D354" s="96"/>
      <c r="E354" s="53"/>
      <c r="F354" s="91"/>
      <c r="G354" s="82"/>
      <c r="H354" s="96"/>
      <c r="I354" s="53"/>
      <c r="J354" s="91"/>
      <c r="K354" s="115"/>
      <c r="L354" s="107"/>
      <c r="M354" s="107"/>
      <c r="N354" s="107"/>
      <c r="O354" s="96"/>
      <c r="P354" s="53"/>
      <c r="Q354" s="91"/>
      <c r="R354" s="115"/>
      <c r="S354" s="107"/>
      <c r="T354" s="96"/>
      <c r="U354" s="189"/>
      <c r="V354" s="91"/>
      <c r="W354" s="77"/>
      <c r="X354" s="96"/>
      <c r="Y354" s="76" t="s">
        <v>193</v>
      </c>
      <c r="Z354" s="91"/>
      <c r="AA354" s="82"/>
      <c r="AB354" s="96"/>
      <c r="AC354" s="53"/>
      <c r="AD354" s="91"/>
      <c r="AE354" s="82"/>
      <c r="AF354" s="96"/>
      <c r="AG354" s="53" t="s">
        <v>193</v>
      </c>
      <c r="AH354" s="91"/>
      <c r="AI354" s="194"/>
      <c r="AJ354" s="96"/>
      <c r="AK354" s="53"/>
      <c r="AL354" s="91"/>
      <c r="AM354" s="82"/>
      <c r="AN354" s="91"/>
      <c r="AO354" s="77"/>
      <c r="AP354" s="91"/>
      <c r="AQ354" s="82" t="s">
        <v>193</v>
      </c>
      <c r="AR354" s="96"/>
      <c r="AS354" s="197"/>
      <c r="AT354" s="91"/>
      <c r="AU354" s="82"/>
      <c r="AV354" s="91"/>
      <c r="AW354" s="184"/>
      <c r="AX354" s="96"/>
      <c r="AY354" s="53"/>
      <c r="AZ354" s="96"/>
      <c r="BA354" s="53"/>
      <c r="BB354" s="91"/>
      <c r="BC354" s="82"/>
      <c r="BD354" s="91"/>
      <c r="BE354" s="82" t="s">
        <v>193</v>
      </c>
      <c r="BF354" s="96"/>
      <c r="BG354" s="197"/>
      <c r="BH354" s="91"/>
      <c r="BI354" s="82"/>
      <c r="BJ354" s="96"/>
      <c r="BK354" s="339"/>
    </row>
    <row r="355" spans="1:63" ht="12" hidden="1" thickBot="1">
      <c r="A355" s="316"/>
      <c r="B355" s="310"/>
      <c r="C355" s="53"/>
      <c r="D355" s="96"/>
      <c r="E355" s="53"/>
      <c r="F355" s="91"/>
      <c r="G355" s="82"/>
      <c r="H355" s="96"/>
      <c r="I355" s="53"/>
      <c r="J355" s="91"/>
      <c r="K355" s="115"/>
      <c r="L355" s="107"/>
      <c r="M355" s="107"/>
      <c r="N355" s="107"/>
      <c r="O355" s="96"/>
      <c r="P355" s="53"/>
      <c r="Q355" s="91"/>
      <c r="R355" s="115"/>
      <c r="S355" s="107"/>
      <c r="T355" s="96"/>
      <c r="U355" s="189"/>
      <c r="V355" s="91"/>
      <c r="W355" s="77"/>
      <c r="X355" s="96"/>
      <c r="Y355" s="76" t="s">
        <v>193</v>
      </c>
      <c r="Z355" s="91"/>
      <c r="AA355" s="82"/>
      <c r="AB355" s="96"/>
      <c r="AC355" s="53"/>
      <c r="AD355" s="91"/>
      <c r="AE355" s="82"/>
      <c r="AF355" s="96"/>
      <c r="AG355" s="53" t="s">
        <v>193</v>
      </c>
      <c r="AH355" s="91"/>
      <c r="AI355" s="194"/>
      <c r="AJ355" s="96"/>
      <c r="AK355" s="53"/>
      <c r="AL355" s="91"/>
      <c r="AM355" s="82"/>
      <c r="AN355" s="91"/>
      <c r="AO355" s="77"/>
      <c r="AP355" s="91"/>
      <c r="AQ355" s="82" t="s">
        <v>193</v>
      </c>
      <c r="AR355" s="96"/>
      <c r="AS355" s="197"/>
      <c r="AT355" s="91"/>
      <c r="AU355" s="82"/>
      <c r="AV355" s="91"/>
      <c r="AW355" s="184"/>
      <c r="AX355" s="96"/>
      <c r="AY355" s="53"/>
      <c r="AZ355" s="96"/>
      <c r="BA355" s="53"/>
      <c r="BB355" s="91"/>
      <c r="BC355" s="82"/>
      <c r="BD355" s="91"/>
      <c r="BE355" s="82" t="s">
        <v>193</v>
      </c>
      <c r="BF355" s="96"/>
      <c r="BG355" s="197"/>
      <c r="BH355" s="91"/>
      <c r="BI355" s="82"/>
      <c r="BJ355" s="96"/>
      <c r="BK355" s="339"/>
    </row>
    <row r="356" spans="1:63" ht="12" hidden="1" thickBot="1">
      <c r="A356" s="316"/>
      <c r="B356" s="310"/>
      <c r="C356" s="53"/>
      <c r="D356" s="96"/>
      <c r="E356" s="53"/>
      <c r="F356" s="91"/>
      <c r="G356" s="82"/>
      <c r="H356" s="96"/>
      <c r="I356" s="53"/>
      <c r="J356" s="91"/>
      <c r="K356" s="115"/>
      <c r="L356" s="107"/>
      <c r="M356" s="107"/>
      <c r="N356" s="107"/>
      <c r="O356" s="96"/>
      <c r="P356" s="53"/>
      <c r="Q356" s="91"/>
      <c r="R356" s="115"/>
      <c r="S356" s="107"/>
      <c r="T356" s="96"/>
      <c r="U356" s="189"/>
      <c r="V356" s="91"/>
      <c r="W356" s="77"/>
      <c r="X356" s="96"/>
      <c r="Y356" s="76" t="s">
        <v>193</v>
      </c>
      <c r="Z356" s="91"/>
      <c r="AA356" s="82"/>
      <c r="AB356" s="96"/>
      <c r="AC356" s="53"/>
      <c r="AD356" s="91"/>
      <c r="AE356" s="82"/>
      <c r="AF356" s="96"/>
      <c r="AG356" s="53" t="s">
        <v>193</v>
      </c>
      <c r="AH356" s="91"/>
      <c r="AI356" s="194"/>
      <c r="AJ356" s="96"/>
      <c r="AK356" s="53"/>
      <c r="AL356" s="91"/>
      <c r="AM356" s="82"/>
      <c r="AN356" s="91"/>
      <c r="AO356" s="77"/>
      <c r="AP356" s="91"/>
      <c r="AQ356" s="82" t="s">
        <v>193</v>
      </c>
      <c r="AR356" s="96"/>
      <c r="AS356" s="197"/>
      <c r="AT356" s="91"/>
      <c r="AU356" s="82"/>
      <c r="AV356" s="91"/>
      <c r="AW356" s="184"/>
      <c r="AX356" s="96"/>
      <c r="AY356" s="53"/>
      <c r="AZ356" s="96"/>
      <c r="BA356" s="53"/>
      <c r="BB356" s="91"/>
      <c r="BC356" s="82"/>
      <c r="BD356" s="91"/>
      <c r="BE356" s="82" t="s">
        <v>193</v>
      </c>
      <c r="BF356" s="96"/>
      <c r="BG356" s="197"/>
      <c r="BH356" s="91"/>
      <c r="BI356" s="82"/>
      <c r="BJ356" s="96"/>
      <c r="BK356" s="339"/>
    </row>
    <row r="357" spans="1:63" ht="12" hidden="1" thickBot="1">
      <c r="A357" s="316"/>
      <c r="B357" s="310"/>
      <c r="C357" s="53"/>
      <c r="D357" s="96"/>
      <c r="E357" s="53"/>
      <c r="F357" s="91"/>
      <c r="G357" s="82"/>
      <c r="H357" s="96"/>
      <c r="I357" s="53"/>
      <c r="J357" s="91"/>
      <c r="K357" s="115"/>
      <c r="L357" s="107"/>
      <c r="M357" s="107"/>
      <c r="N357" s="107"/>
      <c r="O357" s="96"/>
      <c r="P357" s="53"/>
      <c r="Q357" s="91"/>
      <c r="R357" s="115"/>
      <c r="S357" s="107"/>
      <c r="T357" s="96"/>
      <c r="U357" s="189"/>
      <c r="V357" s="91"/>
      <c r="W357" s="77"/>
      <c r="X357" s="96"/>
      <c r="Y357" s="76" t="s">
        <v>193</v>
      </c>
      <c r="Z357" s="91"/>
      <c r="AA357" s="82"/>
      <c r="AB357" s="96"/>
      <c r="AC357" s="53"/>
      <c r="AD357" s="91"/>
      <c r="AE357" s="82"/>
      <c r="AF357" s="96"/>
      <c r="AG357" s="53" t="s">
        <v>193</v>
      </c>
      <c r="AH357" s="91"/>
      <c r="AI357" s="194"/>
      <c r="AJ357" s="96"/>
      <c r="AK357" s="53"/>
      <c r="AL357" s="91"/>
      <c r="AM357" s="82"/>
      <c r="AN357" s="91"/>
      <c r="AO357" s="77"/>
      <c r="AP357" s="91"/>
      <c r="AQ357" s="82" t="s">
        <v>193</v>
      </c>
      <c r="AR357" s="96"/>
      <c r="AS357" s="197"/>
      <c r="AT357" s="91"/>
      <c r="AU357" s="82"/>
      <c r="AV357" s="91"/>
      <c r="AW357" s="184"/>
      <c r="AX357" s="96"/>
      <c r="AY357" s="53"/>
      <c r="AZ357" s="96"/>
      <c r="BA357" s="53"/>
      <c r="BB357" s="91"/>
      <c r="BC357" s="82"/>
      <c r="BD357" s="91"/>
      <c r="BE357" s="82" t="s">
        <v>193</v>
      </c>
      <c r="BF357" s="96"/>
      <c r="BG357" s="197"/>
      <c r="BH357" s="91"/>
      <c r="BI357" s="82"/>
      <c r="BJ357" s="96"/>
      <c r="BK357" s="339"/>
    </row>
    <row r="358" spans="1:63" ht="12" hidden="1" thickBot="1">
      <c r="A358" s="316"/>
      <c r="B358" s="310"/>
      <c r="C358" s="53"/>
      <c r="D358" s="96"/>
      <c r="E358" s="53"/>
      <c r="F358" s="91"/>
      <c r="G358" s="82"/>
      <c r="H358" s="96"/>
      <c r="I358" s="53"/>
      <c r="J358" s="91"/>
      <c r="K358" s="115"/>
      <c r="L358" s="107"/>
      <c r="M358" s="107"/>
      <c r="N358" s="107"/>
      <c r="O358" s="96"/>
      <c r="P358" s="53"/>
      <c r="Q358" s="91"/>
      <c r="R358" s="115"/>
      <c r="S358" s="107"/>
      <c r="T358" s="96"/>
      <c r="U358" s="189"/>
      <c r="V358" s="91"/>
      <c r="W358" s="77"/>
      <c r="X358" s="96"/>
      <c r="Y358" s="76" t="s">
        <v>193</v>
      </c>
      <c r="Z358" s="91"/>
      <c r="AA358" s="82"/>
      <c r="AB358" s="96"/>
      <c r="AC358" s="53"/>
      <c r="AD358" s="91"/>
      <c r="AE358" s="82"/>
      <c r="AF358" s="96"/>
      <c r="AG358" s="53" t="s">
        <v>193</v>
      </c>
      <c r="AH358" s="91"/>
      <c r="AI358" s="194"/>
      <c r="AJ358" s="96"/>
      <c r="AK358" s="53"/>
      <c r="AL358" s="91"/>
      <c r="AM358" s="82"/>
      <c r="AN358" s="91"/>
      <c r="AO358" s="77"/>
      <c r="AP358" s="91"/>
      <c r="AQ358" s="82" t="s">
        <v>193</v>
      </c>
      <c r="AR358" s="96"/>
      <c r="AS358" s="197"/>
      <c r="AT358" s="91"/>
      <c r="AU358" s="82"/>
      <c r="AV358" s="91"/>
      <c r="AW358" s="184"/>
      <c r="AX358" s="96"/>
      <c r="AY358" s="53"/>
      <c r="AZ358" s="96"/>
      <c r="BA358" s="53"/>
      <c r="BB358" s="91"/>
      <c r="BC358" s="82"/>
      <c r="BD358" s="91"/>
      <c r="BE358" s="82" t="s">
        <v>193</v>
      </c>
      <c r="BF358" s="96"/>
      <c r="BG358" s="197"/>
      <c r="BH358" s="91"/>
      <c r="BI358" s="82"/>
      <c r="BJ358" s="96"/>
      <c r="BK358" s="339"/>
    </row>
    <row r="359" spans="1:63" ht="12" hidden="1" thickBot="1">
      <c r="A359" s="316"/>
      <c r="B359" s="310"/>
      <c r="C359" s="53"/>
      <c r="D359" s="96"/>
      <c r="E359" s="53"/>
      <c r="F359" s="91"/>
      <c r="G359" s="82"/>
      <c r="H359" s="96"/>
      <c r="I359" s="53"/>
      <c r="J359" s="91"/>
      <c r="K359" s="115"/>
      <c r="L359" s="107"/>
      <c r="M359" s="107"/>
      <c r="N359" s="107"/>
      <c r="O359" s="96"/>
      <c r="P359" s="53"/>
      <c r="Q359" s="91"/>
      <c r="R359" s="115"/>
      <c r="S359" s="107"/>
      <c r="T359" s="96"/>
      <c r="U359" s="189"/>
      <c r="V359" s="91"/>
      <c r="W359" s="77"/>
      <c r="X359" s="96"/>
      <c r="Y359" s="76" t="s">
        <v>193</v>
      </c>
      <c r="Z359" s="91"/>
      <c r="AA359" s="82"/>
      <c r="AB359" s="96"/>
      <c r="AC359" s="53"/>
      <c r="AD359" s="91"/>
      <c r="AE359" s="82"/>
      <c r="AF359" s="96"/>
      <c r="AG359" s="53" t="s">
        <v>193</v>
      </c>
      <c r="AH359" s="91"/>
      <c r="AI359" s="194"/>
      <c r="AJ359" s="96"/>
      <c r="AK359" s="53"/>
      <c r="AL359" s="91"/>
      <c r="AM359" s="82"/>
      <c r="AN359" s="91"/>
      <c r="AO359" s="77"/>
      <c r="AP359" s="91"/>
      <c r="AQ359" s="82" t="s">
        <v>193</v>
      </c>
      <c r="AR359" s="96"/>
      <c r="AS359" s="197"/>
      <c r="AT359" s="91"/>
      <c r="AU359" s="82"/>
      <c r="AV359" s="91"/>
      <c r="AW359" s="184"/>
      <c r="AX359" s="96"/>
      <c r="AY359" s="53"/>
      <c r="AZ359" s="96"/>
      <c r="BA359" s="53"/>
      <c r="BB359" s="91"/>
      <c r="BC359" s="82"/>
      <c r="BD359" s="91"/>
      <c r="BE359" s="82" t="s">
        <v>193</v>
      </c>
      <c r="BF359" s="96"/>
      <c r="BG359" s="197"/>
      <c r="BH359" s="91"/>
      <c r="BI359" s="82"/>
      <c r="BJ359" s="96"/>
      <c r="BK359" s="339"/>
    </row>
    <row r="360" spans="1:63" ht="12" hidden="1" thickBot="1">
      <c r="A360" s="316"/>
      <c r="B360" s="310"/>
      <c r="C360" s="53"/>
      <c r="D360" s="96"/>
      <c r="E360" s="53"/>
      <c r="F360" s="91"/>
      <c r="G360" s="82"/>
      <c r="H360" s="96"/>
      <c r="I360" s="53"/>
      <c r="J360" s="91"/>
      <c r="K360" s="115"/>
      <c r="L360" s="107"/>
      <c r="M360" s="107"/>
      <c r="N360" s="107"/>
      <c r="O360" s="96"/>
      <c r="P360" s="53"/>
      <c r="Q360" s="91"/>
      <c r="R360" s="115"/>
      <c r="S360" s="107"/>
      <c r="T360" s="96"/>
      <c r="U360" s="189"/>
      <c r="V360" s="91"/>
      <c r="W360" s="77"/>
      <c r="X360" s="96"/>
      <c r="Y360" s="76" t="s">
        <v>193</v>
      </c>
      <c r="Z360" s="91"/>
      <c r="AA360" s="82"/>
      <c r="AB360" s="96"/>
      <c r="AC360" s="53"/>
      <c r="AD360" s="91"/>
      <c r="AE360" s="82"/>
      <c r="AF360" s="96"/>
      <c r="AG360" s="53" t="s">
        <v>193</v>
      </c>
      <c r="AH360" s="91"/>
      <c r="AI360" s="194"/>
      <c r="AJ360" s="96"/>
      <c r="AK360" s="53"/>
      <c r="AL360" s="91"/>
      <c r="AM360" s="82"/>
      <c r="AN360" s="91"/>
      <c r="AO360" s="77"/>
      <c r="AP360" s="91"/>
      <c r="AQ360" s="82" t="s">
        <v>193</v>
      </c>
      <c r="AR360" s="96"/>
      <c r="AS360" s="197"/>
      <c r="AT360" s="91"/>
      <c r="AU360" s="82"/>
      <c r="AV360" s="91"/>
      <c r="AW360" s="184"/>
      <c r="AX360" s="96"/>
      <c r="AY360" s="53"/>
      <c r="AZ360" s="96"/>
      <c r="BA360" s="53"/>
      <c r="BB360" s="91"/>
      <c r="BC360" s="82"/>
      <c r="BD360" s="91"/>
      <c r="BE360" s="82" t="s">
        <v>193</v>
      </c>
      <c r="BF360" s="96"/>
      <c r="BG360" s="197"/>
      <c r="BH360" s="91"/>
      <c r="BI360" s="82"/>
      <c r="BJ360" s="96"/>
      <c r="BK360" s="339"/>
    </row>
    <row r="361" spans="1:63" ht="12" hidden="1" thickBot="1">
      <c r="A361" s="316"/>
      <c r="B361" s="310"/>
      <c r="C361" s="53"/>
      <c r="D361" s="96"/>
      <c r="E361" s="53"/>
      <c r="F361" s="91"/>
      <c r="G361" s="82"/>
      <c r="H361" s="96"/>
      <c r="I361" s="53"/>
      <c r="J361" s="91"/>
      <c r="K361" s="115"/>
      <c r="L361" s="107"/>
      <c r="M361" s="107"/>
      <c r="N361" s="107"/>
      <c r="O361" s="96"/>
      <c r="P361" s="53"/>
      <c r="Q361" s="91"/>
      <c r="R361" s="115"/>
      <c r="S361" s="107"/>
      <c r="T361" s="96"/>
      <c r="U361" s="189"/>
      <c r="V361" s="91"/>
      <c r="W361" s="77"/>
      <c r="X361" s="96"/>
      <c r="Y361" s="76" t="s">
        <v>193</v>
      </c>
      <c r="Z361" s="91"/>
      <c r="AA361" s="82"/>
      <c r="AB361" s="96"/>
      <c r="AC361" s="53"/>
      <c r="AD361" s="91"/>
      <c r="AE361" s="82"/>
      <c r="AF361" s="96"/>
      <c r="AG361" s="53" t="s">
        <v>193</v>
      </c>
      <c r="AH361" s="91"/>
      <c r="AI361" s="194"/>
      <c r="AJ361" s="96"/>
      <c r="AK361" s="53"/>
      <c r="AL361" s="91"/>
      <c r="AM361" s="82"/>
      <c r="AN361" s="91"/>
      <c r="AO361" s="77"/>
      <c r="AP361" s="91"/>
      <c r="AQ361" s="82" t="s">
        <v>193</v>
      </c>
      <c r="AR361" s="96"/>
      <c r="AS361" s="197"/>
      <c r="AT361" s="91"/>
      <c r="AU361" s="82"/>
      <c r="AV361" s="91"/>
      <c r="AW361" s="184"/>
      <c r="AX361" s="96"/>
      <c r="AY361" s="53"/>
      <c r="AZ361" s="96"/>
      <c r="BA361" s="53"/>
      <c r="BB361" s="91"/>
      <c r="BC361" s="82"/>
      <c r="BD361" s="91"/>
      <c r="BE361" s="82" t="s">
        <v>193</v>
      </c>
      <c r="BF361" s="96"/>
      <c r="BG361" s="197"/>
      <c r="BH361" s="91"/>
      <c r="BI361" s="82"/>
      <c r="BJ361" s="96"/>
      <c r="BK361" s="339"/>
    </row>
    <row r="362" spans="1:63" ht="12" hidden="1" thickBot="1">
      <c r="A362" s="316"/>
      <c r="B362" s="310"/>
      <c r="C362" s="53"/>
      <c r="D362" s="96"/>
      <c r="E362" s="53"/>
      <c r="F362" s="91"/>
      <c r="G362" s="82"/>
      <c r="H362" s="96"/>
      <c r="I362" s="53"/>
      <c r="J362" s="91"/>
      <c r="K362" s="115"/>
      <c r="L362" s="107"/>
      <c r="M362" s="107"/>
      <c r="N362" s="107"/>
      <c r="O362" s="96"/>
      <c r="P362" s="53"/>
      <c r="Q362" s="91"/>
      <c r="R362" s="115"/>
      <c r="S362" s="107"/>
      <c r="T362" s="96"/>
      <c r="U362" s="189"/>
      <c r="V362" s="91"/>
      <c r="W362" s="77"/>
      <c r="X362" s="96"/>
      <c r="Y362" s="76" t="s">
        <v>193</v>
      </c>
      <c r="Z362" s="91"/>
      <c r="AA362" s="82"/>
      <c r="AB362" s="96"/>
      <c r="AC362" s="53"/>
      <c r="AD362" s="91"/>
      <c r="AE362" s="82"/>
      <c r="AF362" s="96"/>
      <c r="AG362" s="53" t="s">
        <v>193</v>
      </c>
      <c r="AH362" s="91"/>
      <c r="AI362" s="194"/>
      <c r="AJ362" s="96"/>
      <c r="AK362" s="53"/>
      <c r="AL362" s="91"/>
      <c r="AM362" s="82"/>
      <c r="AN362" s="91"/>
      <c r="AO362" s="77"/>
      <c r="AP362" s="91"/>
      <c r="AQ362" s="82" t="s">
        <v>193</v>
      </c>
      <c r="AR362" s="96"/>
      <c r="AS362" s="197"/>
      <c r="AT362" s="91"/>
      <c r="AU362" s="82"/>
      <c r="AV362" s="91"/>
      <c r="AW362" s="184"/>
      <c r="AX362" s="96"/>
      <c r="AY362" s="53"/>
      <c r="AZ362" s="96"/>
      <c r="BA362" s="53"/>
      <c r="BB362" s="91"/>
      <c r="BC362" s="82"/>
      <c r="BD362" s="91"/>
      <c r="BE362" s="82" t="s">
        <v>193</v>
      </c>
      <c r="BF362" s="96"/>
      <c r="BG362" s="197"/>
      <c r="BH362" s="91"/>
      <c r="BI362" s="82"/>
      <c r="BJ362" s="96"/>
      <c r="BK362" s="339"/>
    </row>
    <row r="363" spans="1:63" ht="12" hidden="1" thickBot="1">
      <c r="A363" s="316"/>
      <c r="B363" s="310"/>
      <c r="C363" s="53"/>
      <c r="D363" s="96"/>
      <c r="E363" s="53"/>
      <c r="F363" s="91"/>
      <c r="G363" s="82"/>
      <c r="H363" s="96"/>
      <c r="I363" s="53"/>
      <c r="J363" s="91"/>
      <c r="K363" s="115"/>
      <c r="L363" s="107"/>
      <c r="M363" s="107"/>
      <c r="N363" s="107"/>
      <c r="O363" s="96"/>
      <c r="P363" s="53"/>
      <c r="Q363" s="91"/>
      <c r="R363" s="115"/>
      <c r="S363" s="107"/>
      <c r="T363" s="96"/>
      <c r="U363" s="189"/>
      <c r="V363" s="91"/>
      <c r="W363" s="77"/>
      <c r="X363" s="96"/>
      <c r="Y363" s="76" t="s">
        <v>193</v>
      </c>
      <c r="Z363" s="91"/>
      <c r="AA363" s="82"/>
      <c r="AB363" s="96"/>
      <c r="AC363" s="53"/>
      <c r="AD363" s="91"/>
      <c r="AE363" s="82"/>
      <c r="AF363" s="96"/>
      <c r="AG363" s="53" t="s">
        <v>193</v>
      </c>
      <c r="AH363" s="91"/>
      <c r="AI363" s="194"/>
      <c r="AJ363" s="96"/>
      <c r="AK363" s="53"/>
      <c r="AL363" s="91"/>
      <c r="AM363" s="82"/>
      <c r="AN363" s="91"/>
      <c r="AO363" s="77"/>
      <c r="AP363" s="91"/>
      <c r="AQ363" s="82" t="s">
        <v>193</v>
      </c>
      <c r="AR363" s="96"/>
      <c r="AS363" s="197"/>
      <c r="AT363" s="91"/>
      <c r="AU363" s="82"/>
      <c r="AV363" s="91"/>
      <c r="AW363" s="184"/>
      <c r="AX363" s="96"/>
      <c r="AY363" s="53"/>
      <c r="AZ363" s="96"/>
      <c r="BA363" s="53"/>
      <c r="BB363" s="91"/>
      <c r="BC363" s="82"/>
      <c r="BD363" s="91"/>
      <c r="BE363" s="82" t="s">
        <v>193</v>
      </c>
      <c r="BF363" s="96"/>
      <c r="BG363" s="197"/>
      <c r="BH363" s="91"/>
      <c r="BI363" s="82"/>
      <c r="BJ363" s="96"/>
      <c r="BK363" s="339"/>
    </row>
    <row r="364" spans="1:63" ht="12" hidden="1" thickBot="1">
      <c r="A364" s="316"/>
      <c r="B364" s="310"/>
      <c r="C364" s="53"/>
      <c r="D364" s="96"/>
      <c r="E364" s="53"/>
      <c r="F364" s="91"/>
      <c r="G364" s="82"/>
      <c r="H364" s="96"/>
      <c r="I364" s="53"/>
      <c r="J364" s="91"/>
      <c r="K364" s="115"/>
      <c r="L364" s="107"/>
      <c r="M364" s="107"/>
      <c r="N364" s="107"/>
      <c r="O364" s="96"/>
      <c r="P364" s="53"/>
      <c r="Q364" s="91"/>
      <c r="R364" s="115"/>
      <c r="S364" s="107"/>
      <c r="T364" s="96"/>
      <c r="U364" s="189"/>
      <c r="V364" s="91"/>
      <c r="W364" s="77"/>
      <c r="X364" s="96"/>
      <c r="Y364" s="76" t="s">
        <v>193</v>
      </c>
      <c r="Z364" s="91"/>
      <c r="AA364" s="82"/>
      <c r="AB364" s="96"/>
      <c r="AC364" s="53"/>
      <c r="AD364" s="91"/>
      <c r="AE364" s="82"/>
      <c r="AF364" s="96"/>
      <c r="AG364" s="53" t="s">
        <v>193</v>
      </c>
      <c r="AH364" s="91"/>
      <c r="AI364" s="194"/>
      <c r="AJ364" s="96"/>
      <c r="AK364" s="53"/>
      <c r="AL364" s="91"/>
      <c r="AM364" s="82"/>
      <c r="AN364" s="91"/>
      <c r="AO364" s="77"/>
      <c r="AP364" s="91"/>
      <c r="AQ364" s="82" t="s">
        <v>193</v>
      </c>
      <c r="AR364" s="96"/>
      <c r="AS364" s="197"/>
      <c r="AT364" s="91"/>
      <c r="AU364" s="82"/>
      <c r="AV364" s="91"/>
      <c r="AW364" s="184"/>
      <c r="AX364" s="96"/>
      <c r="AY364" s="53"/>
      <c r="AZ364" s="96"/>
      <c r="BA364" s="53"/>
      <c r="BB364" s="91"/>
      <c r="BC364" s="82"/>
      <c r="BD364" s="91"/>
      <c r="BE364" s="82" t="s">
        <v>193</v>
      </c>
      <c r="BF364" s="96"/>
      <c r="BG364" s="197"/>
      <c r="BH364" s="91"/>
      <c r="BI364" s="82"/>
      <c r="BJ364" s="96"/>
      <c r="BK364" s="339"/>
    </row>
    <row r="365" spans="1:63" ht="12" hidden="1" thickBot="1">
      <c r="A365" s="316"/>
      <c r="B365" s="310"/>
      <c r="C365" s="53"/>
      <c r="D365" s="96"/>
      <c r="E365" s="53"/>
      <c r="F365" s="91"/>
      <c r="G365" s="82"/>
      <c r="H365" s="96"/>
      <c r="I365" s="53"/>
      <c r="J365" s="91"/>
      <c r="K365" s="115"/>
      <c r="L365" s="107"/>
      <c r="M365" s="107"/>
      <c r="N365" s="107"/>
      <c r="O365" s="96"/>
      <c r="P365" s="53"/>
      <c r="Q365" s="91"/>
      <c r="R365" s="115"/>
      <c r="S365" s="107"/>
      <c r="T365" s="96"/>
      <c r="U365" s="189"/>
      <c r="V365" s="91"/>
      <c r="W365" s="77"/>
      <c r="X365" s="96"/>
      <c r="Y365" s="76" t="s">
        <v>193</v>
      </c>
      <c r="Z365" s="91"/>
      <c r="AA365" s="82"/>
      <c r="AB365" s="96"/>
      <c r="AC365" s="53"/>
      <c r="AD365" s="91"/>
      <c r="AE365" s="82"/>
      <c r="AF365" s="96"/>
      <c r="AG365" s="53" t="s">
        <v>193</v>
      </c>
      <c r="AH365" s="91"/>
      <c r="AI365" s="194"/>
      <c r="AJ365" s="96"/>
      <c r="AK365" s="53"/>
      <c r="AL365" s="91"/>
      <c r="AM365" s="82"/>
      <c r="AN365" s="91"/>
      <c r="AO365" s="77"/>
      <c r="AP365" s="91"/>
      <c r="AQ365" s="82" t="s">
        <v>193</v>
      </c>
      <c r="AR365" s="96"/>
      <c r="AS365" s="197"/>
      <c r="AT365" s="91"/>
      <c r="AU365" s="82"/>
      <c r="AV365" s="91"/>
      <c r="AW365" s="184"/>
      <c r="AX365" s="96"/>
      <c r="AY365" s="53"/>
      <c r="AZ365" s="96"/>
      <c r="BA365" s="53"/>
      <c r="BB365" s="91"/>
      <c r="BC365" s="82"/>
      <c r="BD365" s="91"/>
      <c r="BE365" s="82" t="s">
        <v>193</v>
      </c>
      <c r="BF365" s="96"/>
      <c r="BG365" s="197"/>
      <c r="BH365" s="91"/>
      <c r="BI365" s="82"/>
      <c r="BJ365" s="96"/>
      <c r="BK365" s="339"/>
    </row>
    <row r="366" spans="1:63" ht="12" hidden="1" thickBot="1">
      <c r="A366" s="316"/>
      <c r="B366" s="310"/>
      <c r="C366" s="53"/>
      <c r="D366" s="96"/>
      <c r="E366" s="53"/>
      <c r="F366" s="91"/>
      <c r="G366" s="82"/>
      <c r="H366" s="96"/>
      <c r="I366" s="53"/>
      <c r="J366" s="91"/>
      <c r="K366" s="115"/>
      <c r="L366" s="107"/>
      <c r="M366" s="107"/>
      <c r="N366" s="107"/>
      <c r="O366" s="96"/>
      <c r="P366" s="53"/>
      <c r="Q366" s="91"/>
      <c r="R366" s="115"/>
      <c r="S366" s="107"/>
      <c r="T366" s="96"/>
      <c r="U366" s="189"/>
      <c r="V366" s="91"/>
      <c r="W366" s="77"/>
      <c r="X366" s="96"/>
      <c r="Y366" s="76" t="s">
        <v>193</v>
      </c>
      <c r="Z366" s="91"/>
      <c r="AA366" s="82"/>
      <c r="AB366" s="96"/>
      <c r="AC366" s="53"/>
      <c r="AD366" s="91"/>
      <c r="AE366" s="82"/>
      <c r="AF366" s="96"/>
      <c r="AG366" s="53" t="s">
        <v>193</v>
      </c>
      <c r="AH366" s="91"/>
      <c r="AI366" s="194"/>
      <c r="AJ366" s="96"/>
      <c r="AK366" s="53"/>
      <c r="AL366" s="91"/>
      <c r="AM366" s="82"/>
      <c r="AN366" s="91"/>
      <c r="AO366" s="77"/>
      <c r="AP366" s="91"/>
      <c r="AQ366" s="82" t="s">
        <v>193</v>
      </c>
      <c r="AR366" s="96"/>
      <c r="AS366" s="197"/>
      <c r="AT366" s="91"/>
      <c r="AU366" s="82"/>
      <c r="AV366" s="91"/>
      <c r="AW366" s="184"/>
      <c r="AX366" s="96"/>
      <c r="AY366" s="53"/>
      <c r="AZ366" s="96"/>
      <c r="BA366" s="53"/>
      <c r="BB366" s="91"/>
      <c r="BC366" s="82"/>
      <c r="BD366" s="91"/>
      <c r="BE366" s="82" t="s">
        <v>193</v>
      </c>
      <c r="BF366" s="96"/>
      <c r="BG366" s="197"/>
      <c r="BH366" s="91"/>
      <c r="BI366" s="82"/>
      <c r="BJ366" s="96"/>
      <c r="BK366" s="339"/>
    </row>
    <row r="367" spans="1:63" ht="12" hidden="1" thickBot="1">
      <c r="A367" s="316"/>
      <c r="B367" s="310"/>
      <c r="C367" s="53"/>
      <c r="D367" s="96"/>
      <c r="E367" s="53"/>
      <c r="F367" s="91"/>
      <c r="G367" s="82"/>
      <c r="H367" s="96"/>
      <c r="I367" s="53"/>
      <c r="J367" s="91"/>
      <c r="K367" s="115"/>
      <c r="L367" s="107"/>
      <c r="M367" s="107"/>
      <c r="N367" s="107"/>
      <c r="O367" s="96"/>
      <c r="P367" s="53"/>
      <c r="Q367" s="91"/>
      <c r="R367" s="115"/>
      <c r="S367" s="107"/>
      <c r="T367" s="96"/>
      <c r="U367" s="189"/>
      <c r="V367" s="91"/>
      <c r="W367" s="77"/>
      <c r="X367" s="96"/>
      <c r="Y367" s="76" t="s">
        <v>193</v>
      </c>
      <c r="Z367" s="91"/>
      <c r="AA367" s="82"/>
      <c r="AB367" s="96"/>
      <c r="AC367" s="53"/>
      <c r="AD367" s="91"/>
      <c r="AE367" s="82"/>
      <c r="AF367" s="96"/>
      <c r="AG367" s="53" t="s">
        <v>193</v>
      </c>
      <c r="AH367" s="91"/>
      <c r="AI367" s="194"/>
      <c r="AJ367" s="96"/>
      <c r="AK367" s="53"/>
      <c r="AL367" s="91"/>
      <c r="AM367" s="82"/>
      <c r="AN367" s="91"/>
      <c r="AO367" s="77"/>
      <c r="AP367" s="91"/>
      <c r="AQ367" s="82" t="s">
        <v>193</v>
      </c>
      <c r="AR367" s="96"/>
      <c r="AS367" s="197"/>
      <c r="AT367" s="91"/>
      <c r="AU367" s="82"/>
      <c r="AV367" s="91"/>
      <c r="AW367" s="184"/>
      <c r="AX367" s="96"/>
      <c r="AY367" s="53"/>
      <c r="AZ367" s="96"/>
      <c r="BA367" s="53"/>
      <c r="BB367" s="91"/>
      <c r="BC367" s="82"/>
      <c r="BD367" s="91"/>
      <c r="BE367" s="82" t="s">
        <v>193</v>
      </c>
      <c r="BF367" s="96"/>
      <c r="BG367" s="197"/>
      <c r="BH367" s="91"/>
      <c r="BI367" s="82"/>
      <c r="BJ367" s="96"/>
      <c r="BK367" s="339"/>
    </row>
    <row r="368" spans="1:63" ht="0.5" hidden="1" customHeight="1" thickBot="1">
      <c r="A368" s="316"/>
      <c r="B368" s="310"/>
      <c r="C368" s="53"/>
      <c r="D368" s="96"/>
      <c r="E368" s="53"/>
      <c r="F368" s="91"/>
      <c r="G368" s="82"/>
      <c r="H368" s="96"/>
      <c r="I368" s="53"/>
      <c r="J368" s="91"/>
      <c r="K368" s="115"/>
      <c r="L368" s="107"/>
      <c r="M368" s="107"/>
      <c r="N368" s="107"/>
      <c r="O368" s="96"/>
      <c r="P368" s="53"/>
      <c r="Q368" s="91"/>
      <c r="R368" s="115"/>
      <c r="S368" s="107"/>
      <c r="T368" s="96"/>
      <c r="U368" s="189"/>
      <c r="V368" s="91"/>
      <c r="W368" s="77"/>
      <c r="X368" s="96"/>
      <c r="Y368" s="76" t="s">
        <v>193</v>
      </c>
      <c r="Z368" s="91"/>
      <c r="AA368" s="82"/>
      <c r="AB368" s="96"/>
      <c r="AC368" s="53"/>
      <c r="AD368" s="91"/>
      <c r="AE368" s="82"/>
      <c r="AF368" s="96"/>
      <c r="AG368" s="53" t="s">
        <v>193</v>
      </c>
      <c r="AH368" s="91"/>
      <c r="AI368" s="194"/>
      <c r="AJ368" s="96"/>
      <c r="AK368" s="53"/>
      <c r="AL368" s="91"/>
      <c r="AM368" s="82"/>
      <c r="AN368" s="91"/>
      <c r="AO368" s="77"/>
      <c r="AP368" s="91"/>
      <c r="AQ368" s="82" t="s">
        <v>193</v>
      </c>
      <c r="AR368" s="96"/>
      <c r="AS368" s="197"/>
      <c r="AT368" s="91"/>
      <c r="AU368" s="82"/>
      <c r="AV368" s="91"/>
      <c r="AW368" s="184"/>
      <c r="AX368" s="96"/>
      <c r="AY368" s="53"/>
      <c r="AZ368" s="96"/>
      <c r="BA368" s="53"/>
      <c r="BB368" s="91"/>
      <c r="BC368" s="82"/>
      <c r="BD368" s="91"/>
      <c r="BE368" s="82" t="s">
        <v>193</v>
      </c>
      <c r="BF368" s="96"/>
      <c r="BG368" s="197"/>
      <c r="BH368" s="91"/>
      <c r="BI368" s="82"/>
      <c r="BJ368" s="96"/>
      <c r="BK368" s="339"/>
    </row>
    <row r="369" spans="1:63" ht="12" hidden="1" thickBot="1">
      <c r="A369" s="316"/>
      <c r="B369" s="310"/>
      <c r="C369" s="53"/>
      <c r="D369" s="96"/>
      <c r="E369" s="53"/>
      <c r="F369" s="91"/>
      <c r="G369" s="82"/>
      <c r="H369" s="96"/>
      <c r="I369" s="53"/>
      <c r="J369" s="91"/>
      <c r="K369" s="115"/>
      <c r="L369" s="107"/>
      <c r="M369" s="107"/>
      <c r="N369" s="107"/>
      <c r="O369" s="96"/>
      <c r="P369" s="53"/>
      <c r="Q369" s="91"/>
      <c r="R369" s="115"/>
      <c r="S369" s="107"/>
      <c r="T369" s="96"/>
      <c r="U369" s="189"/>
      <c r="V369" s="91"/>
      <c r="W369" s="77"/>
      <c r="X369" s="96"/>
      <c r="Y369" s="76" t="s">
        <v>193</v>
      </c>
      <c r="Z369" s="91"/>
      <c r="AA369" s="82"/>
      <c r="AB369" s="96"/>
      <c r="AC369" s="53"/>
      <c r="AD369" s="91"/>
      <c r="AE369" s="82"/>
      <c r="AF369" s="96"/>
      <c r="AG369" s="53" t="s">
        <v>193</v>
      </c>
      <c r="AH369" s="91"/>
      <c r="AI369" s="194"/>
      <c r="AJ369" s="96"/>
      <c r="AK369" s="53"/>
      <c r="AL369" s="91"/>
      <c r="AM369" s="82"/>
      <c r="AN369" s="91"/>
      <c r="AO369" s="77"/>
      <c r="AP369" s="91"/>
      <c r="AQ369" s="82" t="s">
        <v>193</v>
      </c>
      <c r="AR369" s="96"/>
      <c r="AS369" s="197"/>
      <c r="AT369" s="91"/>
      <c r="AU369" s="82"/>
      <c r="AV369" s="91"/>
      <c r="AW369" s="184"/>
      <c r="AX369" s="96"/>
      <c r="AY369" s="53"/>
      <c r="AZ369" s="96"/>
      <c r="BA369" s="53"/>
      <c r="BB369" s="91"/>
      <c r="BC369" s="82"/>
      <c r="BD369" s="91"/>
      <c r="BE369" s="82" t="s">
        <v>193</v>
      </c>
      <c r="BF369" s="96"/>
      <c r="BG369" s="197"/>
      <c r="BH369" s="91"/>
      <c r="BI369" s="82"/>
      <c r="BJ369" s="96"/>
      <c r="BK369" s="339"/>
    </row>
    <row r="370" spans="1:63" ht="12" hidden="1" thickBot="1">
      <c r="A370" s="316"/>
      <c r="B370" s="310"/>
      <c r="C370" s="53"/>
      <c r="D370" s="96"/>
      <c r="E370" s="53"/>
      <c r="F370" s="91"/>
      <c r="G370" s="82"/>
      <c r="H370" s="96"/>
      <c r="I370" s="53"/>
      <c r="J370" s="91"/>
      <c r="K370" s="115"/>
      <c r="L370" s="107"/>
      <c r="M370" s="107"/>
      <c r="N370" s="107"/>
      <c r="O370" s="96"/>
      <c r="P370" s="53"/>
      <c r="Q370" s="91"/>
      <c r="R370" s="115"/>
      <c r="S370" s="107"/>
      <c r="T370" s="96"/>
      <c r="U370" s="189"/>
      <c r="V370" s="91"/>
      <c r="W370" s="77"/>
      <c r="X370" s="96"/>
      <c r="Y370" s="76" t="s">
        <v>193</v>
      </c>
      <c r="Z370" s="91"/>
      <c r="AA370" s="82"/>
      <c r="AB370" s="96"/>
      <c r="AC370" s="53"/>
      <c r="AD370" s="91"/>
      <c r="AE370" s="82"/>
      <c r="AF370" s="96"/>
      <c r="AG370" s="53" t="s">
        <v>193</v>
      </c>
      <c r="AH370" s="91"/>
      <c r="AI370" s="194"/>
      <c r="AJ370" s="96"/>
      <c r="AK370" s="53"/>
      <c r="AL370" s="91"/>
      <c r="AM370" s="82"/>
      <c r="AN370" s="91"/>
      <c r="AO370" s="77"/>
      <c r="AP370" s="91"/>
      <c r="AQ370" s="82" t="s">
        <v>193</v>
      </c>
      <c r="AR370" s="96"/>
      <c r="AS370" s="197"/>
      <c r="AT370" s="91"/>
      <c r="AU370" s="82"/>
      <c r="AV370" s="91"/>
      <c r="AW370" s="184"/>
      <c r="AX370" s="96"/>
      <c r="AY370" s="53"/>
      <c r="AZ370" s="96"/>
      <c r="BA370" s="53"/>
      <c r="BB370" s="91"/>
      <c r="BC370" s="82"/>
      <c r="BD370" s="91"/>
      <c r="BE370" s="82" t="s">
        <v>193</v>
      </c>
      <c r="BF370" s="96"/>
      <c r="BG370" s="197"/>
      <c r="BH370" s="91"/>
      <c r="BI370" s="82"/>
      <c r="BJ370" s="96"/>
      <c r="BK370" s="339"/>
    </row>
    <row r="371" spans="1:63" ht="12" hidden="1" thickBot="1">
      <c r="A371" s="316"/>
      <c r="B371" s="310"/>
      <c r="C371" s="53"/>
      <c r="D371" s="96"/>
      <c r="E371" s="53"/>
      <c r="F371" s="91"/>
      <c r="G371" s="82"/>
      <c r="H371" s="96"/>
      <c r="I371" s="53"/>
      <c r="J371" s="91"/>
      <c r="K371" s="115"/>
      <c r="L371" s="107"/>
      <c r="M371" s="107"/>
      <c r="N371" s="107"/>
      <c r="O371" s="96"/>
      <c r="P371" s="53"/>
      <c r="Q371" s="91"/>
      <c r="R371" s="115"/>
      <c r="S371" s="107"/>
      <c r="T371" s="96"/>
      <c r="U371" s="189"/>
      <c r="V371" s="91"/>
      <c r="W371" s="77"/>
      <c r="X371" s="96"/>
      <c r="Y371" s="76" t="s">
        <v>193</v>
      </c>
      <c r="Z371" s="91"/>
      <c r="AA371" s="82"/>
      <c r="AB371" s="96"/>
      <c r="AC371" s="53"/>
      <c r="AD371" s="91"/>
      <c r="AE371" s="82"/>
      <c r="AF371" s="96"/>
      <c r="AG371" s="53" t="s">
        <v>193</v>
      </c>
      <c r="AH371" s="91"/>
      <c r="AI371" s="194"/>
      <c r="AJ371" s="96"/>
      <c r="AK371" s="53"/>
      <c r="AL371" s="91"/>
      <c r="AM371" s="82"/>
      <c r="AN371" s="91"/>
      <c r="AO371" s="77"/>
      <c r="AP371" s="91"/>
      <c r="AQ371" s="82" t="s">
        <v>193</v>
      </c>
      <c r="AR371" s="96"/>
      <c r="AS371" s="197"/>
      <c r="AT371" s="91"/>
      <c r="AU371" s="82"/>
      <c r="AV371" s="91"/>
      <c r="AW371" s="184"/>
      <c r="AX371" s="96"/>
      <c r="AY371" s="53"/>
      <c r="AZ371" s="96"/>
      <c r="BA371" s="53"/>
      <c r="BB371" s="91"/>
      <c r="BC371" s="82"/>
      <c r="BD371" s="91"/>
      <c r="BE371" s="82" t="s">
        <v>193</v>
      </c>
      <c r="BF371" s="96"/>
      <c r="BG371" s="197"/>
      <c r="BH371" s="91"/>
      <c r="BI371" s="82"/>
      <c r="BJ371" s="96"/>
      <c r="BK371" s="339"/>
    </row>
    <row r="372" spans="1:63" ht="12" hidden="1" thickBot="1">
      <c r="A372" s="316"/>
      <c r="B372" s="310"/>
      <c r="C372" s="53"/>
      <c r="D372" s="96"/>
      <c r="E372" s="53"/>
      <c r="F372" s="91"/>
      <c r="G372" s="82"/>
      <c r="H372" s="96"/>
      <c r="I372" s="53"/>
      <c r="J372" s="91"/>
      <c r="K372" s="115"/>
      <c r="L372" s="107"/>
      <c r="M372" s="107"/>
      <c r="N372" s="107"/>
      <c r="O372" s="96"/>
      <c r="P372" s="53"/>
      <c r="Q372" s="91"/>
      <c r="R372" s="115"/>
      <c r="S372" s="107"/>
      <c r="T372" s="96"/>
      <c r="U372" s="189"/>
      <c r="V372" s="91"/>
      <c r="W372" s="77"/>
      <c r="X372" s="96"/>
      <c r="Y372" s="76" t="s">
        <v>193</v>
      </c>
      <c r="Z372" s="91"/>
      <c r="AA372" s="82"/>
      <c r="AB372" s="96"/>
      <c r="AC372" s="53"/>
      <c r="AD372" s="91"/>
      <c r="AE372" s="82"/>
      <c r="AF372" s="96"/>
      <c r="AG372" s="53" t="s">
        <v>193</v>
      </c>
      <c r="AH372" s="91"/>
      <c r="AI372" s="194"/>
      <c r="AJ372" s="96"/>
      <c r="AK372" s="53"/>
      <c r="AL372" s="91"/>
      <c r="AM372" s="82"/>
      <c r="AN372" s="91"/>
      <c r="AO372" s="77"/>
      <c r="AP372" s="91"/>
      <c r="AQ372" s="82" t="s">
        <v>193</v>
      </c>
      <c r="AR372" s="96"/>
      <c r="AS372" s="197"/>
      <c r="AT372" s="91"/>
      <c r="AU372" s="82"/>
      <c r="AV372" s="91"/>
      <c r="AW372" s="184"/>
      <c r="AX372" s="96"/>
      <c r="AY372" s="53"/>
      <c r="AZ372" s="96"/>
      <c r="BA372" s="53"/>
      <c r="BB372" s="91"/>
      <c r="BC372" s="82"/>
      <c r="BD372" s="91"/>
      <c r="BE372" s="82" t="s">
        <v>193</v>
      </c>
      <c r="BF372" s="96"/>
      <c r="BG372" s="197"/>
      <c r="BH372" s="91"/>
      <c r="BI372" s="82"/>
      <c r="BJ372" s="96"/>
      <c r="BK372" s="339"/>
    </row>
    <row r="373" spans="1:63" ht="12" hidden="1" thickBot="1">
      <c r="A373" s="316"/>
      <c r="B373" s="310"/>
      <c r="C373" s="53"/>
      <c r="D373" s="96"/>
      <c r="E373" s="53"/>
      <c r="F373" s="91"/>
      <c r="G373" s="82"/>
      <c r="H373" s="96"/>
      <c r="I373" s="53"/>
      <c r="J373" s="91"/>
      <c r="K373" s="115"/>
      <c r="L373" s="107"/>
      <c r="M373" s="107"/>
      <c r="N373" s="107"/>
      <c r="O373" s="96"/>
      <c r="P373" s="53"/>
      <c r="Q373" s="91"/>
      <c r="R373" s="115"/>
      <c r="S373" s="107"/>
      <c r="T373" s="96"/>
      <c r="U373" s="189"/>
      <c r="V373" s="91"/>
      <c r="W373" s="77"/>
      <c r="X373" s="96"/>
      <c r="Y373" s="76" t="s">
        <v>193</v>
      </c>
      <c r="Z373" s="91"/>
      <c r="AA373" s="82"/>
      <c r="AB373" s="96"/>
      <c r="AC373" s="53"/>
      <c r="AD373" s="91"/>
      <c r="AE373" s="82"/>
      <c r="AF373" s="96"/>
      <c r="AG373" s="53" t="s">
        <v>193</v>
      </c>
      <c r="AH373" s="91"/>
      <c r="AI373" s="194"/>
      <c r="AJ373" s="96"/>
      <c r="AK373" s="53"/>
      <c r="AL373" s="91"/>
      <c r="AM373" s="82"/>
      <c r="AN373" s="91"/>
      <c r="AO373" s="77"/>
      <c r="AP373" s="91"/>
      <c r="AQ373" s="82" t="s">
        <v>193</v>
      </c>
      <c r="AR373" s="96"/>
      <c r="AS373" s="197"/>
      <c r="AT373" s="91"/>
      <c r="AU373" s="82"/>
      <c r="AV373" s="91"/>
      <c r="AW373" s="184"/>
      <c r="AX373" s="96"/>
      <c r="AY373" s="53"/>
      <c r="AZ373" s="96"/>
      <c r="BA373" s="53"/>
      <c r="BB373" s="91"/>
      <c r="BC373" s="82"/>
      <c r="BD373" s="91"/>
      <c r="BE373" s="82" t="s">
        <v>193</v>
      </c>
      <c r="BF373" s="96"/>
      <c r="BG373" s="197"/>
      <c r="BH373" s="91"/>
      <c r="BI373" s="82"/>
      <c r="BJ373" s="96"/>
      <c r="BK373" s="339"/>
    </row>
    <row r="374" spans="1:63" ht="12" hidden="1" thickBot="1">
      <c r="A374" s="316"/>
      <c r="B374" s="310"/>
      <c r="C374" s="53"/>
      <c r="D374" s="96"/>
      <c r="E374" s="53"/>
      <c r="F374" s="91"/>
      <c r="G374" s="82"/>
      <c r="H374" s="96"/>
      <c r="I374" s="53"/>
      <c r="J374" s="91"/>
      <c r="K374" s="115"/>
      <c r="L374" s="107"/>
      <c r="M374" s="107"/>
      <c r="N374" s="107"/>
      <c r="O374" s="96"/>
      <c r="P374" s="53"/>
      <c r="Q374" s="91"/>
      <c r="R374" s="115"/>
      <c r="S374" s="107"/>
      <c r="T374" s="96"/>
      <c r="U374" s="189"/>
      <c r="V374" s="91"/>
      <c r="W374" s="77"/>
      <c r="X374" s="96"/>
      <c r="Y374" s="76" t="s">
        <v>193</v>
      </c>
      <c r="Z374" s="91"/>
      <c r="AA374" s="82"/>
      <c r="AB374" s="96"/>
      <c r="AC374" s="53"/>
      <c r="AD374" s="91"/>
      <c r="AE374" s="82"/>
      <c r="AF374" s="96"/>
      <c r="AG374" s="53" t="s">
        <v>193</v>
      </c>
      <c r="AH374" s="91"/>
      <c r="AI374" s="194"/>
      <c r="AJ374" s="96"/>
      <c r="AK374" s="53"/>
      <c r="AL374" s="91"/>
      <c r="AM374" s="82"/>
      <c r="AN374" s="91"/>
      <c r="AO374" s="77"/>
      <c r="AP374" s="91"/>
      <c r="AQ374" s="82" t="s">
        <v>193</v>
      </c>
      <c r="AR374" s="96"/>
      <c r="AS374" s="197"/>
      <c r="AT374" s="91"/>
      <c r="AU374" s="82"/>
      <c r="AV374" s="91"/>
      <c r="AW374" s="184"/>
      <c r="AX374" s="96"/>
      <c r="AY374" s="53"/>
      <c r="AZ374" s="96"/>
      <c r="BA374" s="53"/>
      <c r="BB374" s="91"/>
      <c r="BC374" s="82"/>
      <c r="BD374" s="91"/>
      <c r="BE374" s="82" t="s">
        <v>193</v>
      </c>
      <c r="BF374" s="96"/>
      <c r="BG374" s="197"/>
      <c r="BH374" s="91"/>
      <c r="BI374" s="82"/>
      <c r="BJ374" s="96"/>
      <c r="BK374" s="339"/>
    </row>
    <row r="375" spans="1:63" ht="12" hidden="1" thickBot="1">
      <c r="A375" s="316"/>
      <c r="B375" s="310"/>
      <c r="C375" s="53"/>
      <c r="D375" s="96"/>
      <c r="E375" s="53"/>
      <c r="F375" s="91"/>
      <c r="G375" s="82"/>
      <c r="H375" s="96"/>
      <c r="I375" s="53"/>
      <c r="J375" s="91"/>
      <c r="K375" s="115"/>
      <c r="L375" s="107"/>
      <c r="M375" s="107"/>
      <c r="N375" s="107"/>
      <c r="O375" s="96"/>
      <c r="P375" s="53"/>
      <c r="Q375" s="91"/>
      <c r="R375" s="115"/>
      <c r="S375" s="107"/>
      <c r="T375" s="96"/>
      <c r="U375" s="189"/>
      <c r="V375" s="91"/>
      <c r="W375" s="77"/>
      <c r="X375" s="96"/>
      <c r="Y375" s="76" t="s">
        <v>193</v>
      </c>
      <c r="Z375" s="91"/>
      <c r="AA375" s="82"/>
      <c r="AB375" s="96"/>
      <c r="AC375" s="53"/>
      <c r="AD375" s="91"/>
      <c r="AE375" s="82"/>
      <c r="AF375" s="96"/>
      <c r="AG375" s="53" t="s">
        <v>193</v>
      </c>
      <c r="AH375" s="91"/>
      <c r="AI375" s="194"/>
      <c r="AJ375" s="96"/>
      <c r="AK375" s="53"/>
      <c r="AL375" s="91"/>
      <c r="AM375" s="82"/>
      <c r="AN375" s="91"/>
      <c r="AO375" s="77"/>
      <c r="AP375" s="91"/>
      <c r="AQ375" s="82" t="s">
        <v>193</v>
      </c>
      <c r="AR375" s="96"/>
      <c r="AS375" s="197"/>
      <c r="AT375" s="91"/>
      <c r="AU375" s="82"/>
      <c r="AV375" s="91"/>
      <c r="AW375" s="184"/>
      <c r="AX375" s="96"/>
      <c r="AY375" s="53"/>
      <c r="AZ375" s="96"/>
      <c r="BA375" s="53"/>
      <c r="BB375" s="91"/>
      <c r="BC375" s="82"/>
      <c r="BD375" s="91"/>
      <c r="BE375" s="82" t="s">
        <v>193</v>
      </c>
      <c r="BF375" s="96"/>
      <c r="BG375" s="197"/>
      <c r="BH375" s="91"/>
      <c r="BI375" s="82"/>
      <c r="BJ375" s="96"/>
      <c r="BK375" s="339"/>
    </row>
    <row r="376" spans="1:63" ht="12" hidden="1" thickBot="1">
      <c r="A376" s="316"/>
      <c r="B376" s="310"/>
      <c r="C376" s="53"/>
      <c r="D376" s="96"/>
      <c r="E376" s="53"/>
      <c r="F376" s="91"/>
      <c r="G376" s="82"/>
      <c r="H376" s="96"/>
      <c r="I376" s="53"/>
      <c r="J376" s="91"/>
      <c r="K376" s="115"/>
      <c r="L376" s="107"/>
      <c r="M376" s="107"/>
      <c r="N376" s="107"/>
      <c r="O376" s="96"/>
      <c r="P376" s="53"/>
      <c r="Q376" s="91"/>
      <c r="R376" s="115"/>
      <c r="S376" s="107"/>
      <c r="T376" s="96"/>
      <c r="U376" s="189"/>
      <c r="V376" s="91"/>
      <c r="W376" s="77"/>
      <c r="X376" s="96"/>
      <c r="Y376" s="76" t="s">
        <v>193</v>
      </c>
      <c r="Z376" s="91"/>
      <c r="AA376" s="82"/>
      <c r="AB376" s="96"/>
      <c r="AC376" s="53"/>
      <c r="AD376" s="91"/>
      <c r="AE376" s="82"/>
      <c r="AF376" s="96"/>
      <c r="AG376" s="53" t="s">
        <v>193</v>
      </c>
      <c r="AH376" s="91"/>
      <c r="AI376" s="194"/>
      <c r="AJ376" s="96"/>
      <c r="AK376" s="53"/>
      <c r="AL376" s="91"/>
      <c r="AM376" s="82"/>
      <c r="AN376" s="91"/>
      <c r="AO376" s="77"/>
      <c r="AP376" s="91"/>
      <c r="AQ376" s="82" t="s">
        <v>193</v>
      </c>
      <c r="AR376" s="96"/>
      <c r="AS376" s="197"/>
      <c r="AT376" s="91"/>
      <c r="AU376" s="82"/>
      <c r="AV376" s="91"/>
      <c r="AW376" s="184"/>
      <c r="AX376" s="96"/>
      <c r="AY376" s="53"/>
      <c r="AZ376" s="96"/>
      <c r="BA376" s="53"/>
      <c r="BB376" s="91"/>
      <c r="BC376" s="82"/>
      <c r="BD376" s="91"/>
      <c r="BE376" s="82" t="s">
        <v>193</v>
      </c>
      <c r="BF376" s="96"/>
      <c r="BG376" s="197"/>
      <c r="BH376" s="91"/>
      <c r="BI376" s="82"/>
      <c r="BJ376" s="96"/>
      <c r="BK376" s="339"/>
    </row>
    <row r="377" spans="1:63" ht="12" hidden="1" thickBot="1">
      <c r="A377" s="316"/>
      <c r="B377" s="310"/>
      <c r="C377" s="53"/>
      <c r="D377" s="96"/>
      <c r="E377" s="53"/>
      <c r="F377" s="91"/>
      <c r="G377" s="82"/>
      <c r="H377" s="96"/>
      <c r="I377" s="53"/>
      <c r="J377" s="91"/>
      <c r="K377" s="115"/>
      <c r="L377" s="107"/>
      <c r="M377" s="107"/>
      <c r="N377" s="107"/>
      <c r="O377" s="96"/>
      <c r="P377" s="53"/>
      <c r="Q377" s="91"/>
      <c r="R377" s="115"/>
      <c r="S377" s="107"/>
      <c r="T377" s="96"/>
      <c r="U377" s="189"/>
      <c r="V377" s="91"/>
      <c r="W377" s="77"/>
      <c r="X377" s="96"/>
      <c r="Y377" s="76" t="s">
        <v>193</v>
      </c>
      <c r="Z377" s="91"/>
      <c r="AA377" s="82"/>
      <c r="AB377" s="96"/>
      <c r="AC377" s="53"/>
      <c r="AD377" s="91"/>
      <c r="AE377" s="82"/>
      <c r="AF377" s="96"/>
      <c r="AG377" s="53" t="s">
        <v>193</v>
      </c>
      <c r="AH377" s="91"/>
      <c r="AI377" s="194"/>
      <c r="AJ377" s="96"/>
      <c r="AK377" s="53"/>
      <c r="AL377" s="91"/>
      <c r="AM377" s="82"/>
      <c r="AN377" s="91"/>
      <c r="AO377" s="77"/>
      <c r="AP377" s="91"/>
      <c r="AQ377" s="82" t="s">
        <v>193</v>
      </c>
      <c r="AR377" s="96"/>
      <c r="AS377" s="197"/>
      <c r="AT377" s="91"/>
      <c r="AU377" s="82"/>
      <c r="AV377" s="91"/>
      <c r="AW377" s="184"/>
      <c r="AX377" s="96"/>
      <c r="AY377" s="53"/>
      <c r="AZ377" s="96"/>
      <c r="BA377" s="53"/>
      <c r="BB377" s="91"/>
      <c r="BC377" s="82"/>
      <c r="BD377" s="91"/>
      <c r="BE377" s="82" t="s">
        <v>193</v>
      </c>
      <c r="BF377" s="96"/>
      <c r="BG377" s="197"/>
      <c r="BH377" s="91"/>
      <c r="BI377" s="82"/>
      <c r="BJ377" s="96"/>
      <c r="BK377" s="339"/>
    </row>
    <row r="378" spans="1:63" ht="12" hidden="1" thickBot="1">
      <c r="A378" s="316"/>
      <c r="B378" s="310"/>
      <c r="C378" s="53"/>
      <c r="D378" s="96"/>
      <c r="E378" s="53"/>
      <c r="F378" s="91"/>
      <c r="G378" s="82"/>
      <c r="H378" s="96"/>
      <c r="I378" s="53"/>
      <c r="J378" s="91"/>
      <c r="K378" s="115"/>
      <c r="L378" s="107"/>
      <c r="M378" s="107"/>
      <c r="N378" s="107"/>
      <c r="O378" s="96"/>
      <c r="P378" s="53"/>
      <c r="Q378" s="91"/>
      <c r="R378" s="115"/>
      <c r="S378" s="107"/>
      <c r="T378" s="96"/>
      <c r="U378" s="189"/>
      <c r="V378" s="91"/>
      <c r="W378" s="77"/>
      <c r="X378" s="96"/>
      <c r="Y378" s="76" t="s">
        <v>193</v>
      </c>
      <c r="Z378" s="91"/>
      <c r="AA378" s="82"/>
      <c r="AB378" s="96"/>
      <c r="AC378" s="53"/>
      <c r="AD378" s="91"/>
      <c r="AE378" s="82"/>
      <c r="AF378" s="96"/>
      <c r="AG378" s="53" t="s">
        <v>193</v>
      </c>
      <c r="AH378" s="91"/>
      <c r="AI378" s="194"/>
      <c r="AJ378" s="96"/>
      <c r="AK378" s="53"/>
      <c r="AL378" s="91"/>
      <c r="AM378" s="82"/>
      <c r="AN378" s="91"/>
      <c r="AO378" s="77"/>
      <c r="AP378" s="91"/>
      <c r="AQ378" s="82" t="s">
        <v>193</v>
      </c>
      <c r="AR378" s="96"/>
      <c r="AS378" s="197"/>
      <c r="AT378" s="91"/>
      <c r="AU378" s="82"/>
      <c r="AV378" s="91"/>
      <c r="AW378" s="184"/>
      <c r="AX378" s="96"/>
      <c r="AY378" s="53"/>
      <c r="AZ378" s="96"/>
      <c r="BA378" s="53"/>
      <c r="BB378" s="91"/>
      <c r="BC378" s="82"/>
      <c r="BD378" s="91"/>
      <c r="BE378" s="82" t="s">
        <v>193</v>
      </c>
      <c r="BF378" s="96"/>
      <c r="BG378" s="197"/>
      <c r="BH378" s="91"/>
      <c r="BI378" s="82"/>
      <c r="BJ378" s="96"/>
      <c r="BK378" s="339"/>
    </row>
    <row r="379" spans="1:63" ht="12" hidden="1" thickBot="1">
      <c r="A379" s="316"/>
      <c r="B379" s="310"/>
      <c r="C379" s="53"/>
      <c r="D379" s="96"/>
      <c r="E379" s="53"/>
      <c r="F379" s="91"/>
      <c r="G379" s="82"/>
      <c r="H379" s="96"/>
      <c r="I379" s="53"/>
      <c r="J379" s="91"/>
      <c r="K379" s="115"/>
      <c r="L379" s="107"/>
      <c r="M379" s="107"/>
      <c r="N379" s="107"/>
      <c r="O379" s="96"/>
      <c r="P379" s="53"/>
      <c r="Q379" s="91"/>
      <c r="R379" s="115"/>
      <c r="S379" s="107"/>
      <c r="T379" s="96"/>
      <c r="U379" s="189"/>
      <c r="V379" s="91"/>
      <c r="W379" s="77"/>
      <c r="X379" s="96"/>
      <c r="Y379" s="76" t="s">
        <v>193</v>
      </c>
      <c r="Z379" s="91"/>
      <c r="AA379" s="82"/>
      <c r="AB379" s="96"/>
      <c r="AC379" s="53"/>
      <c r="AD379" s="91"/>
      <c r="AE379" s="82"/>
      <c r="AF379" s="96"/>
      <c r="AG379" s="53" t="s">
        <v>193</v>
      </c>
      <c r="AH379" s="91"/>
      <c r="AI379" s="194"/>
      <c r="AJ379" s="96"/>
      <c r="AK379" s="53"/>
      <c r="AL379" s="91"/>
      <c r="AM379" s="82"/>
      <c r="AN379" s="91"/>
      <c r="AO379" s="77"/>
      <c r="AP379" s="91"/>
      <c r="AQ379" s="82" t="s">
        <v>193</v>
      </c>
      <c r="AR379" s="96"/>
      <c r="AS379" s="197"/>
      <c r="AT379" s="91"/>
      <c r="AU379" s="82"/>
      <c r="AV379" s="91"/>
      <c r="AW379" s="184"/>
      <c r="AX379" s="96"/>
      <c r="AY379" s="53"/>
      <c r="AZ379" s="96"/>
      <c r="BA379" s="53"/>
      <c r="BB379" s="91"/>
      <c r="BC379" s="82"/>
      <c r="BD379" s="91"/>
      <c r="BE379" s="82" t="s">
        <v>193</v>
      </c>
      <c r="BF379" s="96"/>
      <c r="BG379" s="197"/>
      <c r="BH379" s="91"/>
      <c r="BI379" s="82"/>
      <c r="BJ379" s="96"/>
      <c r="BK379" s="339"/>
    </row>
    <row r="380" spans="1:63" ht="12" hidden="1" thickBot="1">
      <c r="A380" s="316"/>
      <c r="B380" s="310"/>
      <c r="C380" s="53"/>
      <c r="D380" s="96"/>
      <c r="E380" s="53"/>
      <c r="F380" s="91"/>
      <c r="G380" s="82"/>
      <c r="H380" s="96"/>
      <c r="I380" s="53"/>
      <c r="J380" s="91"/>
      <c r="K380" s="115"/>
      <c r="L380" s="107"/>
      <c r="M380" s="107"/>
      <c r="N380" s="107"/>
      <c r="O380" s="96"/>
      <c r="P380" s="53"/>
      <c r="Q380" s="91"/>
      <c r="R380" s="115"/>
      <c r="S380" s="107"/>
      <c r="T380" s="96"/>
      <c r="U380" s="189"/>
      <c r="V380" s="91"/>
      <c r="W380" s="77"/>
      <c r="X380" s="96"/>
      <c r="Y380" s="76" t="s">
        <v>193</v>
      </c>
      <c r="Z380" s="91"/>
      <c r="AA380" s="82"/>
      <c r="AB380" s="96"/>
      <c r="AC380" s="53"/>
      <c r="AD380" s="91"/>
      <c r="AE380" s="82"/>
      <c r="AF380" s="96"/>
      <c r="AG380" s="53" t="s">
        <v>193</v>
      </c>
      <c r="AH380" s="91"/>
      <c r="AI380" s="194"/>
      <c r="AJ380" s="96"/>
      <c r="AK380" s="53"/>
      <c r="AL380" s="91"/>
      <c r="AM380" s="82"/>
      <c r="AN380" s="91"/>
      <c r="AO380" s="77"/>
      <c r="AP380" s="91"/>
      <c r="AQ380" s="82" t="s">
        <v>193</v>
      </c>
      <c r="AR380" s="96"/>
      <c r="AS380" s="197"/>
      <c r="AT380" s="91"/>
      <c r="AU380" s="82"/>
      <c r="AV380" s="91"/>
      <c r="AW380" s="184"/>
      <c r="AX380" s="96"/>
      <c r="AY380" s="53"/>
      <c r="AZ380" s="96"/>
      <c r="BA380" s="53"/>
      <c r="BB380" s="91"/>
      <c r="BC380" s="82"/>
      <c r="BD380" s="91"/>
      <c r="BE380" s="82" t="s">
        <v>193</v>
      </c>
      <c r="BF380" s="96"/>
      <c r="BG380" s="197"/>
      <c r="BH380" s="91"/>
      <c r="BI380" s="82"/>
      <c r="BJ380" s="96"/>
      <c r="BK380" s="339"/>
    </row>
    <row r="381" spans="1:63" ht="12" hidden="1" thickBot="1">
      <c r="A381" s="316"/>
      <c r="B381" s="310"/>
      <c r="C381" s="53"/>
      <c r="D381" s="96"/>
      <c r="E381" s="53"/>
      <c r="F381" s="91"/>
      <c r="G381" s="82"/>
      <c r="H381" s="96"/>
      <c r="I381" s="53"/>
      <c r="J381" s="91"/>
      <c r="K381" s="115"/>
      <c r="L381" s="107"/>
      <c r="M381" s="107"/>
      <c r="N381" s="107"/>
      <c r="O381" s="96"/>
      <c r="P381" s="53"/>
      <c r="Q381" s="91"/>
      <c r="R381" s="115"/>
      <c r="S381" s="107"/>
      <c r="T381" s="96"/>
      <c r="U381" s="189"/>
      <c r="V381" s="91"/>
      <c r="W381" s="77"/>
      <c r="X381" s="96"/>
      <c r="Y381" s="76" t="s">
        <v>193</v>
      </c>
      <c r="Z381" s="91"/>
      <c r="AA381" s="82"/>
      <c r="AB381" s="96"/>
      <c r="AC381" s="53"/>
      <c r="AD381" s="91"/>
      <c r="AE381" s="82"/>
      <c r="AF381" s="96"/>
      <c r="AG381" s="53" t="s">
        <v>193</v>
      </c>
      <c r="AH381" s="91"/>
      <c r="AI381" s="194"/>
      <c r="AJ381" s="96"/>
      <c r="AK381" s="53"/>
      <c r="AL381" s="91"/>
      <c r="AM381" s="82"/>
      <c r="AN381" s="91"/>
      <c r="AO381" s="77"/>
      <c r="AP381" s="91"/>
      <c r="AQ381" s="82" t="s">
        <v>193</v>
      </c>
      <c r="AR381" s="96"/>
      <c r="AS381" s="197"/>
      <c r="AT381" s="91"/>
      <c r="AU381" s="82"/>
      <c r="AV381" s="91"/>
      <c r="AW381" s="184"/>
      <c r="AX381" s="96"/>
      <c r="AY381" s="53"/>
      <c r="AZ381" s="96"/>
      <c r="BA381" s="53"/>
      <c r="BB381" s="91"/>
      <c r="BC381" s="82"/>
      <c r="BD381" s="91"/>
      <c r="BE381" s="82" t="s">
        <v>193</v>
      </c>
      <c r="BF381" s="96"/>
      <c r="BG381" s="197"/>
      <c r="BH381" s="91"/>
      <c r="BI381" s="82"/>
      <c r="BJ381" s="96"/>
      <c r="BK381" s="339"/>
    </row>
    <row r="382" spans="1:63" ht="12" hidden="1" thickBot="1">
      <c r="A382" s="316"/>
      <c r="B382" s="310"/>
      <c r="C382" s="53"/>
      <c r="D382" s="96"/>
      <c r="E382" s="53"/>
      <c r="F382" s="91"/>
      <c r="G382" s="82"/>
      <c r="H382" s="96"/>
      <c r="I382" s="53"/>
      <c r="J382" s="91"/>
      <c r="K382" s="115"/>
      <c r="L382" s="107"/>
      <c r="M382" s="107"/>
      <c r="N382" s="107"/>
      <c r="O382" s="96"/>
      <c r="P382" s="53"/>
      <c r="Q382" s="91"/>
      <c r="R382" s="115"/>
      <c r="S382" s="107"/>
      <c r="T382" s="96"/>
      <c r="U382" s="189"/>
      <c r="V382" s="91"/>
      <c r="W382" s="77"/>
      <c r="X382" s="96"/>
      <c r="Y382" s="76" t="s">
        <v>193</v>
      </c>
      <c r="Z382" s="91"/>
      <c r="AA382" s="82"/>
      <c r="AB382" s="96"/>
      <c r="AC382" s="53"/>
      <c r="AD382" s="91"/>
      <c r="AE382" s="82"/>
      <c r="AF382" s="96"/>
      <c r="AG382" s="53" t="s">
        <v>193</v>
      </c>
      <c r="AH382" s="91"/>
      <c r="AI382" s="194"/>
      <c r="AJ382" s="96"/>
      <c r="AK382" s="53"/>
      <c r="AL382" s="91"/>
      <c r="AM382" s="82"/>
      <c r="AN382" s="91"/>
      <c r="AO382" s="77"/>
      <c r="AP382" s="91"/>
      <c r="AQ382" s="82" t="s">
        <v>193</v>
      </c>
      <c r="AR382" s="96"/>
      <c r="AS382" s="197"/>
      <c r="AT382" s="91"/>
      <c r="AU382" s="82"/>
      <c r="AV382" s="91"/>
      <c r="AW382" s="184"/>
      <c r="AX382" s="96"/>
      <c r="AY382" s="53"/>
      <c r="AZ382" s="96"/>
      <c r="BA382" s="53"/>
      <c r="BB382" s="91"/>
      <c r="BC382" s="82"/>
      <c r="BD382" s="91"/>
      <c r="BE382" s="82" t="s">
        <v>193</v>
      </c>
      <c r="BF382" s="96"/>
      <c r="BG382" s="197"/>
      <c r="BH382" s="91"/>
      <c r="BI382" s="82"/>
      <c r="BJ382" s="96"/>
      <c r="BK382" s="339"/>
    </row>
    <row r="383" spans="1:63" ht="12" hidden="1" thickBot="1">
      <c r="A383" s="316"/>
      <c r="B383" s="310"/>
      <c r="C383" s="53"/>
      <c r="D383" s="96"/>
      <c r="E383" s="53"/>
      <c r="F383" s="91"/>
      <c r="G383" s="82"/>
      <c r="H383" s="96"/>
      <c r="I383" s="53"/>
      <c r="J383" s="91"/>
      <c r="K383" s="115"/>
      <c r="L383" s="107"/>
      <c r="M383" s="107"/>
      <c r="N383" s="107"/>
      <c r="O383" s="96"/>
      <c r="P383" s="53"/>
      <c r="Q383" s="91"/>
      <c r="R383" s="115"/>
      <c r="S383" s="107"/>
      <c r="T383" s="96"/>
      <c r="U383" s="189"/>
      <c r="V383" s="91"/>
      <c r="W383" s="77"/>
      <c r="X383" s="96"/>
      <c r="Y383" s="76" t="s">
        <v>193</v>
      </c>
      <c r="Z383" s="91"/>
      <c r="AA383" s="82"/>
      <c r="AB383" s="96"/>
      <c r="AC383" s="53"/>
      <c r="AD383" s="91"/>
      <c r="AE383" s="82"/>
      <c r="AF383" s="96"/>
      <c r="AG383" s="53" t="s">
        <v>193</v>
      </c>
      <c r="AH383" s="91"/>
      <c r="AI383" s="194"/>
      <c r="AJ383" s="96"/>
      <c r="AK383" s="53"/>
      <c r="AL383" s="91"/>
      <c r="AM383" s="82"/>
      <c r="AN383" s="91"/>
      <c r="AO383" s="77"/>
      <c r="AP383" s="91"/>
      <c r="AQ383" s="82" t="s">
        <v>193</v>
      </c>
      <c r="AR383" s="96"/>
      <c r="AS383" s="197"/>
      <c r="AT383" s="91"/>
      <c r="AU383" s="82"/>
      <c r="AV383" s="91"/>
      <c r="AW383" s="184"/>
      <c r="AX383" s="96"/>
      <c r="AY383" s="53"/>
      <c r="AZ383" s="96"/>
      <c r="BA383" s="53"/>
      <c r="BB383" s="91"/>
      <c r="BC383" s="82"/>
      <c r="BD383" s="91"/>
      <c r="BE383" s="82" t="s">
        <v>193</v>
      </c>
      <c r="BF383" s="96"/>
      <c r="BG383" s="197"/>
      <c r="BH383" s="91"/>
      <c r="BI383" s="82"/>
      <c r="BJ383" s="96"/>
      <c r="BK383" s="339"/>
    </row>
    <row r="384" spans="1:63" ht="12" hidden="1" thickBot="1">
      <c r="A384" s="316"/>
      <c r="B384" s="310"/>
      <c r="C384" s="53"/>
      <c r="D384" s="96"/>
      <c r="E384" s="53"/>
      <c r="F384" s="91"/>
      <c r="G384" s="82"/>
      <c r="H384" s="96"/>
      <c r="I384" s="53"/>
      <c r="J384" s="91"/>
      <c r="K384" s="115"/>
      <c r="L384" s="107"/>
      <c r="M384" s="107"/>
      <c r="N384" s="107"/>
      <c r="O384" s="96"/>
      <c r="P384" s="53"/>
      <c r="Q384" s="91"/>
      <c r="R384" s="115"/>
      <c r="S384" s="107"/>
      <c r="T384" s="96"/>
      <c r="U384" s="189"/>
      <c r="V384" s="91"/>
      <c r="W384" s="77"/>
      <c r="X384" s="96"/>
      <c r="Y384" s="76" t="s">
        <v>193</v>
      </c>
      <c r="Z384" s="91"/>
      <c r="AA384" s="82"/>
      <c r="AB384" s="96"/>
      <c r="AC384" s="53"/>
      <c r="AD384" s="91"/>
      <c r="AE384" s="82"/>
      <c r="AF384" s="96"/>
      <c r="AG384" s="53" t="s">
        <v>193</v>
      </c>
      <c r="AH384" s="91"/>
      <c r="AI384" s="194"/>
      <c r="AJ384" s="96"/>
      <c r="AK384" s="53"/>
      <c r="AL384" s="91"/>
      <c r="AM384" s="82"/>
      <c r="AN384" s="91"/>
      <c r="AO384" s="77"/>
      <c r="AP384" s="91"/>
      <c r="AQ384" s="82" t="s">
        <v>193</v>
      </c>
      <c r="AR384" s="96"/>
      <c r="AS384" s="197"/>
      <c r="AT384" s="91"/>
      <c r="AU384" s="82"/>
      <c r="AV384" s="91"/>
      <c r="AW384" s="184"/>
      <c r="AX384" s="96"/>
      <c r="AY384" s="53"/>
      <c r="AZ384" s="96"/>
      <c r="BA384" s="53"/>
      <c r="BB384" s="91"/>
      <c r="BC384" s="82"/>
      <c r="BD384" s="91"/>
      <c r="BE384" s="82" t="s">
        <v>193</v>
      </c>
      <c r="BF384" s="96"/>
      <c r="BG384" s="197"/>
      <c r="BH384" s="91"/>
      <c r="BI384" s="82"/>
      <c r="BJ384" s="96"/>
      <c r="BK384" s="339"/>
    </row>
    <row r="385" spans="1:63" ht="12" hidden="1" thickBot="1">
      <c r="A385" s="317"/>
      <c r="B385" s="314"/>
      <c r="C385" s="293"/>
      <c r="D385" s="294"/>
      <c r="E385" s="293"/>
      <c r="F385" s="295"/>
      <c r="G385" s="296"/>
      <c r="H385" s="294"/>
      <c r="I385" s="293"/>
      <c r="J385" s="295"/>
      <c r="K385" s="297"/>
      <c r="L385" s="298"/>
      <c r="M385" s="298"/>
      <c r="N385" s="298"/>
      <c r="O385" s="294"/>
      <c r="P385" s="293"/>
      <c r="Q385" s="295"/>
      <c r="R385" s="297"/>
      <c r="S385" s="298"/>
      <c r="T385" s="294"/>
      <c r="U385" s="336"/>
      <c r="V385" s="295"/>
      <c r="W385" s="299"/>
      <c r="X385" s="294"/>
      <c r="Y385" s="300" t="s">
        <v>193</v>
      </c>
      <c r="Z385" s="295"/>
      <c r="AA385" s="296"/>
      <c r="AB385" s="294"/>
      <c r="AC385" s="293"/>
      <c r="AD385" s="295"/>
      <c r="AE385" s="296"/>
      <c r="AF385" s="294"/>
      <c r="AG385" s="293" t="s">
        <v>193</v>
      </c>
      <c r="AH385" s="295"/>
      <c r="AI385" s="301"/>
      <c r="AJ385" s="294"/>
      <c r="AK385" s="293"/>
      <c r="AL385" s="295"/>
      <c r="AM385" s="296"/>
      <c r="AN385" s="295"/>
      <c r="AO385" s="299"/>
      <c r="AP385" s="295"/>
      <c r="AQ385" s="296" t="s">
        <v>193</v>
      </c>
      <c r="AR385" s="294"/>
      <c r="AS385" s="324"/>
      <c r="AT385" s="295"/>
      <c r="AU385" s="296"/>
      <c r="AV385" s="295"/>
      <c r="AW385" s="302"/>
      <c r="AX385" s="294"/>
      <c r="AY385" s="293"/>
      <c r="AZ385" s="294"/>
      <c r="BA385" s="293"/>
      <c r="BB385" s="295"/>
      <c r="BC385" s="296"/>
      <c r="BD385" s="295"/>
      <c r="BE385" s="296" t="s">
        <v>193</v>
      </c>
      <c r="BF385" s="294"/>
      <c r="BG385" s="324"/>
      <c r="BH385" s="295"/>
      <c r="BI385" s="296"/>
      <c r="BJ385" s="294"/>
      <c r="BK385" s="340"/>
    </row>
    <row r="386" spans="1:63" s="78" customFormat="1" ht="12" thickBot="1">
      <c r="A386" s="312"/>
      <c r="B386" s="303" t="s">
        <v>125</v>
      </c>
      <c r="C386" s="304"/>
      <c r="D386" s="305"/>
      <c r="E386" s="304"/>
      <c r="F386" s="305"/>
      <c r="G386" s="304"/>
      <c r="H386" s="305"/>
      <c r="I386" s="304"/>
      <c r="J386" s="305"/>
      <c r="K386" s="305"/>
      <c r="L386" s="305"/>
      <c r="M386" s="305"/>
      <c r="N386" s="305"/>
      <c r="O386" s="305"/>
      <c r="P386" s="304"/>
      <c r="Q386" s="305"/>
      <c r="R386" s="305"/>
      <c r="S386" s="305"/>
      <c r="T386" s="305"/>
      <c r="U386" s="304"/>
      <c r="V386" s="305"/>
      <c r="W386" s="306"/>
      <c r="X386" s="305"/>
      <c r="Y386" s="304"/>
      <c r="Z386" s="305"/>
      <c r="AA386" s="304"/>
      <c r="AB386" s="305"/>
      <c r="AC386" s="304"/>
      <c r="AD386" s="305"/>
      <c r="AE386" s="304"/>
      <c r="AF386" s="305"/>
      <c r="AG386" s="304"/>
      <c r="AH386" s="305"/>
      <c r="AI386" s="304"/>
      <c r="AJ386" s="305"/>
      <c r="AK386" s="305"/>
      <c r="AL386" s="305"/>
      <c r="AM386" s="304"/>
      <c r="AN386" s="305"/>
      <c r="AO386" s="304"/>
      <c r="AP386" s="305"/>
      <c r="AQ386" s="304"/>
      <c r="AR386" s="305"/>
      <c r="AS386" s="305"/>
      <c r="AT386" s="305"/>
      <c r="AU386" s="304"/>
      <c r="AV386" s="305"/>
      <c r="AW386" s="304"/>
      <c r="AX386" s="305"/>
      <c r="AY386" s="304"/>
      <c r="AZ386" s="305"/>
      <c r="BA386" s="304"/>
      <c r="BB386" s="305"/>
      <c r="BC386" s="304"/>
      <c r="BD386" s="305"/>
      <c r="BE386" s="304"/>
      <c r="BF386" s="305"/>
      <c r="BG386" s="305"/>
      <c r="BH386" s="305"/>
      <c r="BI386" s="304"/>
      <c r="BJ386" s="304"/>
      <c r="BK386" s="337"/>
    </row>
    <row r="416" spans="2:2">
      <c r="B416" s="79"/>
    </row>
    <row r="1042" spans="2:2" ht="13">
      <c r="B1042" s="1" t="s">
        <v>68</v>
      </c>
    </row>
    <row r="1043" spans="2:2" ht="13">
      <c r="B1043" s="1" t="s">
        <v>67</v>
      </c>
    </row>
  </sheetData>
  <mergeCells count="25">
    <mergeCell ref="BI13:BJ13"/>
    <mergeCell ref="BA13:BB13"/>
    <mergeCell ref="C13:J13"/>
    <mergeCell ref="AQ13:AR13"/>
    <mergeCell ref="AU13:AV13"/>
    <mergeCell ref="AW13:AX13"/>
    <mergeCell ref="AY13:AZ13"/>
    <mergeCell ref="BC13:BD13"/>
    <mergeCell ref="BE13:BF13"/>
    <mergeCell ref="K13:O13"/>
    <mergeCell ref="P13:Q13"/>
    <mergeCell ref="R13:T13"/>
    <mergeCell ref="U13:V13"/>
    <mergeCell ref="W13:X13"/>
    <mergeCell ref="Y13:Z13"/>
    <mergeCell ref="AA13:AB13"/>
    <mergeCell ref="BG13:BH13"/>
    <mergeCell ref="AS13:AT13"/>
    <mergeCell ref="AK13:AL13"/>
    <mergeCell ref="AC13:AD13"/>
    <mergeCell ref="AE13:AF13"/>
    <mergeCell ref="AG13:AH13"/>
    <mergeCell ref="AI13:AJ13"/>
    <mergeCell ref="AO13:AP13"/>
    <mergeCell ref="AM13:AN13"/>
  </mergeCells>
  <pageMargins left="0.5" right="0.5" top="0.7" bottom="0.5" header="0.2" footer="0.25"/>
  <pageSetup orientation="landscape" r:id="rId1"/>
  <headerFooter>
    <oddHeader>&amp;C&amp;"Arial,Bold"&amp;8International Equity Portfolio Project
&lt;Data: Country Stock Indexes and Country ETFs&gt;</oddHeader>
    <oddFooter>&amp;L&amp;8BU MET AD-717SA1&amp;C&amp;8=&amp;P=&amp;R&amp;8Chee / 2028 Summer1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  <pageSetUpPr autoPageBreaks="0" fitToPage="1"/>
  </sheetPr>
  <dimension ref="A1:Z887"/>
  <sheetViews>
    <sheetView view="pageBreakPreview" topLeftCell="A132" zoomScale="88" zoomScaleNormal="70" workbookViewId="0">
      <selection activeCell="O471" sqref="O471"/>
    </sheetView>
    <sheetView tabSelected="1" view="pageBreakPreview" topLeftCell="A26" zoomScale="70" zoomScaleNormal="55" zoomScaleSheetLayoutView="70" zoomScalePageLayoutView="70" workbookViewId="1">
      <selection activeCell="AF44" sqref="AF44"/>
    </sheetView>
  </sheetViews>
  <sheetFormatPr baseColWidth="10" defaultColWidth="8.83203125" defaultRowHeight="13"/>
  <cols>
    <col min="3" max="3" width="14.33203125" customWidth="1"/>
    <col min="4" max="14" width="12.5" customWidth="1"/>
  </cols>
  <sheetData>
    <row r="1" spans="1:26">
      <c r="A1" s="30" t="s">
        <v>116</v>
      </c>
      <c r="B1" s="31"/>
      <c r="C1" s="31"/>
      <c r="D1" s="31"/>
      <c r="E1" s="31"/>
      <c r="F1" s="210"/>
      <c r="G1" s="211"/>
      <c r="H1" s="210"/>
      <c r="I1" s="33" t="s">
        <v>117</v>
      </c>
      <c r="Z1" s="32" t="s">
        <v>203</v>
      </c>
    </row>
    <row r="2" spans="1:26">
      <c r="A2" s="30" t="s">
        <v>152</v>
      </c>
      <c r="B2" s="31"/>
      <c r="C2" s="31"/>
      <c r="D2" s="31"/>
      <c r="E2" s="31"/>
      <c r="F2" s="208"/>
      <c r="G2" s="209"/>
      <c r="H2" s="208"/>
      <c r="I2" s="34" t="s">
        <v>118</v>
      </c>
      <c r="Z2" s="32"/>
    </row>
    <row r="3" spans="1:26">
      <c r="A3" s="309" t="s">
        <v>120</v>
      </c>
      <c r="B3" s="307"/>
      <c r="C3" s="307"/>
      <c r="D3" s="307"/>
      <c r="E3" s="307"/>
      <c r="F3" s="208"/>
      <c r="G3" s="208"/>
      <c r="H3" s="308" t="s">
        <v>202</v>
      </c>
      <c r="I3" s="34" t="s">
        <v>119</v>
      </c>
    </row>
    <row r="4" spans="1:26">
      <c r="B4" s="35"/>
      <c r="C4" s="35"/>
      <c r="D4" s="35"/>
    </row>
    <row r="5" spans="1:26">
      <c r="A5" s="35"/>
      <c r="B5" s="35"/>
      <c r="C5" s="35"/>
      <c r="D5" s="35"/>
    </row>
    <row r="6" spans="1:26">
      <c r="C6" s="35"/>
      <c r="D6" s="35"/>
    </row>
    <row r="7" spans="1:26">
      <c r="A7" s="36"/>
    </row>
    <row r="8" spans="1:26" ht="16">
      <c r="C8" s="946" t="s">
        <v>449</v>
      </c>
      <c r="D8" s="946"/>
      <c r="E8" s="946"/>
      <c r="F8" s="949" t="s">
        <v>435</v>
      </c>
      <c r="G8" s="949"/>
      <c r="H8" s="949"/>
      <c r="I8" s="949"/>
      <c r="J8" s="949"/>
      <c r="K8" s="949"/>
      <c r="L8" s="949"/>
      <c r="M8" s="949"/>
      <c r="N8" s="949"/>
      <c r="O8" s="949"/>
      <c r="P8" s="949"/>
      <c r="Q8" s="949"/>
      <c r="R8" s="949"/>
      <c r="S8" s="949"/>
      <c r="T8" s="949"/>
      <c r="U8" s="949"/>
      <c r="V8" s="949"/>
      <c r="W8" s="948" t="s">
        <v>436</v>
      </c>
      <c r="X8" s="948"/>
      <c r="Y8" s="948"/>
      <c r="Z8" s="948"/>
    </row>
    <row r="80" spans="3:26" ht="16">
      <c r="C80" s="946" t="s">
        <v>446</v>
      </c>
      <c r="D80" s="946"/>
      <c r="E80" s="947" t="s">
        <v>447</v>
      </c>
      <c r="F80" s="947"/>
      <c r="G80" s="947"/>
      <c r="H80" s="947"/>
      <c r="I80" s="947"/>
      <c r="J80" s="947"/>
      <c r="K80" s="947"/>
      <c r="L80" s="947"/>
      <c r="M80" s="947"/>
      <c r="N80" s="947"/>
      <c r="O80" s="947"/>
      <c r="P80" s="947"/>
      <c r="Q80" s="947"/>
      <c r="R80" s="947"/>
      <c r="S80" s="947"/>
      <c r="T80" s="947"/>
      <c r="U80" s="947"/>
      <c r="V80" s="947"/>
      <c r="W80" s="948" t="s">
        <v>450</v>
      </c>
      <c r="X80" s="948"/>
      <c r="Y80" s="948"/>
      <c r="Z80" s="948"/>
    </row>
    <row r="154" spans="3:26" ht="16">
      <c r="C154" s="946" t="s">
        <v>437</v>
      </c>
      <c r="D154" s="946"/>
      <c r="E154" s="949" t="s">
        <v>447</v>
      </c>
      <c r="F154" s="949"/>
      <c r="G154" s="949"/>
      <c r="H154" s="949"/>
      <c r="I154" s="949"/>
      <c r="J154" s="949"/>
      <c r="K154" s="949"/>
      <c r="L154" s="949"/>
      <c r="M154" s="949"/>
      <c r="N154" s="949"/>
      <c r="O154" s="949"/>
      <c r="P154" s="949"/>
      <c r="Q154" s="949"/>
      <c r="R154" s="949"/>
      <c r="S154" s="949"/>
      <c r="T154" s="949"/>
      <c r="U154" s="949"/>
      <c r="V154" s="949"/>
      <c r="W154" s="948" t="s">
        <v>450</v>
      </c>
      <c r="X154" s="948"/>
      <c r="Y154" s="948"/>
      <c r="Z154" s="948"/>
    </row>
    <row r="228" spans="3:26">
      <c r="C228" s="957" t="s">
        <v>445</v>
      </c>
      <c r="D228" s="957"/>
      <c r="E228" s="957"/>
      <c r="F228" s="958" t="s">
        <v>435</v>
      </c>
      <c r="G228" s="958"/>
      <c r="H228" s="958"/>
      <c r="I228" s="958"/>
      <c r="J228" s="958"/>
      <c r="K228" s="958"/>
      <c r="L228" s="958"/>
      <c r="M228" s="958"/>
      <c r="N228" s="958"/>
      <c r="O228" s="958"/>
      <c r="P228" s="958"/>
      <c r="Q228" s="958"/>
      <c r="R228" s="958"/>
      <c r="S228" s="958"/>
      <c r="T228" s="958"/>
      <c r="U228" s="958"/>
      <c r="V228" s="958"/>
      <c r="W228" s="959" t="s">
        <v>436</v>
      </c>
      <c r="X228" s="959"/>
      <c r="Y228" s="959"/>
      <c r="Z228" s="959"/>
    </row>
    <row r="309" spans="3:26">
      <c r="C309" s="957" t="s">
        <v>434</v>
      </c>
      <c r="D309" s="957"/>
      <c r="E309" s="957"/>
      <c r="F309" s="958" t="s">
        <v>435</v>
      </c>
      <c r="G309" s="958"/>
      <c r="H309" s="958"/>
      <c r="I309" s="958"/>
      <c r="J309" s="958"/>
      <c r="K309" s="958"/>
      <c r="L309" s="958"/>
      <c r="M309" s="958"/>
      <c r="N309" s="958"/>
      <c r="O309" s="958"/>
      <c r="P309" s="958"/>
      <c r="Q309" s="958"/>
      <c r="R309" s="958"/>
      <c r="S309" s="958"/>
      <c r="T309" s="958"/>
      <c r="U309" s="958"/>
      <c r="V309" s="958"/>
      <c r="W309" s="959" t="s">
        <v>451</v>
      </c>
      <c r="X309" s="959"/>
      <c r="Y309" s="959"/>
      <c r="Z309" s="959"/>
    </row>
    <row r="383" spans="4:11" ht="14" thickBot="1"/>
    <row r="384" spans="4:11" ht="13.75" customHeight="1" thickBot="1">
      <c r="D384" s="953" t="str">
        <f>'Step #10'!C4</f>
        <v>Step #10</v>
      </c>
      <c r="E384" s="954"/>
      <c r="F384" s="950" t="str">
        <f>'Step #10'!E4</f>
        <v>6- Mkt ETF Portfolio Returns and Statistics [HQ= US, RC = USD]</v>
      </c>
      <c r="G384" s="951"/>
      <c r="H384" s="951"/>
      <c r="I384" s="951"/>
      <c r="J384" s="951"/>
      <c r="K384" s="952"/>
    </row>
    <row r="385" spans="3:14" ht="14">
      <c r="D385" s="955" t="str">
        <f>'Step #10'!C5</f>
        <v>Market ETFs</v>
      </c>
      <c r="E385" s="956"/>
      <c r="F385" s="956"/>
      <c r="G385" s="956"/>
      <c r="H385" s="956"/>
      <c r="I385" s="956"/>
      <c r="J385" s="975" t="str">
        <f>'Step #10'!I5</f>
        <v>6-Mkt ETF
Portfolio</v>
      </c>
      <c r="K385" s="976"/>
      <c r="L385" s="966" t="str">
        <f>'Step #10'!K5</f>
        <v>Benchmrk
US SPY</v>
      </c>
      <c r="M385" s="967"/>
    </row>
    <row r="386" spans="3:14" ht="14" thickBot="1">
      <c r="D386" s="926">
        <f>'Step #10'!C6</f>
        <v>0.4</v>
      </c>
      <c r="E386" s="927">
        <f>'Step #10'!D6</f>
        <v>0.15</v>
      </c>
      <c r="F386" s="927">
        <f>'Step #10'!E6</f>
        <v>0.15</v>
      </c>
      <c r="G386" s="927">
        <f>'Step #10'!F6</f>
        <v>0.1</v>
      </c>
      <c r="H386" s="927">
        <f>'Step #10'!G6</f>
        <v>0.1</v>
      </c>
      <c r="I386" s="927">
        <f>'Step #10'!H6</f>
        <v>0.1</v>
      </c>
      <c r="J386" s="977"/>
      <c r="K386" s="978"/>
      <c r="L386" s="968"/>
      <c r="M386" s="969"/>
    </row>
    <row r="387" spans="3:14">
      <c r="C387" s="585" t="str">
        <f>'Step #10'!B6</f>
        <v>AA</v>
      </c>
      <c r="D387" s="921">
        <f>'Step #10'!C7</f>
        <v>5.7560667874746487</v>
      </c>
      <c r="E387" s="922">
        <f>'Step #10'!D7</f>
        <v>1.8485187769381617</v>
      </c>
      <c r="F387" s="923">
        <f>'Step #10'!E7</f>
        <v>2.1540665835917774</v>
      </c>
      <c r="G387" s="924">
        <f>'Step #10'!F7</f>
        <v>2.101600505267406</v>
      </c>
      <c r="H387" s="923">
        <f>'Step #10'!G7</f>
        <v>0.76460081679360681</v>
      </c>
      <c r="I387" s="925">
        <f>'Step #10'!H7</f>
        <v>3.1454717140478401</v>
      </c>
      <c r="J387" s="979">
        <f>'Step #10'!I7</f>
        <v>3.5039818226802355</v>
      </c>
      <c r="K387" s="979">
        <f>'Step #10'!J7</f>
        <v>0</v>
      </c>
      <c r="L387" s="972">
        <f>'Step #10'!K7</f>
        <v>5.7560667874746487</v>
      </c>
      <c r="M387" s="973"/>
    </row>
    <row r="388" spans="3:14">
      <c r="C388" s="586" t="str">
        <f>'Step #10'!B7</f>
        <v>HPY[USD]</v>
      </c>
      <c r="D388" s="707">
        <f>'Step #10'!C8</f>
        <v>7.2815096186284942E-3</v>
      </c>
      <c r="E388" s="539">
        <f>'Step #10'!D8</f>
        <v>6.145675930563985E-3</v>
      </c>
      <c r="F388" s="469">
        <f>'Step #10'!E8</f>
        <v>6.1796473773495343E-3</v>
      </c>
      <c r="G388" s="543">
        <f>'Step #10'!F8</f>
        <v>5.5559383899720996E-3</v>
      </c>
      <c r="H388" s="469">
        <f>'Step #10'!G8</f>
        <v>2.9645670286341593E-3</v>
      </c>
      <c r="I388" s="547">
        <f>'Step #10'!H8</f>
        <v>6.6379892873912249E-3</v>
      </c>
      <c r="J388" s="980">
        <f>'Step #10'!I8</f>
        <v>6.2772518142381745E-3</v>
      </c>
      <c r="K388" s="981">
        <f>'Step #10'!J8</f>
        <v>0</v>
      </c>
      <c r="L388" s="972">
        <f>'Step #10'!K8</f>
        <v>7.2815096186284942E-3</v>
      </c>
      <c r="M388" s="974"/>
    </row>
    <row r="389" spans="3:14">
      <c r="C389" s="586" t="str">
        <f>'Step #10'!B8</f>
        <v>Mth Avg</v>
      </c>
      <c r="D389" s="706">
        <f>'Step #10'!C9</f>
        <v>4.4562403767142329E-2</v>
      </c>
      <c r="E389" s="538">
        <f>'Step #10'!D9</f>
        <v>7.3934257779279366E-2</v>
      </c>
      <c r="F389" s="424">
        <f>'Step #10'!E9</f>
        <v>6.8835637468864438E-2</v>
      </c>
      <c r="G389" s="542">
        <f>'Step #10'!F9</f>
        <v>6.0712254389306254E-2</v>
      </c>
      <c r="H389" s="424">
        <f>'Step #10'!G9</f>
        <v>4.6861489273978076E-2</v>
      </c>
      <c r="I389" s="546">
        <f>'Step #10'!H9</f>
        <v>6.2393631371102168E-2</v>
      </c>
      <c r="J389" s="982">
        <f>'Step #10'!I9</f>
        <v>4.6772743475478981E-2</v>
      </c>
      <c r="K389" s="983">
        <f>'Step #10'!J9</f>
        <v>0</v>
      </c>
      <c r="L389" s="972">
        <f>'Step #10'!K9</f>
        <v>4.4562403767142329E-2</v>
      </c>
      <c r="M389" s="974"/>
    </row>
    <row r="390" spans="3:14">
      <c r="C390" s="586" t="str">
        <f>'Step #10'!B9</f>
        <v>Mth σ</v>
      </c>
      <c r="D390" s="708">
        <f>'Step #10'!C10</f>
        <v>7.9248633827792292E-2</v>
      </c>
      <c r="E390" s="540">
        <f>'Step #10'!D10</f>
        <v>3.2402785968528261E-2</v>
      </c>
      <c r="F390" s="523">
        <f>'Step #10'!E10</f>
        <v>3.5296359076336097E-2</v>
      </c>
      <c r="G390" s="544">
        <f>'Step #10'!F10</f>
        <v>2.9745862810361963E-2</v>
      </c>
      <c r="H390" s="523">
        <f>'Step #10'!G10</f>
        <v>-1.676073431584231E-2</v>
      </c>
      <c r="I390" s="548">
        <f>'Step #10'!H10</f>
        <v>4.6286603679375003E-2</v>
      </c>
      <c r="J390" s="960">
        <f>'Step #10'!I10</f>
        <v>5.4032575950202888E-2</v>
      </c>
      <c r="K390" s="961">
        <f>'Step #10'!J10</f>
        <v>0</v>
      </c>
      <c r="L390" s="964">
        <f>'Step #10'!K10</f>
        <v>7.9248633827792292E-2</v>
      </c>
      <c r="M390" s="965"/>
    </row>
    <row r="391" spans="3:14">
      <c r="C391" s="586" t="str">
        <f>'Step #10'!B10</f>
        <v>Sharpe</v>
      </c>
      <c r="D391" s="709">
        <f>'Step #10'!C11</f>
        <v>3.7499999999999999E-3</v>
      </c>
      <c r="E391" s="541">
        <f>'Step #10'!D11</f>
        <v>3.7499999999999999E-3</v>
      </c>
      <c r="F391" s="524">
        <f>'Step #10'!E11</f>
        <v>3.7499999999999999E-3</v>
      </c>
      <c r="G391" s="545">
        <f>'Step #10'!F11</f>
        <v>3.7499999999999999E-3</v>
      </c>
      <c r="H391" s="524">
        <f>'Step #10'!G11</f>
        <v>3.7499999999999999E-3</v>
      </c>
      <c r="I391" s="549">
        <f>'Step #10'!H11</f>
        <v>3.7499999999999999E-3</v>
      </c>
      <c r="J391" s="962">
        <f>'Step #10'!I11</f>
        <v>3.7499999999999999E-3</v>
      </c>
      <c r="K391" s="963">
        <f>'Step #10'!J11</f>
        <v>0</v>
      </c>
      <c r="L391" s="970">
        <f>'Step #10'!K11</f>
        <v>3.7499999999999999E-3</v>
      </c>
      <c r="M391" s="971"/>
    </row>
    <row r="392" spans="3:14" ht="14" thickBot="1">
      <c r="C392" s="586" t="str">
        <f>'Step #10'!B11</f>
        <v>Mth RFR</v>
      </c>
      <c r="D392" s="709">
        <f>'Step #10'!C11</f>
        <v>3.7499999999999999E-3</v>
      </c>
      <c r="E392" s="541">
        <f>'Step #10'!D11</f>
        <v>3.7499999999999999E-3</v>
      </c>
      <c r="F392" s="524">
        <f>'Step #10'!E11</f>
        <v>3.7499999999999999E-3</v>
      </c>
      <c r="G392" s="545">
        <f>'Step #10'!F11</f>
        <v>3.7499999999999999E-3</v>
      </c>
      <c r="H392" s="524">
        <f>'Step #10'!G11</f>
        <v>3.7499999999999999E-3</v>
      </c>
      <c r="I392" s="549">
        <f>'Step #10'!H11</f>
        <v>3.7499999999999999E-3</v>
      </c>
      <c r="J392" s="986">
        <f>'Step #10'!I11</f>
        <v>3.7499999999999999E-3</v>
      </c>
      <c r="K392" s="987"/>
      <c r="L392" s="988">
        <f>'Step #10'!K11</f>
        <v>3.7499999999999999E-3</v>
      </c>
      <c r="M392" s="989"/>
    </row>
    <row r="393" spans="3:14" ht="14" thickBot="1">
      <c r="C393" s="586" t="str">
        <f>'Step #10'!B12</f>
        <v>Correl</v>
      </c>
      <c r="D393" s="710" t="str">
        <f>'Step #10'!C12</f>
        <v>US(SPY)</v>
      </c>
      <c r="E393" s="531" t="str">
        <f>'Step #10'!D12</f>
        <v>CN (FXI)</v>
      </c>
      <c r="F393" s="532" t="str">
        <f>'Step #10'!E12</f>
        <v>GM (EWG)</v>
      </c>
      <c r="G393" s="533" t="str">
        <f>'Step #10'!F12</f>
        <v>HK (EWH)</v>
      </c>
      <c r="H393" s="534" t="str">
        <f>'Step #10'!G12</f>
        <v>JP (EWJ)</v>
      </c>
      <c r="I393" s="920" t="str">
        <f>'Step #10'!H12</f>
        <v>SG (EWS)</v>
      </c>
      <c r="J393" s="1004">
        <f>'Step #10'!I12</f>
        <v>0.89357621201702608</v>
      </c>
      <c r="K393" s="1005"/>
      <c r="L393" s="1005"/>
      <c r="M393" s="1006"/>
    </row>
    <row r="394" spans="3:14">
      <c r="C394" s="516" t="str">
        <f>'Step #10'!B13</f>
        <v>U.S. (SPY)</v>
      </c>
      <c r="D394" s="1009"/>
      <c r="E394" s="359">
        <f>'Step #10'!D13</f>
        <v>0.42033643211685079</v>
      </c>
      <c r="F394" s="359">
        <f>'Step #10'!E13</f>
        <v>0.79003419272974529</v>
      </c>
      <c r="G394" s="359">
        <f>'Step #10'!F13</f>
        <v>0.61434041652755578</v>
      </c>
      <c r="H394" s="359">
        <f>'Step #10'!G13</f>
        <v>0.66155396185511472</v>
      </c>
      <c r="I394" s="359">
        <f>'Step #10'!H13</f>
        <v>0.69256178461882234</v>
      </c>
      <c r="J394" s="998"/>
      <c r="K394" s="999"/>
      <c r="L394" s="1007">
        <f>'Step #10'!K13</f>
        <v>1</v>
      </c>
      <c r="M394" s="1008"/>
      <c r="N394" s="820" t="str">
        <f>'Step #10'!M13</f>
        <v>U.S. (SPY)</v>
      </c>
    </row>
    <row r="395" spans="3:14">
      <c r="C395" s="517" t="str">
        <f>'Step #10'!B14</f>
        <v>CN (FXI</v>
      </c>
      <c r="D395" s="1010"/>
      <c r="E395" s="1011"/>
      <c r="F395" s="359">
        <f>'Step #10'!E14</f>
        <v>0.50485764668803912</v>
      </c>
      <c r="G395" s="359">
        <f>'Step #10'!F14</f>
        <v>0.72539019358714973</v>
      </c>
      <c r="H395" s="359">
        <f>'Step #10'!G14</f>
        <v>0.4070978719195204</v>
      </c>
      <c r="I395" s="359">
        <f>'Step #10'!H14</f>
        <v>0.57400223653019977</v>
      </c>
      <c r="J395" s="998"/>
      <c r="K395" s="999"/>
      <c r="L395" s="1007">
        <f>'Step #10'!K14</f>
        <v>0.42033643211685079</v>
      </c>
      <c r="M395" s="1008"/>
      <c r="N395" s="821" t="str">
        <f>'Step #10'!M14</f>
        <v>CN (FXI</v>
      </c>
    </row>
    <row r="396" spans="3:14">
      <c r="C396" s="518" t="str">
        <f>'Step #10'!B15</f>
        <v>GM (EWG)</v>
      </c>
      <c r="D396" s="1010"/>
      <c r="E396" s="1012"/>
      <c r="F396" s="499"/>
      <c r="G396" s="359">
        <f>'Step #10'!F15</f>
        <v>0.65285686044044</v>
      </c>
      <c r="H396" s="359">
        <f>'Step #10'!G15</f>
        <v>0.62082213040479384</v>
      </c>
      <c r="I396" s="359">
        <f>'Step #10'!H15</f>
        <v>0.69438194862320068</v>
      </c>
      <c r="J396" s="998"/>
      <c r="K396" s="999"/>
      <c r="L396" s="1007">
        <f>'Step #10'!K15</f>
        <v>0.79003419272974529</v>
      </c>
      <c r="M396" s="1008"/>
      <c r="N396" s="822" t="str">
        <f>'Step #10'!M15</f>
        <v>GM (EWG)</v>
      </c>
    </row>
    <row r="397" spans="3:14">
      <c r="C397" s="519" t="str">
        <f>'Step #10'!B16</f>
        <v>HK (EWH)</v>
      </c>
      <c r="D397" s="1010"/>
      <c r="E397" s="1012"/>
      <c r="F397" s="1012"/>
      <c r="G397" s="1011"/>
      <c r="H397" s="359">
        <f>'Step #10'!G16</f>
        <v>0.51671108280481315</v>
      </c>
      <c r="I397" s="359">
        <f>'Step #10'!H16</f>
        <v>0.78613456994270869</v>
      </c>
      <c r="J397" s="998"/>
      <c r="K397" s="999"/>
      <c r="L397" s="1007">
        <f>'Step #10'!K16</f>
        <v>0.61434041652755578</v>
      </c>
      <c r="M397" s="1008"/>
      <c r="N397" s="823" t="str">
        <f>'Step #10'!M16</f>
        <v>HK (EWH)</v>
      </c>
    </row>
    <row r="398" spans="3:14">
      <c r="C398" s="520" t="str">
        <f>'Step #10'!B17</f>
        <v>JP (EWJ)</v>
      </c>
      <c r="D398" s="1010"/>
      <c r="E398" s="1012"/>
      <c r="F398" s="1012"/>
      <c r="G398" s="1012"/>
      <c r="H398" s="499"/>
      <c r="I398" s="359">
        <f>'Step #10'!H17</f>
        <v>0.55855213613310906</v>
      </c>
      <c r="J398" s="998"/>
      <c r="K398" s="999"/>
      <c r="L398" s="1007">
        <f>'Step #10'!K17</f>
        <v>0.66155396185511472</v>
      </c>
      <c r="M398" s="1008"/>
      <c r="N398" s="824" t="str">
        <f>'Step #10'!M17</f>
        <v>JP (EWJ)</v>
      </c>
    </row>
    <row r="399" spans="3:14" ht="14" thickBot="1">
      <c r="C399" s="521" t="str">
        <f>'Step #10'!B18</f>
        <v>SG (EWS)</v>
      </c>
      <c r="D399" s="1002"/>
      <c r="E399" s="1003"/>
      <c r="F399" s="1003"/>
      <c r="G399" s="1003"/>
      <c r="H399" s="1003"/>
      <c r="I399" s="1003"/>
      <c r="J399" s="1000"/>
      <c r="K399" s="1001"/>
      <c r="L399" s="984">
        <f>'Step #10'!K18</f>
        <v>0.69256178461882234</v>
      </c>
      <c r="M399" s="985"/>
      <c r="N399" s="825" t="str">
        <f>'Step #10'!M18</f>
        <v>SG (EWS)</v>
      </c>
    </row>
    <row r="400" spans="3:14">
      <c r="L400" s="990" t="str">
        <f>'Step #10'!$J$19</f>
        <v>p(Mkt, US SP500</v>
      </c>
      <c r="M400" s="990"/>
    </row>
    <row r="402" spans="3:12" ht="9.5" customHeight="1" thickBot="1"/>
    <row r="403" spans="3:12" ht="18" customHeight="1" thickBot="1">
      <c r="C403" s="918" t="str">
        <f>'Step #12'!B4</f>
        <v>Step #12</v>
      </c>
      <c r="D403" s="991" t="str">
        <f>'Step #12'!C4</f>
        <v>Stock Market Indexes</v>
      </c>
      <c r="E403" s="992"/>
      <c r="F403" s="992"/>
      <c r="G403" s="992"/>
      <c r="H403" s="992"/>
      <c r="I403" s="993"/>
      <c r="J403" s="994" t="str">
        <f>'Step #12'!I4</f>
        <v xml:space="preserve">6- Market 
Index
Portfolio </v>
      </c>
      <c r="K403" s="996" t="str">
        <f>'Step #12'!J4</f>
        <v>Bnchmrk U.S.
Index
^SP500</v>
      </c>
    </row>
    <row r="404" spans="3:12">
      <c r="C404" s="585" t="str">
        <f>'Step #12'!B5</f>
        <v>AA</v>
      </c>
      <c r="D404" s="721">
        <f>'Step #12'!C5</f>
        <v>0.4</v>
      </c>
      <c r="E404" s="722">
        <f>'Step #12'!D5</f>
        <v>0.15</v>
      </c>
      <c r="F404" s="722">
        <f>'Step #12'!E5</f>
        <v>0.15</v>
      </c>
      <c r="G404" s="722">
        <f>'Step #12'!F5</f>
        <v>0.1</v>
      </c>
      <c r="H404" s="722">
        <f>'Step #12'!G5</f>
        <v>0.1</v>
      </c>
      <c r="I404" s="723">
        <f>'Step #12'!H5</f>
        <v>0.1</v>
      </c>
      <c r="J404" s="995"/>
      <c r="K404" s="997"/>
    </row>
    <row r="405" spans="3:12">
      <c r="C405" s="586" t="str">
        <f>'Step #12'!B6</f>
        <v>HPY%Δidx</v>
      </c>
      <c r="D405" s="528">
        <f>'Step #12'!C6</f>
        <v>3.302999010369605</v>
      </c>
      <c r="E405" s="538">
        <f>'Step #12'!D6</f>
        <v>1.2054492775447527</v>
      </c>
      <c r="F405" s="742">
        <f>'Step #12'!E6</f>
        <v>2.555570921287678</v>
      </c>
      <c r="G405" s="542">
        <f>'Step #12'!F6</f>
        <v>0.5318064954772953</v>
      </c>
      <c r="H405" s="424">
        <f>'Step #12'!G6</f>
        <v>0.93153481801300408</v>
      </c>
      <c r="I405" s="525">
        <f>'Step #12'!H6</f>
        <v>0.7640341068578882</v>
      </c>
      <c r="J405" s="995"/>
      <c r="K405" s="997"/>
    </row>
    <row r="406" spans="3:12" ht="14" thickBot="1">
      <c r="C406" s="645" t="str">
        <f>'Step #12'!B7</f>
        <v>HPY%ΔFX [USD]</v>
      </c>
      <c r="D406" s="743">
        <f>'Step #12'!C7</f>
        <v>0</v>
      </c>
      <c r="E406" s="744">
        <f>'Step #12'!D7</f>
        <v>0.15011598672056237</v>
      </c>
      <c r="F406" s="745">
        <f>'Step #12'!E7</f>
        <v>-0.10504979289680094</v>
      </c>
      <c r="G406" s="746">
        <f>'Step #12'!F7</f>
        <v>-8.2133428560496879E-3</v>
      </c>
      <c r="H406" s="747">
        <f>'Step #12'!G7</f>
        <v>-0.29463171036204749</v>
      </c>
      <c r="I406" s="748">
        <f>'Step #12'!H7</f>
        <v>0.28405302736646254</v>
      </c>
      <c r="J406" s="995"/>
      <c r="K406" s="997"/>
    </row>
    <row r="407" spans="3:12" ht="14" thickBot="1">
      <c r="C407" s="724" t="str">
        <f>'Step #12'!B8</f>
        <v>$HPY [USD]</v>
      </c>
      <c r="D407" s="749">
        <f>'Step #12'!C8</f>
        <v>3.302999010369605</v>
      </c>
      <c r="E407" s="750">
        <f>'Step #12'!D8</f>
        <v>1.5365224720055348</v>
      </c>
      <c r="F407" s="751">
        <f>'Step #12'!E8</f>
        <v>2.1820589323765196</v>
      </c>
      <c r="G407" s="752">
        <f>'Step #12'!F8</f>
        <v>0.51922524354081623</v>
      </c>
      <c r="H407" s="753">
        <f>'Step #12'!G8</f>
        <v>0.3624434109579866</v>
      </c>
      <c r="I407" s="754">
        <f>'Step #12'!H8</f>
        <v>1.2651133352885653</v>
      </c>
      <c r="J407" s="764">
        <f>'Step #12'!I8</f>
        <v>2.0936650137838866</v>
      </c>
      <c r="K407" s="763">
        <f>'Step #12'!J8</f>
        <v>3.302999010369605</v>
      </c>
    </row>
    <row r="408" spans="3:12" ht="14" thickTop="1">
      <c r="C408" s="646" t="str">
        <f>'Step #12'!B9</f>
        <v>Mth Avg</v>
      </c>
      <c r="D408" s="755">
        <f>'Step #12'!C9</f>
        <v>5.7722667263763487E-3</v>
      </c>
      <c r="E408" s="756">
        <f>'Step #12'!D9</f>
        <v>5.5887937058457056E-3</v>
      </c>
      <c r="F408" s="757">
        <f>'Step #12'!E9</f>
        <v>6.6259151278183319E-3</v>
      </c>
      <c r="G408" s="758">
        <f>'Step #12'!F9</f>
        <v>3.2738386447555149E-3</v>
      </c>
      <c r="H408" s="759">
        <f>'Step #12'!G9</f>
        <v>2.7732039223746889E-3</v>
      </c>
      <c r="I408" s="760">
        <f>'Step #12'!H9</f>
        <v>2.4489612934793462E-3</v>
      </c>
      <c r="J408" s="726">
        <f>'Step #12'!I9</f>
        <v>4.9907134016611001E-3</v>
      </c>
      <c r="K408" s="728">
        <f>'Step #12'!J9</f>
        <v>5.7722667263763487E-3</v>
      </c>
    </row>
    <row r="409" spans="3:12">
      <c r="C409" s="586" t="str">
        <f>'Step #12'!B10</f>
        <v>Mth σ</v>
      </c>
      <c r="D409" s="529">
        <f>'Step #12'!C10</f>
        <v>4.3997514082724343E-2</v>
      </c>
      <c r="E409" s="539">
        <f>'Step #12'!D10</f>
        <v>7.1121226040015473E-2</v>
      </c>
      <c r="F409" s="761">
        <f>'Step #12'!E10</f>
        <v>6.4227910440200014E-2</v>
      </c>
      <c r="G409" s="543">
        <f>'Step #12'!F10</f>
        <v>6.1685822531181725E-2</v>
      </c>
      <c r="H409" s="469">
        <f>'Step #12'!G10</f>
        <v>5.9091452812188527E-2</v>
      </c>
      <c r="I409" s="526">
        <f>'Step #12'!H10</f>
        <v>5.2586990881811159E-2</v>
      </c>
      <c r="J409" s="727">
        <f>'Step #12'!I10</f>
        <v>4.2294992498262116E-2</v>
      </c>
      <c r="K409" s="729">
        <f>'Step #12'!J10</f>
        <v>4.3997514082724343E-2</v>
      </c>
    </row>
    <row r="410" spans="3:12">
      <c r="C410" s="586" t="str">
        <f>'Step #12'!B11</f>
        <v>Sharpe</v>
      </c>
      <c r="D410" s="530">
        <f>'Step #12'!C11</f>
        <v>4.5963204252269185E-2</v>
      </c>
      <c r="E410" s="540">
        <f>'Step #12'!D11</f>
        <v>2.5854358933732825E-2</v>
      </c>
      <c r="F410" s="762">
        <f>'Step #12'!E11</f>
        <v>4.4776719468337355E-2</v>
      </c>
      <c r="G410" s="544">
        <f>'Step #12'!F11</f>
        <v>-7.7191376511805279E-3</v>
      </c>
      <c r="H410" s="523">
        <f>'Step #12'!G11</f>
        <v>-1.6530243057822257E-2</v>
      </c>
      <c r="I410" s="527">
        <f>'Step #12'!H11</f>
        <v>-2.4740695078840462E-2</v>
      </c>
      <c r="J410" s="731">
        <f>'Step #12'!I11</f>
        <v>2.933475875925692E-2</v>
      </c>
      <c r="K410" s="733">
        <f>'Step #12'!J11</f>
        <v>4.5963204252269185E-2</v>
      </c>
    </row>
    <row r="411" spans="3:12" ht="14" thickBot="1">
      <c r="C411" s="586" t="str">
        <f>'Step #12'!B12</f>
        <v>Mth RFR</v>
      </c>
      <c r="D411" s="743">
        <f>'Step #12'!C12</f>
        <v>3.7499999999999999E-3</v>
      </c>
      <c r="E411" s="744">
        <f>'Step #12'!D12</f>
        <v>3.7499999999999999E-3</v>
      </c>
      <c r="F411" s="745">
        <f>'Step #12'!E12</f>
        <v>3.7499999999999999E-3</v>
      </c>
      <c r="G411" s="746">
        <f>'Step #12'!F12</f>
        <v>3.7499999999999999E-3</v>
      </c>
      <c r="H411" s="747">
        <f>'Step #12'!G12</f>
        <v>3.7499999999999999E-3</v>
      </c>
      <c r="I411" s="748">
        <f>'Step #12'!H12</f>
        <v>3.7499999999999999E-3</v>
      </c>
      <c r="J411" s="732">
        <f>'Step #12'!I12</f>
        <v>3.7499999999999999E-3</v>
      </c>
      <c r="K411" s="730">
        <f>'Step #12'!J12</f>
        <v>3.7499999999999999E-3</v>
      </c>
    </row>
    <row r="412" spans="3:12" ht="14" thickBot="1">
      <c r="C412" s="586" t="str">
        <f>'Step #12'!B13</f>
        <v>Correl</v>
      </c>
      <c r="D412" s="736" t="str">
        <f>'Step #12'!C13</f>
        <v>^SP500</v>
      </c>
      <c r="E412" s="737" t="str">
        <f>'Step #12'!D13</f>
        <v>^SSEC</v>
      </c>
      <c r="F412" s="738" t="str">
        <f>'Step #12'!E13</f>
        <v>^GDAXI</v>
      </c>
      <c r="G412" s="739" t="str">
        <f>'Step #12'!F13</f>
        <v>^HSI</v>
      </c>
      <c r="H412" s="740" t="str">
        <f>'Step #12'!G13</f>
        <v>^N225</v>
      </c>
      <c r="I412" s="741" t="str">
        <f>'Step #12'!H13</f>
        <v>^STI</v>
      </c>
      <c r="J412" s="1017">
        <f>'Step #12'!I13</f>
        <v>0.89002339571859024</v>
      </c>
      <c r="K412" s="1018"/>
    </row>
    <row r="413" spans="3:12">
      <c r="C413" s="719" t="str">
        <f>'Step #12'!B14</f>
        <v>U.S. (^SP500)</v>
      </c>
      <c r="D413" s="998"/>
      <c r="E413" s="734">
        <f>'Step #12'!D14</f>
        <v>0.27967493370115315</v>
      </c>
      <c r="F413" s="473">
        <f>'Step #12'!E14</f>
        <v>0.72697300442795909</v>
      </c>
      <c r="G413" s="473">
        <f>'Step #12'!F14</f>
        <v>0.56717064858925348</v>
      </c>
      <c r="H413" s="473">
        <f>'Step #12'!G14</f>
        <v>0.53324312250526962</v>
      </c>
      <c r="I413" s="735">
        <f>'Step #12'!H14</f>
        <v>0.64796636901000637</v>
      </c>
      <c r="J413" s="725"/>
      <c r="K413" s="858">
        <f>'Step #12'!J14</f>
        <v>0.89002339571859024</v>
      </c>
      <c r="L413" s="820" t="str">
        <f>'Step #12'!K14</f>
        <v>U.S. (^SP500)</v>
      </c>
    </row>
    <row r="414" spans="3:12">
      <c r="C414" s="640" t="str">
        <f>'Step #12'!B15</f>
        <v>CN (^SSEC)</v>
      </c>
      <c r="D414" s="998"/>
      <c r="E414" s="1012"/>
      <c r="F414" s="498">
        <f>'Step #12'!E15</f>
        <v>0.30154816338072737</v>
      </c>
      <c r="G414" s="359">
        <f>'Step #12'!F15</f>
        <v>0.50969375714027543</v>
      </c>
      <c r="H414" s="359">
        <f>'Step #12'!G15</f>
        <v>0.28546232930018156</v>
      </c>
      <c r="I414" s="550">
        <f>'Step #12'!H15</f>
        <v>0.27476185303839035</v>
      </c>
      <c r="J414" s="725"/>
      <c r="K414" s="859">
        <f>'Step #12'!J15</f>
        <v>0.27967493370115315</v>
      </c>
      <c r="L414" s="821" t="str">
        <f>'Step #12'!K15</f>
        <v>CN (^SSEC)</v>
      </c>
    </row>
    <row r="415" spans="3:12">
      <c r="C415" s="641" t="str">
        <f>'Step #12'!B16</f>
        <v>GM (^GDAXI)</v>
      </c>
      <c r="D415" s="998"/>
      <c r="E415" s="1012"/>
      <c r="F415" s="1012"/>
      <c r="G415" s="498">
        <f>'Step #12'!F16</f>
        <v>0.53394091137345967</v>
      </c>
      <c r="H415" s="359">
        <f>'Step #12'!G16</f>
        <v>0.49715868627628312</v>
      </c>
      <c r="I415" s="550">
        <f>'Step #12'!H16</f>
        <v>0.51495932363033226</v>
      </c>
      <c r="J415" s="725"/>
      <c r="K415" s="859">
        <f>'Step #12'!J16</f>
        <v>0.72697300442795909</v>
      </c>
      <c r="L415" s="822" t="str">
        <f>'Step #12'!K16</f>
        <v>GM (^GDAXI)</v>
      </c>
    </row>
    <row r="416" spans="3:12">
      <c r="C416" s="642" t="str">
        <f>'Step #12'!B17</f>
        <v>HK (^HSI)</v>
      </c>
      <c r="D416" s="998"/>
      <c r="E416" s="1012"/>
      <c r="F416" s="1012"/>
      <c r="G416" s="1012"/>
      <c r="H416" s="498">
        <f>'Step #12'!G17</f>
        <v>0.45362135780525453</v>
      </c>
      <c r="I416" s="550">
        <f>'Step #12'!H17</f>
        <v>0.64459503258792139</v>
      </c>
      <c r="J416" s="725"/>
      <c r="K416" s="859">
        <f>'Step #12'!J17</f>
        <v>0.56717064858925348</v>
      </c>
      <c r="L416" s="823" t="str">
        <f>'Step #12'!K17</f>
        <v>HK (^HSI)</v>
      </c>
    </row>
    <row r="417" spans="3:12">
      <c r="C417" s="643" t="str">
        <f>'Step #12'!B18</f>
        <v>JP (^N225)</v>
      </c>
      <c r="D417" s="998"/>
      <c r="E417" s="1012"/>
      <c r="F417" s="1012"/>
      <c r="G417" s="1012"/>
      <c r="H417" s="1012"/>
      <c r="I417" s="551">
        <f>'Step #12'!H18</f>
        <v>0.37547815315085065</v>
      </c>
      <c r="J417" s="725"/>
      <c r="K417" s="859">
        <f>'Step #12'!J18</f>
        <v>0.53324312250526962</v>
      </c>
      <c r="L417" s="824" t="str">
        <f>'Step #12'!K18</f>
        <v>JP (^N225)</v>
      </c>
    </row>
    <row r="418" spans="3:12" ht="14" thickBot="1">
      <c r="C418" s="644" t="str">
        <f>'Step #12'!B19</f>
        <v>SG (^STI)</v>
      </c>
      <c r="D418" s="998"/>
      <c r="E418" s="1012"/>
      <c r="F418" s="1012"/>
      <c r="G418" s="1012"/>
      <c r="H418" s="1012"/>
      <c r="I418" s="499"/>
      <c r="J418" s="725"/>
      <c r="K418" s="860">
        <f>'Step #12'!J19</f>
        <v>0.64796636901000637</v>
      </c>
      <c r="L418" s="825" t="str">
        <f>'Step #12'!K19</f>
        <v>SG (^STI)</v>
      </c>
    </row>
    <row r="461" spans="4:14" ht="14" thickBot="1"/>
    <row r="462" spans="4:14" ht="14" thickBot="1">
      <c r="D462" s="953" t="str">
        <f>' Step #13'!B3</f>
        <v>Step #13</v>
      </c>
      <c r="E462" s="1013"/>
    </row>
    <row r="463" spans="4:14" ht="15" thickBot="1">
      <c r="D463" s="1014" t="str">
        <f>' Step #13'!B4</f>
        <v>[RC = USD] Market-by-Market Performance Comparison: Index vs ETF</v>
      </c>
      <c r="E463" s="1015"/>
      <c r="F463" s="1015"/>
      <c r="G463" s="1015"/>
      <c r="H463" s="1015"/>
      <c r="I463" s="1015"/>
      <c r="J463" s="1015"/>
      <c r="K463" s="1016"/>
      <c r="L463" s="1028" t="str">
        <f>' Step #13'!J4</f>
        <v>Correl</v>
      </c>
      <c r="M463" s="1029"/>
      <c r="N463" s="652">
        <f>' Step #13'!L4</f>
        <v>0</v>
      </c>
    </row>
    <row r="464" spans="4:14" ht="14" thickBot="1">
      <c r="D464" s="895" t="str">
        <f>' Step #13'!B5</f>
        <v>AA</v>
      </c>
      <c r="E464" s="896" t="str">
        <f>' Step #13'!C5</f>
        <v>Market</v>
      </c>
      <c r="F464" s="897" t="str">
        <f>' Step #13'!D5</f>
        <v>Idx/ETF</v>
      </c>
      <c r="G464" s="897" t="str">
        <f>' Step #13'!E5</f>
        <v>HPY[USD]</v>
      </c>
      <c r="H464" s="897" t="str">
        <f>' Step #13'!F5</f>
        <v>Mth Avg</v>
      </c>
      <c r="I464" s="897" t="str">
        <f>' Step #13'!G5</f>
        <v>Mth σ</v>
      </c>
      <c r="J464" s="897" t="str">
        <f>' Step #13'!H5</f>
        <v>Sharpe</v>
      </c>
      <c r="K464" s="897" t="str">
        <f>' Step #13'!I5</f>
        <v>Mth RFR</v>
      </c>
      <c r="L464" s="795" t="str">
        <f>' Step #13'!J5</f>
        <v>^SP500</v>
      </c>
      <c r="M464" s="795" t="str">
        <f>' Step #13'!K5</f>
        <v>Market</v>
      </c>
      <c r="N464" s="796" t="str">
        <f>' Step #13'!L5</f>
        <v>Market</v>
      </c>
    </row>
    <row r="465" spans="4:14">
      <c r="D465" s="1030">
        <f>' Step #13'!B6</f>
        <v>0.4</v>
      </c>
      <c r="E465" s="1031" t="str">
        <f>' Step #13'!C6</f>
        <v>U.S.</v>
      </c>
      <c r="F465" s="431" t="str">
        <f>' Step #13'!D6</f>
        <v>^SP500</v>
      </c>
      <c r="G465" s="791">
        <f>' Step #13'!E6</f>
        <v>3.302999010369605</v>
      </c>
      <c r="H465" s="791">
        <f>' Step #13'!F6</f>
        <v>5.7722667263763487E-3</v>
      </c>
      <c r="I465" s="791">
        <f>' Step #13'!G6</f>
        <v>4.3997514082724343E-2</v>
      </c>
      <c r="J465" s="792">
        <f>' Step #13'!H6</f>
        <v>4.5963204252269185E-2</v>
      </c>
      <c r="K465" s="793">
        <f>' Step #13'!I6</f>
        <v>3.7499999999999999E-3</v>
      </c>
      <c r="L465" s="794">
        <f>' Step #13'!J6</f>
        <v>1</v>
      </c>
      <c r="M465" s="1033">
        <f>' Step #13'!K6</f>
        <v>1</v>
      </c>
      <c r="N465" s="1035" t="str">
        <f>' Step #13'!L6</f>
        <v>U.S.</v>
      </c>
    </row>
    <row r="466" spans="4:14">
      <c r="D466" s="1030"/>
      <c r="E466" s="1032"/>
      <c r="F466" s="429" t="str">
        <f>' Step #13'!D7</f>
        <v>SPY</v>
      </c>
      <c r="G466" s="430">
        <f>' Step #13'!E7</f>
        <v>5.7560667874746487</v>
      </c>
      <c r="H466" s="430">
        <f>' Step #13'!F7</f>
        <v>7.2815096186284942E-3</v>
      </c>
      <c r="I466" s="430">
        <f>' Step #13'!G7</f>
        <v>4.4562403767142329E-2</v>
      </c>
      <c r="J466" s="476">
        <f>' Step #13'!H7</f>
        <v>7.9248633827792292E-2</v>
      </c>
      <c r="K466" s="773">
        <f>' Step #13'!I7</f>
        <v>3.7499999999999999E-3</v>
      </c>
      <c r="L466" s="455">
        <f>' Step #13'!J7</f>
        <v>1</v>
      </c>
      <c r="M466" s="1034"/>
      <c r="N466" s="1036"/>
    </row>
    <row r="467" spans="4:14">
      <c r="D467" s="1037">
        <f>' Step #13'!B8</f>
        <v>0.15</v>
      </c>
      <c r="E467" s="1038" t="str">
        <f>' Step #13'!C8</f>
        <v>CN</v>
      </c>
      <c r="F467" s="433" t="str">
        <f>' Step #13'!D8</f>
        <v>^SSEC</v>
      </c>
      <c r="G467" s="434">
        <f>' Step #13'!E8</f>
        <v>1.5365224720055348</v>
      </c>
      <c r="H467" s="434">
        <f>' Step #13'!F8</f>
        <v>5.5887937058457056E-3</v>
      </c>
      <c r="I467" s="434">
        <f>' Step #13'!G8</f>
        <v>7.1121226040015473E-2</v>
      </c>
      <c r="J467" s="478">
        <f>' Step #13'!H8</f>
        <v>2.5854358933732825E-2</v>
      </c>
      <c r="K467" s="774">
        <f>' Step #13'!I8</f>
        <v>3.7499999999999999E-3</v>
      </c>
      <c r="L467" s="775">
        <f>' Step #13'!J8</f>
        <v>0.27967493370115315</v>
      </c>
      <c r="M467" s="1039">
        <f>' Step #13'!K8</f>
        <v>0.64474112948460305</v>
      </c>
      <c r="N467" s="1040" t="str">
        <f>' Step #13'!L8</f>
        <v>CN</v>
      </c>
    </row>
    <row r="468" spans="4:14">
      <c r="D468" s="1037"/>
      <c r="E468" s="1038"/>
      <c r="F468" s="433" t="str">
        <f>' Step #13'!D9</f>
        <v>FXI</v>
      </c>
      <c r="G468" s="434">
        <f>' Step #13'!E9</f>
        <v>1.8485187769381617</v>
      </c>
      <c r="H468" s="434">
        <f>' Step #13'!F9</f>
        <v>6.145675930563985E-3</v>
      </c>
      <c r="I468" s="434">
        <f>' Step #13'!G9</f>
        <v>7.3934257779279366E-2</v>
      </c>
      <c r="J468" s="478">
        <f>' Step #13'!H9</f>
        <v>3.2402785968528261E-2</v>
      </c>
      <c r="K468" s="774">
        <f>' Step #13'!I9</f>
        <v>3.7499999999999999E-3</v>
      </c>
      <c r="L468" s="775">
        <f>' Step #13'!J9</f>
        <v>0.42033643211685079</v>
      </c>
      <c r="M468" s="1039"/>
      <c r="N468" s="1040"/>
    </row>
    <row r="469" spans="4:14">
      <c r="D469" s="1019">
        <f>' Step #13'!B10</f>
        <v>0.15</v>
      </c>
      <c r="E469" s="1020" t="str">
        <f>' Step #13'!C10</f>
        <v>GM</v>
      </c>
      <c r="F469" s="785" t="str">
        <f>' Step #13'!D10</f>
        <v>^GDAXI</v>
      </c>
      <c r="G469" s="629">
        <f>' Step #13'!E10</f>
        <v>2.1820589323765196</v>
      </c>
      <c r="H469" s="629">
        <f>' Step #13'!F10</f>
        <v>6.6259151278183319E-3</v>
      </c>
      <c r="I469" s="629">
        <f>' Step #13'!G10</f>
        <v>6.4227910440200014E-2</v>
      </c>
      <c r="J469" s="776">
        <f>' Step #13'!H10</f>
        <v>4.4776719468337355E-2</v>
      </c>
      <c r="K469" s="777">
        <f>' Step #13'!I10</f>
        <v>3.7499999999999999E-3</v>
      </c>
      <c r="L469" s="778">
        <f>' Step #13'!J10</f>
        <v>0.72697300442795909</v>
      </c>
      <c r="M469" s="1021">
        <f>' Step #13'!K10</f>
        <v>0.81431997377725684</v>
      </c>
      <c r="N469" s="1022" t="str">
        <f>' Step #13'!L10</f>
        <v>GM</v>
      </c>
    </row>
    <row r="470" spans="4:14" ht="14" thickBot="1">
      <c r="D470" s="1019"/>
      <c r="E470" s="1020"/>
      <c r="F470" s="785" t="str">
        <f>' Step #13'!D11</f>
        <v>EWG</v>
      </c>
      <c r="G470" s="629">
        <f>' Step #13'!E11</f>
        <v>2.1540665835917774</v>
      </c>
      <c r="H470" s="629">
        <f>' Step #13'!F11</f>
        <v>6.1796473773495343E-3</v>
      </c>
      <c r="I470" s="629">
        <f>' Step #13'!G11</f>
        <v>6.8835637468864438E-2</v>
      </c>
      <c r="J470" s="776">
        <f>' Step #13'!H11</f>
        <v>3.5296359076336097E-2</v>
      </c>
      <c r="K470" s="777">
        <f>' Step #13'!I11</f>
        <v>3.7499999999999999E-3</v>
      </c>
      <c r="L470" s="778">
        <f>' Step #13'!J11</f>
        <v>0.79003419272974529</v>
      </c>
      <c r="M470" s="1021"/>
      <c r="N470" s="1022"/>
    </row>
    <row r="471" spans="4:14">
      <c r="D471" s="1023">
        <f>' Step #13'!B12</f>
        <v>0.1</v>
      </c>
      <c r="E471" s="1025" t="str">
        <f>' Step #13'!C12</f>
        <v>HK</v>
      </c>
      <c r="F471" s="441" t="str">
        <f>' Step #13'!D12</f>
        <v>^HSI</v>
      </c>
      <c r="G471" s="442">
        <f>' Step #13'!E12</f>
        <v>0.51922524354081623</v>
      </c>
      <c r="H471" s="442">
        <f>' Step #13'!F12</f>
        <v>3.2738386447555149E-3</v>
      </c>
      <c r="I471" s="442">
        <f>' Step #13'!G12</f>
        <v>6.1685822531181725E-2</v>
      </c>
      <c r="J471" s="482">
        <f>' Step #13'!H12</f>
        <v>-7.7191376511805279E-3</v>
      </c>
      <c r="K471" s="779">
        <f>' Step #13'!I12</f>
        <v>3.7499999999999999E-3</v>
      </c>
      <c r="L471" s="382">
        <f>' Step #13'!J12</f>
        <v>0.56717064858925348</v>
      </c>
      <c r="M471" s="1026">
        <f>' Step #13'!K12</f>
        <v>0.9047717291017946</v>
      </c>
      <c r="N471" s="1027" t="str">
        <f>' Step #13'!L12</f>
        <v>HK</v>
      </c>
    </row>
    <row r="472" spans="4:14" ht="14" thickBot="1">
      <c r="D472" s="1024"/>
      <c r="E472" s="1025"/>
      <c r="F472" s="441" t="str">
        <f>' Step #13'!D13</f>
        <v>EWH</v>
      </c>
      <c r="G472" s="442">
        <f>' Step #13'!E13</f>
        <v>2.101600505267406</v>
      </c>
      <c r="H472" s="442">
        <f>' Step #13'!F13</f>
        <v>5.5559383899720996E-3</v>
      </c>
      <c r="I472" s="442">
        <f>' Step #13'!G13</f>
        <v>6.0712254389306254E-2</v>
      </c>
      <c r="J472" s="482">
        <f>' Step #13'!H13</f>
        <v>2.9745862810361963E-2</v>
      </c>
      <c r="K472" s="779">
        <f>' Step #13'!I13</f>
        <v>3.7499999999999999E-3</v>
      </c>
      <c r="L472" s="382">
        <f>' Step #13'!J13</f>
        <v>0.61434041652755578</v>
      </c>
      <c r="M472" s="1026"/>
      <c r="N472" s="1027"/>
    </row>
    <row r="473" spans="4:14">
      <c r="D473" s="1050">
        <f>' Step #13'!B14</f>
        <v>0.1</v>
      </c>
      <c r="E473" s="1051" t="str">
        <f>' Step #13'!C14</f>
        <v>JP</v>
      </c>
      <c r="F473" s="445" t="str">
        <f>' Step #13'!D14</f>
        <v>^N225</v>
      </c>
      <c r="G473" s="446">
        <f>' Step #13'!E14</f>
        <v>0.3624434109579866</v>
      </c>
      <c r="H473" s="446">
        <f>' Step #13'!F14</f>
        <v>2.7732039223746889E-3</v>
      </c>
      <c r="I473" s="446">
        <f>' Step #13'!G14</f>
        <v>5.9091452812188527E-2</v>
      </c>
      <c r="J473" s="780">
        <f>' Step #13'!H14</f>
        <v>-1.6530243057822257E-2</v>
      </c>
      <c r="K473" s="781">
        <f>' Step #13'!I14</f>
        <v>3.7499999999999999E-3</v>
      </c>
      <c r="L473" s="782">
        <f>' Step #13'!J14</f>
        <v>0.53324312250526962</v>
      </c>
      <c r="M473" s="1052">
        <f>' Step #13'!K14</f>
        <v>0.6916267928257348</v>
      </c>
      <c r="N473" s="1053" t="str">
        <f>' Step #13'!L14</f>
        <v>JP</v>
      </c>
    </row>
    <row r="474" spans="4:14">
      <c r="D474" s="1050"/>
      <c r="E474" s="1051"/>
      <c r="F474" s="445" t="str">
        <f>' Step #13'!D15</f>
        <v>EWJ</v>
      </c>
      <c r="G474" s="446">
        <f>' Step #13'!E15</f>
        <v>0.76460081679360681</v>
      </c>
      <c r="H474" s="446">
        <f>' Step #13'!F15</f>
        <v>2.9645670286341593E-3</v>
      </c>
      <c r="I474" s="446">
        <f>' Step #13'!G15</f>
        <v>4.6861489273978076E-2</v>
      </c>
      <c r="J474" s="780">
        <f>' Step #13'!H15</f>
        <v>-1.676073431584231E-2</v>
      </c>
      <c r="K474" s="781">
        <f>' Step #13'!I15</f>
        <v>3.7499999999999999E-3</v>
      </c>
      <c r="L474" s="782">
        <f>' Step #13'!J15</f>
        <v>0.66155396185511472</v>
      </c>
      <c r="M474" s="1052"/>
      <c r="N474" s="1053"/>
    </row>
    <row r="475" spans="4:14">
      <c r="D475" s="1054">
        <f>' Step #13'!B16</f>
        <v>0.1</v>
      </c>
      <c r="E475" s="1056" t="str">
        <f>' Step #13'!C16</f>
        <v>SG</v>
      </c>
      <c r="F475" s="786" t="str">
        <f>' Step #13'!D16</f>
        <v>^STI</v>
      </c>
      <c r="G475" s="630">
        <f>' Step #13'!E16</f>
        <v>1.2651133352885653</v>
      </c>
      <c r="H475" s="630">
        <f>' Step #13'!F16</f>
        <v>2.4489612934793462E-3</v>
      </c>
      <c r="I475" s="630">
        <f>' Step #13'!G16</f>
        <v>5.2586990881811159E-2</v>
      </c>
      <c r="J475" s="486">
        <f>' Step #13'!H16</f>
        <v>-2.4740695078840462E-2</v>
      </c>
      <c r="K475" s="783">
        <f>' Step #13'!I16</f>
        <v>3.7499999999999999E-3</v>
      </c>
      <c r="L475" s="784">
        <f>' Step #13'!J16</f>
        <v>0.64796636901000637</v>
      </c>
      <c r="M475" s="1058">
        <f>' Step #13'!K16</f>
        <v>0.87222850133792296</v>
      </c>
      <c r="N475" s="1060" t="str">
        <f>' Step #13'!L16</f>
        <v>SG</v>
      </c>
    </row>
    <row r="476" spans="4:14" ht="14" thickBot="1">
      <c r="D476" s="1055"/>
      <c r="E476" s="1057"/>
      <c r="F476" s="787" t="str">
        <f>' Step #13'!D17</f>
        <v>EWS</v>
      </c>
      <c r="G476" s="788">
        <f>' Step #13'!E17</f>
        <v>3.1454717140478401</v>
      </c>
      <c r="H476" s="788">
        <f>' Step #13'!F17</f>
        <v>6.6379892873912249E-3</v>
      </c>
      <c r="I476" s="788">
        <f>' Step #13'!G17</f>
        <v>6.2393631371102168E-2</v>
      </c>
      <c r="J476" s="680">
        <f>' Step #13'!H17</f>
        <v>4.6286603679375003E-2</v>
      </c>
      <c r="K476" s="789">
        <f>' Step #13'!I17</f>
        <v>3.7499999999999999E-3</v>
      </c>
      <c r="L476" s="790">
        <f>' Step #13'!J17</f>
        <v>0.69256178461882234</v>
      </c>
      <c r="M476" s="1059"/>
      <c r="N476" s="1061"/>
    </row>
    <row r="478" spans="4:14" ht="14" thickBot="1"/>
    <row r="479" spans="4:14" ht="14" thickBot="1">
      <c r="D479" s="953" t="s">
        <v>413</v>
      </c>
      <c r="E479" s="1013"/>
    </row>
    <row r="480" spans="4:14" ht="14" thickBot="1">
      <c r="D480" s="1080" t="str">
        <f>'Step #14'!C3</f>
        <v>[RC = USD] Portfolio Comparison: Mkt Index Port vs Mkt ETF Portfolio vs U.S. Bnchmrk</v>
      </c>
      <c r="E480" s="1081"/>
      <c r="F480" s="1081"/>
      <c r="G480" s="1081"/>
      <c r="H480" s="1081"/>
      <c r="I480" s="1081"/>
      <c r="J480" s="1081"/>
      <c r="K480" s="1082"/>
      <c r="L480" s="1041" t="str">
        <f>'Step #14'!K3</f>
        <v>Correl</v>
      </c>
      <c r="M480" s="1041"/>
      <c r="N480" s="1041"/>
    </row>
    <row r="481" spans="4:17" ht="14" thickBot="1">
      <c r="D481" s="1042">
        <f>'Step #14'!C4</f>
        <v>0</v>
      </c>
      <c r="E481" s="1043"/>
      <c r="F481" s="1043"/>
      <c r="G481" s="808" t="str">
        <f>'Step #14'!F4</f>
        <v>HPY [USD]</v>
      </c>
      <c r="H481" s="808" t="str">
        <f>'Step #14'!G4</f>
        <v>Mth Avg</v>
      </c>
      <c r="I481" s="808" t="str">
        <f>'Step #14'!H4</f>
        <v>Mth σ</v>
      </c>
      <c r="J481" s="808" t="str">
        <f>'Step #14'!I4</f>
        <v>Sharpe</v>
      </c>
      <c r="K481" s="813" t="str">
        <f>'Step #14'!J4</f>
        <v>Mth RFR</v>
      </c>
      <c r="L481" s="772" t="str">
        <f>'Step #14'!K4</f>
        <v>ETF Portf</v>
      </c>
      <c r="M481" s="772" t="str">
        <f>'Step #14'!L4</f>
        <v>^SP500</v>
      </c>
      <c r="N481" s="772" t="str">
        <f>'Step #14'!M4</f>
        <v>SPY</v>
      </c>
    </row>
    <row r="482" spans="4:17">
      <c r="D482" s="1044" t="str">
        <f>'Step #14'!C5</f>
        <v>Idx Portf
ETF Portf</v>
      </c>
      <c r="E482" s="1046" t="str">
        <f>'Step #14'!D5</f>
        <v>Market Idx Portf</v>
      </c>
      <c r="F482" s="1047"/>
      <c r="G482" s="809">
        <f>'Step #14'!F5</f>
        <v>2.0936650137838866</v>
      </c>
      <c r="H482" s="809">
        <f>'Step #14'!G5</f>
        <v>4.9907134016611001E-3</v>
      </c>
      <c r="I482" s="809">
        <f>'Step #14'!H5</f>
        <v>4.2294992498262116E-2</v>
      </c>
      <c r="J482" s="810">
        <f>'Step #14'!I5</f>
        <v>2.933475875925692E-2</v>
      </c>
      <c r="K482" s="812">
        <f>'Step #14'!J5</f>
        <v>3.7499999999999999E-3</v>
      </c>
      <c r="L482" s="817">
        <f>'Step #14'!K5</f>
        <v>0.89357621201702608</v>
      </c>
      <c r="M482" s="473">
        <f>'Step #14'!L5</f>
        <v>0.89002339571859024</v>
      </c>
      <c r="N482" s="818">
        <f>'Step #14'!M5</f>
        <v>1</v>
      </c>
      <c r="O482" s="419" t="str">
        <f>'Step #14'!N5</f>
        <v>Idx Portf</v>
      </c>
    </row>
    <row r="483" spans="4:17" ht="14" thickBot="1">
      <c r="D483" s="1045"/>
      <c r="E483" s="1048" t="str">
        <f>'Step #14'!D6</f>
        <v>Market ETF Portf</v>
      </c>
      <c r="F483" s="1049"/>
      <c r="G483" s="803">
        <f>'Step #14'!F6</f>
        <v>3.5039818226802355</v>
      </c>
      <c r="H483" s="803">
        <f>'Step #14'!G6</f>
        <v>6.2772518142381745E-3</v>
      </c>
      <c r="I483" s="803">
        <f>'Step #14'!H6</f>
        <v>4.6772743475478981E-2</v>
      </c>
      <c r="J483" s="804">
        <f>'Step #14'!I6</f>
        <v>5.4032575950202888E-2</v>
      </c>
      <c r="K483" s="814">
        <f>'Step #14'!J6</f>
        <v>3.7499999999999999E-3</v>
      </c>
      <c r="L483" s="798">
        <f>'Step #14'!K6</f>
        <v>0</v>
      </c>
      <c r="M483" s="550">
        <f>'Step #14'!L6</f>
        <v>0.89357621201702608</v>
      </c>
      <c r="N483" s="647">
        <f>'Step #14'!M6</f>
        <v>0.89357621201702608</v>
      </c>
      <c r="O483" s="419" t="str">
        <f>'Step #14'!N6</f>
        <v>ETF Portf</v>
      </c>
    </row>
    <row r="484" spans="4:17">
      <c r="D484" s="1070" t="str">
        <f>'Step #14'!C7</f>
        <v>U.S.
Bnchmrk</v>
      </c>
      <c r="E484" s="981" t="str">
        <f>'Step #14'!D7</f>
        <v>^SP500 Market Idx</v>
      </c>
      <c r="F484" s="1072"/>
      <c r="G484" s="424">
        <f>'Step #14'!F7</f>
        <v>3.302999010369605</v>
      </c>
      <c r="H484" s="472">
        <f>'Step #14'!G7</f>
        <v>5.7722667263763487E-3</v>
      </c>
      <c r="I484" s="424">
        <f>'Step #14'!H7</f>
        <v>4.3997514082724343E-2</v>
      </c>
      <c r="J484" s="524">
        <f>'Step #14'!I7</f>
        <v>4.5963204252269185E-2</v>
      </c>
      <c r="K484" s="815">
        <f>'Step #14'!J7</f>
        <v>3.7499999999999999E-3</v>
      </c>
      <c r="L484" s="798">
        <f>'Step #14'!K7</f>
        <v>0</v>
      </c>
      <c r="M484" s="799">
        <f>'Step #14'!L7</f>
        <v>0</v>
      </c>
      <c r="N484" s="647">
        <f>'Step #14'!M7</f>
        <v>1</v>
      </c>
      <c r="O484" s="419" t="str">
        <f>'Step #14'!N7</f>
        <v>^SP500</v>
      </c>
    </row>
    <row r="485" spans="4:17" ht="14" thickBot="1">
      <c r="D485" s="1071"/>
      <c r="E485" s="1073" t="str">
        <f>'Step #14'!D8</f>
        <v>SPY Market ETF</v>
      </c>
      <c r="F485" s="1074"/>
      <c r="G485" s="805">
        <f>'Step #14'!F8</f>
        <v>5.7560667874746487</v>
      </c>
      <c r="H485" s="807">
        <f>'Step #14'!G8</f>
        <v>7.2815096186284942E-3</v>
      </c>
      <c r="I485" s="807">
        <f>'Step #14'!H8</f>
        <v>4.4562403767142329E-2</v>
      </c>
      <c r="J485" s="806">
        <f>'Step #14'!I8</f>
        <v>7.9248633827792292E-2</v>
      </c>
      <c r="K485" s="816">
        <f>'Step #14'!J8</f>
        <v>3.7499999999999999E-3</v>
      </c>
      <c r="L485" s="800">
        <f>'Step #14'!K8</f>
        <v>0</v>
      </c>
      <c r="M485" s="801">
        <f>'Step #14'!L8</f>
        <v>0</v>
      </c>
      <c r="N485" s="802">
        <f>'Step #14'!M8</f>
        <v>0</v>
      </c>
    </row>
    <row r="489" spans="4:17" ht="14" thickBot="1">
      <c r="F489" s="1075" t="str">
        <f>'Step #15'!D3</f>
        <v>Step #15</v>
      </c>
      <c r="G489" s="1075"/>
      <c r="H489" s="1075"/>
    </row>
    <row r="490" spans="4:17">
      <c r="F490" s="826" t="str">
        <f>'Step #15'!D4</f>
        <v>VBMFX</v>
      </c>
      <c r="G490" s="1076" t="str">
        <f>'Step #15'!E4</f>
        <v>SPY
^SP500</v>
      </c>
      <c r="H490" s="1078" t="str">
        <f>'Step #15'!F4</f>
        <v>VTSMX
UstoMkt</v>
      </c>
      <c r="J490" s="1097" t="str">
        <f>'Step #15'!H4</f>
        <v>CN (FXI)</v>
      </c>
      <c r="K490" s="1099" t="str">
        <f>'Step #15'!I4</f>
        <v>GM (EWG)</v>
      </c>
      <c r="L490" s="1101" t="str">
        <f>'Step #15'!J4</f>
        <v>HK (EWH)</v>
      </c>
      <c r="M490" s="1103" t="str">
        <f>'Step #15'!K4</f>
        <v>JP (EWJ)</v>
      </c>
      <c r="N490" s="1083" t="str">
        <f>'Step #15'!L4</f>
        <v>SG (EWS)</v>
      </c>
      <c r="O490" s="1085" t="str">
        <f>'Step #15'!M4</f>
        <v>ETF 
Portfolio</v>
      </c>
      <c r="P490" s="1087" t="str">
        <f>'Step #15'!N4</f>
        <v>VHFEX
Global</v>
      </c>
      <c r="Q490" s="1089" t="str">
        <f>'Step #15'!O4</f>
        <v>VGTSX
es-US</v>
      </c>
    </row>
    <row r="491" spans="4:17" ht="14" thickBot="1">
      <c r="E491" s="515" t="str">
        <f>'Step #15'!C5</f>
        <v>funds:</v>
      </c>
      <c r="F491" s="827" t="str">
        <f>'Step #15'!D5</f>
        <v>TotBond</v>
      </c>
      <c r="G491" s="1077"/>
      <c r="H491" s="1079"/>
      <c r="J491" s="1098"/>
      <c r="K491" s="1100"/>
      <c r="L491" s="1102"/>
      <c r="M491" s="1104"/>
      <c r="N491" s="1084"/>
      <c r="O491" s="1086"/>
      <c r="P491" s="1088"/>
      <c r="Q491" s="1090"/>
    </row>
    <row r="492" spans="4:17">
      <c r="E492" s="1062" t="str">
        <f>'Step #15'!C6</f>
        <v>HPY [USD]
Mth Avg
Mth σ</v>
      </c>
      <c r="F492" s="919">
        <f>'Step #15'!D6</f>
        <v>1.583174417456181</v>
      </c>
      <c r="G492" s="759">
        <f>'Step #15'!E6</f>
        <v>5.7560667874746487</v>
      </c>
      <c r="H492" s="836">
        <f>'Step #15'!F6</f>
        <v>5.8597773013008503</v>
      </c>
      <c r="J492" s="840">
        <f>'Step #15'!H6</f>
        <v>1.8485187769381617</v>
      </c>
      <c r="K492" s="759">
        <f>'Step #15'!I6</f>
        <v>2.1540665835917774</v>
      </c>
      <c r="L492" s="758">
        <f>'Step #15'!J6</f>
        <v>2.101600505267406</v>
      </c>
      <c r="M492" s="759">
        <f>'Step #15'!K6</f>
        <v>0.76460081679360681</v>
      </c>
      <c r="N492" s="844">
        <f>'Step #15'!L6</f>
        <v>3.1454717140478401</v>
      </c>
      <c r="O492" s="847">
        <f>'Step #15'!M6</f>
        <v>3.5039818226802355</v>
      </c>
      <c r="P492" s="850">
        <f>'Step #15'!N6</f>
        <v>6.8858917684091185</v>
      </c>
      <c r="Q492" s="853">
        <f>'Step #15'!O6</f>
        <v>2.1622429066096811</v>
      </c>
    </row>
    <row r="493" spans="4:17">
      <c r="E493" s="1063"/>
      <c r="F493" s="829">
        <f>'Step #15'!D7</f>
        <v>3.1913150532235702E-3</v>
      </c>
      <c r="G493" s="861">
        <f>'Step #15'!E7</f>
        <v>7.2815096186284942E-3</v>
      </c>
      <c r="H493" s="838">
        <f>'Step #15'!F7</f>
        <v>7.3933260385024759E-3</v>
      </c>
      <c r="J493" s="841">
        <f>'Step #15'!H7</f>
        <v>6.145675930563985E-3</v>
      </c>
      <c r="K493" s="472">
        <f>'Step #15'!I7</f>
        <v>6.1796473773495343E-3</v>
      </c>
      <c r="L493" s="843">
        <f>'Step #15'!J7</f>
        <v>5.5559383899720996E-3</v>
      </c>
      <c r="M493" s="472">
        <f>'Step #15'!K7</f>
        <v>2.9645670286341593E-3</v>
      </c>
      <c r="N493" s="845">
        <f>'Step #15'!L7</f>
        <v>6.6379892873912249E-3</v>
      </c>
      <c r="O493" s="848">
        <f>'Step #15'!M7</f>
        <v>6.2772518142381745E-3</v>
      </c>
      <c r="P493" s="851">
        <f>'Step #15'!N7</f>
        <v>8.1781049225641209E-3</v>
      </c>
      <c r="Q493" s="854">
        <f>'Step #15'!O7</f>
        <v>4.9987780620112327E-3</v>
      </c>
    </row>
    <row r="494" spans="4:17" ht="14" thickBot="1">
      <c r="E494" s="1063"/>
      <c r="F494" s="830">
        <f>'Step #15'!D8</f>
        <v>1.2266491688604922E-2</v>
      </c>
      <c r="G494" s="917">
        <f>'Step #15'!E8</f>
        <v>4.4562403767142329E-2</v>
      </c>
      <c r="H494" s="839">
        <f>'Step #15'!F8</f>
        <v>4.58602354606161E-2</v>
      </c>
      <c r="J494" s="842">
        <f>'Step #15'!H8</f>
        <v>7.3934257779279366E-2</v>
      </c>
      <c r="K494" s="747">
        <f>'Step #15'!I8</f>
        <v>6.8835637468864438E-2</v>
      </c>
      <c r="L494" s="746">
        <f>'Step #15'!J8</f>
        <v>6.0712254389306254E-2</v>
      </c>
      <c r="M494" s="747">
        <f>'Step #15'!K8</f>
        <v>4.6861489273978076E-2</v>
      </c>
      <c r="N494" s="846">
        <f>'Step #15'!L8</f>
        <v>6.2393631371102168E-2</v>
      </c>
      <c r="O494" s="849">
        <f>'Step #15'!M8</f>
        <v>4.6772743475478981E-2</v>
      </c>
      <c r="P494" s="852">
        <f>'Step #15'!N8</f>
        <v>5.2519095129387856E-2</v>
      </c>
      <c r="Q494" s="855">
        <f>'Step #15'!O8</f>
        <v>4.9018203086632788E-2</v>
      </c>
    </row>
    <row r="495" spans="4:17" ht="14" thickBot="1">
      <c r="D495" s="1064" t="str">
        <f>'Step #15'!B9</f>
        <v>Correls with VBMFX</v>
      </c>
      <c r="E495" s="1065"/>
      <c r="F495" s="828" t="str">
        <f>'Step #15'!D9</f>
        <v>-</v>
      </c>
      <c r="G495" s="835">
        <f>'Step #15'!E9</f>
        <v>0.12137761311478207</v>
      </c>
      <c r="H495" s="837">
        <f>'Step #15'!F9</f>
        <v>0.12161542222265623</v>
      </c>
      <c r="J495" s="856">
        <f>'Step #15'!H9</f>
        <v>0.1617102973138074</v>
      </c>
      <c r="K495" s="856">
        <f>'Step #15'!I9</f>
        <v>0.13910809241843372</v>
      </c>
      <c r="L495" s="856">
        <f>'Step #15'!J9</f>
        <v>0.19011907815441287</v>
      </c>
      <c r="M495" s="856">
        <f>'Step #15'!K9</f>
        <v>0.17746394745398017</v>
      </c>
      <c r="N495" s="856">
        <f>'Step #15'!L9</f>
        <v>0.17375634574428758</v>
      </c>
      <c r="O495" s="857">
        <f>'Step #15'!M9</f>
        <v>0.18094485411333408</v>
      </c>
      <c r="P495" s="857">
        <f>'Step #15'!N9</f>
        <v>0.21230407482057095</v>
      </c>
      <c r="Q495" s="857">
        <f>'Step #15'!O9</f>
        <v>0.20619995889558346</v>
      </c>
    </row>
    <row r="496" spans="4:17">
      <c r="G496" s="1066" t="str">
        <f>'Step #15'!E10</f>
        <v>U.S. Index fund
correls below 0</v>
      </c>
      <c r="H496" s="1067"/>
      <c r="J496" s="1091" t="str">
        <f>'Step #15'!H10</f>
        <v>Foreign funds
correls close to or even below 0</v>
      </c>
      <c r="K496" s="1092"/>
      <c r="L496" s="1092"/>
      <c r="M496" s="1092"/>
      <c r="N496" s="1092"/>
      <c r="O496" s="1092"/>
      <c r="P496" s="1092"/>
      <c r="Q496" s="1093"/>
    </row>
    <row r="497" spans="6:17" ht="14" thickBot="1">
      <c r="G497" s="1068"/>
      <c r="H497" s="1069"/>
      <c r="J497" s="1094"/>
      <c r="K497" s="1095"/>
      <c r="L497" s="1095"/>
      <c r="M497" s="1095"/>
      <c r="N497" s="1095"/>
      <c r="O497" s="1095"/>
      <c r="P497" s="1095"/>
      <c r="Q497" s="1096"/>
    </row>
    <row r="499" spans="6:17">
      <c r="F499" s="515" t="str">
        <f>'Step #15'!D13</f>
        <v>PS:</v>
      </c>
      <c r="G499" s="958" t="str">
        <f>'Step #15'!E13</f>
        <v>TotBond U.S. Total Bond fund has GREAT correls with ANY equity fund - whether U.S., foreign, or global funds.</v>
      </c>
      <c r="H499" s="958"/>
      <c r="I499" s="958"/>
      <c r="J499" s="958"/>
      <c r="K499" s="958"/>
      <c r="L499" s="958"/>
      <c r="M499" s="958"/>
      <c r="N499" s="958"/>
      <c r="O499" s="958"/>
      <c r="P499" s="958"/>
      <c r="Q499" s="958"/>
    </row>
    <row r="887" spans="1:1">
      <c r="A887" s="322" t="s">
        <v>199</v>
      </c>
    </row>
  </sheetData>
  <mergeCells count="108">
    <mergeCell ref="G499:Q499"/>
    <mergeCell ref="N490:N491"/>
    <mergeCell ref="O490:O491"/>
    <mergeCell ref="P490:P491"/>
    <mergeCell ref="Q490:Q491"/>
    <mergeCell ref="J496:Q497"/>
    <mergeCell ref="J490:J491"/>
    <mergeCell ref="K490:K491"/>
    <mergeCell ref="L490:L491"/>
    <mergeCell ref="M490:M491"/>
    <mergeCell ref="E492:E494"/>
    <mergeCell ref="D495:E495"/>
    <mergeCell ref="G496:H497"/>
    <mergeCell ref="D484:D485"/>
    <mergeCell ref="E484:F484"/>
    <mergeCell ref="E485:F485"/>
    <mergeCell ref="D479:E479"/>
    <mergeCell ref="F489:H489"/>
    <mergeCell ref="G490:G491"/>
    <mergeCell ref="H490:H491"/>
    <mergeCell ref="D480:K480"/>
    <mergeCell ref="L480:N480"/>
    <mergeCell ref="D481:F481"/>
    <mergeCell ref="D482:D483"/>
    <mergeCell ref="E482:F482"/>
    <mergeCell ref="E483:F483"/>
    <mergeCell ref="D473:D474"/>
    <mergeCell ref="E473:E474"/>
    <mergeCell ref="M473:M474"/>
    <mergeCell ref="N473:N474"/>
    <mergeCell ref="D475:D476"/>
    <mergeCell ref="E475:E476"/>
    <mergeCell ref="M475:M476"/>
    <mergeCell ref="N475:N476"/>
    <mergeCell ref="M469:M470"/>
    <mergeCell ref="N469:N470"/>
    <mergeCell ref="D471:D472"/>
    <mergeCell ref="E471:E472"/>
    <mergeCell ref="M471:M472"/>
    <mergeCell ref="N471:N472"/>
    <mergeCell ref="L463:M463"/>
    <mergeCell ref="D465:D466"/>
    <mergeCell ref="E465:E466"/>
    <mergeCell ref="M465:M466"/>
    <mergeCell ref="N465:N466"/>
    <mergeCell ref="D467:D468"/>
    <mergeCell ref="E467:E468"/>
    <mergeCell ref="M467:M468"/>
    <mergeCell ref="N467:N468"/>
    <mergeCell ref="D462:E462"/>
    <mergeCell ref="D463:K463"/>
    <mergeCell ref="J412:K412"/>
    <mergeCell ref="D413:D418"/>
    <mergeCell ref="E414:E418"/>
    <mergeCell ref="F415:F418"/>
    <mergeCell ref="G416:G418"/>
    <mergeCell ref="H417:H418"/>
    <mergeCell ref="D469:D470"/>
    <mergeCell ref="E469:E470"/>
    <mergeCell ref="L399:M399"/>
    <mergeCell ref="J392:K392"/>
    <mergeCell ref="L392:M392"/>
    <mergeCell ref="L400:M400"/>
    <mergeCell ref="D403:I403"/>
    <mergeCell ref="J403:J406"/>
    <mergeCell ref="K403:K406"/>
    <mergeCell ref="J394:K399"/>
    <mergeCell ref="D399:I399"/>
    <mergeCell ref="J393:M393"/>
    <mergeCell ref="L394:M394"/>
    <mergeCell ref="L395:M395"/>
    <mergeCell ref="L396:M396"/>
    <mergeCell ref="L397:M397"/>
    <mergeCell ref="L398:M398"/>
    <mergeCell ref="D394:D398"/>
    <mergeCell ref="E395:E398"/>
    <mergeCell ref="F397:F398"/>
    <mergeCell ref="G397:G398"/>
    <mergeCell ref="J390:K390"/>
    <mergeCell ref="J391:K391"/>
    <mergeCell ref="L390:M390"/>
    <mergeCell ref="L385:M386"/>
    <mergeCell ref="L391:M391"/>
    <mergeCell ref="L387:M387"/>
    <mergeCell ref="L388:M388"/>
    <mergeCell ref="L389:M389"/>
    <mergeCell ref="J385:K386"/>
    <mergeCell ref="J387:K387"/>
    <mergeCell ref="J388:K388"/>
    <mergeCell ref="J389:K389"/>
    <mergeCell ref="F384:K384"/>
    <mergeCell ref="D384:E384"/>
    <mergeCell ref="D385:I385"/>
    <mergeCell ref="C228:E228"/>
    <mergeCell ref="F228:V228"/>
    <mergeCell ref="W228:Z228"/>
    <mergeCell ref="C309:E309"/>
    <mergeCell ref="F309:V309"/>
    <mergeCell ref="W309:Z309"/>
    <mergeCell ref="C80:D80"/>
    <mergeCell ref="E80:V80"/>
    <mergeCell ref="W80:Z80"/>
    <mergeCell ref="C154:D154"/>
    <mergeCell ref="E154:V154"/>
    <mergeCell ref="W154:Z154"/>
    <mergeCell ref="C8:E8"/>
    <mergeCell ref="F8:V8"/>
    <mergeCell ref="W8:Z8"/>
  </mergeCells>
  <pageMargins left="0.7" right="0.7" top="0.75" bottom="0.75" header="0.3" footer="0.3"/>
  <pageSetup scale="41" fitToHeight="0" orientation="landscape" horizontalDpi="4294967295" verticalDpi="4294967295" r:id="rId1"/>
  <rowBreaks count="6" manualBreakCount="6">
    <brk id="77" max="16383" man="1"/>
    <brk id="150" min="1" max="26" man="1"/>
    <brk id="224" min="1" max="26" man="1"/>
    <brk id="303" min="1" max="26" man="1"/>
    <brk id="379" min="1" max="26" man="1"/>
    <brk id="460" min="1" max="26" man="1"/>
  </rowBreaks>
  <colBreaks count="1" manualBreakCount="1">
    <brk id="3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5E2D5-F232-4753-B39A-8EB98AA2CBD7}">
  <dimension ref="A2:BB310"/>
  <sheetViews>
    <sheetView tabSelected="1" topLeftCell="C3" zoomScale="70" zoomScaleNormal="70" workbookViewId="0">
      <selection activeCell="M23" sqref="M23"/>
    </sheetView>
    <sheetView topLeftCell="L1" zoomScale="55" zoomScaleNormal="55" workbookViewId="1">
      <selection activeCell="AA5" sqref="AA5:AC5"/>
    </sheetView>
  </sheetViews>
  <sheetFormatPr baseColWidth="10" defaultColWidth="8.83203125" defaultRowHeight="13"/>
  <cols>
    <col min="2" max="20" width="16" customWidth="1"/>
    <col min="21" max="24" width="17.83203125" customWidth="1"/>
    <col min="25" max="25" width="18" customWidth="1"/>
  </cols>
  <sheetData>
    <row r="2" spans="1:54">
      <c r="B2" s="1105" t="s">
        <v>223</v>
      </c>
      <c r="C2" s="1105"/>
      <c r="D2" s="1105"/>
      <c r="E2" s="1105"/>
      <c r="F2" s="36"/>
      <c r="G2" s="36"/>
      <c r="H2" s="36"/>
      <c r="I2" s="36"/>
      <c r="J2" s="36"/>
      <c r="K2" s="36"/>
      <c r="L2" s="1106" t="s">
        <v>448</v>
      </c>
      <c r="M2" s="1106"/>
      <c r="N2" s="1106"/>
      <c r="O2" s="1106"/>
      <c r="P2" s="1106"/>
      <c r="Q2" s="1106"/>
      <c r="R2" s="1106"/>
      <c r="S2" s="1106"/>
      <c r="T2" s="1106"/>
      <c r="U2" s="1106"/>
      <c r="V2" s="1106"/>
      <c r="W2" s="1106"/>
      <c r="X2" s="1106"/>
      <c r="Y2" s="1106"/>
    </row>
    <row r="3" spans="1:54">
      <c r="B3" s="1105"/>
      <c r="C3" s="1105"/>
      <c r="D3" s="1105"/>
      <c r="E3" s="1105"/>
      <c r="F3" s="36"/>
      <c r="G3" s="36"/>
      <c r="H3" s="36"/>
      <c r="I3" s="36"/>
      <c r="J3" s="36"/>
      <c r="K3" s="36"/>
      <c r="L3" s="1107"/>
      <c r="M3" s="1107"/>
      <c r="N3" s="1107"/>
      <c r="O3" s="1107"/>
      <c r="P3" s="1107"/>
      <c r="Q3" s="1107"/>
      <c r="R3" s="1107"/>
      <c r="S3" s="1107"/>
      <c r="T3" s="1107"/>
      <c r="U3" s="1107"/>
      <c r="V3" s="1107"/>
      <c r="W3" s="1107"/>
      <c r="X3" s="1107"/>
      <c r="Y3" s="1107"/>
    </row>
    <row r="4" spans="1:54" ht="54.5" customHeight="1">
      <c r="A4" s="348"/>
      <c r="B4" s="349" t="s">
        <v>240</v>
      </c>
      <c r="C4" s="349" t="s">
        <v>204</v>
      </c>
      <c r="D4" s="364" t="s">
        <v>205</v>
      </c>
      <c r="E4" s="351" t="s">
        <v>206</v>
      </c>
      <c r="F4" s="357" t="s">
        <v>210</v>
      </c>
      <c r="G4" s="355" t="s">
        <v>207</v>
      </c>
      <c r="H4" s="357" t="s">
        <v>209</v>
      </c>
      <c r="I4" s="355" t="s">
        <v>208</v>
      </c>
      <c r="J4" s="349" t="s">
        <v>211</v>
      </c>
      <c r="K4" s="350" t="s">
        <v>212</v>
      </c>
      <c r="L4" s="887" t="s">
        <v>213</v>
      </c>
      <c r="M4" s="887" t="s">
        <v>214</v>
      </c>
      <c r="N4" s="902" t="s">
        <v>215</v>
      </c>
      <c r="O4" s="902" t="s">
        <v>216</v>
      </c>
      <c r="P4" s="903" t="s">
        <v>217</v>
      </c>
      <c r="Q4" s="903" t="s">
        <v>218</v>
      </c>
      <c r="R4" s="915" t="s">
        <v>219</v>
      </c>
      <c r="S4" s="915" t="s">
        <v>220</v>
      </c>
      <c r="T4" s="907" t="s">
        <v>221</v>
      </c>
      <c r="U4" s="907" t="s">
        <v>222</v>
      </c>
      <c r="V4" s="908" t="s">
        <v>224</v>
      </c>
      <c r="W4" s="908" t="s">
        <v>225</v>
      </c>
      <c r="X4" s="911" t="s">
        <v>226</v>
      </c>
      <c r="Y4" s="911" t="s">
        <v>227</v>
      </c>
    </row>
    <row r="5" spans="1:54" ht="16">
      <c r="B5" s="365">
        <v>0</v>
      </c>
      <c r="C5" s="366">
        <v>36526</v>
      </c>
      <c r="D5" s="367">
        <v>3.6853880000000001</v>
      </c>
      <c r="E5" s="368">
        <v>100</v>
      </c>
      <c r="F5" s="361">
        <v>63.319800999999998</v>
      </c>
      <c r="G5" s="359">
        <f>E5</f>
        <v>100</v>
      </c>
      <c r="H5" s="361">
        <v>88.681777999999994</v>
      </c>
      <c r="I5" s="358">
        <f>E5</f>
        <v>100</v>
      </c>
      <c r="J5" s="361">
        <v>14.510723</v>
      </c>
      <c r="K5" s="360">
        <f>E5</f>
        <v>100</v>
      </c>
      <c r="L5" s="375">
        <v>76.023101999999994</v>
      </c>
      <c r="M5" s="900">
        <f>E5</f>
        <v>100</v>
      </c>
      <c r="N5" s="381">
        <v>21.985361000000001</v>
      </c>
      <c r="O5" s="412">
        <f>E5</f>
        <v>100</v>
      </c>
      <c r="P5" s="905">
        <v>4.3958519999999996</v>
      </c>
      <c r="Q5" s="904">
        <f>E5</f>
        <v>100</v>
      </c>
      <c r="R5" s="906">
        <v>20.936539</v>
      </c>
      <c r="S5" s="916">
        <f>E5</f>
        <v>100</v>
      </c>
      <c r="T5" s="409">
        <v>5.5414440000000003</v>
      </c>
      <c r="U5" s="376">
        <f>E5</f>
        <v>100</v>
      </c>
      <c r="V5" s="910">
        <v>6.9033280000000001</v>
      </c>
      <c r="W5" s="909">
        <f>E5</f>
        <v>100</v>
      </c>
      <c r="X5" s="913">
        <v>4.8440940000000001</v>
      </c>
      <c r="Y5" s="912">
        <f>E5</f>
        <v>100</v>
      </c>
      <c r="AA5" s="946" t="s">
        <v>449</v>
      </c>
      <c r="AB5" s="946"/>
      <c r="AC5" s="946"/>
      <c r="AD5" s="949" t="s">
        <v>435</v>
      </c>
      <c r="AE5" s="949"/>
      <c r="AF5" s="949"/>
      <c r="AG5" s="949"/>
      <c r="AH5" s="949"/>
      <c r="AI5" s="949"/>
      <c r="AJ5" s="949"/>
      <c r="AK5" s="949"/>
      <c r="AL5" s="949"/>
      <c r="AM5" s="949"/>
      <c r="AN5" s="949"/>
      <c r="AO5" s="949"/>
      <c r="AP5" s="949"/>
      <c r="AQ5" s="949"/>
      <c r="AR5" s="949"/>
      <c r="AS5" s="949"/>
      <c r="AT5" s="949"/>
      <c r="AU5" s="949"/>
      <c r="AV5" s="949"/>
      <c r="AW5" s="949"/>
      <c r="AX5" s="949"/>
      <c r="AY5" s="949" t="s">
        <v>436</v>
      </c>
      <c r="AZ5" s="949"/>
      <c r="BA5" s="949"/>
      <c r="BB5" s="949"/>
    </row>
    <row r="6" spans="1:54">
      <c r="B6" s="369">
        <v>1</v>
      </c>
      <c r="C6" s="370">
        <v>36557</v>
      </c>
      <c r="D6" s="352">
        <v>3.7294559999999999</v>
      </c>
      <c r="E6" s="371">
        <f>(D6/$D$5)*100</f>
        <v>101.19574926710567</v>
      </c>
      <c r="F6" s="361">
        <v>58.768619999999999</v>
      </c>
      <c r="G6" s="372">
        <f>(F6/$F$5)*100</f>
        <v>92.812388971342472</v>
      </c>
      <c r="H6" s="361">
        <v>87.331481999999994</v>
      </c>
      <c r="I6" s="359">
        <f>(H6/$H$5)*100</f>
        <v>98.477369274215505</v>
      </c>
      <c r="J6" s="361">
        <v>16.906245999999999</v>
      </c>
      <c r="K6" s="360">
        <f>(J6/$J$5)*100</f>
        <v>116.50863985205974</v>
      </c>
      <c r="L6" s="375">
        <v>90.486000000000004</v>
      </c>
      <c r="M6" s="901">
        <f>(L6/$L$5)*100</f>
        <v>119.02434604681089</v>
      </c>
      <c r="N6" s="381">
        <v>25.426960000000001</v>
      </c>
      <c r="O6" s="412">
        <f>(N6/$N$5)*100</f>
        <v>115.65404816413975</v>
      </c>
      <c r="P6" s="905">
        <v>4.5989069999999996</v>
      </c>
      <c r="Q6" s="904">
        <f>(P6/$P$5)*100</f>
        <v>104.61924104815176</v>
      </c>
      <c r="R6" s="906">
        <v>21.469329999999999</v>
      </c>
      <c r="S6" s="916">
        <f>(R6/$R$5)*100</f>
        <v>102.54479023490941</v>
      </c>
      <c r="T6" s="409">
        <v>5.1208359999999997</v>
      </c>
      <c r="U6" s="376">
        <f>(T6/$T$5)*100</f>
        <v>92.409776224392047</v>
      </c>
      <c r="V6" s="910">
        <v>7.0988040000000003</v>
      </c>
      <c r="W6" s="909">
        <f>(V6/$V$5)*100</f>
        <v>102.831619763685</v>
      </c>
      <c r="X6" s="913">
        <v>4.6863299999999999</v>
      </c>
      <c r="Y6" s="912">
        <f>(X6/$X$5)*100</f>
        <v>96.743168072295873</v>
      </c>
    </row>
    <row r="7" spans="1:54">
      <c r="B7" s="369">
        <v>2</v>
      </c>
      <c r="C7" s="370">
        <v>36586</v>
      </c>
      <c r="D7" s="352">
        <v>3.7813080000000001</v>
      </c>
      <c r="E7" s="371">
        <f t="shared" ref="E7:E70" si="0">(D7/$D$5)*100</f>
        <v>102.60271103069745</v>
      </c>
      <c r="F7" s="361">
        <v>63.403542000000002</v>
      </c>
      <c r="G7" s="372">
        <f t="shared" ref="G7:G70" si="1">(F7/$F$5)*100</f>
        <v>100.13225088941769</v>
      </c>
      <c r="H7" s="361">
        <v>95.552329999999998</v>
      </c>
      <c r="I7" s="359">
        <f t="shared" ref="I7:I70" si="2">(H7/$H$5)*100</f>
        <v>107.7474224749982</v>
      </c>
      <c r="J7" s="361">
        <v>15.649065</v>
      </c>
      <c r="K7" s="360">
        <f t="shared" ref="K7:K70" si="3">(J7/$J$5)*100</f>
        <v>107.8448330934303</v>
      </c>
      <c r="L7" s="375">
        <v>92.817024000000004</v>
      </c>
      <c r="M7" s="901">
        <f t="shared" ref="M7:M70" si="4">(L7/$L$5)*100</f>
        <v>122.09055084334761</v>
      </c>
      <c r="N7" s="381">
        <v>23.850565</v>
      </c>
      <c r="O7" s="412">
        <f t="shared" ref="O7:O70" si="5">(N7/$N$5)*100</f>
        <v>108.48384522774039</v>
      </c>
      <c r="P7" s="905">
        <v>4.637321</v>
      </c>
      <c r="Q7" s="904">
        <f t="shared" ref="Q7:Q70" si="6">(P7/$P$5)*100</f>
        <v>105.49311032309552</v>
      </c>
      <c r="R7" s="906">
        <v>22.607261999999999</v>
      </c>
      <c r="S7" s="916">
        <f t="shared" ref="S7:S70" si="7">(R7/$R$5)*100</f>
        <v>107.9799388045942</v>
      </c>
      <c r="T7" s="409">
        <v>5.7368079999999999</v>
      </c>
      <c r="U7" s="376">
        <f t="shared" ref="U7:U70" si="8">(T7/$T$5)*100</f>
        <v>103.52550706999834</v>
      </c>
      <c r="V7" s="910">
        <v>7.325145</v>
      </c>
      <c r="W7" s="909">
        <f t="shared" ref="W7:W70" si="9">(V7/$V$5)*100</f>
        <v>106.1103427216554</v>
      </c>
      <c r="X7" s="913">
        <v>5.0090300000000001</v>
      </c>
      <c r="Y7" s="912">
        <f t="shared" ref="Y7:Y70" si="10">(X7/$X$5)*100</f>
        <v>103.40488850959539</v>
      </c>
    </row>
    <row r="8" spans="1:54">
      <c r="B8" s="369">
        <v>3</v>
      </c>
      <c r="C8" s="370">
        <v>36617</v>
      </c>
      <c r="D8" s="352">
        <v>3.7631869999999998</v>
      </c>
      <c r="E8" s="371">
        <f t="shared" si="0"/>
        <v>102.11101246327388</v>
      </c>
      <c r="F8" s="361">
        <v>62.409523</v>
      </c>
      <c r="G8" s="372">
        <f t="shared" si="1"/>
        <v>98.562411780163373</v>
      </c>
      <c r="H8" s="361">
        <v>92.430817000000005</v>
      </c>
      <c r="I8" s="359">
        <f t="shared" si="2"/>
        <v>104.22751898366316</v>
      </c>
      <c r="J8" s="361">
        <v>14.835876000000001</v>
      </c>
      <c r="K8" s="360">
        <f t="shared" si="3"/>
        <v>102.24077738924518</v>
      </c>
      <c r="L8" s="375">
        <v>80.314330999999996</v>
      </c>
      <c r="M8" s="901">
        <f t="shared" si="4"/>
        <v>105.64463812592125</v>
      </c>
      <c r="N8" s="381">
        <v>21.577085</v>
      </c>
      <c r="O8" s="412">
        <f t="shared" si="5"/>
        <v>98.142964311570765</v>
      </c>
      <c r="P8" s="905">
        <v>4.8132580000000003</v>
      </c>
      <c r="Q8" s="904">
        <f t="shared" si="6"/>
        <v>109.49545162121019</v>
      </c>
      <c r="R8" s="906">
        <v>21.508543</v>
      </c>
      <c r="S8" s="916">
        <f t="shared" si="7"/>
        <v>102.73208480159973</v>
      </c>
      <c r="T8" s="409">
        <v>5.7804760000000002</v>
      </c>
      <c r="U8" s="376">
        <f t="shared" si="8"/>
        <v>104.31353271818682</v>
      </c>
      <c r="V8" s="910">
        <v>6.9487050000000004</v>
      </c>
      <c r="W8" s="909">
        <f t="shared" si="9"/>
        <v>100.657320643029</v>
      </c>
      <c r="X8" s="913">
        <v>4.9409049999999999</v>
      </c>
      <c r="Y8" s="912">
        <f t="shared" si="10"/>
        <v>101.99853677488504</v>
      </c>
    </row>
    <row r="9" spans="1:54">
      <c r="B9" s="369">
        <v>4</v>
      </c>
      <c r="C9" s="370">
        <v>36647</v>
      </c>
      <c r="D9" s="352">
        <v>3.7564380000000002</v>
      </c>
      <c r="E9" s="371">
        <f t="shared" si="0"/>
        <v>101.92788384832208</v>
      </c>
      <c r="F9" s="361">
        <v>61.129855999999997</v>
      </c>
      <c r="G9" s="372">
        <f t="shared" si="1"/>
        <v>96.541453123012815</v>
      </c>
      <c r="H9" s="361">
        <v>90.977562000000006</v>
      </c>
      <c r="I9" s="359">
        <f t="shared" si="2"/>
        <v>102.58878887159885</v>
      </c>
      <c r="J9" s="361">
        <v>13.978382999999999</v>
      </c>
      <c r="K9" s="360">
        <f t="shared" si="3"/>
        <v>96.331402646167248</v>
      </c>
      <c r="L9" s="375">
        <v>70.460457000000005</v>
      </c>
      <c r="M9" s="901">
        <f t="shared" si="4"/>
        <v>92.682954452450531</v>
      </c>
      <c r="N9" s="381">
        <v>19.989996000000001</v>
      </c>
      <c r="O9" s="412">
        <f t="shared" si="5"/>
        <v>90.924119917794386</v>
      </c>
      <c r="P9" s="905">
        <v>4.7398179999999996</v>
      </c>
      <c r="Q9" s="904">
        <f t="shared" si="6"/>
        <v>107.82478572981984</v>
      </c>
      <c r="R9" s="906">
        <v>20.775746999999999</v>
      </c>
      <c r="S9" s="916">
        <f t="shared" si="7"/>
        <v>99.232002959037303</v>
      </c>
      <c r="T9" s="409">
        <v>6.0447949999999997</v>
      </c>
      <c r="U9" s="376">
        <f t="shared" si="8"/>
        <v>109.08339053863938</v>
      </c>
      <c r="V9" s="910">
        <v>6.7629970000000004</v>
      </c>
      <c r="W9" s="909">
        <f t="shared" si="9"/>
        <v>97.967197850080424</v>
      </c>
      <c r="X9" s="913">
        <v>4.9122199999999996</v>
      </c>
      <c r="Y9" s="912">
        <f t="shared" si="10"/>
        <v>101.40637237840554</v>
      </c>
    </row>
    <row r="10" spans="1:54">
      <c r="B10" s="369">
        <v>5</v>
      </c>
      <c r="C10" s="370">
        <v>36678</v>
      </c>
      <c r="D10" s="352">
        <v>3.8379789999999998</v>
      </c>
      <c r="E10" s="371">
        <f t="shared" si="0"/>
        <v>104.14043243208042</v>
      </c>
      <c r="F10" s="361">
        <v>60.681057000000003</v>
      </c>
      <c r="G10" s="372">
        <f t="shared" si="1"/>
        <v>95.832671678800764</v>
      </c>
      <c r="H10" s="361">
        <v>92.550262000000004</v>
      </c>
      <c r="I10" s="359">
        <f t="shared" si="2"/>
        <v>104.36220843474746</v>
      </c>
      <c r="J10" s="361">
        <v>15.296146999999999</v>
      </c>
      <c r="K10" s="360">
        <f t="shared" si="3"/>
        <v>105.41271444572402</v>
      </c>
      <c r="L10" s="375">
        <v>79.201781999999994</v>
      </c>
      <c r="M10" s="901">
        <f t="shared" si="4"/>
        <v>104.18120270861874</v>
      </c>
      <c r="N10" s="381">
        <v>22.367542</v>
      </c>
      <c r="O10" s="412">
        <f t="shared" si="5"/>
        <v>101.7383430729202</v>
      </c>
      <c r="P10" s="905">
        <v>4.8754010000000001</v>
      </c>
      <c r="Q10" s="904">
        <f t="shared" si="6"/>
        <v>110.90912523897529</v>
      </c>
      <c r="R10" s="906">
        <v>21.640577</v>
      </c>
      <c r="S10" s="916">
        <f t="shared" si="7"/>
        <v>103.36272389624665</v>
      </c>
      <c r="T10" s="409">
        <v>5.6356809999999999</v>
      </c>
      <c r="U10" s="376">
        <f t="shared" si="8"/>
        <v>101.70058562353061</v>
      </c>
      <c r="V10" s="910">
        <v>7.0518799999999997</v>
      </c>
      <c r="W10" s="909">
        <f t="shared" si="9"/>
        <v>102.15188963931598</v>
      </c>
      <c r="X10" s="913">
        <v>5.0520560000000003</v>
      </c>
      <c r="Y10" s="912">
        <f t="shared" si="10"/>
        <v>104.29310413877188</v>
      </c>
    </row>
    <row r="11" spans="1:54">
      <c r="B11" s="369">
        <v>6</v>
      </c>
      <c r="C11" s="370">
        <v>36708</v>
      </c>
      <c r="D11" s="352">
        <v>3.8713320000000002</v>
      </c>
      <c r="E11" s="371">
        <f t="shared" si="0"/>
        <v>105.04543890629698</v>
      </c>
      <c r="F11" s="361">
        <v>61.077613999999997</v>
      </c>
      <c r="G11" s="372">
        <f t="shared" si="1"/>
        <v>96.458948125879289</v>
      </c>
      <c r="H11" s="361">
        <v>91.311531000000002</v>
      </c>
      <c r="I11" s="359">
        <f t="shared" si="2"/>
        <v>102.96538145637993</v>
      </c>
      <c r="J11" s="361">
        <v>14.760211999999999</v>
      </c>
      <c r="K11" s="360">
        <f t="shared" si="3"/>
        <v>101.71934230982149</v>
      </c>
      <c r="L11" s="375">
        <v>75.811226000000005</v>
      </c>
      <c r="M11" s="901">
        <f t="shared" si="4"/>
        <v>99.72130050678544</v>
      </c>
      <c r="N11" s="381">
        <v>21.762353999999998</v>
      </c>
      <c r="O11" s="412">
        <f t="shared" si="5"/>
        <v>98.985656865038507</v>
      </c>
      <c r="P11" s="905">
        <v>4.9714410000000004</v>
      </c>
      <c r="Q11" s="904">
        <f t="shared" si="6"/>
        <v>113.09391216992748</v>
      </c>
      <c r="R11" s="906">
        <v>21.269939000000001</v>
      </c>
      <c r="S11" s="916">
        <f t="shared" si="7"/>
        <v>101.5924312991751</v>
      </c>
      <c r="T11" s="409">
        <v>5.8173599999999999</v>
      </c>
      <c r="U11" s="376">
        <f t="shared" si="8"/>
        <v>104.97913540225254</v>
      </c>
      <c r="V11" s="910">
        <v>6.7372019999999999</v>
      </c>
      <c r="W11" s="909">
        <f t="shared" si="9"/>
        <v>97.593537493800085</v>
      </c>
      <c r="X11" s="913">
        <v>4.9193910000000001</v>
      </c>
      <c r="Y11" s="912">
        <f t="shared" si="10"/>
        <v>101.55440831660161</v>
      </c>
    </row>
    <row r="12" spans="1:54">
      <c r="B12" s="369">
        <v>7</v>
      </c>
      <c r="C12" s="370">
        <v>36739</v>
      </c>
      <c r="D12" s="352">
        <v>3.925834</v>
      </c>
      <c r="E12" s="371">
        <f t="shared" si="0"/>
        <v>106.52430626029063</v>
      </c>
      <c r="F12" s="361">
        <v>65.514519000000007</v>
      </c>
      <c r="G12" s="372">
        <f t="shared" si="1"/>
        <v>103.4660848033935</v>
      </c>
      <c r="H12" s="361">
        <v>97.277846999999994</v>
      </c>
      <c r="I12" s="359">
        <f t="shared" si="2"/>
        <v>109.6931626697877</v>
      </c>
      <c r="J12" s="361">
        <v>15.882519</v>
      </c>
      <c r="K12" s="360">
        <f t="shared" si="3"/>
        <v>109.45367091632856</v>
      </c>
      <c r="L12" s="375">
        <v>86.141838000000007</v>
      </c>
      <c r="M12" s="901">
        <f t="shared" si="4"/>
        <v>113.31008040161268</v>
      </c>
      <c r="N12" s="381">
        <v>24.189301</v>
      </c>
      <c r="O12" s="412">
        <f t="shared" si="5"/>
        <v>110.02457953726572</v>
      </c>
      <c r="P12" s="905">
        <v>5.2652070000000002</v>
      </c>
      <c r="Q12" s="904">
        <f t="shared" si="6"/>
        <v>119.77671222780022</v>
      </c>
      <c r="R12" s="906">
        <v>22.818529000000002</v>
      </c>
      <c r="S12" s="916">
        <f t="shared" si="7"/>
        <v>108.98902153789602</v>
      </c>
      <c r="T12" s="409">
        <v>6.2172729999999996</v>
      </c>
      <c r="U12" s="376">
        <f t="shared" si="8"/>
        <v>112.19590056310231</v>
      </c>
      <c r="V12" s="910">
        <v>6.8042629999999997</v>
      </c>
      <c r="W12" s="909">
        <f t="shared" si="9"/>
        <v>98.564967505527761</v>
      </c>
      <c r="X12" s="913">
        <v>5.1058389999999996</v>
      </c>
      <c r="Y12" s="912">
        <f t="shared" si="10"/>
        <v>105.40338399709006</v>
      </c>
    </row>
    <row r="13" spans="1:54">
      <c r="B13" s="369">
        <v>8</v>
      </c>
      <c r="C13" s="370">
        <v>36770</v>
      </c>
      <c r="D13" s="352">
        <v>3.9563679999999999</v>
      </c>
      <c r="E13" s="371">
        <f t="shared" si="0"/>
        <v>107.35282146683063</v>
      </c>
      <c r="F13" s="361">
        <v>62.178978000000001</v>
      </c>
      <c r="G13" s="372">
        <f t="shared" si="1"/>
        <v>98.19831556324695</v>
      </c>
      <c r="H13" s="361">
        <v>91.710571000000002</v>
      </c>
      <c r="I13" s="359">
        <f t="shared" si="2"/>
        <v>103.41534988168597</v>
      </c>
      <c r="J13" s="361">
        <v>15.409639</v>
      </c>
      <c r="K13" s="360">
        <f t="shared" si="3"/>
        <v>106.19483949903805</v>
      </c>
      <c r="L13" s="375">
        <v>75.228408999999999</v>
      </c>
      <c r="M13" s="901">
        <f t="shared" si="4"/>
        <v>98.954669068883831</v>
      </c>
      <c r="N13" s="381">
        <v>23.219757000000001</v>
      </c>
      <c r="O13" s="412">
        <f t="shared" si="5"/>
        <v>105.61462693289411</v>
      </c>
      <c r="P13" s="905">
        <v>5.2539100000000003</v>
      </c>
      <c r="Q13" s="904">
        <f t="shared" si="6"/>
        <v>119.519719954175</v>
      </c>
      <c r="R13" s="906">
        <v>21.693487000000001</v>
      </c>
      <c r="S13" s="916">
        <f t="shared" si="7"/>
        <v>103.61543997314935</v>
      </c>
      <c r="T13" s="409">
        <v>6.3033020000000004</v>
      </c>
      <c r="U13" s="376">
        <f t="shared" si="8"/>
        <v>113.74836594938071</v>
      </c>
      <c r="V13" s="910">
        <v>6.4637919999999998</v>
      </c>
      <c r="W13" s="909">
        <f t="shared" si="9"/>
        <v>93.632983975265262</v>
      </c>
      <c r="X13" s="913">
        <v>4.8942909999999999</v>
      </c>
      <c r="Y13" s="912">
        <f t="shared" si="10"/>
        <v>101.03625156737255</v>
      </c>
    </row>
    <row r="14" spans="1:54">
      <c r="B14" s="369">
        <v>9</v>
      </c>
      <c r="C14" s="370">
        <v>36800</v>
      </c>
      <c r="D14" s="352">
        <v>3.9784480000000002</v>
      </c>
      <c r="E14" s="371">
        <f t="shared" si="0"/>
        <v>107.9519442728961</v>
      </c>
      <c r="F14" s="361">
        <v>63.882381000000002</v>
      </c>
      <c r="G14" s="372">
        <f t="shared" si="1"/>
        <v>100.8884740493736</v>
      </c>
      <c r="H14" s="361">
        <v>91.510909999999996</v>
      </c>
      <c r="I14" s="359">
        <f t="shared" si="2"/>
        <v>103.1902066735739</v>
      </c>
      <c r="J14" s="361">
        <v>14.741303</v>
      </c>
      <c r="K14" s="360">
        <f t="shared" si="3"/>
        <v>101.58903178015319</v>
      </c>
      <c r="L14" s="375">
        <v>69.255188000000004</v>
      </c>
      <c r="M14" s="901">
        <f t="shared" si="4"/>
        <v>91.097556108668144</v>
      </c>
      <c r="N14" s="381">
        <v>21.367121000000001</v>
      </c>
      <c r="O14" s="412">
        <f t="shared" si="5"/>
        <v>97.187947016198635</v>
      </c>
      <c r="P14" s="905">
        <v>5.2821550000000004</v>
      </c>
      <c r="Q14" s="904">
        <f t="shared" si="6"/>
        <v>120.16225751003449</v>
      </c>
      <c r="R14" s="906">
        <v>21.308330999999999</v>
      </c>
      <c r="S14" s="916">
        <f t="shared" si="7"/>
        <v>101.77580449185035</v>
      </c>
      <c r="T14" s="409">
        <v>6.4125800000000002</v>
      </c>
      <c r="U14" s="376">
        <f t="shared" si="8"/>
        <v>115.72037902034198</v>
      </c>
      <c r="V14" s="910">
        <v>6.2677620000000003</v>
      </c>
      <c r="W14" s="909">
        <f t="shared" si="9"/>
        <v>90.793339096737114</v>
      </c>
      <c r="X14" s="913">
        <v>4.9158049999999998</v>
      </c>
      <c r="Y14" s="912">
        <f t="shared" si="10"/>
        <v>101.48038002565598</v>
      </c>
    </row>
    <row r="15" spans="1:54">
      <c r="B15" s="369">
        <v>10</v>
      </c>
      <c r="C15" s="370">
        <v>36831</v>
      </c>
      <c r="D15" s="352">
        <v>4.0421199999999997</v>
      </c>
      <c r="E15" s="371">
        <f t="shared" si="0"/>
        <v>109.67963210386532</v>
      </c>
      <c r="F15" s="361">
        <v>61.042645</v>
      </c>
      <c r="G15" s="372">
        <f t="shared" si="1"/>
        <v>96.403722115298507</v>
      </c>
      <c r="H15" s="361">
        <v>84.679282999999998</v>
      </c>
      <c r="I15" s="359">
        <f t="shared" si="2"/>
        <v>95.486677093912135</v>
      </c>
      <c r="J15" s="361">
        <v>13.228078999999999</v>
      </c>
      <c r="K15" s="360">
        <f t="shared" si="3"/>
        <v>91.16071611318057</v>
      </c>
      <c r="L15" s="375">
        <v>53.388339999999999</v>
      </c>
      <c r="M15" s="901">
        <f t="shared" si="4"/>
        <v>70.226468791026193</v>
      </c>
      <c r="N15" s="381">
        <v>17.735946999999999</v>
      </c>
      <c r="O15" s="412">
        <f t="shared" si="5"/>
        <v>80.67162053877577</v>
      </c>
      <c r="P15" s="905">
        <v>4.9431960000000004</v>
      </c>
      <c r="Q15" s="904">
        <f t="shared" si="6"/>
        <v>112.451374614068</v>
      </c>
      <c r="R15" s="906">
        <v>19.198059000000001</v>
      </c>
      <c r="S15" s="916">
        <f t="shared" si="7"/>
        <v>91.696430818866475</v>
      </c>
      <c r="T15" s="409">
        <v>6.2474990000000004</v>
      </c>
      <c r="U15" s="376">
        <f t="shared" si="8"/>
        <v>112.7413540586172</v>
      </c>
      <c r="V15" s="910">
        <v>5.989198</v>
      </c>
      <c r="W15" s="909">
        <f t="shared" si="9"/>
        <v>86.758125935780541</v>
      </c>
      <c r="X15" s="913">
        <v>4.829752</v>
      </c>
      <c r="Y15" s="912">
        <f t="shared" si="10"/>
        <v>99.703928123607838</v>
      </c>
    </row>
    <row r="16" spans="1:54">
      <c r="B16" s="369">
        <v>11</v>
      </c>
      <c r="C16" s="370">
        <v>36861</v>
      </c>
      <c r="D16" s="352">
        <v>4.1140819999999998</v>
      </c>
      <c r="E16" s="371">
        <f t="shared" si="0"/>
        <v>111.63226232895967</v>
      </c>
      <c r="F16" s="361">
        <v>62.511023999999999</v>
      </c>
      <c r="G16" s="372">
        <f t="shared" si="1"/>
        <v>98.722710767837057</v>
      </c>
      <c r="H16" s="361">
        <v>83.979172000000005</v>
      </c>
      <c r="I16" s="359">
        <f t="shared" si="2"/>
        <v>94.697212769008772</v>
      </c>
      <c r="J16" s="361">
        <v>12.257095</v>
      </c>
      <c r="K16" s="360">
        <f t="shared" si="3"/>
        <v>84.469223208243989</v>
      </c>
      <c r="L16" s="375">
        <v>49.481254999999997</v>
      </c>
      <c r="M16" s="901">
        <f t="shared" si="4"/>
        <v>65.087129699074893</v>
      </c>
      <c r="N16" s="381">
        <v>16.439101999999998</v>
      </c>
      <c r="O16" s="412">
        <f t="shared" si="5"/>
        <v>74.772945506785163</v>
      </c>
      <c r="P16" s="905">
        <v>5.4516359999999997</v>
      </c>
      <c r="Q16" s="904">
        <f t="shared" si="6"/>
        <v>124.01773308109554</v>
      </c>
      <c r="R16" s="906">
        <v>19.417055000000001</v>
      </c>
      <c r="S16" s="916">
        <f t="shared" si="7"/>
        <v>92.742429873438013</v>
      </c>
      <c r="T16" s="409">
        <v>6.3242250000000002</v>
      </c>
      <c r="U16" s="376">
        <f t="shared" si="8"/>
        <v>114.12593901517366</v>
      </c>
      <c r="V16" s="910">
        <v>6.1026870000000004</v>
      </c>
      <c r="W16" s="909">
        <f t="shared" si="9"/>
        <v>88.402101131512225</v>
      </c>
      <c r="X16" s="913">
        <v>4.5249790000000001</v>
      </c>
      <c r="Y16" s="912">
        <f t="shared" si="10"/>
        <v>93.412287209950918</v>
      </c>
    </row>
    <row r="17" spans="2:25">
      <c r="B17" s="369">
        <v>12</v>
      </c>
      <c r="C17" s="370">
        <v>36892</v>
      </c>
      <c r="D17" s="352">
        <v>4.1871929999999997</v>
      </c>
      <c r="E17" s="371">
        <f t="shared" si="0"/>
        <v>113.61606973268485</v>
      </c>
      <c r="F17" s="361">
        <v>63.687649</v>
      </c>
      <c r="G17" s="372">
        <f t="shared" si="1"/>
        <v>100.58093675941906</v>
      </c>
      <c r="H17" s="361">
        <v>87.981872999999993</v>
      </c>
      <c r="I17" s="359">
        <f t="shared" si="2"/>
        <v>99.210767966334629</v>
      </c>
      <c r="J17" s="361">
        <v>15.037485999999999</v>
      </c>
      <c r="K17" s="360">
        <f t="shared" si="3"/>
        <v>103.63016370721154</v>
      </c>
      <c r="L17" s="375">
        <v>54.503529</v>
      </c>
      <c r="M17" s="901">
        <f t="shared" si="4"/>
        <v>71.693376836951501</v>
      </c>
      <c r="N17" s="381">
        <v>19.797025999999999</v>
      </c>
      <c r="O17" s="412">
        <f t="shared" si="5"/>
        <v>90.04639951102007</v>
      </c>
      <c r="P17" s="905">
        <v>6.1090280000000003</v>
      </c>
      <c r="Q17" s="904">
        <f t="shared" si="6"/>
        <v>138.97255867576982</v>
      </c>
      <c r="R17" s="906">
        <v>20.283470000000001</v>
      </c>
      <c r="S17" s="916">
        <f t="shared" si="7"/>
        <v>96.880721307375595</v>
      </c>
      <c r="T17" s="409">
        <v>6.6961399999999998</v>
      </c>
      <c r="U17" s="376">
        <f t="shared" si="8"/>
        <v>120.83745680728704</v>
      </c>
      <c r="V17" s="910">
        <v>6.2814439999999996</v>
      </c>
      <c r="W17" s="909">
        <f t="shared" si="9"/>
        <v>90.991533358982792</v>
      </c>
      <c r="X17" s="913">
        <v>5.1848939999999999</v>
      </c>
      <c r="Y17" s="912">
        <f t="shared" si="10"/>
        <v>107.03537132020972</v>
      </c>
    </row>
    <row r="18" spans="2:25">
      <c r="B18" s="369">
        <v>13</v>
      </c>
      <c r="C18" s="370">
        <v>36923</v>
      </c>
      <c r="D18" s="352">
        <v>4.2269670000000001</v>
      </c>
      <c r="E18" s="371">
        <f t="shared" si="0"/>
        <v>114.69530480915442</v>
      </c>
      <c r="F18" s="361">
        <v>61.605518000000004</v>
      </c>
      <c r="G18" s="372">
        <f t="shared" si="1"/>
        <v>97.292658895121932</v>
      </c>
      <c r="H18" s="361">
        <v>79.589455000000001</v>
      </c>
      <c r="I18" s="359">
        <f t="shared" si="2"/>
        <v>89.747247737861102</v>
      </c>
      <c r="J18" s="361">
        <v>14.045280999999999</v>
      </c>
      <c r="K18" s="360">
        <f t="shared" si="3"/>
        <v>96.792427227781815</v>
      </c>
      <c r="L18" s="375">
        <v>40.220725999999999</v>
      </c>
      <c r="M18" s="901">
        <f t="shared" si="4"/>
        <v>52.905925885528845</v>
      </c>
      <c r="N18" s="381">
        <v>17.396329999999999</v>
      </c>
      <c r="O18" s="412">
        <f t="shared" si="5"/>
        <v>79.126879017360679</v>
      </c>
      <c r="P18" s="905">
        <v>5.8569290000000001</v>
      </c>
      <c r="Q18" s="904">
        <f t="shared" si="6"/>
        <v>133.23762947433173</v>
      </c>
      <c r="R18" s="906">
        <v>18.373965999999999</v>
      </c>
      <c r="S18" s="916">
        <f t="shared" si="7"/>
        <v>87.76028358841927</v>
      </c>
      <c r="T18" s="409">
        <v>6.6567100000000003</v>
      </c>
      <c r="U18" s="376">
        <f t="shared" si="8"/>
        <v>120.12590941999954</v>
      </c>
      <c r="V18" s="910">
        <v>5.8035069999999997</v>
      </c>
      <c r="W18" s="909">
        <f t="shared" si="9"/>
        <v>84.06824940086868</v>
      </c>
      <c r="X18" s="913">
        <v>5.1568449999999997</v>
      </c>
      <c r="Y18" s="912">
        <f t="shared" si="10"/>
        <v>106.45633631387004</v>
      </c>
    </row>
    <row r="19" spans="2:25">
      <c r="B19" s="369">
        <v>14</v>
      </c>
      <c r="C19" s="370">
        <v>36951</v>
      </c>
      <c r="D19" s="352">
        <v>4.2488409999999996</v>
      </c>
      <c r="E19" s="371">
        <f t="shared" si="0"/>
        <v>115.28883797309808</v>
      </c>
      <c r="F19" s="361">
        <v>58.255237999999999</v>
      </c>
      <c r="G19" s="372">
        <f t="shared" si="1"/>
        <v>92.001612576135557</v>
      </c>
      <c r="H19" s="361">
        <v>74.927788000000007</v>
      </c>
      <c r="I19" s="359">
        <f t="shared" si="2"/>
        <v>84.490624443727341</v>
      </c>
      <c r="J19" s="361">
        <v>13.361755</v>
      </c>
      <c r="K19" s="360">
        <f t="shared" si="3"/>
        <v>92.081938301764836</v>
      </c>
      <c r="L19" s="375">
        <v>33.185276000000002</v>
      </c>
      <c r="M19" s="901">
        <f t="shared" si="4"/>
        <v>43.651567914184831</v>
      </c>
      <c r="N19" s="381">
        <v>15.220902000000001</v>
      </c>
      <c r="O19" s="412">
        <f t="shared" si="5"/>
        <v>69.231985774534238</v>
      </c>
      <c r="P19" s="905">
        <v>5.3527310000000003</v>
      </c>
      <c r="Q19" s="904">
        <f t="shared" si="6"/>
        <v>121.76777107145556</v>
      </c>
      <c r="R19" s="906">
        <v>17.092068000000001</v>
      </c>
      <c r="S19" s="916">
        <f t="shared" si="7"/>
        <v>81.637504651556796</v>
      </c>
      <c r="T19" s="409">
        <v>6.5211600000000001</v>
      </c>
      <c r="U19" s="376">
        <f t="shared" si="8"/>
        <v>117.67979609646872</v>
      </c>
      <c r="V19" s="910">
        <v>5.388598</v>
      </c>
      <c r="W19" s="909">
        <f t="shared" si="9"/>
        <v>78.057974356716059</v>
      </c>
      <c r="X19" s="913">
        <v>4.8403039999999997</v>
      </c>
      <c r="Y19" s="912">
        <f t="shared" si="10"/>
        <v>99.921760395235921</v>
      </c>
    </row>
    <row r="20" spans="2:25">
      <c r="B20" s="369">
        <v>15</v>
      </c>
      <c r="C20" s="370">
        <v>36982</v>
      </c>
      <c r="D20" s="352">
        <v>4.2298900000000001</v>
      </c>
      <c r="E20" s="371">
        <f t="shared" si="0"/>
        <v>114.77461803207696</v>
      </c>
      <c r="F20" s="361">
        <v>63.097983999999997</v>
      </c>
      <c r="G20" s="372">
        <f t="shared" si="1"/>
        <v>99.649687780920218</v>
      </c>
      <c r="H20" s="361">
        <v>81.548591999999999</v>
      </c>
      <c r="I20" s="359">
        <f t="shared" si="2"/>
        <v>91.956424238584844</v>
      </c>
      <c r="J20" s="361">
        <v>14.398063</v>
      </c>
      <c r="K20" s="360">
        <f t="shared" si="3"/>
        <v>99.223608637557206</v>
      </c>
      <c r="L20" s="375">
        <v>39.118763000000001</v>
      </c>
      <c r="M20" s="901">
        <f t="shared" si="4"/>
        <v>51.456415182847984</v>
      </c>
      <c r="N20" s="381">
        <v>17.501850000000001</v>
      </c>
      <c r="O20" s="412">
        <f t="shared" si="5"/>
        <v>79.606834747903392</v>
      </c>
      <c r="P20" s="905">
        <v>5.9573369999999999</v>
      </c>
      <c r="Q20" s="904">
        <f t="shared" si="6"/>
        <v>135.52178280797443</v>
      </c>
      <c r="R20" s="906">
        <v>18.537399000000001</v>
      </c>
      <c r="S20" s="916">
        <f t="shared" si="7"/>
        <v>88.540894939703264</v>
      </c>
      <c r="T20" s="409">
        <v>6.8637290000000002</v>
      </c>
      <c r="U20" s="376">
        <f t="shared" si="8"/>
        <v>123.86174073039446</v>
      </c>
      <c r="V20" s="910">
        <v>5.8140109999999998</v>
      </c>
      <c r="W20" s="909">
        <f t="shared" si="9"/>
        <v>84.220407896017676</v>
      </c>
      <c r="X20" s="913">
        <v>5.1448270000000003</v>
      </c>
      <c r="Y20" s="912">
        <f t="shared" si="10"/>
        <v>106.20824038509575</v>
      </c>
    </row>
    <row r="21" spans="2:25">
      <c r="B21" s="369">
        <v>16</v>
      </c>
      <c r="C21" s="370">
        <v>37012</v>
      </c>
      <c r="D21" s="352">
        <v>4.2608709999999999</v>
      </c>
      <c r="E21" s="371">
        <f t="shared" si="0"/>
        <v>115.61526221933755</v>
      </c>
      <c r="F21" s="361">
        <v>64.243530000000007</v>
      </c>
      <c r="G21" s="372">
        <f t="shared" si="1"/>
        <v>101.45883117983901</v>
      </c>
      <c r="H21" s="361">
        <v>81.091469000000004</v>
      </c>
      <c r="I21" s="359">
        <f t="shared" si="2"/>
        <v>91.440959832808062</v>
      </c>
      <c r="J21" s="361">
        <v>14.750844000000001</v>
      </c>
      <c r="K21" s="360">
        <f t="shared" si="3"/>
        <v>101.65478315587721</v>
      </c>
      <c r="L21" s="375">
        <v>37.915134000000002</v>
      </c>
      <c r="M21" s="901">
        <f t="shared" si="4"/>
        <v>49.87317407805854</v>
      </c>
      <c r="N21" s="381">
        <v>17.911252999999999</v>
      </c>
      <c r="O21" s="412">
        <f t="shared" si="5"/>
        <v>81.468996574584324</v>
      </c>
      <c r="P21" s="905">
        <v>6.1111930000000001</v>
      </c>
      <c r="Q21" s="904">
        <f t="shared" si="6"/>
        <v>139.02180965146235</v>
      </c>
      <c r="R21" s="906">
        <v>18.724851999999998</v>
      </c>
      <c r="S21" s="916">
        <f t="shared" si="7"/>
        <v>89.436233944875028</v>
      </c>
      <c r="T21" s="409">
        <v>7.0978599999999998</v>
      </c>
      <c r="U21" s="376">
        <f t="shared" si="8"/>
        <v>128.08683079717127</v>
      </c>
      <c r="V21" s="910">
        <v>5.6091819999999997</v>
      </c>
      <c r="W21" s="909">
        <f t="shared" si="9"/>
        <v>81.253302754845194</v>
      </c>
      <c r="X21" s="913">
        <v>5.220955</v>
      </c>
      <c r="Y21" s="912">
        <f t="shared" si="10"/>
        <v>107.77980361239894</v>
      </c>
    </row>
    <row r="22" spans="2:25">
      <c r="B22" s="369">
        <v>17</v>
      </c>
      <c r="C22" s="370">
        <v>37043</v>
      </c>
      <c r="D22" s="352">
        <v>4.2840280000000002</v>
      </c>
      <c r="E22" s="371">
        <f t="shared" si="0"/>
        <v>116.24360854270974</v>
      </c>
      <c r="F22" s="361">
        <v>62.080382999999998</v>
      </c>
      <c r="G22" s="372">
        <f t="shared" si="1"/>
        <v>98.042605977236093</v>
      </c>
      <c r="H22" s="361">
        <v>78.934593000000007</v>
      </c>
      <c r="I22" s="359">
        <f t="shared" si="2"/>
        <v>89.008807423775394</v>
      </c>
      <c r="J22" s="361">
        <v>15.346177000000001</v>
      </c>
      <c r="K22" s="360">
        <f t="shared" si="3"/>
        <v>105.7574939580888</v>
      </c>
      <c r="L22" s="375">
        <v>38.737343000000003</v>
      </c>
      <c r="M22" s="901">
        <f t="shared" si="4"/>
        <v>50.954699270229732</v>
      </c>
      <c r="N22" s="381">
        <v>18.064776999999999</v>
      </c>
      <c r="O22" s="412">
        <f t="shared" si="5"/>
        <v>82.16729759406725</v>
      </c>
      <c r="P22" s="905">
        <v>6.3512120000000003</v>
      </c>
      <c r="Q22" s="904">
        <f t="shared" si="6"/>
        <v>144.48193433263904</v>
      </c>
      <c r="R22" s="906">
        <v>18.376722000000001</v>
      </c>
      <c r="S22" s="916">
        <f t="shared" si="7"/>
        <v>87.773447177683011</v>
      </c>
      <c r="T22" s="409">
        <v>6.7552909999999997</v>
      </c>
      <c r="U22" s="376">
        <f t="shared" si="8"/>
        <v>121.90488616324554</v>
      </c>
      <c r="V22" s="910">
        <v>5.3938470000000001</v>
      </c>
      <c r="W22" s="909">
        <f t="shared" si="9"/>
        <v>78.134010146989979</v>
      </c>
      <c r="X22" s="913">
        <v>5.1488310000000004</v>
      </c>
      <c r="Y22" s="912">
        <f t="shared" si="10"/>
        <v>106.29089774063014</v>
      </c>
    </row>
    <row r="23" spans="2:25">
      <c r="B23" s="369">
        <v>18</v>
      </c>
      <c r="C23" s="370">
        <v>37073</v>
      </c>
      <c r="D23" s="352">
        <v>4.3796400000000002</v>
      </c>
      <c r="E23" s="371">
        <f t="shared" si="0"/>
        <v>118.83796224440954</v>
      </c>
      <c r="F23" s="361">
        <v>62.020451000000001</v>
      </c>
      <c r="G23" s="372">
        <f t="shared" si="1"/>
        <v>97.947956279900509</v>
      </c>
      <c r="H23" s="361">
        <v>78.352028000000004</v>
      </c>
      <c r="I23" s="359">
        <f t="shared" si="2"/>
        <v>88.351891185582687</v>
      </c>
      <c r="J23" s="361">
        <v>14.552405</v>
      </c>
      <c r="K23" s="360">
        <f t="shared" si="3"/>
        <v>100.28724964290201</v>
      </c>
      <c r="L23" s="375">
        <v>35.397616999999997</v>
      </c>
      <c r="M23" s="901">
        <f t="shared" si="4"/>
        <v>46.561658323281783</v>
      </c>
      <c r="N23" s="381">
        <v>17.209429</v>
      </c>
      <c r="O23" s="412">
        <f t="shared" si="5"/>
        <v>78.27676334266242</v>
      </c>
      <c r="P23" s="905">
        <v>6.2896700000000001</v>
      </c>
      <c r="Q23" s="904">
        <f t="shared" si="6"/>
        <v>143.08193269473134</v>
      </c>
      <c r="R23" s="906">
        <v>18.102830999999998</v>
      </c>
      <c r="S23" s="916">
        <f t="shared" si="7"/>
        <v>86.465251014028624</v>
      </c>
      <c r="T23" s="409">
        <v>6.837275</v>
      </c>
      <c r="U23" s="376">
        <f t="shared" si="8"/>
        <v>123.38435613533223</v>
      </c>
      <c r="V23" s="910">
        <v>5.2625489999999999</v>
      </c>
      <c r="W23" s="909">
        <f t="shared" si="9"/>
        <v>76.23205792916113</v>
      </c>
      <c r="X23" s="913">
        <v>5.068695</v>
      </c>
      <c r="Y23" s="912">
        <f t="shared" si="10"/>
        <v>104.6365945830118</v>
      </c>
    </row>
    <row r="24" spans="2:25">
      <c r="B24" s="369">
        <v>19</v>
      </c>
      <c r="C24" s="370">
        <v>37104</v>
      </c>
      <c r="D24" s="352">
        <v>4.4288470000000002</v>
      </c>
      <c r="E24" s="371">
        <f t="shared" si="0"/>
        <v>120.17315408852474</v>
      </c>
      <c r="F24" s="361">
        <v>59.042675000000003</v>
      </c>
      <c r="G24" s="372">
        <f t="shared" si="1"/>
        <v>93.245199870416528</v>
      </c>
      <c r="H24" s="361">
        <v>73.703156000000007</v>
      </c>
      <c r="I24" s="359">
        <f t="shared" si="2"/>
        <v>83.109695883634643</v>
      </c>
      <c r="J24" s="361">
        <v>14.082034</v>
      </c>
      <c r="K24" s="360">
        <f t="shared" si="3"/>
        <v>97.04570888714504</v>
      </c>
      <c r="L24" s="375">
        <v>31.049209999999999</v>
      </c>
      <c r="M24" s="901">
        <f t="shared" si="4"/>
        <v>40.841808849104844</v>
      </c>
      <c r="N24" s="381">
        <v>16.383308</v>
      </c>
      <c r="O24" s="412">
        <f t="shared" si="5"/>
        <v>74.519167549716371</v>
      </c>
      <c r="P24" s="905">
        <v>6.1912019999999997</v>
      </c>
      <c r="Q24" s="904">
        <f t="shared" si="6"/>
        <v>140.84191187510407</v>
      </c>
      <c r="R24" s="906">
        <v>17.015875000000001</v>
      </c>
      <c r="S24" s="916">
        <f t="shared" si="7"/>
        <v>81.273581082336491</v>
      </c>
      <c r="T24" s="409">
        <v>6.5760240000000003</v>
      </c>
      <c r="U24" s="376">
        <f t="shared" si="8"/>
        <v>118.66986294547053</v>
      </c>
      <c r="V24" s="910">
        <v>5.1417510000000002</v>
      </c>
      <c r="W24" s="909">
        <f t="shared" si="9"/>
        <v>74.482206263413815</v>
      </c>
      <c r="X24" s="913">
        <v>5.0246180000000003</v>
      </c>
      <c r="Y24" s="912">
        <f t="shared" si="10"/>
        <v>103.72668243019231</v>
      </c>
    </row>
    <row r="25" spans="2:25">
      <c r="B25" s="369">
        <v>20</v>
      </c>
      <c r="C25" s="370">
        <v>37135</v>
      </c>
      <c r="D25" s="352">
        <v>4.4691369999999999</v>
      </c>
      <c r="E25" s="371">
        <f t="shared" si="0"/>
        <v>121.26639040448386</v>
      </c>
      <c r="F25" s="361">
        <v>52.286045000000001</v>
      </c>
      <c r="G25" s="372">
        <f t="shared" si="1"/>
        <v>82.574556733051026</v>
      </c>
      <c r="H25" s="361">
        <v>67.433762000000002</v>
      </c>
      <c r="I25" s="359">
        <f t="shared" si="2"/>
        <v>76.040155622500038</v>
      </c>
      <c r="J25" s="361">
        <v>12.185805999999999</v>
      </c>
      <c r="K25" s="360">
        <f t="shared" si="3"/>
        <v>83.977938246081877</v>
      </c>
      <c r="L25" s="375">
        <v>24.564730000000001</v>
      </c>
      <c r="M25" s="901">
        <f t="shared" si="4"/>
        <v>32.312191102120515</v>
      </c>
      <c r="N25" s="381">
        <v>14.270519</v>
      </c>
      <c r="O25" s="412">
        <f t="shared" si="5"/>
        <v>64.909186617404188</v>
      </c>
      <c r="P25" s="905">
        <v>5.3049850000000003</v>
      </c>
      <c r="Q25" s="904">
        <f t="shared" si="6"/>
        <v>120.68161075486618</v>
      </c>
      <c r="R25" s="906">
        <v>15.432365000000001</v>
      </c>
      <c r="S25" s="916">
        <f t="shared" si="7"/>
        <v>73.710201098662964</v>
      </c>
      <c r="T25" s="409">
        <v>6.1406109999999998</v>
      </c>
      <c r="U25" s="376">
        <f t="shared" si="8"/>
        <v>110.81247054016967</v>
      </c>
      <c r="V25" s="910">
        <v>4.5902859999999999</v>
      </c>
      <c r="W25" s="909">
        <f t="shared" si="9"/>
        <v>66.493812839256663</v>
      </c>
      <c r="X25" s="913">
        <v>4.4356080000000002</v>
      </c>
      <c r="Y25" s="912">
        <f t="shared" si="10"/>
        <v>91.567339527267649</v>
      </c>
    </row>
    <row r="26" spans="2:25">
      <c r="B26" s="369">
        <v>21</v>
      </c>
      <c r="C26" s="370">
        <v>37165</v>
      </c>
      <c r="D26" s="352">
        <v>4.5527879999999996</v>
      </c>
      <c r="E26" s="371">
        <f t="shared" si="0"/>
        <v>123.53619211871315</v>
      </c>
      <c r="F26" s="361">
        <v>53.787148000000002</v>
      </c>
      <c r="G26" s="372">
        <f t="shared" si="1"/>
        <v>84.945225901768083</v>
      </c>
      <c r="H26" s="361">
        <v>68.568161000000003</v>
      </c>
      <c r="I26" s="359">
        <f t="shared" si="2"/>
        <v>77.319334982210222</v>
      </c>
      <c r="J26" s="361">
        <v>12.891375999999999</v>
      </c>
      <c r="K26" s="360">
        <f t="shared" si="3"/>
        <v>88.840342414364869</v>
      </c>
      <c r="L26" s="375">
        <v>28.735150999999998</v>
      </c>
      <c r="M26" s="901">
        <f t="shared" si="4"/>
        <v>37.797919637638572</v>
      </c>
      <c r="N26" s="381">
        <v>15.016209999999999</v>
      </c>
      <c r="O26" s="412">
        <f t="shared" si="5"/>
        <v>68.300948071764651</v>
      </c>
      <c r="P26" s="905">
        <v>5.5511530000000002</v>
      </c>
      <c r="Q26" s="904">
        <f t="shared" si="6"/>
        <v>126.28161730649714</v>
      </c>
      <c r="R26" s="906">
        <v>15.874468999999999</v>
      </c>
      <c r="S26" s="916">
        <f t="shared" si="7"/>
        <v>75.821839512251771</v>
      </c>
      <c r="T26" s="409">
        <v>6.0958230000000002</v>
      </c>
      <c r="U26" s="376">
        <f t="shared" si="8"/>
        <v>110.00423355356475</v>
      </c>
      <c r="V26" s="910">
        <v>4.7268400000000002</v>
      </c>
      <c r="W26" s="909">
        <f t="shared" si="9"/>
        <v>68.471902247727485</v>
      </c>
      <c r="X26" s="913">
        <v>4.5317730000000003</v>
      </c>
      <c r="Y26" s="912">
        <f t="shared" si="10"/>
        <v>93.552540475060979</v>
      </c>
    </row>
    <row r="27" spans="2:25">
      <c r="B27" s="369">
        <v>22</v>
      </c>
      <c r="C27" s="370">
        <v>37196</v>
      </c>
      <c r="D27" s="352">
        <v>4.4924939999999998</v>
      </c>
      <c r="E27" s="371">
        <f t="shared" si="0"/>
        <v>121.90016356486753</v>
      </c>
      <c r="F27" s="361">
        <v>58.541977000000003</v>
      </c>
      <c r="G27" s="372">
        <f t="shared" si="1"/>
        <v>92.454455123761363</v>
      </c>
      <c r="H27" s="361">
        <v>73.914931999999993</v>
      </c>
      <c r="I27" s="359">
        <f t="shared" si="2"/>
        <v>83.348500297321507</v>
      </c>
      <c r="J27" s="361">
        <v>13.890929</v>
      </c>
      <c r="K27" s="360">
        <f t="shared" si="3"/>
        <v>95.728717307883272</v>
      </c>
      <c r="L27" s="375">
        <v>33.609088999999997</v>
      </c>
      <c r="M27" s="901">
        <f t="shared" si="4"/>
        <v>44.209047139381397</v>
      </c>
      <c r="N27" s="381">
        <v>16.200545999999999</v>
      </c>
      <c r="O27" s="412">
        <f t="shared" si="5"/>
        <v>73.687878038482054</v>
      </c>
      <c r="P27" s="905">
        <v>6.0004169999999997</v>
      </c>
      <c r="Q27" s="904">
        <f t="shared" si="6"/>
        <v>136.50179760374098</v>
      </c>
      <c r="R27" s="906">
        <v>17.086259999999999</v>
      </c>
      <c r="S27" s="916">
        <f t="shared" si="7"/>
        <v>81.609763676794913</v>
      </c>
      <c r="T27" s="409">
        <v>6.3122879999999997</v>
      </c>
      <c r="U27" s="376">
        <f t="shared" si="8"/>
        <v>113.91052584849723</v>
      </c>
      <c r="V27" s="910">
        <v>4.8949059999999998</v>
      </c>
      <c r="W27" s="909">
        <f t="shared" si="9"/>
        <v>70.906467141645308</v>
      </c>
      <c r="X27" s="913">
        <v>4.7922190000000002</v>
      </c>
      <c r="Y27" s="912">
        <f t="shared" si="10"/>
        <v>98.929108312101306</v>
      </c>
    </row>
    <row r="28" spans="2:25">
      <c r="B28" s="369">
        <v>23</v>
      </c>
      <c r="C28" s="370">
        <v>37226</v>
      </c>
      <c r="D28" s="352">
        <v>4.4617139999999997</v>
      </c>
      <c r="E28" s="371">
        <f t="shared" si="0"/>
        <v>121.06497334880342</v>
      </c>
      <c r="F28" s="361">
        <v>59.342472000000001</v>
      </c>
      <c r="G28" s="372">
        <f t="shared" si="1"/>
        <v>93.718664719113704</v>
      </c>
      <c r="H28" s="361">
        <v>74.076935000000006</v>
      </c>
      <c r="I28" s="359">
        <f t="shared" si="2"/>
        <v>83.531179313973624</v>
      </c>
      <c r="J28" s="361">
        <v>14.567106000000001</v>
      </c>
      <c r="K28" s="360">
        <f t="shared" si="3"/>
        <v>100.38856092835621</v>
      </c>
      <c r="L28" s="375">
        <v>32.981831</v>
      </c>
      <c r="M28" s="901">
        <f t="shared" si="4"/>
        <v>43.383958470939533</v>
      </c>
      <c r="N28" s="381">
        <v>16.880441999999999</v>
      </c>
      <c r="O28" s="412">
        <f t="shared" si="5"/>
        <v>76.78037217583099</v>
      </c>
      <c r="P28" s="905">
        <v>6.3327489999999997</v>
      </c>
      <c r="Q28" s="904">
        <f t="shared" si="6"/>
        <v>144.06192474177931</v>
      </c>
      <c r="R28" s="906">
        <v>17.328620999999998</v>
      </c>
      <c r="S28" s="916">
        <f t="shared" si="7"/>
        <v>82.767361883451699</v>
      </c>
      <c r="T28" s="409">
        <v>6.3670260000000001</v>
      </c>
      <c r="U28" s="376">
        <f t="shared" si="8"/>
        <v>114.89831892192721</v>
      </c>
      <c r="V28" s="910">
        <v>4.8738970000000004</v>
      </c>
      <c r="W28" s="909">
        <f t="shared" si="9"/>
        <v>70.602135665580434</v>
      </c>
      <c r="X28" s="913">
        <v>4.639958</v>
      </c>
      <c r="Y28" s="912">
        <f t="shared" si="10"/>
        <v>95.785878639018975</v>
      </c>
    </row>
    <row r="29" spans="2:25">
      <c r="B29" s="369">
        <v>24</v>
      </c>
      <c r="C29" s="370">
        <v>37257</v>
      </c>
      <c r="D29" s="352">
        <v>4.4976240000000001</v>
      </c>
      <c r="E29" s="371">
        <f t="shared" si="0"/>
        <v>122.03936193421154</v>
      </c>
      <c r="F29" s="361">
        <v>59.135142999999999</v>
      </c>
      <c r="G29" s="372">
        <f t="shared" si="1"/>
        <v>93.391233178386017</v>
      </c>
      <c r="H29" s="361">
        <v>73.603408999999999</v>
      </c>
      <c r="I29" s="359">
        <f t="shared" si="2"/>
        <v>82.997218436463911</v>
      </c>
      <c r="J29" s="361">
        <v>14.575027</v>
      </c>
      <c r="K29" s="360">
        <f t="shared" si="3"/>
        <v>100.44314814637423</v>
      </c>
      <c r="L29" s="375">
        <v>32.642772999999998</v>
      </c>
      <c r="M29" s="901">
        <f t="shared" si="4"/>
        <v>42.937965093821084</v>
      </c>
      <c r="N29" s="381">
        <v>16.747717000000002</v>
      </c>
      <c r="O29" s="412">
        <f t="shared" si="5"/>
        <v>76.176675015707048</v>
      </c>
      <c r="P29" s="905">
        <v>6.5591039999999996</v>
      </c>
      <c r="Q29" s="904">
        <f t="shared" si="6"/>
        <v>149.21121093248817</v>
      </c>
      <c r="R29" s="906">
        <v>17.175087000000001</v>
      </c>
      <c r="S29" s="916">
        <f t="shared" si="7"/>
        <v>82.034031508264107</v>
      </c>
      <c r="T29" s="409">
        <v>6.3336649999999999</v>
      </c>
      <c r="U29" s="376">
        <f t="shared" si="8"/>
        <v>114.29629172468402</v>
      </c>
      <c r="V29" s="910">
        <v>4.7316469999999997</v>
      </c>
      <c r="W29" s="909">
        <f t="shared" si="9"/>
        <v>68.541535329047093</v>
      </c>
      <c r="X29" s="913">
        <v>4.9067319999999999</v>
      </c>
      <c r="Y29" s="912">
        <f t="shared" si="10"/>
        <v>101.29307977921154</v>
      </c>
    </row>
    <row r="30" spans="2:25">
      <c r="B30" s="369">
        <v>25</v>
      </c>
      <c r="C30" s="370">
        <v>37288</v>
      </c>
      <c r="D30" s="352">
        <v>4.537579</v>
      </c>
      <c r="E30" s="371">
        <f t="shared" si="0"/>
        <v>123.12350829817646</v>
      </c>
      <c r="F30" s="361">
        <v>60.298175999999998</v>
      </c>
      <c r="G30" s="372">
        <f t="shared" si="1"/>
        <v>95.227993530807211</v>
      </c>
      <c r="H30" s="361">
        <v>72.283264000000003</v>
      </c>
      <c r="I30" s="359">
        <f t="shared" si="2"/>
        <v>81.508586803480654</v>
      </c>
      <c r="J30" s="361">
        <v>14.181108</v>
      </c>
      <c r="K30" s="360">
        <f t="shared" si="3"/>
        <v>97.728472936875704</v>
      </c>
      <c r="L30" s="375">
        <v>28.633417000000001</v>
      </c>
      <c r="M30" s="901">
        <f t="shared" si="4"/>
        <v>37.664099789035184</v>
      </c>
      <c r="N30" s="381">
        <v>16.282093</v>
      </c>
      <c r="O30" s="412">
        <f t="shared" si="5"/>
        <v>74.058793030507886</v>
      </c>
      <c r="P30" s="905">
        <v>6.5403279999999997</v>
      </c>
      <c r="Q30" s="904">
        <f t="shared" si="6"/>
        <v>148.78408099271769</v>
      </c>
      <c r="R30" s="906">
        <v>16.823736</v>
      </c>
      <c r="S30" s="916">
        <f t="shared" si="7"/>
        <v>80.355860154345464</v>
      </c>
      <c r="T30" s="409">
        <v>6.3690920000000002</v>
      </c>
      <c r="U30" s="376">
        <f t="shared" si="8"/>
        <v>114.93560162297047</v>
      </c>
      <c r="V30" s="910">
        <v>4.7744220000000004</v>
      </c>
      <c r="W30" s="909">
        <f t="shared" si="9"/>
        <v>69.161164006693582</v>
      </c>
      <c r="X30" s="913">
        <v>4.9782089999999997</v>
      </c>
      <c r="Y30" s="912">
        <f t="shared" si="10"/>
        <v>102.76862918019344</v>
      </c>
    </row>
    <row r="31" spans="2:25">
      <c r="B31" s="369">
        <v>26</v>
      </c>
      <c r="C31" s="370">
        <v>37316</v>
      </c>
      <c r="D31" s="352">
        <v>4.464785</v>
      </c>
      <c r="E31" s="371">
        <f t="shared" si="0"/>
        <v>121.14830243111444</v>
      </c>
      <c r="F31" s="361">
        <v>61.938206000000001</v>
      </c>
      <c r="G31" s="372">
        <f t="shared" si="1"/>
        <v>97.818068000561155</v>
      </c>
      <c r="H31" s="361">
        <v>74.474823000000001</v>
      </c>
      <c r="I31" s="359">
        <f t="shared" si="2"/>
        <v>83.979848712550634</v>
      </c>
      <c r="J31" s="361">
        <v>15.318270999999999</v>
      </c>
      <c r="K31" s="360">
        <f t="shared" si="3"/>
        <v>105.56518100441996</v>
      </c>
      <c r="L31" s="375">
        <v>30.566053</v>
      </c>
      <c r="M31" s="901">
        <f t="shared" si="4"/>
        <v>40.206269141714316</v>
      </c>
      <c r="N31" s="381">
        <v>17.390727999999999</v>
      </c>
      <c r="O31" s="412">
        <f t="shared" si="5"/>
        <v>79.101398425979895</v>
      </c>
      <c r="P31" s="905">
        <v>6.9346269999999999</v>
      </c>
      <c r="Q31" s="904">
        <f t="shared" si="6"/>
        <v>157.75387797405372</v>
      </c>
      <c r="R31" s="906">
        <v>17.512905</v>
      </c>
      <c r="S31" s="916">
        <f t="shared" si="7"/>
        <v>83.647564671505634</v>
      </c>
      <c r="T31" s="409">
        <v>6.7360030000000002</v>
      </c>
      <c r="U31" s="376">
        <f t="shared" si="8"/>
        <v>121.55681804237307</v>
      </c>
      <c r="V31" s="910">
        <v>5.0470899999999999</v>
      </c>
      <c r="W31" s="909">
        <f t="shared" si="9"/>
        <v>73.110969086214652</v>
      </c>
      <c r="X31" s="913">
        <v>5.2767330000000001</v>
      </c>
      <c r="Y31" s="912">
        <f t="shared" si="10"/>
        <v>108.931267642618</v>
      </c>
    </row>
    <row r="32" spans="2:25">
      <c r="B32" s="369">
        <v>27</v>
      </c>
      <c r="C32" s="370">
        <v>37347</v>
      </c>
      <c r="D32" s="352">
        <v>4.545979</v>
      </c>
      <c r="E32" s="371">
        <f t="shared" si="0"/>
        <v>123.3514354526579</v>
      </c>
      <c r="F32" s="361">
        <v>59.507660000000001</v>
      </c>
      <c r="G32" s="372">
        <f t="shared" si="1"/>
        <v>93.979543618590981</v>
      </c>
      <c r="H32" s="361">
        <v>70.344634999999997</v>
      </c>
      <c r="I32" s="359">
        <f t="shared" si="2"/>
        <v>79.322535684839337</v>
      </c>
      <c r="J32" s="361">
        <v>15.459486999999999</v>
      </c>
      <c r="K32" s="360">
        <f t="shared" si="3"/>
        <v>106.53836476652472</v>
      </c>
      <c r="L32" s="375">
        <v>26.895755999999999</v>
      </c>
      <c r="M32" s="901">
        <f t="shared" si="4"/>
        <v>35.378398529436488</v>
      </c>
      <c r="N32" s="381">
        <v>17.213339000000001</v>
      </c>
      <c r="O32" s="412">
        <f t="shared" si="5"/>
        <v>78.294547903943908</v>
      </c>
      <c r="P32" s="905">
        <v>7.4002739999999996</v>
      </c>
      <c r="Q32" s="904">
        <f t="shared" si="6"/>
        <v>168.34675052754278</v>
      </c>
      <c r="R32" s="906">
        <v>16.699617</v>
      </c>
      <c r="S32" s="916">
        <f t="shared" si="7"/>
        <v>79.763025779953409</v>
      </c>
      <c r="T32" s="409">
        <v>6.5588730000000002</v>
      </c>
      <c r="U32" s="376">
        <f t="shared" si="8"/>
        <v>118.36035878013023</v>
      </c>
      <c r="V32" s="910">
        <v>5.0684769999999997</v>
      </c>
      <c r="W32" s="909">
        <f t="shared" si="9"/>
        <v>73.420776182154455</v>
      </c>
      <c r="X32" s="913">
        <v>5.3524159999999998</v>
      </c>
      <c r="Y32" s="912">
        <f t="shared" si="10"/>
        <v>110.49364442556234</v>
      </c>
    </row>
    <row r="33" spans="2:25">
      <c r="B33" s="369">
        <v>28</v>
      </c>
      <c r="C33" s="370">
        <v>37377</v>
      </c>
      <c r="D33" s="352">
        <v>4.5820930000000004</v>
      </c>
      <c r="E33" s="371">
        <f t="shared" si="0"/>
        <v>124.3313594118177</v>
      </c>
      <c r="F33" s="361">
        <v>59.415416999999998</v>
      </c>
      <c r="G33" s="372">
        <f t="shared" si="1"/>
        <v>93.833865649704109</v>
      </c>
      <c r="H33" s="361">
        <v>69.927207999999993</v>
      </c>
      <c r="I33" s="359">
        <f t="shared" si="2"/>
        <v>78.8518335751004</v>
      </c>
      <c r="J33" s="361">
        <v>14.790568</v>
      </c>
      <c r="K33" s="360">
        <f t="shared" si="3"/>
        <v>101.92853932915679</v>
      </c>
      <c r="L33" s="375">
        <v>25.463242999999999</v>
      </c>
      <c r="M33" s="901">
        <f t="shared" si="4"/>
        <v>33.494085784607947</v>
      </c>
      <c r="N33" s="381">
        <v>16.82902</v>
      </c>
      <c r="O33" s="412">
        <f t="shared" si="5"/>
        <v>76.546480178333212</v>
      </c>
      <c r="P33" s="905">
        <v>7.1178699999999999</v>
      </c>
      <c r="Q33" s="904">
        <f t="shared" si="6"/>
        <v>161.92242141000199</v>
      </c>
      <c r="R33" s="906">
        <v>16.496369999999999</v>
      </c>
      <c r="S33" s="916">
        <f t="shared" si="7"/>
        <v>78.792249282462578</v>
      </c>
      <c r="T33" s="409">
        <v>6.5740550000000004</v>
      </c>
      <c r="U33" s="376">
        <f t="shared" si="8"/>
        <v>118.63433069070084</v>
      </c>
      <c r="V33" s="910">
        <v>5.1272869999999999</v>
      </c>
      <c r="W33" s="909">
        <f t="shared" si="9"/>
        <v>74.272684131479778</v>
      </c>
      <c r="X33" s="913">
        <v>5.4976589999999996</v>
      </c>
      <c r="Y33" s="912">
        <f t="shared" si="10"/>
        <v>113.49199664581239</v>
      </c>
    </row>
    <row r="34" spans="2:25">
      <c r="B34" s="369">
        <v>29</v>
      </c>
      <c r="C34" s="370">
        <v>37408</v>
      </c>
      <c r="D34" s="352">
        <v>4.5966139999999998</v>
      </c>
      <c r="E34" s="371">
        <f t="shared" si="0"/>
        <v>124.72537491303493</v>
      </c>
      <c r="F34" s="361">
        <v>55.466178999999997</v>
      </c>
      <c r="G34" s="372">
        <f t="shared" si="1"/>
        <v>87.596894058463633</v>
      </c>
      <c r="H34" s="361">
        <v>64.540160999999998</v>
      </c>
      <c r="I34" s="359">
        <f t="shared" si="2"/>
        <v>72.77725194007725</v>
      </c>
      <c r="J34" s="361">
        <v>14.114215</v>
      </c>
      <c r="K34" s="360">
        <f t="shared" si="3"/>
        <v>97.267482812538006</v>
      </c>
      <c r="L34" s="375">
        <v>22.123515999999999</v>
      </c>
      <c r="M34" s="901">
        <f t="shared" si="4"/>
        <v>29.101043522270377</v>
      </c>
      <c r="N34" s="381">
        <v>15.653874999999999</v>
      </c>
      <c r="O34" s="412">
        <f t="shared" si="5"/>
        <v>71.201355301830148</v>
      </c>
      <c r="P34" s="905">
        <v>6.816211</v>
      </c>
      <c r="Q34" s="904">
        <f t="shared" si="6"/>
        <v>155.0600657164982</v>
      </c>
      <c r="R34" s="906">
        <v>15.290481</v>
      </c>
      <c r="S34" s="916">
        <f t="shared" si="7"/>
        <v>73.03251506851251</v>
      </c>
      <c r="T34" s="409">
        <v>6.0907419999999997</v>
      </c>
      <c r="U34" s="376">
        <f t="shared" si="8"/>
        <v>109.9125426513378</v>
      </c>
      <c r="V34" s="910">
        <v>4.9080820000000003</v>
      </c>
      <c r="W34" s="909">
        <f t="shared" si="9"/>
        <v>71.097331605857349</v>
      </c>
      <c r="X34" s="913">
        <v>5.2161650000000002</v>
      </c>
      <c r="Y34" s="912">
        <f t="shared" si="10"/>
        <v>107.68092031244645</v>
      </c>
    </row>
    <row r="35" spans="2:25">
      <c r="B35" s="369">
        <v>30</v>
      </c>
      <c r="C35" s="370">
        <v>37438</v>
      </c>
      <c r="D35" s="352">
        <v>4.6189340000000003</v>
      </c>
      <c r="E35" s="371">
        <f t="shared" si="0"/>
        <v>125.33100992351416</v>
      </c>
      <c r="F35" s="361">
        <v>52.336463999999999</v>
      </c>
      <c r="G35" s="372">
        <f t="shared" si="1"/>
        <v>82.654182693972771</v>
      </c>
      <c r="H35" s="361">
        <v>59.661217000000001</v>
      </c>
      <c r="I35" s="359">
        <f t="shared" si="2"/>
        <v>67.275621154100008</v>
      </c>
      <c r="J35" s="361">
        <v>11.995968</v>
      </c>
      <c r="K35" s="360">
        <f t="shared" si="3"/>
        <v>82.669678140779055</v>
      </c>
      <c r="L35" s="375">
        <v>20.216322000000002</v>
      </c>
      <c r="M35" s="901">
        <f t="shared" si="4"/>
        <v>26.59234031255394</v>
      </c>
      <c r="N35" s="381">
        <v>14.131353000000001</v>
      </c>
      <c r="O35" s="412">
        <f t="shared" si="5"/>
        <v>64.276192690217826</v>
      </c>
      <c r="P35" s="905">
        <v>5.7122679999999999</v>
      </c>
      <c r="Q35" s="904">
        <f t="shared" si="6"/>
        <v>129.94677709804608</v>
      </c>
      <c r="R35" s="906">
        <v>14.101081000000001</v>
      </c>
      <c r="S35" s="916">
        <f t="shared" si="7"/>
        <v>67.351537902229211</v>
      </c>
      <c r="T35" s="409">
        <v>5.5704159999999998</v>
      </c>
      <c r="U35" s="376">
        <f t="shared" si="8"/>
        <v>100.52282401482357</v>
      </c>
      <c r="V35" s="910">
        <v>4.4268970000000003</v>
      </c>
      <c r="W35" s="909">
        <f t="shared" si="9"/>
        <v>64.126997876966001</v>
      </c>
      <c r="X35" s="913">
        <v>4.6911620000000003</v>
      </c>
      <c r="Y35" s="912">
        <f t="shared" si="10"/>
        <v>96.842918407446263</v>
      </c>
    </row>
    <row r="36" spans="2:25">
      <c r="B36" s="369">
        <v>31</v>
      </c>
      <c r="C36" s="370">
        <v>37469</v>
      </c>
      <c r="D36" s="352">
        <v>4.696485</v>
      </c>
      <c r="E36" s="371">
        <f t="shared" si="0"/>
        <v>127.43529310889383</v>
      </c>
      <c r="F36" s="361">
        <v>52.046902000000003</v>
      </c>
      <c r="G36" s="372">
        <f t="shared" si="1"/>
        <v>82.196881825323501</v>
      </c>
      <c r="H36" s="361">
        <v>60.066963000000001</v>
      </c>
      <c r="I36" s="359">
        <f t="shared" si="2"/>
        <v>67.73315144854223</v>
      </c>
      <c r="J36" s="361">
        <v>11.966241999999999</v>
      </c>
      <c r="K36" s="360">
        <f t="shared" si="3"/>
        <v>82.464822738329431</v>
      </c>
      <c r="L36" s="375">
        <v>19.911165</v>
      </c>
      <c r="M36" s="901">
        <f t="shared" si="4"/>
        <v>26.190939959277117</v>
      </c>
      <c r="N36" s="381">
        <v>14.197865999999999</v>
      </c>
      <c r="O36" s="412">
        <f t="shared" si="5"/>
        <v>64.578725816692298</v>
      </c>
      <c r="P36" s="905">
        <v>5.7058499999999999</v>
      </c>
      <c r="Q36" s="904">
        <f t="shared" si="6"/>
        <v>129.80077582229794</v>
      </c>
      <c r="R36" s="906">
        <v>14.175798</v>
      </c>
      <c r="S36" s="916">
        <f t="shared" si="7"/>
        <v>67.708411595631929</v>
      </c>
      <c r="T36" s="409">
        <v>5.7313989999999997</v>
      </c>
      <c r="U36" s="376">
        <f t="shared" si="8"/>
        <v>103.42789713294944</v>
      </c>
      <c r="V36" s="910">
        <v>4.4215520000000001</v>
      </c>
      <c r="W36" s="909">
        <f t="shared" si="9"/>
        <v>64.049571453073071</v>
      </c>
      <c r="X36" s="913">
        <v>4.7080970000000004</v>
      </c>
      <c r="Y36" s="912">
        <f t="shared" si="10"/>
        <v>97.192519385461978</v>
      </c>
    </row>
    <row r="37" spans="2:25">
      <c r="B37" s="369">
        <v>32</v>
      </c>
      <c r="C37" s="370">
        <v>37500</v>
      </c>
      <c r="D37" s="352">
        <v>4.7692370000000004</v>
      </c>
      <c r="E37" s="371">
        <f t="shared" si="0"/>
        <v>129.40935934018344</v>
      </c>
      <c r="F37" s="361">
        <v>45.775481999999997</v>
      </c>
      <c r="G37" s="372">
        <f t="shared" si="1"/>
        <v>72.292523471449314</v>
      </c>
      <c r="H37" s="361">
        <v>53.528892999999997</v>
      </c>
      <c r="I37" s="359">
        <f t="shared" si="2"/>
        <v>60.360644776427463</v>
      </c>
      <c r="J37" s="361">
        <v>11.104073</v>
      </c>
      <c r="K37" s="360">
        <f t="shared" si="3"/>
        <v>76.523223549922349</v>
      </c>
      <c r="L37" s="375">
        <v>17.563192000000001</v>
      </c>
      <c r="M37" s="901">
        <f t="shared" si="4"/>
        <v>23.102440623904037</v>
      </c>
      <c r="N37" s="381">
        <v>13.229668</v>
      </c>
      <c r="O37" s="412">
        <f t="shared" si="5"/>
        <v>60.174895467943415</v>
      </c>
      <c r="P37" s="905">
        <v>5.282241</v>
      </c>
      <c r="Q37" s="904">
        <f t="shared" si="6"/>
        <v>120.16421389983103</v>
      </c>
      <c r="R37" s="906">
        <v>12.701833000000001</v>
      </c>
      <c r="S37" s="916">
        <f t="shared" si="7"/>
        <v>60.668255627159773</v>
      </c>
      <c r="T37" s="409">
        <v>5.0951420000000001</v>
      </c>
      <c r="U37" s="376">
        <f t="shared" si="8"/>
        <v>91.94610646611244</v>
      </c>
      <c r="V37" s="910">
        <v>3.9403670000000002</v>
      </c>
      <c r="W37" s="909">
        <f t="shared" si="9"/>
        <v>57.079237724181731</v>
      </c>
      <c r="X37" s="913">
        <v>4.2339000000000002</v>
      </c>
      <c r="Y37" s="912">
        <f t="shared" si="10"/>
        <v>87.403341058204077</v>
      </c>
    </row>
    <row r="38" spans="2:25">
      <c r="B38" s="369">
        <v>33</v>
      </c>
      <c r="C38" s="370">
        <v>37530</v>
      </c>
      <c r="D38" s="352">
        <v>4.7401460000000002</v>
      </c>
      <c r="E38" s="371">
        <f t="shared" si="0"/>
        <v>128.61999876268115</v>
      </c>
      <c r="F38" s="361">
        <v>50.562137999999997</v>
      </c>
      <c r="G38" s="372">
        <f t="shared" si="1"/>
        <v>79.852016591145002</v>
      </c>
      <c r="H38" s="361">
        <v>58.193134000000001</v>
      </c>
      <c r="I38" s="359">
        <f t="shared" si="2"/>
        <v>65.620170583408921</v>
      </c>
      <c r="J38" s="361">
        <v>11.460832999999999</v>
      </c>
      <c r="K38" s="360">
        <f t="shared" si="3"/>
        <v>78.981819169175779</v>
      </c>
      <c r="L38" s="375">
        <v>20.809664000000001</v>
      </c>
      <c r="M38" s="901">
        <f t="shared" si="4"/>
        <v>27.372816226309737</v>
      </c>
      <c r="N38" s="381">
        <v>13.680504000000001</v>
      </c>
      <c r="O38" s="412">
        <f t="shared" si="5"/>
        <v>62.225514513953172</v>
      </c>
      <c r="P38" s="905">
        <v>5.3913549999999999</v>
      </c>
      <c r="Q38" s="904">
        <f t="shared" si="6"/>
        <v>122.64641757729788</v>
      </c>
      <c r="R38" s="906">
        <v>13.722191</v>
      </c>
      <c r="S38" s="916">
        <f t="shared" si="7"/>
        <v>65.541830958784544</v>
      </c>
      <c r="T38" s="409">
        <v>5.3327819999999999</v>
      </c>
      <c r="U38" s="376">
        <f t="shared" si="8"/>
        <v>96.234519377981627</v>
      </c>
      <c r="V38" s="910">
        <v>4.1649190000000003</v>
      </c>
      <c r="W38" s="909">
        <f t="shared" si="9"/>
        <v>60.332045645230828</v>
      </c>
      <c r="X38" s="913">
        <v>4.4371280000000004</v>
      </c>
      <c r="Y38" s="912">
        <f t="shared" si="10"/>
        <v>91.598717943954028</v>
      </c>
    </row>
    <row r="39" spans="2:25">
      <c r="B39" s="369">
        <v>34</v>
      </c>
      <c r="C39" s="370">
        <v>37561</v>
      </c>
      <c r="D39" s="352">
        <v>4.7341470000000001</v>
      </c>
      <c r="E39" s="371">
        <f t="shared" si="0"/>
        <v>128.45722078652233</v>
      </c>
      <c r="F39" s="361">
        <v>53.739390999999998</v>
      </c>
      <c r="G39" s="372">
        <f t="shared" si="1"/>
        <v>84.869803997015097</v>
      </c>
      <c r="H39" s="361">
        <v>61.782542999999997</v>
      </c>
      <c r="I39" s="359">
        <f t="shared" si="2"/>
        <v>69.667686410166468</v>
      </c>
      <c r="J39" s="361">
        <v>12.597994999999999</v>
      </c>
      <c r="K39" s="360">
        <f t="shared" si="3"/>
        <v>86.818520345264659</v>
      </c>
      <c r="L39" s="375">
        <v>23.496701999999999</v>
      </c>
      <c r="M39" s="901">
        <f t="shared" si="4"/>
        <v>30.907318146528674</v>
      </c>
      <c r="N39" s="381">
        <v>14.707838000000001</v>
      </c>
      <c r="O39" s="412">
        <f t="shared" si="5"/>
        <v>66.898323843761304</v>
      </c>
      <c r="P39" s="905">
        <v>5.7700310000000004</v>
      </c>
      <c r="Q39" s="904">
        <f t="shared" si="6"/>
        <v>131.26081132849791</v>
      </c>
      <c r="R39" s="906">
        <v>14.594735</v>
      </c>
      <c r="S39" s="916">
        <f t="shared" si="7"/>
        <v>69.709396572184161</v>
      </c>
      <c r="T39" s="409">
        <v>5.5704159999999998</v>
      </c>
      <c r="U39" s="376">
        <f t="shared" si="8"/>
        <v>100.52282401482357</v>
      </c>
      <c r="V39" s="910">
        <v>4.3253139999999997</v>
      </c>
      <c r="W39" s="909">
        <f t="shared" si="9"/>
        <v>62.655490221527934</v>
      </c>
      <c r="X39" s="913">
        <v>4.7758380000000002</v>
      </c>
      <c r="Y39" s="912">
        <f t="shared" si="10"/>
        <v>98.590943941219962</v>
      </c>
    </row>
    <row r="40" spans="2:25">
      <c r="B40" s="369">
        <v>35</v>
      </c>
      <c r="C40" s="370">
        <v>37591</v>
      </c>
      <c r="D40" s="352">
        <v>4.8433320000000002</v>
      </c>
      <c r="E40" s="371">
        <f t="shared" si="0"/>
        <v>131.41986678200504</v>
      </c>
      <c r="F40" s="361">
        <v>50.602879000000001</v>
      </c>
      <c r="G40" s="372">
        <f t="shared" si="1"/>
        <v>79.916358233659011</v>
      </c>
      <c r="H40" s="361">
        <v>58.002482999999998</v>
      </c>
      <c r="I40" s="359">
        <f t="shared" si="2"/>
        <v>65.405187297891118</v>
      </c>
      <c r="J40" s="361">
        <v>11.639215</v>
      </c>
      <c r="K40" s="360">
        <f t="shared" si="3"/>
        <v>80.21113076171325</v>
      </c>
      <c r="L40" s="375">
        <v>20.657084999999999</v>
      </c>
      <c r="M40" s="901">
        <f t="shared" si="4"/>
        <v>27.172115391976508</v>
      </c>
      <c r="N40" s="381">
        <v>13.850491999999999</v>
      </c>
      <c r="O40" s="412">
        <f t="shared" si="5"/>
        <v>62.998701727026443</v>
      </c>
      <c r="P40" s="905">
        <v>5.4683719999999996</v>
      </c>
      <c r="Q40" s="904">
        <f t="shared" si="6"/>
        <v>124.39845563499408</v>
      </c>
      <c r="R40" s="906">
        <v>13.681284</v>
      </c>
      <c r="S40" s="916">
        <f t="shared" si="7"/>
        <v>65.346445274455348</v>
      </c>
      <c r="T40" s="409">
        <v>5.3148929999999996</v>
      </c>
      <c r="U40" s="376">
        <f t="shared" si="8"/>
        <v>95.911697384291884</v>
      </c>
      <c r="V40" s="910">
        <v>4.1495490000000004</v>
      </c>
      <c r="W40" s="909">
        <f t="shared" si="9"/>
        <v>60.10939940851717</v>
      </c>
      <c r="X40" s="913">
        <v>4.6028589999999996</v>
      </c>
      <c r="Y40" s="912">
        <f t="shared" si="10"/>
        <v>95.020018191224182</v>
      </c>
    </row>
    <row r="41" spans="2:25">
      <c r="B41" s="369">
        <v>36</v>
      </c>
      <c r="C41" s="370">
        <v>37622</v>
      </c>
      <c r="D41" s="352">
        <v>4.8437809999999999</v>
      </c>
      <c r="E41" s="371">
        <f t="shared" si="0"/>
        <v>131.43205003109577</v>
      </c>
      <c r="F41" s="361">
        <v>49.107784000000002</v>
      </c>
      <c r="G41" s="372">
        <f t="shared" si="1"/>
        <v>77.555177408090728</v>
      </c>
      <c r="H41" s="361">
        <v>56.853935</v>
      </c>
      <c r="I41" s="359">
        <f t="shared" si="2"/>
        <v>64.110053138537666</v>
      </c>
      <c r="J41" s="361">
        <v>11.456239</v>
      </c>
      <c r="K41" s="360">
        <f t="shared" si="3"/>
        <v>78.950159823187306</v>
      </c>
      <c r="L41" s="375">
        <v>20.716432999999999</v>
      </c>
      <c r="M41" s="901">
        <f t="shared" si="4"/>
        <v>27.25018113572898</v>
      </c>
      <c r="N41" s="381">
        <v>13.699764</v>
      </c>
      <c r="O41" s="412">
        <f t="shared" si="5"/>
        <v>62.31311826082819</v>
      </c>
      <c r="P41" s="905">
        <v>5.2986089999999999</v>
      </c>
      <c r="Q41" s="904">
        <f t="shared" si="6"/>
        <v>120.53656492529777</v>
      </c>
      <c r="R41" s="906">
        <v>13.395241</v>
      </c>
      <c r="S41" s="916">
        <f t="shared" si="7"/>
        <v>63.980207043771664</v>
      </c>
      <c r="T41" s="409">
        <v>5.295814</v>
      </c>
      <c r="U41" s="376">
        <f t="shared" si="8"/>
        <v>95.567400843534642</v>
      </c>
      <c r="V41" s="910">
        <v>4.0749649999999997</v>
      </c>
      <c r="W41" s="909">
        <f t="shared" si="9"/>
        <v>59.028992972664774</v>
      </c>
      <c r="X41" s="913">
        <v>4.6023500000000004</v>
      </c>
      <c r="Y41" s="912">
        <f t="shared" si="10"/>
        <v>95.009510550373307</v>
      </c>
    </row>
    <row r="42" spans="2:25">
      <c r="B42" s="369">
        <v>37</v>
      </c>
      <c r="C42" s="370">
        <v>37653</v>
      </c>
      <c r="D42" s="352">
        <v>4.9125040000000002</v>
      </c>
      <c r="E42" s="371">
        <f t="shared" si="0"/>
        <v>133.2967926307895</v>
      </c>
      <c r="F42" s="361">
        <v>48.210929999999998</v>
      </c>
      <c r="G42" s="372">
        <f t="shared" si="1"/>
        <v>76.138789507566514</v>
      </c>
      <c r="H42" s="361">
        <v>56.087643</v>
      </c>
      <c r="I42" s="359">
        <f t="shared" si="2"/>
        <v>63.245961306729782</v>
      </c>
      <c r="J42" s="361">
        <v>11.110215999999999</v>
      </c>
      <c r="K42" s="360">
        <f t="shared" si="3"/>
        <v>76.565557760285259</v>
      </c>
      <c r="L42" s="375">
        <v>21.326733000000001</v>
      </c>
      <c r="M42" s="901">
        <f t="shared" si="4"/>
        <v>28.052963426827809</v>
      </c>
      <c r="N42" s="381">
        <v>13.348497</v>
      </c>
      <c r="O42" s="412">
        <f t="shared" si="5"/>
        <v>60.715386934060348</v>
      </c>
      <c r="P42" s="905">
        <v>5.1040460000000003</v>
      </c>
      <c r="Q42" s="904">
        <f t="shared" si="6"/>
        <v>116.1105059951973</v>
      </c>
      <c r="R42" s="906">
        <v>13.16925</v>
      </c>
      <c r="S42" s="916">
        <f t="shared" si="7"/>
        <v>62.900797500484686</v>
      </c>
      <c r="T42" s="409">
        <v>5.1715730000000004</v>
      </c>
      <c r="U42" s="376">
        <f t="shared" si="8"/>
        <v>93.325367900496687</v>
      </c>
      <c r="V42" s="910">
        <v>4.0004400000000002</v>
      </c>
      <c r="W42" s="909">
        <f t="shared" si="9"/>
        <v>57.949441197057418</v>
      </c>
      <c r="X42" s="913">
        <v>4.5132750000000001</v>
      </c>
      <c r="Y42" s="912">
        <f t="shared" si="10"/>
        <v>93.170673401465791</v>
      </c>
    </row>
    <row r="43" spans="2:25">
      <c r="B43" s="369">
        <v>38</v>
      </c>
      <c r="C43" s="370">
        <v>37681</v>
      </c>
      <c r="D43" s="352">
        <v>4.9045110000000003</v>
      </c>
      <c r="E43" s="371">
        <f t="shared" si="0"/>
        <v>133.0799090896264</v>
      </c>
      <c r="F43" s="361">
        <v>48.673164</v>
      </c>
      <c r="G43" s="372">
        <f t="shared" si="1"/>
        <v>76.868788643223937</v>
      </c>
      <c r="H43" s="361">
        <v>55.981926000000001</v>
      </c>
      <c r="I43" s="359">
        <f t="shared" si="2"/>
        <v>63.126751924166435</v>
      </c>
      <c r="J43" s="361">
        <v>11.245615000000001</v>
      </c>
      <c r="K43" s="360">
        <f t="shared" si="3"/>
        <v>77.498653926479065</v>
      </c>
      <c r="L43" s="375">
        <v>21.403016999999998</v>
      </c>
      <c r="M43" s="901">
        <f t="shared" si="4"/>
        <v>28.153306609351457</v>
      </c>
      <c r="N43" s="381">
        <v>13.542813000000001</v>
      </c>
      <c r="O43" s="412">
        <f t="shared" si="5"/>
        <v>61.599229596457384</v>
      </c>
      <c r="P43" s="905">
        <v>5.0845890000000002</v>
      </c>
      <c r="Q43" s="904">
        <f t="shared" si="6"/>
        <v>115.66788417808426</v>
      </c>
      <c r="R43" s="906">
        <v>13.265128000000001</v>
      </c>
      <c r="S43" s="916">
        <f t="shared" si="7"/>
        <v>63.358743295632578</v>
      </c>
      <c r="T43" s="409">
        <v>5.1560430000000004</v>
      </c>
      <c r="U43" s="376">
        <f t="shared" si="8"/>
        <v>93.045116038346691</v>
      </c>
      <c r="V43" s="910">
        <v>3.9463400000000002</v>
      </c>
      <c r="W43" s="909">
        <f t="shared" si="9"/>
        <v>57.165761209665831</v>
      </c>
      <c r="X43" s="913">
        <v>4.4783900000000001</v>
      </c>
      <c r="Y43" s="912">
        <f t="shared" si="10"/>
        <v>92.45051809481815</v>
      </c>
    </row>
    <row r="44" spans="2:25">
      <c r="B44" s="369">
        <v>39</v>
      </c>
      <c r="C44" s="370">
        <v>37712</v>
      </c>
      <c r="D44" s="352">
        <v>4.9506129999999997</v>
      </c>
      <c r="E44" s="371">
        <f t="shared" si="0"/>
        <v>134.3308492891386</v>
      </c>
      <c r="F44" s="361">
        <v>51.811329000000001</v>
      </c>
      <c r="G44" s="372">
        <f t="shared" si="1"/>
        <v>81.824844964373796</v>
      </c>
      <c r="H44" s="361">
        <v>60.963462999999997</v>
      </c>
      <c r="I44" s="359">
        <f t="shared" si="2"/>
        <v>68.744069384806423</v>
      </c>
      <c r="J44" s="361">
        <v>12.298719</v>
      </c>
      <c r="K44" s="360">
        <f t="shared" si="3"/>
        <v>84.756073146734309</v>
      </c>
      <c r="L44" s="375">
        <v>23.267834000000001</v>
      </c>
      <c r="M44" s="901">
        <f t="shared" si="4"/>
        <v>30.606267552723647</v>
      </c>
      <c r="N44" s="381">
        <v>14.684464</v>
      </c>
      <c r="O44" s="412">
        <f t="shared" si="5"/>
        <v>66.792007645450994</v>
      </c>
      <c r="P44" s="905">
        <v>5.5450549999999996</v>
      </c>
      <c r="Q44" s="904">
        <f t="shared" si="6"/>
        <v>126.1428956206897</v>
      </c>
      <c r="R44" s="906">
        <v>14.404769</v>
      </c>
      <c r="S44" s="916">
        <f t="shared" si="7"/>
        <v>68.802054628035705</v>
      </c>
      <c r="T44" s="409">
        <v>5.5960650000000003</v>
      </c>
      <c r="U44" s="376">
        <f t="shared" si="8"/>
        <v>100.98568171039895</v>
      </c>
      <c r="V44" s="910">
        <v>4.3293189999999999</v>
      </c>
      <c r="W44" s="909">
        <f t="shared" si="9"/>
        <v>62.713505717821896</v>
      </c>
      <c r="X44" s="913">
        <v>4.8112440000000003</v>
      </c>
      <c r="Y44" s="912">
        <f t="shared" si="10"/>
        <v>99.321854613060779</v>
      </c>
    </row>
    <row r="45" spans="2:25">
      <c r="B45" s="369">
        <v>40</v>
      </c>
      <c r="C45" s="370">
        <v>37742</v>
      </c>
      <c r="D45" s="352">
        <v>5.0412020000000002</v>
      </c>
      <c r="E45" s="371">
        <f t="shared" si="0"/>
        <v>136.78890797929552</v>
      </c>
      <c r="F45" s="361">
        <v>54.312221999999998</v>
      </c>
      <c r="G45" s="372">
        <f t="shared" si="1"/>
        <v>85.774467294993556</v>
      </c>
      <c r="H45" s="361">
        <v>64.306472999999997</v>
      </c>
      <c r="I45" s="359">
        <f t="shared" si="2"/>
        <v>72.513738955481926</v>
      </c>
      <c r="J45" s="361">
        <v>13.472175</v>
      </c>
      <c r="K45" s="360">
        <f t="shared" si="3"/>
        <v>92.842892804169722</v>
      </c>
      <c r="L45" s="375">
        <v>25.251324</v>
      </c>
      <c r="M45" s="901">
        <f t="shared" si="4"/>
        <v>33.215329729639294</v>
      </c>
      <c r="N45" s="381">
        <v>16.082637999999999</v>
      </c>
      <c r="O45" s="412">
        <f t="shared" si="5"/>
        <v>73.151575723500741</v>
      </c>
      <c r="P45" s="905">
        <v>5.9666090000000001</v>
      </c>
      <c r="Q45" s="904">
        <f t="shared" si="6"/>
        <v>135.73270892650618</v>
      </c>
      <c r="R45" s="906">
        <v>15.284446000000001</v>
      </c>
      <c r="S45" s="916">
        <f t="shared" si="7"/>
        <v>73.003689864881679</v>
      </c>
      <c r="T45" s="409">
        <v>6.0360880000000003</v>
      </c>
      <c r="U45" s="376">
        <f t="shared" si="8"/>
        <v>108.9262654282891</v>
      </c>
      <c r="V45" s="910">
        <v>4.5957369999999997</v>
      </c>
      <c r="W45" s="909">
        <f t="shared" si="9"/>
        <v>66.572774754437276</v>
      </c>
      <c r="X45" s="913">
        <v>5.1786779999999997</v>
      </c>
      <c r="Y45" s="912">
        <f t="shared" si="10"/>
        <v>106.90705011091856</v>
      </c>
    </row>
    <row r="46" spans="2:25">
      <c r="B46" s="369">
        <v>41</v>
      </c>
      <c r="C46" s="370">
        <v>37773</v>
      </c>
      <c r="D46" s="352">
        <v>5.031625</v>
      </c>
      <c r="E46" s="371">
        <f t="shared" si="0"/>
        <v>136.52904388900166</v>
      </c>
      <c r="F46" s="361">
        <v>55.050201000000001</v>
      </c>
      <c r="G46" s="372">
        <f t="shared" si="1"/>
        <v>86.939946321056823</v>
      </c>
      <c r="H46" s="361">
        <v>64.757499999999993</v>
      </c>
      <c r="I46" s="359">
        <f t="shared" si="2"/>
        <v>73.022329344817592</v>
      </c>
      <c r="J46" s="361">
        <v>13.742965999999999</v>
      </c>
      <c r="K46" s="360">
        <f t="shared" si="3"/>
        <v>94.709036896369653</v>
      </c>
      <c r="L46" s="375">
        <v>25.386948</v>
      </c>
      <c r="M46" s="901">
        <f t="shared" si="4"/>
        <v>33.393728132798373</v>
      </c>
      <c r="N46" s="381">
        <v>16.441514999999999</v>
      </c>
      <c r="O46" s="412">
        <f t="shared" si="5"/>
        <v>74.783920991790836</v>
      </c>
      <c r="P46" s="905">
        <v>6.0703760000000004</v>
      </c>
      <c r="Q46" s="904">
        <f t="shared" si="6"/>
        <v>138.09327520580769</v>
      </c>
      <c r="R46" s="906">
        <v>15.456263999999999</v>
      </c>
      <c r="S46" s="916">
        <f t="shared" si="7"/>
        <v>73.824350815576537</v>
      </c>
      <c r="T46" s="409">
        <v>6.0619750000000003</v>
      </c>
      <c r="U46" s="376">
        <f t="shared" si="8"/>
        <v>109.39341803327798</v>
      </c>
      <c r="V46" s="910">
        <v>4.7178469999999999</v>
      </c>
      <c r="W46" s="909">
        <f t="shared" si="9"/>
        <v>68.341631746311336</v>
      </c>
      <c r="X46" s="913">
        <v>5.3256540000000001</v>
      </c>
      <c r="Y46" s="912">
        <f t="shared" si="10"/>
        <v>109.94117785493015</v>
      </c>
    </row>
    <row r="47" spans="2:25">
      <c r="B47" s="369">
        <v>42</v>
      </c>
      <c r="C47" s="370">
        <v>37803</v>
      </c>
      <c r="D47" s="352">
        <v>4.866409</v>
      </c>
      <c r="E47" s="371">
        <f t="shared" si="0"/>
        <v>132.04604237057265</v>
      </c>
      <c r="F47" s="361">
        <v>56.767406000000001</v>
      </c>
      <c r="G47" s="372">
        <f t="shared" si="1"/>
        <v>89.651902096154728</v>
      </c>
      <c r="H47" s="361">
        <v>66.163071000000002</v>
      </c>
      <c r="I47" s="359">
        <f t="shared" si="2"/>
        <v>74.607289673420851</v>
      </c>
      <c r="J47" s="361">
        <v>14.480138999999999</v>
      </c>
      <c r="K47" s="360">
        <f t="shared" si="3"/>
        <v>99.789231728839425</v>
      </c>
      <c r="L47" s="375">
        <v>26.955090999999999</v>
      </c>
      <c r="M47" s="901">
        <f t="shared" si="4"/>
        <v>35.45644717312377</v>
      </c>
      <c r="N47" s="381">
        <v>17.204151</v>
      </c>
      <c r="O47" s="412">
        <f t="shared" si="5"/>
        <v>78.252756459172986</v>
      </c>
      <c r="P47" s="905">
        <v>6.3427639999999998</v>
      </c>
      <c r="Q47" s="904">
        <f t="shared" si="6"/>
        <v>144.2897531582046</v>
      </c>
      <c r="R47" s="906">
        <v>15.868926999999999</v>
      </c>
      <c r="S47" s="916">
        <f t="shared" si="7"/>
        <v>75.795369043565415</v>
      </c>
      <c r="T47" s="409">
        <v>6.0916189999999997</v>
      </c>
      <c r="U47" s="376">
        <f t="shared" si="8"/>
        <v>109.92836885115142</v>
      </c>
      <c r="V47" s="910">
        <v>4.8677080000000004</v>
      </c>
      <c r="W47" s="909">
        <f t="shared" si="9"/>
        <v>70.5124832544535</v>
      </c>
      <c r="X47" s="913">
        <v>5.4639819999999997</v>
      </c>
      <c r="Y47" s="912">
        <f t="shared" si="10"/>
        <v>112.79677892295234</v>
      </c>
    </row>
    <row r="48" spans="2:25">
      <c r="B48" s="369">
        <v>43</v>
      </c>
      <c r="C48" s="370">
        <v>37834</v>
      </c>
      <c r="D48" s="352">
        <v>4.9043580000000002</v>
      </c>
      <c r="E48" s="371">
        <f t="shared" si="0"/>
        <v>133.07575755931262</v>
      </c>
      <c r="F48" s="361">
        <v>58.040295</v>
      </c>
      <c r="G48" s="372">
        <f t="shared" si="1"/>
        <v>91.662156360851483</v>
      </c>
      <c r="H48" s="361">
        <v>67.527702000000005</v>
      </c>
      <c r="I48" s="359">
        <f t="shared" si="2"/>
        <v>76.146084937539257</v>
      </c>
      <c r="J48" s="361">
        <v>15.179698</v>
      </c>
      <c r="K48" s="360">
        <f t="shared" si="3"/>
        <v>104.61021135886888</v>
      </c>
      <c r="L48" s="375">
        <v>28.302835000000002</v>
      </c>
      <c r="M48" s="901">
        <f t="shared" si="4"/>
        <v>37.229255654419369</v>
      </c>
      <c r="N48" s="381">
        <v>17.921923</v>
      </c>
      <c r="O48" s="412">
        <f t="shared" si="5"/>
        <v>81.517528868413848</v>
      </c>
      <c r="P48" s="905">
        <v>6.5567859999999998</v>
      </c>
      <c r="Q48" s="904">
        <f t="shared" si="6"/>
        <v>149.15847940285525</v>
      </c>
      <c r="R48" s="906">
        <v>16.248072000000001</v>
      </c>
      <c r="S48" s="916">
        <f t="shared" si="7"/>
        <v>77.606293953360677</v>
      </c>
      <c r="T48" s="409">
        <v>6.1622409999999999</v>
      </c>
      <c r="U48" s="376">
        <f t="shared" si="8"/>
        <v>111.20280201333803</v>
      </c>
      <c r="V48" s="910">
        <v>4.9898150000000001</v>
      </c>
      <c r="W48" s="909">
        <f t="shared" si="9"/>
        <v>72.281296789026968</v>
      </c>
      <c r="X48" s="913">
        <v>5.6757970000000002</v>
      </c>
      <c r="Y48" s="912">
        <f t="shared" si="10"/>
        <v>117.16942321928518</v>
      </c>
    </row>
    <row r="49" spans="2:25">
      <c r="B49" s="369">
        <v>44</v>
      </c>
      <c r="C49" s="370">
        <v>37865</v>
      </c>
      <c r="D49" s="352">
        <v>5.030964</v>
      </c>
      <c r="E49" s="371">
        <f t="shared" si="0"/>
        <v>136.51110819267876</v>
      </c>
      <c r="F49" s="361">
        <v>57.329742000000003</v>
      </c>
      <c r="G49" s="372">
        <f t="shared" si="1"/>
        <v>90.539990800034261</v>
      </c>
      <c r="H49" s="361">
        <v>66.535843</v>
      </c>
      <c r="I49" s="359">
        <f t="shared" si="2"/>
        <v>75.02763758299929</v>
      </c>
      <c r="J49" s="361">
        <v>14.931475000000001</v>
      </c>
      <c r="K49" s="360">
        <f t="shared" si="3"/>
        <v>102.89959363155097</v>
      </c>
      <c r="L49" s="375">
        <v>27.480630999999999</v>
      </c>
      <c r="M49" s="901">
        <f t="shared" si="4"/>
        <v>36.147737039196329</v>
      </c>
      <c r="N49" s="381">
        <v>17.690147</v>
      </c>
      <c r="O49" s="412">
        <f t="shared" si="5"/>
        <v>80.463300102281693</v>
      </c>
      <c r="P49" s="905">
        <v>6.5243580000000003</v>
      </c>
      <c r="Q49" s="904">
        <f t="shared" si="6"/>
        <v>148.42078395723971</v>
      </c>
      <c r="R49" s="906">
        <v>16.006809000000001</v>
      </c>
      <c r="S49" s="916">
        <f t="shared" si="7"/>
        <v>76.453940166519402</v>
      </c>
      <c r="T49" s="409">
        <v>6.1517790000000003</v>
      </c>
      <c r="U49" s="376">
        <f t="shared" si="8"/>
        <v>111.01400645752261</v>
      </c>
      <c r="V49" s="910">
        <v>5.1285749999999997</v>
      </c>
      <c r="W49" s="909">
        <f t="shared" si="9"/>
        <v>74.291341799201774</v>
      </c>
      <c r="X49" s="913">
        <v>5.8357409999999996</v>
      </c>
      <c r="Y49" s="912">
        <f t="shared" si="10"/>
        <v>120.47125840250001</v>
      </c>
    </row>
    <row r="50" spans="2:25">
      <c r="B50" s="369">
        <v>45</v>
      </c>
      <c r="C50" s="370">
        <v>37895</v>
      </c>
      <c r="D50" s="352">
        <v>4.9801289999999998</v>
      </c>
      <c r="E50" s="371">
        <f t="shared" si="0"/>
        <v>135.13174189529025</v>
      </c>
      <c r="F50" s="361">
        <v>60.468353</v>
      </c>
      <c r="G50" s="372">
        <f t="shared" si="1"/>
        <v>95.496751482210129</v>
      </c>
      <c r="H50" s="361">
        <v>70.366348000000002</v>
      </c>
      <c r="I50" s="359">
        <f t="shared" si="2"/>
        <v>79.347019857901373</v>
      </c>
      <c r="J50" s="361">
        <v>16.142537999999998</v>
      </c>
      <c r="K50" s="360">
        <f t="shared" si="3"/>
        <v>111.24558025123901</v>
      </c>
      <c r="L50" s="375">
        <v>29.820129000000001</v>
      </c>
      <c r="M50" s="901">
        <f t="shared" si="4"/>
        <v>39.225088447456415</v>
      </c>
      <c r="N50" s="381">
        <v>19.043457</v>
      </c>
      <c r="O50" s="412">
        <f t="shared" si="5"/>
        <v>86.618805122190167</v>
      </c>
      <c r="P50" s="905">
        <v>6.9848239999999997</v>
      </c>
      <c r="Q50" s="904">
        <f t="shared" si="6"/>
        <v>158.89579539984513</v>
      </c>
      <c r="R50" s="906">
        <v>17.043759999999999</v>
      </c>
      <c r="S50" s="916">
        <f t="shared" si="7"/>
        <v>81.406769285028432</v>
      </c>
      <c r="T50" s="409">
        <v>6.4368749999999997</v>
      </c>
      <c r="U50" s="376">
        <f t="shared" si="8"/>
        <v>116.15880265143885</v>
      </c>
      <c r="V50" s="910">
        <v>5.4616009999999999</v>
      </c>
      <c r="W50" s="909">
        <f t="shared" si="9"/>
        <v>79.115478795155028</v>
      </c>
      <c r="X50" s="913">
        <v>6.2507270000000004</v>
      </c>
      <c r="Y50" s="912">
        <f t="shared" si="10"/>
        <v>129.03810289395705</v>
      </c>
    </row>
    <row r="51" spans="2:25">
      <c r="B51" s="369">
        <v>46</v>
      </c>
      <c r="C51" s="370">
        <v>37926</v>
      </c>
      <c r="D51" s="352">
        <v>4.9947739999999996</v>
      </c>
      <c r="E51" s="371">
        <f t="shared" si="0"/>
        <v>135.52912203545461</v>
      </c>
      <c r="F51" s="361">
        <v>60.575713999999998</v>
      </c>
      <c r="G51" s="372">
        <f t="shared" si="1"/>
        <v>95.666305078880455</v>
      </c>
      <c r="H51" s="361">
        <v>71.134842000000006</v>
      </c>
      <c r="I51" s="359">
        <f t="shared" si="2"/>
        <v>80.213594725175682</v>
      </c>
      <c r="J51" s="361">
        <v>16.751836999999998</v>
      </c>
      <c r="K51" s="360">
        <f t="shared" si="3"/>
        <v>115.44453711920485</v>
      </c>
      <c r="L51" s="375">
        <v>29.989657999999999</v>
      </c>
      <c r="M51" s="901">
        <f t="shared" si="4"/>
        <v>39.448085136015635</v>
      </c>
      <c r="N51" s="381">
        <v>19.701412000000001</v>
      </c>
      <c r="O51" s="412">
        <f t="shared" si="5"/>
        <v>89.611501034711239</v>
      </c>
      <c r="P51" s="905">
        <v>7.2572150000000004</v>
      </c>
      <c r="Q51" s="904">
        <f t="shared" si="6"/>
        <v>165.09234159839778</v>
      </c>
      <c r="R51" s="906">
        <v>17.278929000000002</v>
      </c>
      <c r="S51" s="916">
        <f t="shared" si="7"/>
        <v>82.530016064259726</v>
      </c>
      <c r="T51" s="409">
        <v>6.5833430000000002</v>
      </c>
      <c r="U51" s="376">
        <f t="shared" si="8"/>
        <v>118.80194043285468</v>
      </c>
      <c r="V51" s="910">
        <v>5.5781590000000003</v>
      </c>
      <c r="W51" s="909">
        <f t="shared" si="9"/>
        <v>80.80391080939512</v>
      </c>
      <c r="X51" s="913">
        <v>6.3933780000000002</v>
      </c>
      <c r="Y51" s="912">
        <f t="shared" si="10"/>
        <v>131.98294665627876</v>
      </c>
    </row>
    <row r="52" spans="2:25">
      <c r="B52" s="369">
        <v>47</v>
      </c>
      <c r="C52" s="370">
        <v>37956</v>
      </c>
      <c r="D52" s="352">
        <v>5.0323169999999999</v>
      </c>
      <c r="E52" s="371">
        <f t="shared" si="0"/>
        <v>136.5478207450613</v>
      </c>
      <c r="F52" s="361">
        <v>64.792068</v>
      </c>
      <c r="G52" s="372">
        <f t="shared" si="1"/>
        <v>102.32512891188649</v>
      </c>
      <c r="H52" s="361">
        <v>74.362526000000003</v>
      </c>
      <c r="I52" s="359">
        <f t="shared" si="2"/>
        <v>83.853219541899577</v>
      </c>
      <c r="J52" s="361">
        <v>17.000063000000001</v>
      </c>
      <c r="K52" s="360">
        <f t="shared" si="3"/>
        <v>117.15517552088895</v>
      </c>
      <c r="L52" s="375">
        <v>30.905104000000001</v>
      </c>
      <c r="M52" s="901">
        <f t="shared" si="4"/>
        <v>40.652253311105355</v>
      </c>
      <c r="N52" s="381">
        <v>19.940662</v>
      </c>
      <c r="O52" s="412">
        <f t="shared" si="5"/>
        <v>90.699725148929772</v>
      </c>
      <c r="P52" s="905">
        <v>7.451778</v>
      </c>
      <c r="Q52" s="904">
        <f t="shared" si="6"/>
        <v>169.51840052849826</v>
      </c>
      <c r="R52" s="906">
        <v>17.977565999999999</v>
      </c>
      <c r="S52" s="916">
        <f t="shared" si="7"/>
        <v>85.866942955566813</v>
      </c>
      <c r="T52" s="409">
        <v>6.9285949999999996</v>
      </c>
      <c r="U52" s="376">
        <f t="shared" si="8"/>
        <v>125.03230204979062</v>
      </c>
      <c r="V52" s="910">
        <v>5.9056329999999999</v>
      </c>
      <c r="W52" s="909">
        <f t="shared" si="9"/>
        <v>85.547622827714392</v>
      </c>
      <c r="X52" s="913">
        <v>6.6786789999999998</v>
      </c>
      <c r="Y52" s="912">
        <f t="shared" si="10"/>
        <v>137.87261353722698</v>
      </c>
    </row>
    <row r="53" spans="2:25">
      <c r="B53" s="369">
        <v>48</v>
      </c>
      <c r="C53" s="370">
        <v>37987</v>
      </c>
      <c r="D53" s="352">
        <v>5.0769299999999999</v>
      </c>
      <c r="E53" s="371">
        <f t="shared" si="0"/>
        <v>137.7583581430232</v>
      </c>
      <c r="F53" s="361">
        <v>65.201308999999995</v>
      </c>
      <c r="G53" s="372">
        <f t="shared" si="1"/>
        <v>102.97143700751681</v>
      </c>
      <c r="H53" s="361">
        <v>76.190956</v>
      </c>
      <c r="I53" s="359">
        <f t="shared" si="2"/>
        <v>85.915007252109902</v>
      </c>
      <c r="J53" s="361">
        <v>17.830696</v>
      </c>
      <c r="K53" s="360">
        <f t="shared" si="3"/>
        <v>122.87944577261931</v>
      </c>
      <c r="L53" s="375">
        <v>31.434443000000002</v>
      </c>
      <c r="M53" s="901">
        <f t="shared" si="4"/>
        <v>41.348540342381717</v>
      </c>
      <c r="N53" s="381">
        <v>20.852540999999999</v>
      </c>
      <c r="O53" s="412">
        <f t="shared" si="5"/>
        <v>94.847389588008127</v>
      </c>
      <c r="P53" s="905">
        <v>7.7856040000000002</v>
      </c>
      <c r="Q53" s="904">
        <f t="shared" si="6"/>
        <v>177.1125142520722</v>
      </c>
      <c r="R53" s="906">
        <v>18.455991999999998</v>
      </c>
      <c r="S53" s="916">
        <f t="shared" si="7"/>
        <v>88.152067540867179</v>
      </c>
      <c r="T53" s="409">
        <v>7.1780249999999999</v>
      </c>
      <c r="U53" s="376">
        <f t="shared" si="8"/>
        <v>129.53347539016906</v>
      </c>
      <c r="V53" s="910">
        <v>6.1096060000000003</v>
      </c>
      <c r="W53" s="909">
        <f t="shared" si="9"/>
        <v>88.502328152450531</v>
      </c>
      <c r="X53" s="913">
        <v>6.9888599999999999</v>
      </c>
      <c r="Y53" s="912">
        <f t="shared" si="10"/>
        <v>144.27589555446281</v>
      </c>
    </row>
    <row r="54" spans="2:25">
      <c r="B54" s="369">
        <v>49</v>
      </c>
      <c r="C54" s="370">
        <v>38018</v>
      </c>
      <c r="D54" s="352">
        <v>5.1306050000000001</v>
      </c>
      <c r="E54" s="371">
        <f t="shared" si="0"/>
        <v>139.21478552597446</v>
      </c>
      <c r="F54" s="361">
        <v>65.858504999999994</v>
      </c>
      <c r="G54" s="372">
        <f t="shared" si="1"/>
        <v>104.00933666863546</v>
      </c>
      <c r="H54" s="361">
        <v>77.224898999999994</v>
      </c>
      <c r="I54" s="359">
        <f t="shared" si="2"/>
        <v>87.080909676844769</v>
      </c>
      <c r="J54" s="361">
        <v>18.073602999999999</v>
      </c>
      <c r="K54" s="360">
        <f t="shared" si="3"/>
        <v>124.55342852316869</v>
      </c>
      <c r="L54" s="375">
        <v>31.010477000000002</v>
      </c>
      <c r="M54" s="901">
        <f t="shared" si="4"/>
        <v>40.790859862571779</v>
      </c>
      <c r="N54" s="381">
        <v>21.229762999999998</v>
      </c>
      <c r="O54" s="412">
        <f t="shared" si="5"/>
        <v>96.563176742924512</v>
      </c>
      <c r="P54" s="905">
        <v>7.9835459999999996</v>
      </c>
      <c r="Q54" s="904">
        <f t="shared" si="6"/>
        <v>181.61544110220271</v>
      </c>
      <c r="R54" s="906">
        <v>18.719944000000002</v>
      </c>
      <c r="S54" s="916">
        <f t="shared" si="7"/>
        <v>89.412791674879983</v>
      </c>
      <c r="T54" s="409">
        <v>7.3683779999999999</v>
      </c>
      <c r="U54" s="376">
        <f t="shared" si="8"/>
        <v>132.9685547665915</v>
      </c>
      <c r="V54" s="910">
        <v>6.2622039999999997</v>
      </c>
      <c r="W54" s="909">
        <f t="shared" si="9"/>
        <v>90.712827204501934</v>
      </c>
      <c r="X54" s="913">
        <v>7.1114709999999999</v>
      </c>
      <c r="Y54" s="912">
        <f t="shared" si="10"/>
        <v>146.8070396652088</v>
      </c>
    </row>
    <row r="55" spans="2:25">
      <c r="B55" s="369">
        <v>50</v>
      </c>
      <c r="C55" s="370">
        <v>38047</v>
      </c>
      <c r="D55" s="352">
        <v>5.1637180000000003</v>
      </c>
      <c r="E55" s="371">
        <f t="shared" si="0"/>
        <v>140.11327979577729</v>
      </c>
      <c r="F55" s="361">
        <v>64.685401999999996</v>
      </c>
      <c r="G55" s="372">
        <f t="shared" si="1"/>
        <v>102.15667291816031</v>
      </c>
      <c r="H55" s="361">
        <v>75.935822000000002</v>
      </c>
      <c r="I55" s="359">
        <f t="shared" si="2"/>
        <v>85.62731117096007</v>
      </c>
      <c r="J55" s="361">
        <v>18.286144</v>
      </c>
      <c r="K55" s="360">
        <f t="shared" si="3"/>
        <v>126.01814533982902</v>
      </c>
      <c r="L55" s="375">
        <v>30.391446999999999</v>
      </c>
      <c r="M55" s="901">
        <f t="shared" si="4"/>
        <v>39.976594220004337</v>
      </c>
      <c r="N55" s="381">
        <v>21.32029</v>
      </c>
      <c r="O55" s="412">
        <f t="shared" si="5"/>
        <v>96.974937095642872</v>
      </c>
      <c r="P55" s="905">
        <v>8.1221029999999992</v>
      </c>
      <c r="Q55" s="904">
        <f t="shared" si="6"/>
        <v>184.76743530036953</v>
      </c>
      <c r="R55" s="906">
        <v>18.462942000000002</v>
      </c>
      <c r="S55" s="916">
        <f t="shared" si="7"/>
        <v>88.185263094344307</v>
      </c>
      <c r="T55" s="409">
        <v>7.3366509999999998</v>
      </c>
      <c r="U55" s="376">
        <f t="shared" si="8"/>
        <v>132.39601446843096</v>
      </c>
      <c r="V55" s="910">
        <v>6.2904629999999999</v>
      </c>
      <c r="W55" s="909">
        <f t="shared" si="9"/>
        <v>91.122180490337414</v>
      </c>
      <c r="X55" s="913">
        <v>7.0545450000000001</v>
      </c>
      <c r="Y55" s="912">
        <f t="shared" si="10"/>
        <v>145.63187667291345</v>
      </c>
    </row>
    <row r="56" spans="2:25">
      <c r="B56" s="369">
        <v>51</v>
      </c>
      <c r="C56" s="370">
        <v>38078</v>
      </c>
      <c r="D56" s="352">
        <v>5.0362200000000001</v>
      </c>
      <c r="E56" s="371">
        <f t="shared" si="0"/>
        <v>136.65372546934</v>
      </c>
      <c r="F56" s="361">
        <v>63.781028999999997</v>
      </c>
      <c r="G56" s="372">
        <f t="shared" si="1"/>
        <v>100.72841037513685</v>
      </c>
      <c r="H56" s="361">
        <v>74.760161999999994</v>
      </c>
      <c r="I56" s="359">
        <f t="shared" si="2"/>
        <v>84.301604778379613</v>
      </c>
      <c r="J56" s="361">
        <v>17.413205999999999</v>
      </c>
      <c r="K56" s="360">
        <f t="shared" si="3"/>
        <v>120.00233206849857</v>
      </c>
      <c r="L56" s="375">
        <v>29.484124999999999</v>
      </c>
      <c r="M56" s="901">
        <f t="shared" si="4"/>
        <v>38.78311227026753</v>
      </c>
      <c r="N56" s="381">
        <v>20.47533</v>
      </c>
      <c r="O56" s="412">
        <f t="shared" si="5"/>
        <v>93.131652466384324</v>
      </c>
      <c r="P56" s="905">
        <v>7.6734390000000001</v>
      </c>
      <c r="Q56" s="904">
        <f t="shared" si="6"/>
        <v>174.56090423426448</v>
      </c>
      <c r="R56" s="906">
        <v>18.128737999999998</v>
      </c>
      <c r="S56" s="916">
        <f t="shared" si="7"/>
        <v>86.588991618910839</v>
      </c>
      <c r="T56" s="409">
        <v>7.2335450000000003</v>
      </c>
      <c r="U56" s="376">
        <f t="shared" si="8"/>
        <v>130.53538030881481</v>
      </c>
      <c r="V56" s="910">
        <v>6.0926489999999998</v>
      </c>
      <c r="W56" s="909">
        <f t="shared" si="9"/>
        <v>88.256693003722248</v>
      </c>
      <c r="X56" s="913">
        <v>6.7961850000000004</v>
      </c>
      <c r="Y56" s="912">
        <f t="shared" si="10"/>
        <v>140.29837158403615</v>
      </c>
    </row>
    <row r="57" spans="2:25">
      <c r="B57" s="369">
        <v>52</v>
      </c>
      <c r="C57" s="370">
        <v>38108</v>
      </c>
      <c r="D57" s="352">
        <v>5.0148429999999999</v>
      </c>
      <c r="E57" s="371">
        <f t="shared" si="0"/>
        <v>136.07367799536982</v>
      </c>
      <c r="F57" s="361">
        <v>63.711261999999998</v>
      </c>
      <c r="G57" s="372">
        <f t="shared" si="1"/>
        <v>100.61822841167805</v>
      </c>
      <c r="H57" s="361">
        <v>76.040306000000001</v>
      </c>
      <c r="I57" s="359">
        <f t="shared" si="2"/>
        <v>85.745130188977498</v>
      </c>
      <c r="J57" s="361">
        <v>17.747199999999999</v>
      </c>
      <c r="K57" s="360">
        <f t="shared" si="3"/>
        <v>122.30403681470592</v>
      </c>
      <c r="L57" s="375">
        <v>30.993497999999999</v>
      </c>
      <c r="M57" s="901">
        <f t="shared" si="4"/>
        <v>40.768525862046516</v>
      </c>
      <c r="N57" s="381">
        <v>20.792180999999999</v>
      </c>
      <c r="O57" s="412">
        <f t="shared" si="5"/>
        <v>94.57284326602597</v>
      </c>
      <c r="P57" s="905">
        <v>7.8053970000000001</v>
      </c>
      <c r="Q57" s="904">
        <f t="shared" si="6"/>
        <v>177.56277963862297</v>
      </c>
      <c r="R57" s="906">
        <v>18.372601</v>
      </c>
      <c r="S57" s="916">
        <f t="shared" si="7"/>
        <v>87.753763886189589</v>
      </c>
      <c r="T57" s="409">
        <v>7.289066</v>
      </c>
      <c r="U57" s="376">
        <f t="shared" si="8"/>
        <v>131.53730327329845</v>
      </c>
      <c r="V57" s="910">
        <v>6.120908</v>
      </c>
      <c r="W57" s="909">
        <f t="shared" si="9"/>
        <v>88.666046289557727</v>
      </c>
      <c r="X57" s="913">
        <v>6.8049429999999997</v>
      </c>
      <c r="Y57" s="912">
        <f t="shared" si="10"/>
        <v>140.47916906649621</v>
      </c>
    </row>
    <row r="58" spans="2:25">
      <c r="B58" s="369">
        <v>53</v>
      </c>
      <c r="C58" s="370">
        <v>38139</v>
      </c>
      <c r="D58" s="352">
        <v>5.0432819999999996</v>
      </c>
      <c r="E58" s="371">
        <f t="shared" si="0"/>
        <v>136.84534708421472</v>
      </c>
      <c r="F58" s="361">
        <v>65.433891000000003</v>
      </c>
      <c r="G58" s="372">
        <f t="shared" si="1"/>
        <v>103.33875022759469</v>
      </c>
      <c r="H58" s="361">
        <v>77.165497000000002</v>
      </c>
      <c r="I58" s="359">
        <f t="shared" si="2"/>
        <v>87.013926355874389</v>
      </c>
      <c r="J58" s="361">
        <v>18.468321</v>
      </c>
      <c r="K58" s="360">
        <f t="shared" si="3"/>
        <v>127.2736100055111</v>
      </c>
      <c r="L58" s="375">
        <v>32.002589999999998</v>
      </c>
      <c r="M58" s="901">
        <f t="shared" si="4"/>
        <v>42.09587501441338</v>
      </c>
      <c r="N58" s="381">
        <v>21.358022999999999</v>
      </c>
      <c r="O58" s="412">
        <f t="shared" si="5"/>
        <v>97.14656493473089</v>
      </c>
      <c r="P58" s="905">
        <v>8.1946779999999997</v>
      </c>
      <c r="Q58" s="904">
        <f t="shared" si="6"/>
        <v>186.41842355020142</v>
      </c>
      <c r="R58" s="906">
        <v>18.693080999999999</v>
      </c>
      <c r="S58" s="916">
        <f t="shared" si="7"/>
        <v>89.284484890267677</v>
      </c>
      <c r="T58" s="409">
        <v>7.4133259999999996</v>
      </c>
      <c r="U58" s="376">
        <f t="shared" si="8"/>
        <v>133.77967908725594</v>
      </c>
      <c r="V58" s="910">
        <v>6.2678560000000001</v>
      </c>
      <c r="W58" s="909">
        <f t="shared" si="9"/>
        <v>90.794700758822415</v>
      </c>
      <c r="X58" s="913">
        <v>7.0195129999999999</v>
      </c>
      <c r="Y58" s="912">
        <f t="shared" si="10"/>
        <v>144.9086867430731</v>
      </c>
    </row>
    <row r="59" spans="2:25">
      <c r="B59" s="369">
        <v>54</v>
      </c>
      <c r="C59" s="370">
        <v>38169</v>
      </c>
      <c r="D59" s="352">
        <v>5.0915249999999999</v>
      </c>
      <c r="E59" s="371">
        <f t="shared" si="0"/>
        <v>138.15438157393467</v>
      </c>
      <c r="F59" s="361">
        <v>63.690925999999997</v>
      </c>
      <c r="G59" s="372">
        <f t="shared" si="1"/>
        <v>100.58611207574704</v>
      </c>
      <c r="H59" s="361">
        <v>74.951920000000001</v>
      </c>
      <c r="I59" s="359">
        <f t="shared" si="2"/>
        <v>84.517836347394848</v>
      </c>
      <c r="J59" s="361">
        <v>17.382843000000001</v>
      </c>
      <c r="K59" s="360">
        <f t="shared" si="3"/>
        <v>119.79308680897569</v>
      </c>
      <c r="L59" s="375">
        <v>29.585882000000002</v>
      </c>
      <c r="M59" s="901">
        <f t="shared" si="4"/>
        <v>38.916962372832408</v>
      </c>
      <c r="N59" s="381">
        <v>20.158459000000001</v>
      </c>
      <c r="O59" s="412">
        <f t="shared" si="5"/>
        <v>91.690370697119775</v>
      </c>
      <c r="P59" s="905">
        <v>7.9043669999999997</v>
      </c>
      <c r="Q59" s="904">
        <f t="shared" si="6"/>
        <v>179.81422031496967</v>
      </c>
      <c r="R59" s="906">
        <v>18.043479999999999</v>
      </c>
      <c r="S59" s="916">
        <f t="shared" si="7"/>
        <v>86.181770540011399</v>
      </c>
      <c r="T59" s="409">
        <v>7.3325079999999998</v>
      </c>
      <c r="U59" s="376">
        <f t="shared" si="8"/>
        <v>132.32125056212786</v>
      </c>
      <c r="V59" s="910">
        <v>6.0587390000000001</v>
      </c>
      <c r="W59" s="909">
        <f t="shared" si="9"/>
        <v>87.765480649333199</v>
      </c>
      <c r="X59" s="913">
        <v>6.7961850000000004</v>
      </c>
      <c r="Y59" s="912">
        <f t="shared" si="10"/>
        <v>140.29837158403615</v>
      </c>
    </row>
    <row r="60" spans="2:25">
      <c r="B60" s="369">
        <v>55</v>
      </c>
      <c r="C60" s="370">
        <v>38200</v>
      </c>
      <c r="D60" s="352">
        <v>5.1907839999999998</v>
      </c>
      <c r="E60" s="371">
        <f t="shared" si="0"/>
        <v>140.8476936485385</v>
      </c>
      <c r="F60" s="361">
        <v>63.831935999999999</v>
      </c>
      <c r="G60" s="372">
        <f t="shared" si="1"/>
        <v>100.80880702704673</v>
      </c>
      <c r="H60" s="361">
        <v>75.134490999999997</v>
      </c>
      <c r="I60" s="359">
        <f t="shared" si="2"/>
        <v>84.723708403771511</v>
      </c>
      <c r="J60" s="361">
        <v>17.322113000000002</v>
      </c>
      <c r="K60" s="360">
        <f t="shared" si="3"/>
        <v>119.37456872410839</v>
      </c>
      <c r="L60" s="375">
        <v>28.848129</v>
      </c>
      <c r="M60" s="901">
        <f t="shared" si="4"/>
        <v>37.946529727240019</v>
      </c>
      <c r="N60" s="381">
        <v>20.166008000000001</v>
      </c>
      <c r="O60" s="412">
        <f t="shared" si="5"/>
        <v>91.724707181292132</v>
      </c>
      <c r="P60" s="905">
        <v>8.0165330000000008</v>
      </c>
      <c r="Q60" s="904">
        <f t="shared" si="6"/>
        <v>182.36585308149594</v>
      </c>
      <c r="R60" s="906">
        <v>18.099405000000001</v>
      </c>
      <c r="S60" s="916">
        <f t="shared" si="7"/>
        <v>86.448887277882946</v>
      </c>
      <c r="T60" s="409">
        <v>7.4045810000000003</v>
      </c>
      <c r="U60" s="376">
        <f t="shared" si="8"/>
        <v>133.62186823506653</v>
      </c>
      <c r="V60" s="910">
        <v>6.1039529999999997</v>
      </c>
      <c r="W60" s="909">
        <f t="shared" si="9"/>
        <v>88.420440112363181</v>
      </c>
      <c r="X60" s="913">
        <v>6.8093209999999997</v>
      </c>
      <c r="Y60" s="912">
        <f t="shared" si="10"/>
        <v>140.56954716403106</v>
      </c>
    </row>
    <row r="61" spans="2:25">
      <c r="B61" s="369">
        <v>56</v>
      </c>
      <c r="C61" s="370">
        <v>38231</v>
      </c>
      <c r="D61" s="352">
        <v>5.1994300000000004</v>
      </c>
      <c r="E61" s="371">
        <f t="shared" si="0"/>
        <v>141.08229581254403</v>
      </c>
      <c r="F61" s="361">
        <v>63.378371999999999</v>
      </c>
      <c r="G61" s="372">
        <f t="shared" si="1"/>
        <v>100.09250029070684</v>
      </c>
      <c r="H61" s="361">
        <v>75.574059000000005</v>
      </c>
      <c r="I61" s="359">
        <f t="shared" si="2"/>
        <v>85.21937731108639</v>
      </c>
      <c r="J61" s="361">
        <v>18.050825</v>
      </c>
      <c r="K61" s="360">
        <f t="shared" si="3"/>
        <v>124.3964549526581</v>
      </c>
      <c r="L61" s="375">
        <v>29.797861000000001</v>
      </c>
      <c r="M61" s="901">
        <f t="shared" si="4"/>
        <v>39.195797351178861</v>
      </c>
      <c r="N61" s="381">
        <v>20.973255000000002</v>
      </c>
      <c r="O61" s="412">
        <f t="shared" si="5"/>
        <v>95.39645494108558</v>
      </c>
      <c r="P61" s="905">
        <v>8.2870489999999997</v>
      </c>
      <c r="Q61" s="904">
        <f t="shared" si="6"/>
        <v>188.51974543273977</v>
      </c>
      <c r="R61" s="906">
        <v>18.351074000000001</v>
      </c>
      <c r="S61" s="916">
        <f t="shared" si="7"/>
        <v>87.650943644505901</v>
      </c>
      <c r="T61" s="409">
        <v>7.5246979999999999</v>
      </c>
      <c r="U61" s="376">
        <f t="shared" si="8"/>
        <v>135.78948014272092</v>
      </c>
      <c r="V61" s="910">
        <v>6.2848090000000001</v>
      </c>
      <c r="W61" s="909">
        <f t="shared" si="9"/>
        <v>91.040277964483224</v>
      </c>
      <c r="X61" s="913">
        <v>7.0414089999999998</v>
      </c>
      <c r="Y61" s="912">
        <f t="shared" si="10"/>
        <v>145.3607010929185</v>
      </c>
    </row>
    <row r="62" spans="2:25">
      <c r="B62" s="369">
        <v>57</v>
      </c>
      <c r="C62" s="370">
        <v>38261</v>
      </c>
      <c r="D62" s="352">
        <v>5.2435109999999998</v>
      </c>
      <c r="E62" s="371">
        <f t="shared" si="0"/>
        <v>142.27839782405542</v>
      </c>
      <c r="F62" s="361">
        <v>63.138064999999997</v>
      </c>
      <c r="G62" s="372">
        <f t="shared" si="1"/>
        <v>99.712987095458487</v>
      </c>
      <c r="H62" s="361">
        <v>76.866446999999994</v>
      </c>
      <c r="I62" s="359">
        <f t="shared" si="2"/>
        <v>86.676709391189704</v>
      </c>
      <c r="J62" s="361">
        <v>18.453137999999999</v>
      </c>
      <c r="K62" s="360">
        <f t="shared" si="3"/>
        <v>127.16897703856658</v>
      </c>
      <c r="L62" s="375">
        <v>31.290299999999998</v>
      </c>
      <c r="M62" s="901">
        <f t="shared" si="4"/>
        <v>41.15893613496592</v>
      </c>
      <c r="N62" s="381">
        <v>21.448537999999999</v>
      </c>
      <c r="O62" s="412">
        <f t="shared" si="5"/>
        <v>97.558270705675469</v>
      </c>
      <c r="P62" s="905">
        <v>8.4124130000000008</v>
      </c>
      <c r="Q62" s="904">
        <f t="shared" si="6"/>
        <v>191.37161578688276</v>
      </c>
      <c r="R62" s="906">
        <v>18.723120000000002</v>
      </c>
      <c r="S62" s="916">
        <f t="shared" si="7"/>
        <v>89.427961326368234</v>
      </c>
      <c r="T62" s="409">
        <v>7.6047760000000002</v>
      </c>
      <c r="U62" s="376">
        <f t="shared" si="8"/>
        <v>137.23455474782384</v>
      </c>
      <c r="V62" s="910">
        <v>6.4882759999999999</v>
      </c>
      <c r="W62" s="909">
        <f t="shared" si="9"/>
        <v>93.987653491185696</v>
      </c>
      <c r="X62" s="913">
        <v>7.2691160000000004</v>
      </c>
      <c r="Y62" s="912">
        <f t="shared" si="10"/>
        <v>150.06141499318554</v>
      </c>
    </row>
    <row r="63" spans="2:25">
      <c r="B63" s="369">
        <v>58</v>
      </c>
      <c r="C63" s="370">
        <v>38292</v>
      </c>
      <c r="D63" s="352">
        <v>5.2013059999999998</v>
      </c>
      <c r="E63" s="371">
        <f t="shared" si="0"/>
        <v>141.13319954371153</v>
      </c>
      <c r="F63" s="361">
        <v>65.679398000000006</v>
      </c>
      <c r="G63" s="372">
        <f t="shared" si="1"/>
        <v>103.72647570386395</v>
      </c>
      <c r="H63" s="361">
        <v>80.051085999999998</v>
      </c>
      <c r="I63" s="359">
        <f t="shared" si="2"/>
        <v>90.267795487817125</v>
      </c>
      <c r="J63" s="361">
        <v>19.842248999999999</v>
      </c>
      <c r="K63" s="360">
        <f t="shared" si="3"/>
        <v>136.74197350469717</v>
      </c>
      <c r="L63" s="375">
        <v>33.172806000000001</v>
      </c>
      <c r="M63" s="901">
        <f t="shared" si="4"/>
        <v>43.635165005500568</v>
      </c>
      <c r="N63" s="381">
        <v>22.919691</v>
      </c>
      <c r="O63" s="412">
        <f t="shared" si="5"/>
        <v>104.24978238929077</v>
      </c>
      <c r="P63" s="905">
        <v>9.0920009999999998</v>
      </c>
      <c r="Q63" s="904">
        <f t="shared" si="6"/>
        <v>206.83137193881871</v>
      </c>
      <c r="R63" s="906">
        <v>19.599997999999999</v>
      </c>
      <c r="S63" s="916">
        <f t="shared" si="7"/>
        <v>93.616227591389389</v>
      </c>
      <c r="T63" s="409">
        <v>8.0211839999999999</v>
      </c>
      <c r="U63" s="376">
        <f t="shared" si="8"/>
        <v>144.74898600436995</v>
      </c>
      <c r="V63" s="910">
        <v>6.957376</v>
      </c>
      <c r="W63" s="909">
        <f t="shared" si="9"/>
        <v>100.78292672751461</v>
      </c>
      <c r="X63" s="913">
        <v>7.8252459999999999</v>
      </c>
      <c r="Y63" s="912">
        <f t="shared" si="10"/>
        <v>161.54199319831531</v>
      </c>
    </row>
    <row r="64" spans="2:25">
      <c r="B64" s="369">
        <v>59</v>
      </c>
      <c r="C64" s="370">
        <v>38322</v>
      </c>
      <c r="D64" s="352">
        <v>5.2457250000000002</v>
      </c>
      <c r="E64" s="371">
        <f t="shared" si="0"/>
        <v>142.33847290977232</v>
      </c>
      <c r="F64" s="361">
        <v>68.038856999999993</v>
      </c>
      <c r="G64" s="372">
        <f t="shared" si="1"/>
        <v>107.45273346642388</v>
      </c>
      <c r="H64" s="361">
        <v>82.317863000000003</v>
      </c>
      <c r="I64" s="359">
        <f t="shared" si="2"/>
        <v>92.823875272324841</v>
      </c>
      <c r="J64" s="361">
        <v>20.358419000000001</v>
      </c>
      <c r="K64" s="360">
        <f t="shared" si="3"/>
        <v>140.29913602513122</v>
      </c>
      <c r="L64" s="375">
        <v>33.851177</v>
      </c>
      <c r="M64" s="901">
        <f t="shared" si="4"/>
        <v>44.527487184093069</v>
      </c>
      <c r="N64" s="381">
        <v>23.674133000000001</v>
      </c>
      <c r="O64" s="412">
        <f t="shared" si="5"/>
        <v>107.68134760216128</v>
      </c>
      <c r="P64" s="905">
        <v>9.2173639999999999</v>
      </c>
      <c r="Q64" s="904">
        <f t="shared" si="6"/>
        <v>209.68321954424306</v>
      </c>
      <c r="R64" s="906">
        <v>20.182247</v>
      </c>
      <c r="S64" s="916">
        <f t="shared" si="7"/>
        <v>96.397245982251405</v>
      </c>
      <c r="T64" s="409">
        <v>8.2026950000000003</v>
      </c>
      <c r="U64" s="376">
        <f t="shared" si="8"/>
        <v>148.02450408232943</v>
      </c>
      <c r="V64" s="910">
        <v>7.1212809999999998</v>
      </c>
      <c r="W64" s="909">
        <f t="shared" si="9"/>
        <v>103.15721634550756</v>
      </c>
      <c r="X64" s="913">
        <v>7.9084459999999996</v>
      </c>
      <c r="Y64" s="912">
        <f t="shared" si="10"/>
        <v>163.25954863799092</v>
      </c>
    </row>
    <row r="65" spans="2:25">
      <c r="B65" s="369">
        <v>60</v>
      </c>
      <c r="C65" s="370">
        <v>38353</v>
      </c>
      <c r="D65" s="352">
        <v>5.283703</v>
      </c>
      <c r="E65" s="371">
        <f t="shared" si="0"/>
        <v>143.36897498987895</v>
      </c>
      <c r="F65" s="361">
        <v>66.426070999999993</v>
      </c>
      <c r="G65" s="372">
        <f t="shared" si="1"/>
        <v>104.90568503208024</v>
      </c>
      <c r="H65" s="361">
        <v>80.852333000000002</v>
      </c>
      <c r="I65" s="359">
        <f t="shared" si="2"/>
        <v>91.171303534306674</v>
      </c>
      <c r="J65" s="361">
        <v>19.832606999999999</v>
      </c>
      <c r="K65" s="360">
        <f t="shared" si="3"/>
        <v>136.6755260919804</v>
      </c>
      <c r="L65" s="375">
        <v>32.018028000000001</v>
      </c>
      <c r="M65" s="901">
        <f t="shared" si="4"/>
        <v>42.11618199951905</v>
      </c>
      <c r="N65" s="381">
        <v>23.127904999999998</v>
      </c>
      <c r="O65" s="412">
        <f t="shared" si="5"/>
        <v>105.19683984265711</v>
      </c>
      <c r="P65" s="905">
        <v>9.0178659999999997</v>
      </c>
      <c r="Q65" s="904">
        <f t="shared" si="6"/>
        <v>205.14489568802591</v>
      </c>
      <c r="R65" s="906">
        <v>19.768896000000002</v>
      </c>
      <c r="S65" s="916">
        <f t="shared" si="7"/>
        <v>94.422941633285234</v>
      </c>
      <c r="T65" s="409">
        <v>8.1617879999999996</v>
      </c>
      <c r="U65" s="376">
        <f t="shared" si="8"/>
        <v>147.28630299250517</v>
      </c>
      <c r="V65" s="910">
        <v>7.1450449999999996</v>
      </c>
      <c r="W65" s="909">
        <f t="shared" si="9"/>
        <v>103.50145610928524</v>
      </c>
      <c r="X65" s="913">
        <v>7.998297</v>
      </c>
      <c r="Y65" s="912">
        <f t="shared" si="10"/>
        <v>165.11440529436464</v>
      </c>
    </row>
    <row r="66" spans="2:25">
      <c r="B66" s="369">
        <v>61</v>
      </c>
      <c r="C66" s="370">
        <v>38384</v>
      </c>
      <c r="D66" s="352">
        <v>5.2512730000000003</v>
      </c>
      <c r="E66" s="371">
        <f t="shared" si="0"/>
        <v>142.4890133684703</v>
      </c>
      <c r="F66" s="361">
        <v>68.328132999999994</v>
      </c>
      <c r="G66" s="372">
        <f t="shared" si="1"/>
        <v>107.90958265961702</v>
      </c>
      <c r="H66" s="361">
        <v>82.542465000000007</v>
      </c>
      <c r="I66" s="359">
        <f t="shared" si="2"/>
        <v>93.077142634645881</v>
      </c>
      <c r="J66" s="361">
        <v>20.246576000000001</v>
      </c>
      <c r="K66" s="360">
        <f t="shared" si="3"/>
        <v>139.52837498172903</v>
      </c>
      <c r="L66" s="375">
        <v>31.863938999999998</v>
      </c>
      <c r="M66" s="901">
        <f t="shared" si="4"/>
        <v>41.913494926844741</v>
      </c>
      <c r="N66" s="381">
        <v>23.554918000000001</v>
      </c>
      <c r="O66" s="412">
        <f t="shared" si="5"/>
        <v>107.13910042232193</v>
      </c>
      <c r="P66" s="905">
        <v>9.2257130000000007</v>
      </c>
      <c r="Q66" s="904">
        <f t="shared" si="6"/>
        <v>209.87314859553962</v>
      </c>
      <c r="R66" s="906">
        <v>20.178394000000001</v>
      </c>
      <c r="S66" s="916">
        <f t="shared" si="7"/>
        <v>96.378842749510795</v>
      </c>
      <c r="T66" s="409">
        <v>8.3828870000000002</v>
      </c>
      <c r="U66" s="376">
        <f t="shared" si="8"/>
        <v>151.27621970013593</v>
      </c>
      <c r="V66" s="910">
        <v>7.4795170000000004</v>
      </c>
      <c r="W66" s="909">
        <f t="shared" si="9"/>
        <v>108.34653952412519</v>
      </c>
      <c r="X66" s="913">
        <v>8.2996949999999998</v>
      </c>
      <c r="Y66" s="912">
        <f t="shared" si="10"/>
        <v>171.33637373676066</v>
      </c>
    </row>
    <row r="67" spans="2:25">
      <c r="B67" s="369">
        <v>62</v>
      </c>
      <c r="C67" s="370">
        <v>38412</v>
      </c>
      <c r="D67" s="352">
        <v>5.2233000000000001</v>
      </c>
      <c r="E67" s="371">
        <f t="shared" si="0"/>
        <v>141.72998880986208</v>
      </c>
      <c r="F67" s="361">
        <v>66.756309999999999</v>
      </c>
      <c r="G67" s="372">
        <f t="shared" si="1"/>
        <v>105.42722646901559</v>
      </c>
      <c r="H67" s="361">
        <v>80.715491999999998</v>
      </c>
      <c r="I67" s="359">
        <f t="shared" si="2"/>
        <v>91.016997877512111</v>
      </c>
      <c r="J67" s="361">
        <v>19.786604000000001</v>
      </c>
      <c r="K67" s="360">
        <f t="shared" si="3"/>
        <v>136.35849847040703</v>
      </c>
      <c r="L67" s="375">
        <v>31.307486000000001</v>
      </c>
      <c r="M67" s="901">
        <f t="shared" si="4"/>
        <v>41.18154242114457</v>
      </c>
      <c r="N67" s="381">
        <v>23.143149999999999</v>
      </c>
      <c r="O67" s="412">
        <f t="shared" si="5"/>
        <v>105.2661814377303</v>
      </c>
      <c r="P67" s="905">
        <v>9.0513890000000004</v>
      </c>
      <c r="Q67" s="904">
        <f t="shared" si="6"/>
        <v>205.90750098046979</v>
      </c>
      <c r="R67" s="906">
        <v>19.75478</v>
      </c>
      <c r="S67" s="916">
        <f t="shared" si="7"/>
        <v>94.355518837186992</v>
      </c>
      <c r="T67" s="409">
        <v>8.3127829999999996</v>
      </c>
      <c r="U67" s="376">
        <f t="shared" si="8"/>
        <v>150.01113428196692</v>
      </c>
      <c r="V67" s="910">
        <v>7.2603790000000004</v>
      </c>
      <c r="W67" s="909">
        <f t="shared" si="9"/>
        <v>105.17215754488269</v>
      </c>
      <c r="X67" s="913">
        <v>8.1017620000000008</v>
      </c>
      <c r="Y67" s="912">
        <f t="shared" si="10"/>
        <v>167.25030521703337</v>
      </c>
    </row>
    <row r="68" spans="2:25">
      <c r="B68" s="369">
        <v>63</v>
      </c>
      <c r="C68" s="370">
        <v>38443</v>
      </c>
      <c r="D68" s="352">
        <v>5.2959820000000004</v>
      </c>
      <c r="E68" s="371">
        <f t="shared" si="0"/>
        <v>143.7021556481977</v>
      </c>
      <c r="F68" s="361">
        <v>64.881432000000004</v>
      </c>
      <c r="G68" s="372">
        <f t="shared" si="1"/>
        <v>102.46626011980044</v>
      </c>
      <c r="H68" s="361">
        <v>79.514358999999999</v>
      </c>
      <c r="I68" s="359">
        <f t="shared" si="2"/>
        <v>89.662567432962391</v>
      </c>
      <c r="J68" s="361">
        <v>18.875757</v>
      </c>
      <c r="K68" s="360">
        <f t="shared" si="3"/>
        <v>130.08143701730091</v>
      </c>
      <c r="L68" s="375">
        <v>29.946278</v>
      </c>
      <c r="M68" s="901">
        <f t="shared" si="4"/>
        <v>39.391023533872641</v>
      </c>
      <c r="N68" s="381">
        <v>22.342478</v>
      </c>
      <c r="O68" s="412">
        <f t="shared" si="5"/>
        <v>101.62433994147287</v>
      </c>
      <c r="P68" s="905">
        <v>8.7040120000000005</v>
      </c>
      <c r="Q68" s="904">
        <f t="shared" si="6"/>
        <v>198.00511937162582</v>
      </c>
      <c r="R68" s="906">
        <v>19.365213000000001</v>
      </c>
      <c r="S68" s="916">
        <f t="shared" si="7"/>
        <v>92.494814926191964</v>
      </c>
      <c r="T68" s="409">
        <v>8.234591</v>
      </c>
      <c r="U68" s="376">
        <f t="shared" si="8"/>
        <v>148.60009412709033</v>
      </c>
      <c r="V68" s="910">
        <v>7.1104450000000003</v>
      </c>
      <c r="W68" s="909">
        <f t="shared" si="9"/>
        <v>103.0002485757594</v>
      </c>
      <c r="X68" s="913">
        <v>7.8498469999999996</v>
      </c>
      <c r="Y68" s="912">
        <f t="shared" si="10"/>
        <v>162.04984874364533</v>
      </c>
    </row>
    <row r="69" spans="2:25">
      <c r="B69" s="369">
        <v>64</v>
      </c>
      <c r="C69" s="370">
        <v>38473</v>
      </c>
      <c r="D69" s="352">
        <v>5.3516649999999997</v>
      </c>
      <c r="E69" s="371">
        <f t="shared" si="0"/>
        <v>145.21306847474403</v>
      </c>
      <c r="F69" s="361">
        <v>66.680892999999998</v>
      </c>
      <c r="G69" s="372">
        <f t="shared" si="1"/>
        <v>105.30812154637061</v>
      </c>
      <c r="H69" s="361">
        <v>82.076721000000006</v>
      </c>
      <c r="I69" s="359">
        <f t="shared" si="2"/>
        <v>92.551956953321351</v>
      </c>
      <c r="J69" s="361">
        <v>20.041117</v>
      </c>
      <c r="K69" s="360">
        <f t="shared" si="3"/>
        <v>138.11246345202787</v>
      </c>
      <c r="L69" s="375">
        <v>32.600174000000003</v>
      </c>
      <c r="M69" s="901">
        <f t="shared" si="4"/>
        <v>42.881930810979021</v>
      </c>
      <c r="N69" s="381">
        <v>23.684559</v>
      </c>
      <c r="O69" s="412">
        <f t="shared" si="5"/>
        <v>107.72877006659112</v>
      </c>
      <c r="P69" s="905">
        <v>9.1734089999999995</v>
      </c>
      <c r="Q69" s="904">
        <f t="shared" si="6"/>
        <v>208.68329961973245</v>
      </c>
      <c r="R69" s="906">
        <v>20.095043</v>
      </c>
      <c r="S69" s="916">
        <f t="shared" si="7"/>
        <v>95.980730148378385</v>
      </c>
      <c r="T69" s="409">
        <v>8.38828</v>
      </c>
      <c r="U69" s="376">
        <f t="shared" si="8"/>
        <v>151.37354090377886</v>
      </c>
      <c r="V69" s="910">
        <v>7.1162099999999997</v>
      </c>
      <c r="W69" s="909">
        <f t="shared" si="9"/>
        <v>103.08375902173559</v>
      </c>
      <c r="X69" s="913">
        <v>7.9668070000000002</v>
      </c>
      <c r="Y69" s="912">
        <f t="shared" si="10"/>
        <v>164.46433533288166</v>
      </c>
    </row>
    <row r="70" spans="2:25">
      <c r="B70" s="369">
        <v>65</v>
      </c>
      <c r="C70" s="370">
        <v>38504</v>
      </c>
      <c r="D70" s="352">
        <v>5.382028</v>
      </c>
      <c r="E70" s="371">
        <f t="shared" si="0"/>
        <v>146.03694373563923</v>
      </c>
      <c r="F70" s="361">
        <v>65.692054999999996</v>
      </c>
      <c r="G70" s="372">
        <f t="shared" si="1"/>
        <v>103.74646471172579</v>
      </c>
      <c r="H70" s="361">
        <v>81.870627999999996</v>
      </c>
      <c r="I70" s="359">
        <f t="shared" si="2"/>
        <v>92.319560845972219</v>
      </c>
      <c r="J70" s="361">
        <v>20.746471</v>
      </c>
      <c r="K70" s="360">
        <f t="shared" si="3"/>
        <v>142.97337906595004</v>
      </c>
      <c r="L70" s="375">
        <v>31.487261</v>
      </c>
      <c r="M70" s="901">
        <f t="shared" si="4"/>
        <v>41.418016591851256</v>
      </c>
      <c r="N70" s="381">
        <v>24.424220999999999</v>
      </c>
      <c r="O70" s="412">
        <f t="shared" si="5"/>
        <v>111.09310872812139</v>
      </c>
      <c r="P70" s="905">
        <v>9.52881</v>
      </c>
      <c r="Q70" s="904">
        <f t="shared" si="6"/>
        <v>216.76821694633941</v>
      </c>
      <c r="R70" s="906">
        <v>20.194241000000002</v>
      </c>
      <c r="S70" s="916">
        <f t="shared" si="7"/>
        <v>96.454533387777232</v>
      </c>
      <c r="T70" s="409">
        <v>8.4314219999999995</v>
      </c>
      <c r="U70" s="376">
        <f t="shared" si="8"/>
        <v>152.1520744412467</v>
      </c>
      <c r="V70" s="910">
        <v>7.2084799999999998</v>
      </c>
      <c r="W70" s="909">
        <f t="shared" si="9"/>
        <v>104.42036073036076</v>
      </c>
      <c r="X70" s="913">
        <v>8.092765</v>
      </c>
      <c r="Y70" s="912">
        <f t="shared" si="10"/>
        <v>167.06457389142324</v>
      </c>
    </row>
    <row r="71" spans="2:25">
      <c r="B71" s="369">
        <v>66</v>
      </c>
      <c r="C71" s="370">
        <v>38534</v>
      </c>
      <c r="D71" s="352">
        <v>5.3280529999999997</v>
      </c>
      <c r="E71" s="371">
        <f t="shared" ref="E71:E134" si="11">(D71/$D$5)*100</f>
        <v>144.57237609717075</v>
      </c>
      <c r="F71" s="361">
        <v>68.246230999999995</v>
      </c>
      <c r="G71" s="372">
        <f t="shared" ref="G71:G134" si="12">(F71/$F$5)*100</f>
        <v>107.78023607496807</v>
      </c>
      <c r="H71" s="361">
        <v>85.346207000000007</v>
      </c>
      <c r="I71" s="359">
        <f t="shared" ref="I71:I134" si="13">(H71/$H$5)*100</f>
        <v>96.23871884932214</v>
      </c>
      <c r="J71" s="361">
        <v>22.042162000000001</v>
      </c>
      <c r="K71" s="360">
        <f t="shared" ref="K71:K134" si="14">(J71/$J$5)*100</f>
        <v>151.90257577103498</v>
      </c>
      <c r="L71" s="375">
        <v>33.915646000000002</v>
      </c>
      <c r="M71" s="901">
        <f t="shared" ref="M71:M134" si="15">(L71/$L$5)*100</f>
        <v>44.61228903814002</v>
      </c>
      <c r="N71" s="381">
        <v>25.796797000000002</v>
      </c>
      <c r="O71" s="412">
        <f t="shared" ref="O71:O134" si="16">(N71/$N$5)*100</f>
        <v>117.33624478579179</v>
      </c>
      <c r="P71" s="905">
        <v>10.071977</v>
      </c>
      <c r="Q71" s="904">
        <f t="shared" ref="Q71:Q134" si="17">(P71/$P$5)*100</f>
        <v>229.12457016296273</v>
      </c>
      <c r="R71" s="906">
        <v>21.089338000000001</v>
      </c>
      <c r="S71" s="916">
        <f t="shared" ref="S71:S134" si="18">(R71/$R$5)*100</f>
        <v>100.72981976629471</v>
      </c>
      <c r="T71" s="409">
        <v>8.7351960000000002</v>
      </c>
      <c r="U71" s="376">
        <f t="shared" ref="U71:U134" si="19">(T71/$T$5)*100</f>
        <v>157.6339307949336</v>
      </c>
      <c r="V71" s="910">
        <v>7.4737520000000002</v>
      </c>
      <c r="W71" s="909">
        <f t="shared" ref="W71:W134" si="20">(V71/$V$5)*100</f>
        <v>108.26302907814897</v>
      </c>
      <c r="X71" s="913">
        <v>8.4706379999999992</v>
      </c>
      <c r="Y71" s="912">
        <f t="shared" ref="Y71:Y134" si="21">(X71/$X$5)*100</f>
        <v>174.86526892335283</v>
      </c>
    </row>
    <row r="72" spans="2:25">
      <c r="B72" s="369">
        <v>67</v>
      </c>
      <c r="C72" s="370">
        <v>38565</v>
      </c>
      <c r="D72" s="352">
        <v>5.4006169999999996</v>
      </c>
      <c r="E72" s="371">
        <f t="shared" si="11"/>
        <v>146.54134110166962</v>
      </c>
      <c r="F72" s="361">
        <v>67.191947999999996</v>
      </c>
      <c r="G72" s="372">
        <f t="shared" si="12"/>
        <v>106.1152229458207</v>
      </c>
      <c r="H72" s="361">
        <v>84.546097000000003</v>
      </c>
      <c r="I72" s="359">
        <f t="shared" si="13"/>
        <v>95.336492915151084</v>
      </c>
      <c r="J72" s="361">
        <v>21.674154000000001</v>
      </c>
      <c r="K72" s="360">
        <f t="shared" si="14"/>
        <v>149.366465061734</v>
      </c>
      <c r="L72" s="375">
        <v>33.401539</v>
      </c>
      <c r="M72" s="901">
        <f t="shared" si="15"/>
        <v>43.936038021705563</v>
      </c>
      <c r="N72" s="381">
        <v>25.514654</v>
      </c>
      <c r="O72" s="412">
        <f t="shared" si="16"/>
        <v>116.05292266977104</v>
      </c>
      <c r="P72" s="905">
        <v>9.8573939999999993</v>
      </c>
      <c r="Q72" s="904">
        <f t="shared" si="17"/>
        <v>224.24308188719729</v>
      </c>
      <c r="R72" s="906">
        <v>20.897414999999999</v>
      </c>
      <c r="S72" s="916">
        <f t="shared" si="18"/>
        <v>99.813130527447726</v>
      </c>
      <c r="T72" s="409">
        <v>8.7242990000000002</v>
      </c>
      <c r="U72" s="376">
        <f t="shared" si="19"/>
        <v>157.43728529964392</v>
      </c>
      <c r="V72" s="910">
        <v>7.6871260000000001</v>
      </c>
      <c r="W72" s="909">
        <f t="shared" si="20"/>
        <v>111.35391509718211</v>
      </c>
      <c r="X72" s="913">
        <v>8.5336169999999996</v>
      </c>
      <c r="Y72" s="912">
        <f t="shared" si="21"/>
        <v>176.16538820262363</v>
      </c>
    </row>
    <row r="73" spans="2:25">
      <c r="B73" s="369">
        <v>68</v>
      </c>
      <c r="C73" s="370">
        <v>38596</v>
      </c>
      <c r="D73" s="352">
        <v>5.3414989999999998</v>
      </c>
      <c r="E73" s="371">
        <f t="shared" si="11"/>
        <v>144.93722234945139</v>
      </c>
      <c r="F73" s="361">
        <v>67.941338000000002</v>
      </c>
      <c r="G73" s="372">
        <f t="shared" si="12"/>
        <v>107.29872319087042</v>
      </c>
      <c r="H73" s="361">
        <v>84.863388</v>
      </c>
      <c r="I73" s="359">
        <f t="shared" si="13"/>
        <v>95.694278930672766</v>
      </c>
      <c r="J73" s="361">
        <v>21.827494000000002</v>
      </c>
      <c r="K73" s="360">
        <f t="shared" si="14"/>
        <v>150.42320082879399</v>
      </c>
      <c r="L73" s="375">
        <v>33.812823999999999</v>
      </c>
      <c r="M73" s="901">
        <f t="shared" si="15"/>
        <v>44.477038045619345</v>
      </c>
      <c r="N73" s="381">
        <v>25.758675</v>
      </c>
      <c r="O73" s="412">
        <f t="shared" si="16"/>
        <v>117.1628475875379</v>
      </c>
      <c r="P73" s="905">
        <v>9.9110359999999993</v>
      </c>
      <c r="Q73" s="904">
        <f t="shared" si="17"/>
        <v>225.46336864844406</v>
      </c>
      <c r="R73" s="906">
        <v>20.975605000000002</v>
      </c>
      <c r="S73" s="916">
        <f t="shared" si="18"/>
        <v>100.18659244491175</v>
      </c>
      <c r="T73" s="409">
        <v>8.8604900000000004</v>
      </c>
      <c r="U73" s="376">
        <f t="shared" si="19"/>
        <v>159.89496600525061</v>
      </c>
      <c r="V73" s="910">
        <v>8.0504280000000001</v>
      </c>
      <c r="W73" s="909">
        <f t="shared" si="20"/>
        <v>116.61662317073736</v>
      </c>
      <c r="X73" s="913">
        <v>8.8710020000000007</v>
      </c>
      <c r="Y73" s="912">
        <f t="shared" si="21"/>
        <v>183.13026130376497</v>
      </c>
    </row>
    <row r="74" spans="2:25">
      <c r="B74" s="369">
        <v>69</v>
      </c>
      <c r="C74" s="370">
        <v>38626</v>
      </c>
      <c r="D74" s="352">
        <v>5.2974500000000004</v>
      </c>
      <c r="E74" s="371">
        <f t="shared" si="11"/>
        <v>143.74198863186183</v>
      </c>
      <c r="F74" s="361">
        <v>66.857322999999994</v>
      </c>
      <c r="G74" s="372">
        <f t="shared" si="12"/>
        <v>105.58675476570116</v>
      </c>
      <c r="H74" s="361">
        <v>83.209000000000003</v>
      </c>
      <c r="I74" s="359">
        <f t="shared" si="13"/>
        <v>93.82874574300935</v>
      </c>
      <c r="J74" s="361">
        <v>21.122150000000001</v>
      </c>
      <c r="K74" s="360">
        <f t="shared" si="14"/>
        <v>145.56235412942553</v>
      </c>
      <c r="L74" s="375">
        <v>33.307259000000002</v>
      </c>
      <c r="M74" s="901">
        <f t="shared" si="15"/>
        <v>43.812023087403098</v>
      </c>
      <c r="N74" s="381">
        <v>25.125751000000001</v>
      </c>
      <c r="O74" s="412">
        <f t="shared" si="16"/>
        <v>114.28400470658634</v>
      </c>
      <c r="P74" s="905">
        <v>9.6159839999999992</v>
      </c>
      <c r="Q74" s="904">
        <f t="shared" si="17"/>
        <v>218.75131373849709</v>
      </c>
      <c r="R74" s="906">
        <v>20.676694999999999</v>
      </c>
      <c r="S74" s="916">
        <f t="shared" si="18"/>
        <v>98.758897065078415</v>
      </c>
      <c r="T74" s="409">
        <v>8.6098999999999997</v>
      </c>
      <c r="U74" s="376">
        <f t="shared" si="19"/>
        <v>155.37285949294082</v>
      </c>
      <c r="V74" s="910">
        <v>7.7793910000000004</v>
      </c>
      <c r="W74" s="909">
        <f t="shared" si="20"/>
        <v>112.69044437697298</v>
      </c>
      <c r="X74" s="913">
        <v>8.5111240000000006</v>
      </c>
      <c r="Y74" s="912">
        <f t="shared" si="21"/>
        <v>175.70104956675075</v>
      </c>
    </row>
    <row r="75" spans="2:25">
      <c r="B75" s="369">
        <v>70</v>
      </c>
      <c r="C75" s="370">
        <v>38657</v>
      </c>
      <c r="D75" s="352">
        <v>5.3230009999999996</v>
      </c>
      <c r="E75" s="371">
        <f t="shared" si="11"/>
        <v>144.43529419426122</v>
      </c>
      <c r="F75" s="361">
        <v>69.724022000000005</v>
      </c>
      <c r="G75" s="372">
        <f t="shared" si="12"/>
        <v>110.1140889561545</v>
      </c>
      <c r="H75" s="361">
        <v>86.866241000000002</v>
      </c>
      <c r="I75" s="359">
        <f t="shared" si="13"/>
        <v>97.952750789457568</v>
      </c>
      <c r="J75" s="361">
        <v>22.095835000000001</v>
      </c>
      <c r="K75" s="360">
        <f t="shared" si="14"/>
        <v>152.27246085532747</v>
      </c>
      <c r="L75" s="375">
        <v>35.338085</v>
      </c>
      <c r="M75" s="901">
        <f t="shared" si="15"/>
        <v>46.483350547837418</v>
      </c>
      <c r="N75" s="381">
        <v>26.300084999999999</v>
      </c>
      <c r="O75" s="412">
        <f t="shared" si="16"/>
        <v>119.62544076487987</v>
      </c>
      <c r="P75" s="905">
        <v>9.978097</v>
      </c>
      <c r="Q75" s="904">
        <f t="shared" si="17"/>
        <v>226.98892046411027</v>
      </c>
      <c r="R75" s="906">
        <v>21.497762999999999</v>
      </c>
      <c r="S75" s="916">
        <f t="shared" si="18"/>
        <v>102.68059587117048</v>
      </c>
      <c r="T75" s="409">
        <v>8.8087389999999992</v>
      </c>
      <c r="U75" s="376">
        <f t="shared" si="19"/>
        <v>158.96107584954387</v>
      </c>
      <c r="V75" s="910">
        <v>7.9869979999999998</v>
      </c>
      <c r="W75" s="909">
        <f t="shared" si="20"/>
        <v>115.69779097849617</v>
      </c>
      <c r="X75" s="913">
        <v>8.7855319999999999</v>
      </c>
      <c r="Y75" s="912">
        <f t="shared" si="21"/>
        <v>181.36584467601165</v>
      </c>
    </row>
    <row r="76" spans="2:25">
      <c r="B76" s="369">
        <v>71</v>
      </c>
      <c r="C76" s="370">
        <v>38687</v>
      </c>
      <c r="D76" s="352">
        <v>5.3753440000000001</v>
      </c>
      <c r="E76" s="371">
        <f t="shared" si="11"/>
        <v>145.85557884271617</v>
      </c>
      <c r="F76" s="361">
        <v>69.084648000000001</v>
      </c>
      <c r="G76" s="372">
        <f t="shared" si="12"/>
        <v>109.10433530895021</v>
      </c>
      <c r="H76" s="361">
        <v>86.242821000000006</v>
      </c>
      <c r="I76" s="359">
        <f t="shared" si="13"/>
        <v>97.249765335106403</v>
      </c>
      <c r="J76" s="361">
        <v>21.865835000000001</v>
      </c>
      <c r="K76" s="360">
        <f t="shared" si="14"/>
        <v>150.68742611929122</v>
      </c>
      <c r="L76" s="375">
        <v>34.626854000000002</v>
      </c>
      <c r="M76" s="901">
        <f t="shared" si="15"/>
        <v>45.547804666007977</v>
      </c>
      <c r="N76" s="381">
        <v>26.147559999999999</v>
      </c>
      <c r="O76" s="412">
        <f t="shared" si="16"/>
        <v>118.93168367806194</v>
      </c>
      <c r="P76" s="905">
        <v>9.7635109999999994</v>
      </c>
      <c r="Q76" s="904">
        <f t="shared" si="17"/>
        <v>222.10736394218915</v>
      </c>
      <c r="R76" s="906">
        <v>21.419235</v>
      </c>
      <c r="S76" s="916">
        <f t="shared" si="18"/>
        <v>102.30551955124963</v>
      </c>
      <c r="T76" s="409">
        <v>8.5336350000000003</v>
      </c>
      <c r="U76" s="376">
        <f t="shared" si="19"/>
        <v>153.99659366764331</v>
      </c>
      <c r="V76" s="910">
        <v>8.2292020000000008</v>
      </c>
      <c r="W76" s="909">
        <f t="shared" si="20"/>
        <v>119.20630165624463</v>
      </c>
      <c r="X76" s="913">
        <v>8.7765319999999996</v>
      </c>
      <c r="Y76" s="912">
        <f t="shared" si="21"/>
        <v>181.18005141931596</v>
      </c>
    </row>
    <row r="77" spans="2:25">
      <c r="B77" s="369">
        <v>72</v>
      </c>
      <c r="C77" s="370">
        <v>38718</v>
      </c>
      <c r="D77" s="352">
        <v>5.3694430000000004</v>
      </c>
      <c r="E77" s="371">
        <f t="shared" si="11"/>
        <v>145.69546001669295</v>
      </c>
      <c r="F77" s="361">
        <v>70.094566</v>
      </c>
      <c r="G77" s="372">
        <f t="shared" si="12"/>
        <v>110.69928346742594</v>
      </c>
      <c r="H77" s="361">
        <v>88.781998000000002</v>
      </c>
      <c r="I77" s="359">
        <f t="shared" si="13"/>
        <v>100.11301081491624</v>
      </c>
      <c r="J77" s="361">
        <v>23.818356999999999</v>
      </c>
      <c r="K77" s="360">
        <f t="shared" si="14"/>
        <v>164.14314434918231</v>
      </c>
      <c r="L77" s="375">
        <v>36.076160000000002</v>
      </c>
      <c r="M77" s="901">
        <f t="shared" si="15"/>
        <v>47.454206748890627</v>
      </c>
      <c r="N77" s="381">
        <v>28.214544</v>
      </c>
      <c r="O77" s="412">
        <f t="shared" si="16"/>
        <v>128.33332143147433</v>
      </c>
      <c r="P77" s="905">
        <v>10.638857</v>
      </c>
      <c r="Q77" s="904">
        <f t="shared" si="17"/>
        <v>242.02036374291035</v>
      </c>
      <c r="R77" s="906">
        <v>22.280335999999998</v>
      </c>
      <c r="S77" s="916">
        <f t="shared" si="18"/>
        <v>106.41842952170843</v>
      </c>
      <c r="T77" s="409">
        <v>9.0660340000000001</v>
      </c>
      <c r="U77" s="376">
        <f t="shared" si="19"/>
        <v>163.60417970478451</v>
      </c>
      <c r="V77" s="910">
        <v>8.9740719999999996</v>
      </c>
      <c r="W77" s="909">
        <f t="shared" si="20"/>
        <v>129.99631482090956</v>
      </c>
      <c r="X77" s="913">
        <v>9.5752520000000008</v>
      </c>
      <c r="Y77" s="912">
        <f t="shared" si="21"/>
        <v>197.66858364020189</v>
      </c>
    </row>
    <row r="78" spans="2:25">
      <c r="B78" s="369">
        <v>73</v>
      </c>
      <c r="C78" s="370">
        <v>38749</v>
      </c>
      <c r="D78" s="352">
        <v>5.3904439999999996</v>
      </c>
      <c r="E78" s="371">
        <f t="shared" si="11"/>
        <v>146.26530503708156</v>
      </c>
      <c r="F78" s="361">
        <v>71.228461999999993</v>
      </c>
      <c r="G78" s="372">
        <f t="shared" si="12"/>
        <v>112.49002819828824</v>
      </c>
      <c r="H78" s="361">
        <v>89.290358999999995</v>
      </c>
      <c r="I78" s="359">
        <f t="shared" si="13"/>
        <v>100.6862525918233</v>
      </c>
      <c r="J78" s="361">
        <v>23.779648000000002</v>
      </c>
      <c r="K78" s="360">
        <f t="shared" si="14"/>
        <v>163.87638300310743</v>
      </c>
      <c r="L78" s="375">
        <v>35.303069999999998</v>
      </c>
      <c r="M78" s="901">
        <f t="shared" si="15"/>
        <v>46.437292179948145</v>
      </c>
      <c r="N78" s="381">
        <v>27.97551</v>
      </c>
      <c r="O78" s="412">
        <f t="shared" si="16"/>
        <v>127.24607978918334</v>
      </c>
      <c r="P78" s="905">
        <v>10.652505</v>
      </c>
      <c r="Q78" s="904">
        <f t="shared" si="17"/>
        <v>242.33083825388118</v>
      </c>
      <c r="R78" s="906">
        <v>22.280335999999998</v>
      </c>
      <c r="S78" s="916">
        <f t="shared" si="18"/>
        <v>106.41842952170843</v>
      </c>
      <c r="T78" s="409">
        <v>9.1311160000000005</v>
      </c>
      <c r="U78" s="376">
        <f t="shared" si="19"/>
        <v>164.77863892516103</v>
      </c>
      <c r="V78" s="910">
        <v>8.9093389999999992</v>
      </c>
      <c r="W78" s="909">
        <f t="shared" si="20"/>
        <v>129.05860767444338</v>
      </c>
      <c r="X78" s="913">
        <v>9.5426660000000005</v>
      </c>
      <c r="Y78" s="912">
        <f t="shared" si="21"/>
        <v>196.99588818879238</v>
      </c>
    </row>
    <row r="79" spans="2:25">
      <c r="B79" s="369">
        <v>74</v>
      </c>
      <c r="C79" s="370">
        <v>38777</v>
      </c>
      <c r="D79" s="352">
        <v>5.33535</v>
      </c>
      <c r="E79" s="371">
        <f t="shared" si="11"/>
        <v>144.77037424553399</v>
      </c>
      <c r="F79" s="361">
        <v>72.274856999999997</v>
      </c>
      <c r="G79" s="372">
        <f t="shared" si="12"/>
        <v>114.14258392884085</v>
      </c>
      <c r="H79" s="361">
        <v>90.404488000000001</v>
      </c>
      <c r="I79" s="359">
        <f t="shared" si="13"/>
        <v>101.94257494476486</v>
      </c>
      <c r="J79" s="361">
        <v>24.770788</v>
      </c>
      <c r="K79" s="360">
        <f t="shared" si="14"/>
        <v>170.70678008256377</v>
      </c>
      <c r="L79" s="375">
        <v>36.016005999999997</v>
      </c>
      <c r="M79" s="901">
        <f t="shared" si="15"/>
        <v>47.375080801096487</v>
      </c>
      <c r="N79" s="381">
        <v>29.016479</v>
      </c>
      <c r="O79" s="412">
        <f t="shared" si="16"/>
        <v>131.98090765941936</v>
      </c>
      <c r="P79" s="905">
        <v>11.027834</v>
      </c>
      <c r="Q79" s="904">
        <f t="shared" si="17"/>
        <v>250.8690920440452</v>
      </c>
      <c r="R79" s="906">
        <v>22.596067000000001</v>
      </c>
      <c r="S79" s="916">
        <f t="shared" si="18"/>
        <v>107.92646769363361</v>
      </c>
      <c r="T79" s="409">
        <v>9.1820509999999995</v>
      </c>
      <c r="U79" s="376">
        <f t="shared" si="19"/>
        <v>165.69780367716427</v>
      </c>
      <c r="V79" s="910">
        <v>9.1918009999999999</v>
      </c>
      <c r="W79" s="909">
        <f t="shared" si="20"/>
        <v>133.15028635463938</v>
      </c>
      <c r="X79" s="913">
        <v>9.8592019999999998</v>
      </c>
      <c r="Y79" s="912">
        <f t="shared" si="21"/>
        <v>203.53036088895053</v>
      </c>
    </row>
    <row r="80" spans="2:25">
      <c r="B80" s="369">
        <v>75</v>
      </c>
      <c r="C80" s="370">
        <v>38808</v>
      </c>
      <c r="D80" s="352">
        <v>5.3244920000000002</v>
      </c>
      <c r="E80" s="371">
        <f t="shared" si="11"/>
        <v>144.4757512641817</v>
      </c>
      <c r="F80" s="361">
        <v>74.107185000000001</v>
      </c>
      <c r="G80" s="372">
        <f t="shared" si="12"/>
        <v>117.03635170931761</v>
      </c>
      <c r="H80" s="361">
        <v>91.910499999999999</v>
      </c>
      <c r="I80" s="359">
        <f t="shared" si="13"/>
        <v>103.64079529393288</v>
      </c>
      <c r="J80" s="361">
        <v>24.782488000000001</v>
      </c>
      <c r="K80" s="360">
        <f t="shared" si="14"/>
        <v>170.78741011044039</v>
      </c>
      <c r="L80" s="375">
        <v>35.972504000000001</v>
      </c>
      <c r="M80" s="901">
        <f t="shared" si="15"/>
        <v>47.317858721418659</v>
      </c>
      <c r="N80" s="381">
        <v>29.148239</v>
      </c>
      <c r="O80" s="412">
        <f t="shared" si="16"/>
        <v>132.5802155352373</v>
      </c>
      <c r="P80" s="905">
        <v>11.040908999999999</v>
      </c>
      <c r="Q80" s="904">
        <f t="shared" si="17"/>
        <v>251.16653153927842</v>
      </c>
      <c r="R80" s="906">
        <v>22.934190999999998</v>
      </c>
      <c r="S80" s="916">
        <f t="shared" si="18"/>
        <v>109.54146241649588</v>
      </c>
      <c r="T80" s="409">
        <v>9.4253940000000007</v>
      </c>
      <c r="U80" s="376">
        <f t="shared" si="19"/>
        <v>170.0891320024167</v>
      </c>
      <c r="V80" s="910">
        <v>9.6625750000000004</v>
      </c>
      <c r="W80" s="909">
        <f t="shared" si="20"/>
        <v>139.96980876470016</v>
      </c>
      <c r="X80" s="913">
        <v>10.222289</v>
      </c>
      <c r="Y80" s="912">
        <f t="shared" si="21"/>
        <v>211.02581824382432</v>
      </c>
    </row>
    <row r="81" spans="2:25">
      <c r="B81" s="369">
        <v>76</v>
      </c>
      <c r="C81" s="370">
        <v>38838</v>
      </c>
      <c r="D81" s="352">
        <v>5.3190670000000004</v>
      </c>
      <c r="E81" s="371">
        <f t="shared" si="11"/>
        <v>144.32854831024576</v>
      </c>
      <c r="F81" s="361">
        <v>72.785659999999993</v>
      </c>
      <c r="G81" s="372">
        <f t="shared" si="12"/>
        <v>114.94928734851835</v>
      </c>
      <c r="H81" s="361">
        <v>89.142066999999997</v>
      </c>
      <c r="I81" s="359">
        <f t="shared" si="13"/>
        <v>100.51903447402691</v>
      </c>
      <c r="J81" s="361">
        <v>23.558847</v>
      </c>
      <c r="K81" s="360">
        <f t="shared" si="14"/>
        <v>162.35474276505727</v>
      </c>
      <c r="L81" s="375">
        <v>33.368060999999997</v>
      </c>
      <c r="M81" s="901">
        <f t="shared" si="15"/>
        <v>43.89200140767737</v>
      </c>
      <c r="N81" s="381">
        <v>27.805426000000001</v>
      </c>
      <c r="O81" s="412">
        <f t="shared" si="16"/>
        <v>126.47245592192004</v>
      </c>
      <c r="P81" s="905">
        <v>10.617569</v>
      </c>
      <c r="Q81" s="904">
        <f t="shared" si="17"/>
        <v>241.53608902210539</v>
      </c>
      <c r="R81" s="906">
        <v>22.192288999999999</v>
      </c>
      <c r="S81" s="916">
        <f t="shared" si="18"/>
        <v>105.99788723437049</v>
      </c>
      <c r="T81" s="409">
        <v>9.2273230000000002</v>
      </c>
      <c r="U81" s="376">
        <f t="shared" si="19"/>
        <v>166.51477484929919</v>
      </c>
      <c r="V81" s="910">
        <v>9.2329939999999997</v>
      </c>
      <c r="W81" s="909">
        <f t="shared" si="20"/>
        <v>133.7469985491056</v>
      </c>
      <c r="X81" s="913">
        <v>9.8312740000000005</v>
      </c>
      <c r="Y81" s="912">
        <f t="shared" si="21"/>
        <v>202.95382376972867</v>
      </c>
    </row>
    <row r="82" spans="2:25">
      <c r="B82" s="369">
        <v>77</v>
      </c>
      <c r="C82" s="370">
        <v>38869</v>
      </c>
      <c r="D82" s="352">
        <v>5.3250450000000003</v>
      </c>
      <c r="E82" s="371">
        <f t="shared" si="11"/>
        <v>144.49075646851838</v>
      </c>
      <c r="F82" s="361">
        <v>73.007514999999998</v>
      </c>
      <c r="G82" s="372">
        <f t="shared" si="12"/>
        <v>115.29965958042099</v>
      </c>
      <c r="H82" s="361">
        <v>88.981300000000005</v>
      </c>
      <c r="I82" s="359">
        <f t="shared" si="13"/>
        <v>100.33774920480283</v>
      </c>
      <c r="J82" s="361">
        <v>23.605324</v>
      </c>
      <c r="K82" s="360">
        <f t="shared" si="14"/>
        <v>162.67503693647794</v>
      </c>
      <c r="L82" s="375">
        <v>33.325062000000003</v>
      </c>
      <c r="M82" s="901">
        <f t="shared" si="15"/>
        <v>43.835440968983356</v>
      </c>
      <c r="N82" s="381">
        <v>27.913460000000001</v>
      </c>
      <c r="O82" s="412">
        <f t="shared" si="16"/>
        <v>126.96384653406419</v>
      </c>
      <c r="P82" s="905">
        <v>10.733644</v>
      </c>
      <c r="Q82" s="904">
        <f t="shared" si="17"/>
        <v>244.176646529501</v>
      </c>
      <c r="R82" s="906">
        <v>22.141863000000001</v>
      </c>
      <c r="S82" s="916">
        <f t="shared" si="18"/>
        <v>105.75703558262424</v>
      </c>
      <c r="T82" s="409">
        <v>9.1396049999999995</v>
      </c>
      <c r="U82" s="376">
        <f t="shared" si="19"/>
        <v>164.93183004285524</v>
      </c>
      <c r="V82" s="910">
        <v>9.1976870000000002</v>
      </c>
      <c r="W82" s="909">
        <f t="shared" si="20"/>
        <v>133.23554957840625</v>
      </c>
      <c r="X82" s="913">
        <v>9.9010979999999993</v>
      </c>
      <c r="Y82" s="912">
        <f t="shared" si="21"/>
        <v>204.3952491425641</v>
      </c>
    </row>
    <row r="83" spans="2:25">
      <c r="B83" s="369">
        <v>78</v>
      </c>
      <c r="C83" s="370">
        <v>38899</v>
      </c>
      <c r="D83" s="352">
        <v>5.3965480000000001</v>
      </c>
      <c r="E83" s="371">
        <f t="shared" si="11"/>
        <v>146.43093210267142</v>
      </c>
      <c r="F83" s="361">
        <v>73.188170999999997</v>
      </c>
      <c r="G83" s="372">
        <f t="shared" si="12"/>
        <v>115.58496685736583</v>
      </c>
      <c r="H83" s="361">
        <v>89.774811</v>
      </c>
      <c r="I83" s="359">
        <f t="shared" si="13"/>
        <v>101.23253392596617</v>
      </c>
      <c r="J83" s="361">
        <v>22.823119999999999</v>
      </c>
      <c r="K83" s="360">
        <f t="shared" si="14"/>
        <v>157.2845129770584</v>
      </c>
      <c r="L83" s="375">
        <v>31.911076999999999</v>
      </c>
      <c r="M83" s="901">
        <f t="shared" si="15"/>
        <v>41.97549976321671</v>
      </c>
      <c r="N83" s="381">
        <v>27.072277</v>
      </c>
      <c r="O83" s="412">
        <f t="shared" si="16"/>
        <v>123.13774151809469</v>
      </c>
      <c r="P83" s="905">
        <v>10.576601</v>
      </c>
      <c r="Q83" s="904">
        <f t="shared" si="17"/>
        <v>240.60411951994746</v>
      </c>
      <c r="R83" s="906">
        <v>22.201511</v>
      </c>
      <c r="S83" s="916">
        <f t="shared" si="18"/>
        <v>106.0419346292145</v>
      </c>
      <c r="T83" s="409">
        <v>9.4353490000000004</v>
      </c>
      <c r="U83" s="376">
        <f t="shared" si="19"/>
        <v>170.26877831843109</v>
      </c>
      <c r="V83" s="910">
        <v>9.3036100000000008</v>
      </c>
      <c r="W83" s="909">
        <f t="shared" si="20"/>
        <v>134.76992546203803</v>
      </c>
      <c r="X83" s="913">
        <v>9.9616109999999995</v>
      </c>
      <c r="Y83" s="912">
        <f t="shared" si="21"/>
        <v>205.6444610695003</v>
      </c>
    </row>
    <row r="84" spans="2:25">
      <c r="B84" s="369">
        <v>79</v>
      </c>
      <c r="C84" s="370">
        <v>38930</v>
      </c>
      <c r="D84" s="352">
        <v>5.4853940000000003</v>
      </c>
      <c r="E84" s="371">
        <f t="shared" si="11"/>
        <v>148.84169590827344</v>
      </c>
      <c r="F84" s="361">
        <v>74.538864000000004</v>
      </c>
      <c r="G84" s="372">
        <f t="shared" si="12"/>
        <v>117.71809579755312</v>
      </c>
      <c r="H84" s="361">
        <v>91.733924999999999</v>
      </c>
      <c r="I84" s="359">
        <f t="shared" si="13"/>
        <v>103.44168449126043</v>
      </c>
      <c r="J84" s="361">
        <v>23.334258999999999</v>
      </c>
      <c r="K84" s="360">
        <f t="shared" si="14"/>
        <v>160.80700458550547</v>
      </c>
      <c r="L84" s="375">
        <v>33.433529</v>
      </c>
      <c r="M84" s="901">
        <f t="shared" si="15"/>
        <v>43.978117335964541</v>
      </c>
      <c r="N84" s="381">
        <v>27.573907999999999</v>
      </c>
      <c r="O84" s="412">
        <f t="shared" si="16"/>
        <v>125.41940066392358</v>
      </c>
      <c r="P84" s="905">
        <v>10.822412</v>
      </c>
      <c r="Q84" s="904">
        <f t="shared" si="17"/>
        <v>246.19600477905078</v>
      </c>
      <c r="R84" s="906">
        <v>22.714963999999998</v>
      </c>
      <c r="S84" s="916">
        <f t="shared" si="18"/>
        <v>108.49436002770085</v>
      </c>
      <c r="T84" s="409">
        <v>9.6128370000000007</v>
      </c>
      <c r="U84" s="376">
        <f t="shared" si="19"/>
        <v>173.47169799063204</v>
      </c>
      <c r="V84" s="910">
        <v>9.5389959999999991</v>
      </c>
      <c r="W84" s="909">
        <f t="shared" si="20"/>
        <v>138.17967218130153</v>
      </c>
      <c r="X84" s="913">
        <v>10.138502000000001</v>
      </c>
      <c r="Y84" s="912">
        <f t="shared" si="21"/>
        <v>209.29614495507312</v>
      </c>
    </row>
    <row r="85" spans="2:25">
      <c r="B85" s="369">
        <v>80</v>
      </c>
      <c r="C85" s="370">
        <v>38961</v>
      </c>
      <c r="D85" s="352">
        <v>5.5303300000000002</v>
      </c>
      <c r="E85" s="371">
        <f t="shared" si="11"/>
        <v>150.06099764800885</v>
      </c>
      <c r="F85" s="361">
        <v>76.624038999999996</v>
      </c>
      <c r="G85" s="372">
        <f t="shared" si="12"/>
        <v>121.01118100481712</v>
      </c>
      <c r="H85" s="361">
        <v>93.798370000000006</v>
      </c>
      <c r="I85" s="359">
        <f t="shared" si="13"/>
        <v>105.76960917495364</v>
      </c>
      <c r="J85" s="361">
        <v>23.543365000000001</v>
      </c>
      <c r="K85" s="360">
        <f t="shared" si="14"/>
        <v>162.24804925295589</v>
      </c>
      <c r="L85" s="375">
        <v>34.964554</v>
      </c>
      <c r="M85" s="901">
        <f t="shared" si="15"/>
        <v>45.992011744009083</v>
      </c>
      <c r="N85" s="381">
        <v>27.836286999999999</v>
      </c>
      <c r="O85" s="412">
        <f t="shared" si="16"/>
        <v>126.61282659857164</v>
      </c>
      <c r="P85" s="905">
        <v>10.918004</v>
      </c>
      <c r="Q85" s="904">
        <f t="shared" si="17"/>
        <v>248.37060028408601</v>
      </c>
      <c r="R85" s="906">
        <v>23.141645</v>
      </c>
      <c r="S85" s="916">
        <f t="shared" si="18"/>
        <v>110.53233297060225</v>
      </c>
      <c r="T85" s="409">
        <v>9.8361230000000006</v>
      </c>
      <c r="U85" s="376">
        <f t="shared" si="19"/>
        <v>177.50108094568853</v>
      </c>
      <c r="V85" s="910">
        <v>9.5625339999999994</v>
      </c>
      <c r="W85" s="909">
        <f t="shared" si="20"/>
        <v>138.52063816176775</v>
      </c>
      <c r="X85" s="913">
        <v>10.222289</v>
      </c>
      <c r="Y85" s="912">
        <f t="shared" si="21"/>
        <v>211.02581824382432</v>
      </c>
    </row>
    <row r="86" spans="2:25">
      <c r="B86" s="369">
        <v>81</v>
      </c>
      <c r="C86" s="370">
        <v>38991</v>
      </c>
      <c r="D86" s="352">
        <v>5.5698100000000004</v>
      </c>
      <c r="E86" s="371">
        <f t="shared" si="11"/>
        <v>151.13225527407155</v>
      </c>
      <c r="F86" s="361">
        <v>79.385138999999995</v>
      </c>
      <c r="G86" s="372">
        <f t="shared" si="12"/>
        <v>125.37174429843833</v>
      </c>
      <c r="H86" s="361">
        <v>97.180098999999998</v>
      </c>
      <c r="I86" s="359">
        <f t="shared" si="13"/>
        <v>109.58293934972751</v>
      </c>
      <c r="J86" s="361">
        <v>24.766995999999999</v>
      </c>
      <c r="K86" s="360">
        <f t="shared" si="14"/>
        <v>170.68064768378528</v>
      </c>
      <c r="L86" s="375">
        <v>36.645702</v>
      </c>
      <c r="M86" s="901">
        <f t="shared" si="15"/>
        <v>48.20337638945594</v>
      </c>
      <c r="N86" s="381">
        <v>29.194535999999999</v>
      </c>
      <c r="O86" s="412">
        <f t="shared" si="16"/>
        <v>132.79079656686102</v>
      </c>
      <c r="P86" s="905">
        <v>11.443762</v>
      </c>
      <c r="Q86" s="904">
        <f t="shared" si="17"/>
        <v>260.33092105921673</v>
      </c>
      <c r="R86" s="906">
        <v>24.049779999999998</v>
      </c>
      <c r="S86" s="916">
        <f t="shared" si="18"/>
        <v>114.86989325217505</v>
      </c>
      <c r="T86" s="409">
        <v>10.059412999999999</v>
      </c>
      <c r="U86" s="376">
        <f t="shared" si="19"/>
        <v>181.53053608409647</v>
      </c>
      <c r="V86" s="910">
        <v>9.9450330000000005</v>
      </c>
      <c r="W86" s="909">
        <f t="shared" si="20"/>
        <v>144.06142950182868</v>
      </c>
      <c r="X86" s="913">
        <v>10.678473</v>
      </c>
      <c r="Y86" s="912">
        <f t="shared" si="21"/>
        <v>220.44314168965343</v>
      </c>
    </row>
    <row r="87" spans="2:25">
      <c r="B87" s="369">
        <v>82</v>
      </c>
      <c r="C87" s="370">
        <v>39022</v>
      </c>
      <c r="D87" s="352">
        <v>5.6324870000000002</v>
      </c>
      <c r="E87" s="371">
        <f t="shared" si="11"/>
        <v>152.83294459090874</v>
      </c>
      <c r="F87" s="361">
        <v>80.502853000000002</v>
      </c>
      <c r="G87" s="372">
        <f t="shared" si="12"/>
        <v>127.13693304247751</v>
      </c>
      <c r="H87" s="361">
        <v>99.112578999999997</v>
      </c>
      <c r="I87" s="359">
        <f t="shared" si="13"/>
        <v>111.76205668767716</v>
      </c>
      <c r="J87" s="361">
        <v>25.533705000000001</v>
      </c>
      <c r="K87" s="360">
        <f t="shared" si="14"/>
        <v>175.9643885421836</v>
      </c>
      <c r="L87" s="375">
        <v>37.902206</v>
      </c>
      <c r="M87" s="901">
        <f t="shared" si="15"/>
        <v>49.856168720923812</v>
      </c>
      <c r="N87" s="381">
        <v>30.274946</v>
      </c>
      <c r="O87" s="412">
        <f t="shared" si="16"/>
        <v>137.70502108198269</v>
      </c>
      <c r="P87" s="905">
        <v>11.791990999999999</v>
      </c>
      <c r="Q87" s="904">
        <f t="shared" si="17"/>
        <v>268.25268457627783</v>
      </c>
      <c r="R87" s="906">
        <v>24.586957999999999</v>
      </c>
      <c r="S87" s="916">
        <f t="shared" si="18"/>
        <v>117.43563728465341</v>
      </c>
      <c r="T87" s="409">
        <v>10.202544</v>
      </c>
      <c r="U87" s="376">
        <f t="shared" si="19"/>
        <v>184.11345490453391</v>
      </c>
      <c r="V87" s="910">
        <v>10.315772000000001</v>
      </c>
      <c r="W87" s="909">
        <f t="shared" si="20"/>
        <v>149.43186822355827</v>
      </c>
      <c r="X87" s="913">
        <v>11.004322999999999</v>
      </c>
      <c r="Y87" s="912">
        <f t="shared" si="21"/>
        <v>227.16988976679642</v>
      </c>
    </row>
    <row r="88" spans="2:25">
      <c r="B88" s="369">
        <v>83</v>
      </c>
      <c r="C88" s="370">
        <v>39052</v>
      </c>
      <c r="D88" s="352">
        <v>5.6050630000000004</v>
      </c>
      <c r="E88" s="371">
        <f t="shared" si="11"/>
        <v>152.088816699897</v>
      </c>
      <c r="F88" s="361">
        <v>82.117515999999995</v>
      </c>
      <c r="G88" s="372">
        <f t="shared" si="12"/>
        <v>129.68694579441271</v>
      </c>
      <c r="H88" s="361">
        <v>99.881339999999994</v>
      </c>
      <c r="I88" s="359">
        <f t="shared" si="13"/>
        <v>112.62893263145897</v>
      </c>
      <c r="J88" s="361">
        <v>25.262644000000002</v>
      </c>
      <c r="K88" s="360">
        <f t="shared" si="14"/>
        <v>174.09638375703264</v>
      </c>
      <c r="L88" s="375">
        <v>37.144871000000002</v>
      </c>
      <c r="M88" s="901">
        <f t="shared" si="15"/>
        <v>48.85997811559966</v>
      </c>
      <c r="N88" s="381">
        <v>29.873652</v>
      </c>
      <c r="O88" s="412">
        <f t="shared" si="16"/>
        <v>135.87974288891593</v>
      </c>
      <c r="P88" s="905">
        <v>11.641772</v>
      </c>
      <c r="Q88" s="904">
        <f t="shared" si="17"/>
        <v>264.83539482220965</v>
      </c>
      <c r="R88" s="906">
        <v>24.746666000000001</v>
      </c>
      <c r="S88" s="916">
        <f t="shared" si="18"/>
        <v>118.1984567745414</v>
      </c>
      <c r="T88" s="409">
        <v>9.9477720000000005</v>
      </c>
      <c r="U88" s="376">
        <f t="shared" si="19"/>
        <v>179.51588069824399</v>
      </c>
      <c r="V88" s="910">
        <v>10.398152</v>
      </c>
      <c r="W88" s="909">
        <f t="shared" si="20"/>
        <v>150.62520569788947</v>
      </c>
      <c r="X88" s="913">
        <v>10.669164</v>
      </c>
      <c r="Y88" s="912">
        <f t="shared" si="21"/>
        <v>220.25096953114453</v>
      </c>
    </row>
    <row r="89" spans="2:25">
      <c r="B89" s="369">
        <v>84</v>
      </c>
      <c r="C89" s="370">
        <v>39083</v>
      </c>
      <c r="D89" s="352">
        <v>5.6005570000000002</v>
      </c>
      <c r="E89" s="371">
        <f t="shared" si="11"/>
        <v>151.96655006202874</v>
      </c>
      <c r="F89" s="361">
        <v>83.547325000000001</v>
      </c>
      <c r="G89" s="372">
        <f t="shared" si="12"/>
        <v>131.94502143176351</v>
      </c>
      <c r="H89" s="361">
        <v>101.948441</v>
      </c>
      <c r="I89" s="359">
        <f t="shared" si="13"/>
        <v>114.9598522934441</v>
      </c>
      <c r="J89" s="361">
        <v>26.146574000000001</v>
      </c>
      <c r="K89" s="360">
        <f t="shared" si="14"/>
        <v>180.18794790583487</v>
      </c>
      <c r="L89" s="375">
        <v>37.974246999999998</v>
      </c>
      <c r="M89" s="901">
        <f t="shared" si="15"/>
        <v>49.950930705247991</v>
      </c>
      <c r="N89" s="381">
        <v>31.293465000000001</v>
      </c>
      <c r="O89" s="412">
        <f t="shared" si="16"/>
        <v>142.33773555048742</v>
      </c>
      <c r="P89" s="905">
        <v>12.083468</v>
      </c>
      <c r="Q89" s="904">
        <f t="shared" si="17"/>
        <v>274.88341281735603</v>
      </c>
      <c r="R89" s="906">
        <v>25.332198999999999</v>
      </c>
      <c r="S89" s="916">
        <f t="shared" si="18"/>
        <v>120.99516066146367</v>
      </c>
      <c r="T89" s="409">
        <v>10.623434</v>
      </c>
      <c r="U89" s="376">
        <f t="shared" si="19"/>
        <v>191.7087676064217</v>
      </c>
      <c r="V89" s="910">
        <v>10.736653</v>
      </c>
      <c r="W89" s="909">
        <f t="shared" si="20"/>
        <v>155.5286522674281</v>
      </c>
      <c r="X89" s="913">
        <v>11.406749</v>
      </c>
      <c r="Y89" s="912">
        <f t="shared" si="21"/>
        <v>235.47744944668699</v>
      </c>
    </row>
    <row r="90" spans="2:25">
      <c r="B90" s="369">
        <v>85</v>
      </c>
      <c r="C90" s="370">
        <v>39114</v>
      </c>
      <c r="D90" s="352">
        <v>5.6866339999999997</v>
      </c>
      <c r="E90" s="371">
        <f t="shared" si="11"/>
        <v>154.30217930920705</v>
      </c>
      <c r="F90" s="361">
        <v>81.229827999999998</v>
      </c>
      <c r="G90" s="372">
        <f t="shared" si="12"/>
        <v>128.28503361847268</v>
      </c>
      <c r="H90" s="361">
        <v>99.948486000000003</v>
      </c>
      <c r="I90" s="359">
        <f t="shared" si="13"/>
        <v>112.70464829877453</v>
      </c>
      <c r="J90" s="361">
        <v>26.115271</v>
      </c>
      <c r="K90" s="360">
        <f t="shared" si="14"/>
        <v>179.97222467826032</v>
      </c>
      <c r="L90" s="375">
        <v>37.336632000000002</v>
      </c>
      <c r="M90" s="901">
        <f t="shared" si="15"/>
        <v>49.11221854640975</v>
      </c>
      <c r="N90" s="381">
        <v>31.199677999999999</v>
      </c>
      <c r="O90" s="412">
        <f t="shared" si="16"/>
        <v>141.91114714923262</v>
      </c>
      <c r="P90" s="905">
        <v>12.013982</v>
      </c>
      <c r="Q90" s="904">
        <f t="shared" si="17"/>
        <v>273.30269535917046</v>
      </c>
      <c r="R90" s="906">
        <v>24.923727</v>
      </c>
      <c r="S90" s="916">
        <f t="shared" si="18"/>
        <v>119.04416006867228</v>
      </c>
      <c r="T90" s="409">
        <v>10.505767000000001</v>
      </c>
      <c r="U90" s="376">
        <f t="shared" si="19"/>
        <v>189.58536800155338</v>
      </c>
      <c r="V90" s="910">
        <v>10.742666</v>
      </c>
      <c r="W90" s="909">
        <f t="shared" si="20"/>
        <v>155.6157551835868</v>
      </c>
      <c r="X90" s="913">
        <v>11.406749</v>
      </c>
      <c r="Y90" s="912">
        <f t="shared" si="21"/>
        <v>235.47744944668699</v>
      </c>
    </row>
    <row r="91" spans="2:25">
      <c r="B91" s="369">
        <v>86</v>
      </c>
      <c r="C91" s="370">
        <v>39142</v>
      </c>
      <c r="D91" s="352">
        <v>5.6865880000000004</v>
      </c>
      <c r="E91" s="371">
        <f t="shared" si="11"/>
        <v>154.30093113669443</v>
      </c>
      <c r="F91" s="361">
        <v>81.993308999999996</v>
      </c>
      <c r="G91" s="372">
        <f t="shared" si="12"/>
        <v>129.49078756580425</v>
      </c>
      <c r="H91" s="361">
        <v>100.707329</v>
      </c>
      <c r="I91" s="359">
        <f t="shared" si="13"/>
        <v>113.56034043431112</v>
      </c>
      <c r="J91" s="361">
        <v>26.428395999999999</v>
      </c>
      <c r="K91" s="360">
        <f t="shared" si="14"/>
        <v>182.1301116422662</v>
      </c>
      <c r="L91" s="375">
        <v>37.508944999999997</v>
      </c>
      <c r="M91" s="901">
        <f t="shared" si="15"/>
        <v>49.33887727969848</v>
      </c>
      <c r="N91" s="381">
        <v>31.551451</v>
      </c>
      <c r="O91" s="412">
        <f t="shared" si="16"/>
        <v>143.51118000746041</v>
      </c>
      <c r="P91" s="905">
        <v>12.076516</v>
      </c>
      <c r="Q91" s="904">
        <f t="shared" si="17"/>
        <v>274.72526372589437</v>
      </c>
      <c r="R91" s="906">
        <v>25.098784999999999</v>
      </c>
      <c r="S91" s="916">
        <f t="shared" si="18"/>
        <v>119.88029635652771</v>
      </c>
      <c r="T91" s="409">
        <v>10.659646</v>
      </c>
      <c r="U91" s="376">
        <f t="shared" si="19"/>
        <v>192.36224348743758</v>
      </c>
      <c r="V91" s="910">
        <v>11.043583999999999</v>
      </c>
      <c r="W91" s="909">
        <f t="shared" si="20"/>
        <v>159.97478317704156</v>
      </c>
      <c r="X91" s="913">
        <v>11.656532</v>
      </c>
      <c r="Y91" s="912">
        <f t="shared" si="21"/>
        <v>240.63389356193335</v>
      </c>
    </row>
    <row r="92" spans="2:25">
      <c r="B92" s="369">
        <v>87</v>
      </c>
      <c r="C92" s="370">
        <v>39173</v>
      </c>
      <c r="D92" s="352">
        <v>5.7162550000000003</v>
      </c>
      <c r="E92" s="371">
        <f t="shared" si="11"/>
        <v>155.10592100478974</v>
      </c>
      <c r="F92" s="361">
        <v>86.887992999999994</v>
      </c>
      <c r="G92" s="372">
        <f t="shared" si="12"/>
        <v>137.22088766513968</v>
      </c>
      <c r="H92" s="361">
        <v>105.585335</v>
      </c>
      <c r="I92" s="359">
        <f t="shared" si="13"/>
        <v>119.06091350581627</v>
      </c>
      <c r="J92" s="361">
        <v>27.137810000000002</v>
      </c>
      <c r="K92" s="360">
        <f t="shared" si="14"/>
        <v>187.01900656500715</v>
      </c>
      <c r="L92" s="375">
        <v>39.627769000000001</v>
      </c>
      <c r="M92" s="901">
        <f t="shared" si="15"/>
        <v>52.125956396780552</v>
      </c>
      <c r="N92" s="381">
        <v>32.317024000000004</v>
      </c>
      <c r="O92" s="412">
        <f t="shared" si="16"/>
        <v>146.99337436396885</v>
      </c>
      <c r="P92" s="905">
        <v>12.30813</v>
      </c>
      <c r="Q92" s="904">
        <f t="shared" si="17"/>
        <v>279.99418542753489</v>
      </c>
      <c r="R92" s="906">
        <v>26.21067</v>
      </c>
      <c r="S92" s="916">
        <f t="shared" si="18"/>
        <v>125.19103563392211</v>
      </c>
      <c r="T92" s="409">
        <v>11.157472</v>
      </c>
      <c r="U92" s="376">
        <f t="shared" si="19"/>
        <v>201.3459307718349</v>
      </c>
      <c r="V92" s="910">
        <v>11.476901</v>
      </c>
      <c r="W92" s="909">
        <f t="shared" si="20"/>
        <v>166.25171221764344</v>
      </c>
      <c r="X92" s="913">
        <v>12.180586</v>
      </c>
      <c r="Y92" s="912">
        <f t="shared" si="21"/>
        <v>251.45230460019974</v>
      </c>
    </row>
    <row r="93" spans="2:25">
      <c r="B93" s="369">
        <v>88</v>
      </c>
      <c r="C93" s="370">
        <v>39203</v>
      </c>
      <c r="D93" s="352">
        <v>5.6710700000000003</v>
      </c>
      <c r="E93" s="371">
        <f t="shared" si="11"/>
        <v>153.87986285297507</v>
      </c>
      <c r="F93" s="361">
        <v>90.699982000000006</v>
      </c>
      <c r="G93" s="372">
        <f t="shared" si="12"/>
        <v>143.24110399525736</v>
      </c>
      <c r="H93" s="361">
        <v>109.166855</v>
      </c>
      <c r="I93" s="359">
        <f t="shared" si="13"/>
        <v>123.09953348026016</v>
      </c>
      <c r="J93" s="361">
        <v>28.335761999999999</v>
      </c>
      <c r="K93" s="360">
        <f t="shared" si="14"/>
        <v>195.27463931328575</v>
      </c>
      <c r="L93" s="375">
        <v>40.878014</v>
      </c>
      <c r="M93" s="901">
        <f t="shared" si="15"/>
        <v>53.77051570455518</v>
      </c>
      <c r="N93" s="381">
        <v>33.833961000000002</v>
      </c>
      <c r="O93" s="412">
        <f t="shared" si="16"/>
        <v>153.89313370837988</v>
      </c>
      <c r="P93" s="905">
        <v>12.760123999999999</v>
      </c>
      <c r="Q93" s="904">
        <f t="shared" si="17"/>
        <v>290.27646972646033</v>
      </c>
      <c r="R93" s="906">
        <v>27.177361000000001</v>
      </c>
      <c r="S93" s="916">
        <f t="shared" si="18"/>
        <v>129.80827920030146</v>
      </c>
      <c r="T93" s="409">
        <v>11.646255</v>
      </c>
      <c r="U93" s="376">
        <f t="shared" si="19"/>
        <v>210.16642954435702</v>
      </c>
      <c r="V93" s="910">
        <v>11.831982</v>
      </c>
      <c r="W93" s="909">
        <f t="shared" si="20"/>
        <v>171.39533280180225</v>
      </c>
      <c r="X93" s="913">
        <v>12.719331</v>
      </c>
      <c r="Y93" s="912">
        <f t="shared" si="21"/>
        <v>262.57399216447908</v>
      </c>
    </row>
    <row r="94" spans="2:25">
      <c r="B94" s="369">
        <v>89</v>
      </c>
      <c r="C94" s="370">
        <v>39234</v>
      </c>
      <c r="D94" s="352">
        <v>5.6491910000000001</v>
      </c>
      <c r="E94" s="371">
        <f t="shared" si="11"/>
        <v>153.2861940181061</v>
      </c>
      <c r="F94" s="361">
        <v>89.544028999999995</v>
      </c>
      <c r="G94" s="372">
        <f t="shared" si="12"/>
        <v>141.41552497930309</v>
      </c>
      <c r="H94" s="361">
        <v>107.1091</v>
      </c>
      <c r="I94" s="359">
        <f t="shared" si="13"/>
        <v>120.77915262366525</v>
      </c>
      <c r="J94" s="361">
        <v>27.881640999999998</v>
      </c>
      <c r="K94" s="360">
        <f t="shared" si="14"/>
        <v>192.14508470735743</v>
      </c>
      <c r="L94" s="375">
        <v>41.041836000000004</v>
      </c>
      <c r="M94" s="901">
        <f t="shared" si="15"/>
        <v>53.986005464496841</v>
      </c>
      <c r="N94" s="381">
        <v>33.200606999999998</v>
      </c>
      <c r="O94" s="412">
        <f t="shared" si="16"/>
        <v>151.01233498053543</v>
      </c>
      <c r="P94" s="905">
        <v>12.440250000000001</v>
      </c>
      <c r="Q94" s="904">
        <f t="shared" si="17"/>
        <v>282.99974612430088</v>
      </c>
      <c r="R94" s="906">
        <v>26.628108999999998</v>
      </c>
      <c r="S94" s="916">
        <f t="shared" si="18"/>
        <v>127.18486565520691</v>
      </c>
      <c r="T94" s="409">
        <v>11.365657000000001</v>
      </c>
      <c r="U94" s="376">
        <f t="shared" si="19"/>
        <v>205.10280352918841</v>
      </c>
      <c r="V94" s="910">
        <v>11.904204999999999</v>
      </c>
      <c r="W94" s="909">
        <f t="shared" si="20"/>
        <v>172.44153834208657</v>
      </c>
      <c r="X94" s="913">
        <v>12.694842</v>
      </c>
      <c r="Y94" s="912">
        <f t="shared" si="21"/>
        <v>262.06844871301007</v>
      </c>
    </row>
    <row r="95" spans="2:25">
      <c r="B95" s="369">
        <v>90</v>
      </c>
      <c r="C95" s="370">
        <v>39264</v>
      </c>
      <c r="D95" s="352">
        <v>5.6966359999999998</v>
      </c>
      <c r="E95" s="371">
        <f t="shared" si="11"/>
        <v>154.57357542815029</v>
      </c>
      <c r="F95" s="361">
        <v>88.299423000000004</v>
      </c>
      <c r="G95" s="372">
        <f t="shared" si="12"/>
        <v>139.44993762693599</v>
      </c>
      <c r="H95" s="361">
        <v>104.202675</v>
      </c>
      <c r="I95" s="359">
        <f t="shared" si="13"/>
        <v>117.50178824786306</v>
      </c>
      <c r="J95" s="361">
        <v>26.276554000000001</v>
      </c>
      <c r="K95" s="360">
        <f t="shared" si="14"/>
        <v>181.08369927535657</v>
      </c>
      <c r="L95" s="375">
        <v>41.013511999999999</v>
      </c>
      <c r="M95" s="901">
        <f t="shared" si="15"/>
        <v>53.948748368620905</v>
      </c>
      <c r="N95" s="381">
        <v>31.652387999999998</v>
      </c>
      <c r="O95" s="412">
        <f t="shared" si="16"/>
        <v>143.97029004891027</v>
      </c>
      <c r="P95" s="905">
        <v>11.543217</v>
      </c>
      <c r="Q95" s="904">
        <f t="shared" si="17"/>
        <v>262.59339486406736</v>
      </c>
      <c r="R95" s="906">
        <v>25.8109</v>
      </c>
      <c r="S95" s="916">
        <f t="shared" si="18"/>
        <v>123.28159873988724</v>
      </c>
      <c r="T95" s="409">
        <v>10.942956000000001</v>
      </c>
      <c r="U95" s="376">
        <f t="shared" si="19"/>
        <v>197.47480981491466</v>
      </c>
      <c r="V95" s="910">
        <v>11.777817000000001</v>
      </c>
      <c r="W95" s="909">
        <f t="shared" si="20"/>
        <v>170.61071123956447</v>
      </c>
      <c r="X95" s="913">
        <v>12.435267</v>
      </c>
      <c r="Y95" s="912">
        <f t="shared" si="21"/>
        <v>256.70986153447888</v>
      </c>
    </row>
    <row r="96" spans="2:25">
      <c r="B96" s="369">
        <v>91</v>
      </c>
      <c r="C96" s="370">
        <v>39295</v>
      </c>
      <c r="D96" s="352">
        <v>5.7732520000000003</v>
      </c>
      <c r="E96" s="371">
        <f t="shared" si="11"/>
        <v>156.6524881505014</v>
      </c>
      <c r="F96" s="361">
        <v>89.225821999999994</v>
      </c>
      <c r="G96" s="372">
        <f t="shared" si="12"/>
        <v>140.91298549722225</v>
      </c>
      <c r="H96" s="361">
        <v>105.539856</v>
      </c>
      <c r="I96" s="359">
        <f t="shared" si="13"/>
        <v>119.00963014070378</v>
      </c>
      <c r="J96" s="361">
        <v>26.628881</v>
      </c>
      <c r="K96" s="360">
        <f t="shared" si="14"/>
        <v>183.51174507293675</v>
      </c>
      <c r="L96" s="375">
        <v>42.169792000000001</v>
      </c>
      <c r="M96" s="901">
        <f t="shared" si="15"/>
        <v>55.469707089826457</v>
      </c>
      <c r="N96" s="381">
        <v>32.004269000000001</v>
      </c>
      <c r="O96" s="412">
        <f t="shared" si="16"/>
        <v>145.57081414310184</v>
      </c>
      <c r="P96" s="905">
        <v>11.710106</v>
      </c>
      <c r="Q96" s="904">
        <f t="shared" si="17"/>
        <v>266.3899057566087</v>
      </c>
      <c r="R96" s="906">
        <v>26.18572</v>
      </c>
      <c r="S96" s="916">
        <f t="shared" si="18"/>
        <v>125.07186598510862</v>
      </c>
      <c r="T96" s="409">
        <v>11.101414999999999</v>
      </c>
      <c r="U96" s="376">
        <f t="shared" si="19"/>
        <v>200.33433523825198</v>
      </c>
      <c r="V96" s="910">
        <v>11.693562999999999</v>
      </c>
      <c r="W96" s="909">
        <f t="shared" si="20"/>
        <v>169.39022743812836</v>
      </c>
      <c r="X96" s="913">
        <v>12.361798</v>
      </c>
      <c r="Y96" s="912">
        <f t="shared" si="21"/>
        <v>255.19318989268166</v>
      </c>
    </row>
    <row r="97" spans="2:25">
      <c r="B97" s="369">
        <v>92</v>
      </c>
      <c r="C97" s="370">
        <v>39326</v>
      </c>
      <c r="D97" s="352">
        <v>5.8151820000000001</v>
      </c>
      <c r="E97" s="371">
        <f t="shared" si="11"/>
        <v>157.79022452995451</v>
      </c>
      <c r="F97" s="361">
        <v>93.116675999999998</v>
      </c>
      <c r="G97" s="372">
        <f t="shared" si="12"/>
        <v>147.05775212401568</v>
      </c>
      <c r="H97" s="361">
        <v>109.10813899999999</v>
      </c>
      <c r="I97" s="359">
        <f t="shared" si="13"/>
        <v>123.03332371166486</v>
      </c>
      <c r="J97" s="361">
        <v>27.200448999999999</v>
      </c>
      <c r="K97" s="360">
        <f t="shared" si="14"/>
        <v>187.45068043818353</v>
      </c>
      <c r="L97" s="375">
        <v>44.361548999999997</v>
      </c>
      <c r="M97" s="901">
        <f t="shared" si="15"/>
        <v>58.352721518782538</v>
      </c>
      <c r="N97" s="381">
        <v>32.973838999999998</v>
      </c>
      <c r="O97" s="412">
        <f t="shared" si="16"/>
        <v>149.98088500798326</v>
      </c>
      <c r="P97" s="905">
        <v>11.814413</v>
      </c>
      <c r="Q97" s="904">
        <f t="shared" si="17"/>
        <v>268.76275634393517</v>
      </c>
      <c r="R97" s="906">
        <v>27.016183999999999</v>
      </c>
      <c r="S97" s="916">
        <f t="shared" si="18"/>
        <v>129.03844326896626</v>
      </c>
      <c r="T97" s="409">
        <v>11.409196</v>
      </c>
      <c r="U97" s="376">
        <f t="shared" si="19"/>
        <v>205.88850126429139</v>
      </c>
      <c r="V97" s="910">
        <v>12.439833999999999</v>
      </c>
      <c r="W97" s="909">
        <f t="shared" si="20"/>
        <v>180.20053516217104</v>
      </c>
      <c r="X97" s="913">
        <v>12.983809000000001</v>
      </c>
      <c r="Y97" s="912">
        <f t="shared" si="21"/>
        <v>268.03379538051905</v>
      </c>
    </row>
    <row r="98" spans="2:25">
      <c r="B98" s="369">
        <v>93</v>
      </c>
      <c r="C98" s="370">
        <v>39356</v>
      </c>
      <c r="D98" s="352">
        <v>5.868989</v>
      </c>
      <c r="E98" s="371">
        <f t="shared" si="11"/>
        <v>159.25023362533335</v>
      </c>
      <c r="F98" s="361">
        <v>93.304077000000007</v>
      </c>
      <c r="G98" s="372">
        <f t="shared" si="12"/>
        <v>147.35371167701555</v>
      </c>
      <c r="H98" s="361">
        <v>111.113052</v>
      </c>
      <c r="I98" s="359">
        <f t="shared" si="13"/>
        <v>125.2941184828297</v>
      </c>
      <c r="J98" s="361">
        <v>27.912966000000001</v>
      </c>
      <c r="K98" s="360">
        <f t="shared" si="14"/>
        <v>192.3609595469502</v>
      </c>
      <c r="L98" s="375">
        <v>47.509937000000001</v>
      </c>
      <c r="M98" s="901">
        <f t="shared" si="15"/>
        <v>62.494078444733816</v>
      </c>
      <c r="N98" s="381">
        <v>33.802703999999999</v>
      </c>
      <c r="O98" s="412">
        <f t="shared" si="16"/>
        <v>153.75096183319437</v>
      </c>
      <c r="P98" s="905">
        <v>11.974349</v>
      </c>
      <c r="Q98" s="904">
        <f t="shared" si="17"/>
        <v>272.40109539629634</v>
      </c>
      <c r="R98" s="906">
        <v>27.628837999999998</v>
      </c>
      <c r="S98" s="916">
        <f t="shared" si="18"/>
        <v>131.96468623586733</v>
      </c>
      <c r="T98" s="409">
        <v>11.531091</v>
      </c>
      <c r="U98" s="376">
        <f t="shared" si="19"/>
        <v>208.08819867168197</v>
      </c>
      <c r="V98" s="910">
        <v>13.174066</v>
      </c>
      <c r="W98" s="909">
        <f t="shared" si="20"/>
        <v>190.83644873892706</v>
      </c>
      <c r="X98" s="913">
        <v>13.605816000000001</v>
      </c>
      <c r="Y98" s="912">
        <f t="shared" si="21"/>
        <v>280.87431829357564</v>
      </c>
    </row>
    <row r="99" spans="2:25">
      <c r="B99" s="369">
        <v>94</v>
      </c>
      <c r="C99" s="370">
        <v>39387</v>
      </c>
      <c r="D99" s="352">
        <v>5.9764309999999998</v>
      </c>
      <c r="E99" s="371">
        <f t="shared" si="11"/>
        <v>162.16558473626114</v>
      </c>
      <c r="F99" s="361">
        <v>90.187042000000005</v>
      </c>
      <c r="G99" s="372">
        <f t="shared" si="12"/>
        <v>142.4310256439372</v>
      </c>
      <c r="H99" s="361">
        <v>106.80935700000001</v>
      </c>
      <c r="I99" s="359">
        <f t="shared" si="13"/>
        <v>120.44115421321391</v>
      </c>
      <c r="J99" s="361">
        <v>26.018170999999999</v>
      </c>
      <c r="K99" s="360">
        <f t="shared" si="14"/>
        <v>179.30306436143809</v>
      </c>
      <c r="L99" s="375">
        <v>44.298279000000001</v>
      </c>
      <c r="M99" s="901">
        <f t="shared" si="15"/>
        <v>58.269496816901793</v>
      </c>
      <c r="N99" s="381">
        <v>31.777495999999999</v>
      </c>
      <c r="O99" s="412">
        <f t="shared" si="16"/>
        <v>144.53934142814393</v>
      </c>
      <c r="P99" s="905">
        <v>11.167716</v>
      </c>
      <c r="Q99" s="904">
        <f t="shared" si="17"/>
        <v>254.05122829431019</v>
      </c>
      <c r="R99" s="906">
        <v>26.389085999999999</v>
      </c>
      <c r="S99" s="916">
        <f t="shared" si="18"/>
        <v>126.04321086689639</v>
      </c>
      <c r="T99" s="409">
        <v>10.997806000000001</v>
      </c>
      <c r="U99" s="376">
        <f t="shared" si="19"/>
        <v>198.46462402218629</v>
      </c>
      <c r="V99" s="910">
        <v>12.572233000000001</v>
      </c>
      <c r="W99" s="909">
        <f t="shared" si="20"/>
        <v>182.11843620931819</v>
      </c>
      <c r="X99" s="913">
        <v>12.763411</v>
      </c>
      <c r="Y99" s="912">
        <f t="shared" si="21"/>
        <v>263.48396624838409</v>
      </c>
    </row>
    <row r="100" spans="2:25">
      <c r="B100" s="369">
        <v>95</v>
      </c>
      <c r="C100" s="370">
        <v>39417</v>
      </c>
      <c r="D100" s="352">
        <v>5.9953159999999999</v>
      </c>
      <c r="E100" s="371">
        <f t="shared" si="11"/>
        <v>162.6780138210685</v>
      </c>
      <c r="F100" s="361">
        <v>89.361694</v>
      </c>
      <c r="G100" s="372">
        <f t="shared" si="12"/>
        <v>141.12756608315937</v>
      </c>
      <c r="H100" s="361">
        <v>105.049065</v>
      </c>
      <c r="I100" s="359">
        <f t="shared" si="13"/>
        <v>118.45620077666914</v>
      </c>
      <c r="J100" s="361">
        <v>25.509240999999999</v>
      </c>
      <c r="K100" s="360">
        <f t="shared" si="14"/>
        <v>175.79579597791232</v>
      </c>
      <c r="L100" s="375">
        <v>44.220573000000002</v>
      </c>
      <c r="M100" s="901">
        <f t="shared" si="15"/>
        <v>58.167283150324501</v>
      </c>
      <c r="N100" s="381">
        <v>31.206696000000001</v>
      </c>
      <c r="O100" s="412">
        <f t="shared" si="16"/>
        <v>141.94306838991636</v>
      </c>
      <c r="P100" s="905">
        <v>10.771353</v>
      </c>
      <c r="Q100" s="904">
        <f t="shared" si="17"/>
        <v>245.03447795785664</v>
      </c>
      <c r="R100" s="906">
        <v>26.093907999999999</v>
      </c>
      <c r="S100" s="916">
        <f t="shared" si="18"/>
        <v>124.63334078282948</v>
      </c>
      <c r="T100" s="409">
        <v>9.5259479999999996</v>
      </c>
      <c r="U100" s="376">
        <f t="shared" si="19"/>
        <v>171.90371318378385</v>
      </c>
      <c r="V100" s="910">
        <v>11.970406000000001</v>
      </c>
      <c r="W100" s="909">
        <f t="shared" si="20"/>
        <v>173.40051059431045</v>
      </c>
      <c r="X100" s="913">
        <v>11.612450000000001</v>
      </c>
      <c r="Y100" s="912">
        <f t="shared" si="21"/>
        <v>239.72387819063795</v>
      </c>
    </row>
    <row r="101" spans="2:25">
      <c r="B101" s="369">
        <v>96</v>
      </c>
      <c r="C101" s="370">
        <v>39448</v>
      </c>
      <c r="D101" s="352">
        <v>6.1032320000000002</v>
      </c>
      <c r="E101" s="371">
        <f t="shared" si="11"/>
        <v>165.60622653571346</v>
      </c>
      <c r="F101" s="361">
        <v>85.151871</v>
      </c>
      <c r="G101" s="372">
        <f t="shared" si="12"/>
        <v>134.47905655925862</v>
      </c>
      <c r="H101" s="361">
        <v>99.221549999999993</v>
      </c>
      <c r="I101" s="359">
        <f t="shared" si="13"/>
        <v>111.88493536969905</v>
      </c>
      <c r="J101" s="361">
        <v>24.222211999999999</v>
      </c>
      <c r="K101" s="360">
        <f t="shared" si="14"/>
        <v>166.92629305927761</v>
      </c>
      <c r="L101" s="375">
        <v>39.003418000000003</v>
      </c>
      <c r="M101" s="901">
        <f t="shared" si="15"/>
        <v>51.304691565992677</v>
      </c>
      <c r="N101" s="381">
        <v>29.669623999999999</v>
      </c>
      <c r="O101" s="412">
        <f t="shared" si="16"/>
        <v>134.95172537762741</v>
      </c>
      <c r="P101" s="905">
        <v>10.611155</v>
      </c>
      <c r="Q101" s="904">
        <f t="shared" si="17"/>
        <v>241.39017874123155</v>
      </c>
      <c r="R101" s="906">
        <v>24.634905</v>
      </c>
      <c r="S101" s="916">
        <f t="shared" si="18"/>
        <v>117.66464839293637</v>
      </c>
      <c r="T101" s="409">
        <v>10.269347</v>
      </c>
      <c r="U101" s="376">
        <f t="shared" si="19"/>
        <v>185.31897101188787</v>
      </c>
      <c r="V101" s="910">
        <v>11.233760999999999</v>
      </c>
      <c r="W101" s="909">
        <f t="shared" si="20"/>
        <v>162.72964286210942</v>
      </c>
      <c r="X101" s="913">
        <v>11.405332</v>
      </c>
      <c r="Y101" s="912">
        <f t="shared" si="21"/>
        <v>235.44819733060507</v>
      </c>
    </row>
    <row r="102" spans="2:25">
      <c r="B102" s="369">
        <v>97</v>
      </c>
      <c r="C102" s="370">
        <v>39479</v>
      </c>
      <c r="D102" s="352">
        <v>6.1104209999999997</v>
      </c>
      <c r="E102" s="371">
        <f t="shared" si="11"/>
        <v>165.8012941920905</v>
      </c>
      <c r="F102" s="361">
        <v>83.226814000000005</v>
      </c>
      <c r="G102" s="372">
        <f t="shared" si="12"/>
        <v>131.43884327747654</v>
      </c>
      <c r="H102" s="361">
        <v>96.657364000000001</v>
      </c>
      <c r="I102" s="359">
        <f t="shared" si="13"/>
        <v>108.99348905701913</v>
      </c>
      <c r="J102" s="361">
        <v>23.587907999999999</v>
      </c>
      <c r="K102" s="360">
        <f t="shared" si="14"/>
        <v>162.55501534968312</v>
      </c>
      <c r="L102" s="375">
        <v>37.119373000000003</v>
      </c>
      <c r="M102" s="901">
        <f t="shared" si="15"/>
        <v>48.826438310817686</v>
      </c>
      <c r="N102" s="381">
        <v>28.932642000000001</v>
      </c>
      <c r="O102" s="412">
        <f t="shared" si="16"/>
        <v>131.59957664556885</v>
      </c>
      <c r="P102" s="905">
        <v>10.277111</v>
      </c>
      <c r="Q102" s="904">
        <f t="shared" si="17"/>
        <v>233.79110579701049</v>
      </c>
      <c r="R102" s="906">
        <v>23.878285999999999</v>
      </c>
      <c r="S102" s="916">
        <f t="shared" si="18"/>
        <v>114.05077983519625</v>
      </c>
      <c r="T102" s="409">
        <v>9.8174980000000005</v>
      </c>
      <c r="U102" s="376">
        <f t="shared" si="19"/>
        <v>177.16497721532511</v>
      </c>
      <c r="V102" s="910">
        <v>11.270813</v>
      </c>
      <c r="W102" s="909">
        <f t="shared" si="20"/>
        <v>163.26636949598802</v>
      </c>
      <c r="X102" s="913">
        <v>11.331443999999999</v>
      </c>
      <c r="Y102" s="912">
        <f t="shared" si="21"/>
        <v>233.92287598052391</v>
      </c>
    </row>
    <row r="103" spans="2:25">
      <c r="B103" s="369">
        <v>98</v>
      </c>
      <c r="C103" s="370">
        <v>39508</v>
      </c>
      <c r="D103" s="352">
        <v>6.1285069999999999</v>
      </c>
      <c r="E103" s="371">
        <f t="shared" si="11"/>
        <v>166.29204306303706</v>
      </c>
      <c r="F103" s="361">
        <v>82.971396999999996</v>
      </c>
      <c r="G103" s="372">
        <f t="shared" si="12"/>
        <v>131.03546708872315</v>
      </c>
      <c r="H103" s="361">
        <v>95.321106</v>
      </c>
      <c r="I103" s="359">
        <f t="shared" si="13"/>
        <v>107.48668796423996</v>
      </c>
      <c r="J103" s="361">
        <v>23.453123000000001</v>
      </c>
      <c r="K103" s="360">
        <f t="shared" si="14"/>
        <v>161.62615053708902</v>
      </c>
      <c r="L103" s="375">
        <v>37.784835999999999</v>
      </c>
      <c r="M103" s="901">
        <f t="shared" si="15"/>
        <v>49.701781440068046</v>
      </c>
      <c r="N103" s="381">
        <v>28.591892000000001</v>
      </c>
      <c r="O103" s="412">
        <f t="shared" si="16"/>
        <v>130.04968169501515</v>
      </c>
      <c r="P103" s="905">
        <v>10.284221000000001</v>
      </c>
      <c r="Q103" s="904">
        <f t="shared" si="17"/>
        <v>233.95284918600535</v>
      </c>
      <c r="R103" s="906">
        <v>23.633486000000001</v>
      </c>
      <c r="S103" s="916">
        <f t="shared" si="18"/>
        <v>112.8815321386214</v>
      </c>
      <c r="T103" s="409">
        <v>9.5025729999999999</v>
      </c>
      <c r="U103" s="376">
        <f t="shared" si="19"/>
        <v>171.48189172352909</v>
      </c>
      <c r="V103" s="910">
        <v>11.190535000000001</v>
      </c>
      <c r="W103" s="909">
        <f t="shared" si="20"/>
        <v>162.10348110360684</v>
      </c>
      <c r="X103" s="913">
        <v>11.125609000000001</v>
      </c>
      <c r="Y103" s="912">
        <f t="shared" si="21"/>
        <v>229.67368098141782</v>
      </c>
    </row>
    <row r="104" spans="2:25">
      <c r="B104" s="369">
        <v>99</v>
      </c>
      <c r="C104" s="370">
        <v>39539</v>
      </c>
      <c r="D104" s="352">
        <v>6.1051599999999997</v>
      </c>
      <c r="E104" s="371">
        <f t="shared" si="11"/>
        <v>165.65854124450397</v>
      </c>
      <c r="F104" s="361">
        <v>87.108490000000003</v>
      </c>
      <c r="G104" s="372">
        <f t="shared" si="12"/>
        <v>137.56911522826803</v>
      </c>
      <c r="H104" s="361">
        <v>100.358734</v>
      </c>
      <c r="I104" s="359">
        <f t="shared" si="13"/>
        <v>113.16725517163178</v>
      </c>
      <c r="J104" s="361">
        <v>24.747312999999998</v>
      </c>
      <c r="K104" s="360">
        <f t="shared" si="14"/>
        <v>170.54500316765743</v>
      </c>
      <c r="L104" s="375">
        <v>40.832954000000001</v>
      </c>
      <c r="M104" s="901">
        <f t="shared" si="15"/>
        <v>53.711244247834031</v>
      </c>
      <c r="N104" s="381">
        <v>30.211126</v>
      </c>
      <c r="O104" s="412">
        <f t="shared" si="16"/>
        <v>137.41473701523481</v>
      </c>
      <c r="P104" s="905">
        <v>10.746915</v>
      </c>
      <c r="Q104" s="904">
        <f t="shared" si="17"/>
        <v>244.47854477357288</v>
      </c>
      <c r="R104" s="906">
        <v>24.933226000000001</v>
      </c>
      <c r="S104" s="916">
        <f t="shared" si="18"/>
        <v>119.08953050931676</v>
      </c>
      <c r="T104" s="409">
        <v>10.050272</v>
      </c>
      <c r="U104" s="376">
        <f t="shared" si="19"/>
        <v>181.3655790801098</v>
      </c>
      <c r="V104" s="910">
        <v>11.845162</v>
      </c>
      <c r="W104" s="909">
        <f t="shared" si="20"/>
        <v>171.58625520908177</v>
      </c>
      <c r="X104" s="913">
        <v>11.822279999999999</v>
      </c>
      <c r="Y104" s="912">
        <f t="shared" si="21"/>
        <v>244.05554475202172</v>
      </c>
    </row>
    <row r="105" spans="2:25">
      <c r="B105" s="369">
        <v>100</v>
      </c>
      <c r="C105" s="370">
        <v>39569</v>
      </c>
      <c r="D105" s="352">
        <v>6.062481</v>
      </c>
      <c r="E105" s="371">
        <f t="shared" si="11"/>
        <v>164.5004813604429</v>
      </c>
      <c r="F105" s="361">
        <v>85.814376999999993</v>
      </c>
      <c r="G105" s="372">
        <f t="shared" si="12"/>
        <v>135.52534222272746</v>
      </c>
      <c r="H105" s="361">
        <v>101.875816</v>
      </c>
      <c r="I105" s="359">
        <f t="shared" si="13"/>
        <v>114.87795835577406</v>
      </c>
      <c r="J105" s="361">
        <v>26.024339999999999</v>
      </c>
      <c r="K105" s="360">
        <f t="shared" si="14"/>
        <v>179.34557774964071</v>
      </c>
      <c r="L105" s="375">
        <v>43.254730000000002</v>
      </c>
      <c r="M105" s="901">
        <f t="shared" si="15"/>
        <v>56.896823284059103</v>
      </c>
      <c r="N105" s="381">
        <v>31.701481000000001</v>
      </c>
      <c r="O105" s="412">
        <f t="shared" si="16"/>
        <v>144.19358863381865</v>
      </c>
      <c r="P105" s="905">
        <v>11.195004000000001</v>
      </c>
      <c r="Q105" s="904">
        <f t="shared" si="17"/>
        <v>254.67199532650332</v>
      </c>
      <c r="R105" s="906">
        <v>25.454837999999999</v>
      </c>
      <c r="S105" s="916">
        <f t="shared" si="18"/>
        <v>121.58092605468363</v>
      </c>
      <c r="T105" s="409">
        <v>10.146117</v>
      </c>
      <c r="U105" s="376">
        <f t="shared" si="19"/>
        <v>183.09518241093835</v>
      </c>
      <c r="V105" s="910">
        <v>12.024262</v>
      </c>
      <c r="W105" s="909">
        <f t="shared" si="20"/>
        <v>174.18065605458702</v>
      </c>
      <c r="X105" s="913">
        <v>12.154783999999999</v>
      </c>
      <c r="Y105" s="912">
        <f t="shared" si="21"/>
        <v>250.91965597694838</v>
      </c>
    </row>
    <row r="106" spans="2:25">
      <c r="B106" s="369">
        <v>101</v>
      </c>
      <c r="C106" s="370">
        <v>39600</v>
      </c>
      <c r="D106" s="352">
        <v>6.0625309999999999</v>
      </c>
      <c r="E106" s="371">
        <f t="shared" si="11"/>
        <v>164.50183806969579</v>
      </c>
      <c r="F106" s="361">
        <v>77.362076000000002</v>
      </c>
      <c r="G106" s="372">
        <f t="shared" si="12"/>
        <v>122.17675162939948</v>
      </c>
      <c r="H106" s="361">
        <v>92.896811999999997</v>
      </c>
      <c r="I106" s="359">
        <f t="shared" si="13"/>
        <v>104.75298769945726</v>
      </c>
      <c r="J106" s="361">
        <v>23.708241999999998</v>
      </c>
      <c r="K106" s="360">
        <f t="shared" si="14"/>
        <v>163.38429174066653</v>
      </c>
      <c r="L106" s="375">
        <v>39.068485000000003</v>
      </c>
      <c r="M106" s="901">
        <f t="shared" si="15"/>
        <v>51.390280023038272</v>
      </c>
      <c r="N106" s="381">
        <v>29.331199999999999</v>
      </c>
      <c r="O106" s="412">
        <f t="shared" si="16"/>
        <v>133.41241019421969</v>
      </c>
      <c r="P106" s="905">
        <v>9.9005360000000007</v>
      </c>
      <c r="Q106" s="904">
        <f t="shared" si="17"/>
        <v>225.22450710351487</v>
      </c>
      <c r="R106" s="906">
        <v>23.264061000000002</v>
      </c>
      <c r="S106" s="916">
        <f t="shared" si="18"/>
        <v>111.11703324030778</v>
      </c>
      <c r="T106" s="409">
        <v>9.060988</v>
      </c>
      <c r="U106" s="376">
        <f t="shared" si="19"/>
        <v>163.5131204068831</v>
      </c>
      <c r="V106" s="910">
        <v>10.943498999999999</v>
      </c>
      <c r="W106" s="909">
        <f t="shared" si="20"/>
        <v>158.52497520036709</v>
      </c>
      <c r="X106" s="913">
        <v>11.041166</v>
      </c>
      <c r="Y106" s="912">
        <f t="shared" si="21"/>
        <v>227.93046542862299</v>
      </c>
    </row>
    <row r="107" spans="2:25">
      <c r="B107" s="369">
        <v>102</v>
      </c>
      <c r="C107" s="370">
        <v>39630</v>
      </c>
      <c r="D107" s="352">
        <v>6.0619230000000002</v>
      </c>
      <c r="E107" s="371">
        <f t="shared" si="11"/>
        <v>164.48534048518093</v>
      </c>
      <c r="F107" s="361">
        <v>77.726378999999994</v>
      </c>
      <c r="G107" s="372">
        <f t="shared" si="12"/>
        <v>122.75208982416099</v>
      </c>
      <c r="H107" s="361">
        <v>92.522521999999995</v>
      </c>
      <c r="I107" s="359">
        <f t="shared" si="13"/>
        <v>104.33092805153275</v>
      </c>
      <c r="J107" s="361">
        <v>24.104837</v>
      </c>
      <c r="K107" s="360">
        <f t="shared" si="14"/>
        <v>166.11740848474608</v>
      </c>
      <c r="L107" s="375">
        <v>39.346752000000002</v>
      </c>
      <c r="M107" s="901">
        <f t="shared" si="15"/>
        <v>51.756309549168364</v>
      </c>
      <c r="N107" s="381">
        <v>29.204364999999999</v>
      </c>
      <c r="O107" s="412">
        <f t="shared" si="16"/>
        <v>132.83550358804661</v>
      </c>
      <c r="P107" s="905">
        <v>10.298833</v>
      </c>
      <c r="Q107" s="904">
        <f t="shared" si="17"/>
        <v>234.28525346167254</v>
      </c>
      <c r="R107" s="906">
        <v>23.189782999999998</v>
      </c>
      <c r="S107" s="916">
        <f t="shared" si="18"/>
        <v>110.76225635956354</v>
      </c>
      <c r="T107" s="409">
        <v>9.197381</v>
      </c>
      <c r="U107" s="376">
        <f t="shared" si="19"/>
        <v>165.97444637173993</v>
      </c>
      <c r="V107" s="910">
        <v>10.542073</v>
      </c>
      <c r="W107" s="909">
        <f t="shared" si="20"/>
        <v>152.71001175085408</v>
      </c>
      <c r="X107" s="913">
        <v>10.608385</v>
      </c>
      <c r="Y107" s="912">
        <f t="shared" si="21"/>
        <v>218.99626638128825</v>
      </c>
    </row>
    <row r="108" spans="2:25">
      <c r="B108" s="369">
        <v>103</v>
      </c>
      <c r="C108" s="370">
        <v>39661</v>
      </c>
      <c r="D108" s="352">
        <v>6.104673</v>
      </c>
      <c r="E108" s="371">
        <f t="shared" si="11"/>
        <v>165.64532689638105</v>
      </c>
      <c r="F108" s="361">
        <v>79.036941999999996</v>
      </c>
      <c r="G108" s="372">
        <f t="shared" si="12"/>
        <v>124.82184206485425</v>
      </c>
      <c r="H108" s="361">
        <v>93.952338999999995</v>
      </c>
      <c r="I108" s="359">
        <f t="shared" si="13"/>
        <v>105.94322883332356</v>
      </c>
      <c r="J108" s="361">
        <v>24.858362</v>
      </c>
      <c r="K108" s="360">
        <f t="shared" si="14"/>
        <v>171.31029239549264</v>
      </c>
      <c r="L108" s="375">
        <v>39.917999000000002</v>
      </c>
      <c r="M108" s="901">
        <f t="shared" si="15"/>
        <v>52.507721929052579</v>
      </c>
      <c r="N108" s="381">
        <v>29.822685</v>
      </c>
      <c r="O108" s="412">
        <f t="shared" si="16"/>
        <v>135.64792045033965</v>
      </c>
      <c r="P108" s="905">
        <v>10.697131000000001</v>
      </c>
      <c r="Q108" s="904">
        <f t="shared" si="17"/>
        <v>243.34602256854873</v>
      </c>
      <c r="R108" s="906">
        <v>23.556567999999999</v>
      </c>
      <c r="S108" s="916">
        <f t="shared" si="18"/>
        <v>112.51414572389447</v>
      </c>
      <c r="T108" s="409">
        <v>9.2806470000000001</v>
      </c>
      <c r="U108" s="376">
        <f t="shared" si="19"/>
        <v>167.47705110797835</v>
      </c>
      <c r="V108" s="910">
        <v>10.004783</v>
      </c>
      <c r="W108" s="909">
        <f t="shared" si="20"/>
        <v>144.92695407200699</v>
      </c>
      <c r="X108" s="913">
        <v>10.244213999999999</v>
      </c>
      <c r="Y108" s="912">
        <f t="shared" si="21"/>
        <v>211.47843126083018</v>
      </c>
    </row>
    <row r="109" spans="2:25">
      <c r="B109" s="369">
        <v>104</v>
      </c>
      <c r="C109" s="370">
        <v>39692</v>
      </c>
      <c r="D109" s="352">
        <v>6.0373580000000002</v>
      </c>
      <c r="E109" s="371">
        <f t="shared" si="11"/>
        <v>163.81878922924804</v>
      </c>
      <c r="F109" s="361">
        <v>74.340866000000005</v>
      </c>
      <c r="G109" s="372">
        <f t="shared" si="12"/>
        <v>117.40540056340356</v>
      </c>
      <c r="H109" s="361">
        <v>84.614754000000005</v>
      </c>
      <c r="I109" s="359">
        <f t="shared" si="13"/>
        <v>95.413912427421124</v>
      </c>
      <c r="J109" s="361">
        <v>22.518469</v>
      </c>
      <c r="K109" s="360">
        <f t="shared" si="14"/>
        <v>155.18502420589243</v>
      </c>
      <c r="L109" s="375">
        <v>33.677574</v>
      </c>
      <c r="M109" s="901">
        <f t="shared" si="15"/>
        <v>44.29913159818183</v>
      </c>
      <c r="N109" s="381">
        <v>26.445646</v>
      </c>
      <c r="O109" s="412">
        <f t="shared" si="16"/>
        <v>120.28752222899593</v>
      </c>
      <c r="P109" s="905">
        <v>10.049899</v>
      </c>
      <c r="Q109" s="904">
        <f t="shared" si="17"/>
        <v>228.62232395449163</v>
      </c>
      <c r="R109" s="906">
        <v>21.273520999999999</v>
      </c>
      <c r="S109" s="916">
        <f t="shared" si="18"/>
        <v>101.60954014414702</v>
      </c>
      <c r="T109" s="409">
        <v>8.6388060000000007</v>
      </c>
      <c r="U109" s="376">
        <f t="shared" si="19"/>
        <v>155.89449248246487</v>
      </c>
      <c r="V109" s="910">
        <v>8.6955109999999998</v>
      </c>
      <c r="W109" s="909">
        <f t="shared" si="20"/>
        <v>125.96114511725358</v>
      </c>
      <c r="X109" s="913">
        <v>8.7875429999999994</v>
      </c>
      <c r="Y109" s="912">
        <f t="shared" si="21"/>
        <v>181.40735914703552</v>
      </c>
    </row>
    <row r="110" spans="2:25">
      <c r="B110" s="369">
        <v>105</v>
      </c>
      <c r="C110" s="370">
        <v>39722</v>
      </c>
      <c r="D110" s="352">
        <v>5.8829380000000002</v>
      </c>
      <c r="E110" s="371">
        <f t="shared" si="11"/>
        <v>159.62872837269779</v>
      </c>
      <c r="F110" s="361">
        <v>64.341507000000007</v>
      </c>
      <c r="G110" s="372">
        <f t="shared" si="12"/>
        <v>101.61356476783622</v>
      </c>
      <c r="H110" s="361">
        <v>71.046386999999996</v>
      </c>
      <c r="I110" s="359">
        <f t="shared" si="13"/>
        <v>80.113850446255157</v>
      </c>
      <c r="J110" s="361">
        <v>17.672121000000001</v>
      </c>
      <c r="K110" s="360">
        <f t="shared" si="14"/>
        <v>121.78663323667607</v>
      </c>
      <c r="L110" s="375">
        <v>28.486294000000001</v>
      </c>
      <c r="M110" s="901">
        <f t="shared" si="15"/>
        <v>37.470575720522433</v>
      </c>
      <c r="N110" s="381">
        <v>20.761723</v>
      </c>
      <c r="O110" s="412">
        <f t="shared" si="16"/>
        <v>94.434305627276245</v>
      </c>
      <c r="P110" s="905">
        <v>7.9303860000000004</v>
      </c>
      <c r="Q110" s="904">
        <f t="shared" si="17"/>
        <v>180.40611922330419</v>
      </c>
      <c r="R110" s="906">
        <v>17.605187999999998</v>
      </c>
      <c r="S110" s="916">
        <f t="shared" si="18"/>
        <v>84.088339529279395</v>
      </c>
      <c r="T110" s="409">
        <v>7.1330869999999997</v>
      </c>
      <c r="U110" s="376">
        <f t="shared" si="19"/>
        <v>128.72253152788332</v>
      </c>
      <c r="V110" s="910">
        <v>6.7748439999999999</v>
      </c>
      <c r="W110" s="909">
        <f t="shared" si="20"/>
        <v>98.138810730128995</v>
      </c>
      <c r="X110" s="913">
        <v>6.8717009999999998</v>
      </c>
      <c r="Y110" s="912">
        <f t="shared" si="21"/>
        <v>141.85730086988403</v>
      </c>
    </row>
    <row r="111" spans="2:25">
      <c r="B111" s="369">
        <v>106</v>
      </c>
      <c r="C111" s="370">
        <v>39753</v>
      </c>
      <c r="D111" s="352">
        <v>6.0987650000000002</v>
      </c>
      <c r="E111" s="371">
        <f t="shared" si="11"/>
        <v>165.48501813106247</v>
      </c>
      <c r="F111" s="361">
        <v>60.868823999999996</v>
      </c>
      <c r="G111" s="372">
        <f t="shared" si="12"/>
        <v>96.129209250041697</v>
      </c>
      <c r="H111" s="361">
        <v>66.101089000000002</v>
      </c>
      <c r="I111" s="359">
        <f t="shared" si="13"/>
        <v>74.537397073838562</v>
      </c>
      <c r="J111" s="361">
        <v>15.641572</v>
      </c>
      <c r="K111" s="360">
        <f t="shared" si="14"/>
        <v>107.79319541831238</v>
      </c>
      <c r="L111" s="375">
        <v>25.221066</v>
      </c>
      <c r="M111" s="901">
        <f t="shared" si="15"/>
        <v>33.175528670219222</v>
      </c>
      <c r="N111" s="381">
        <v>18.423157</v>
      </c>
      <c r="O111" s="412">
        <f t="shared" si="16"/>
        <v>83.797382267227718</v>
      </c>
      <c r="P111" s="905">
        <v>7.0982260000000004</v>
      </c>
      <c r="Q111" s="904">
        <f t="shared" si="17"/>
        <v>161.47554558251736</v>
      </c>
      <c r="R111" s="906">
        <v>16.213915</v>
      </c>
      <c r="S111" s="916">
        <f t="shared" si="18"/>
        <v>77.443148554782624</v>
      </c>
      <c r="T111" s="409">
        <v>6.6057389999999998</v>
      </c>
      <c r="U111" s="376">
        <f t="shared" si="19"/>
        <v>119.20609501783288</v>
      </c>
      <c r="V111" s="910">
        <v>6.3487130000000001</v>
      </c>
      <c r="W111" s="909">
        <f t="shared" si="20"/>
        <v>91.965976410218374</v>
      </c>
      <c r="X111" s="913">
        <v>6.3175299999999996</v>
      </c>
      <c r="Y111" s="912">
        <f t="shared" si="21"/>
        <v>130.41716366362832</v>
      </c>
    </row>
    <row r="112" spans="2:25">
      <c r="B112" s="369">
        <v>107</v>
      </c>
      <c r="C112" s="370">
        <v>39783</v>
      </c>
      <c r="D112" s="352">
        <v>6.3025289999999998</v>
      </c>
      <c r="E112" s="371">
        <f t="shared" si="11"/>
        <v>171.01398821508073</v>
      </c>
      <c r="F112" s="361">
        <v>60.604446000000003</v>
      </c>
      <c r="G112" s="372">
        <f t="shared" si="12"/>
        <v>95.711681090090607</v>
      </c>
      <c r="H112" s="361">
        <v>66.211143000000007</v>
      </c>
      <c r="I112" s="359">
        <f t="shared" si="13"/>
        <v>74.661496976301052</v>
      </c>
      <c r="J112" s="361">
        <v>16.180937</v>
      </c>
      <c r="K112" s="360">
        <f t="shared" si="14"/>
        <v>111.51020524614796</v>
      </c>
      <c r="L112" s="375">
        <v>25.758054999999999</v>
      </c>
      <c r="M112" s="901">
        <f t="shared" si="15"/>
        <v>33.881878432163944</v>
      </c>
      <c r="N112" s="381">
        <v>19.041495999999999</v>
      </c>
      <c r="O112" s="412">
        <f t="shared" si="16"/>
        <v>86.60988555066254</v>
      </c>
      <c r="P112" s="905">
        <v>7.2618159999999996</v>
      </c>
      <c r="Q112" s="904">
        <f t="shared" si="17"/>
        <v>165.19700845251387</v>
      </c>
      <c r="R112" s="906">
        <v>16.394409</v>
      </c>
      <c r="S112" s="916">
        <f t="shared" si="18"/>
        <v>78.305249019429624</v>
      </c>
      <c r="T112" s="409">
        <v>6.6300249999999998</v>
      </c>
      <c r="U112" s="376">
        <f t="shared" si="19"/>
        <v>119.64435623638892</v>
      </c>
      <c r="V112" s="910">
        <v>6.6636759999999997</v>
      </c>
      <c r="W112" s="909">
        <f t="shared" si="20"/>
        <v>96.528456999290768</v>
      </c>
      <c r="X112" s="913">
        <v>6.3597530000000004</v>
      </c>
      <c r="Y112" s="912">
        <f t="shared" si="21"/>
        <v>131.28880240556853</v>
      </c>
    </row>
    <row r="113" spans="2:25">
      <c r="B113" s="369">
        <v>108</v>
      </c>
      <c r="C113" s="370">
        <v>39814</v>
      </c>
      <c r="D113" s="352">
        <v>6.2583299999999999</v>
      </c>
      <c r="E113" s="371">
        <f t="shared" si="11"/>
        <v>169.81468436973256</v>
      </c>
      <c r="F113" s="361">
        <v>55.623848000000002</v>
      </c>
      <c r="G113" s="372">
        <f t="shared" si="12"/>
        <v>87.845898315441644</v>
      </c>
      <c r="H113" s="361">
        <v>61.267651000000001</v>
      </c>
      <c r="I113" s="359">
        <f t="shared" si="13"/>
        <v>69.087080098912764</v>
      </c>
      <c r="J113" s="361">
        <v>14.818349</v>
      </c>
      <c r="K113" s="360">
        <f t="shared" si="14"/>
        <v>102.11999085090385</v>
      </c>
      <c r="L113" s="375">
        <v>25.205646999999999</v>
      </c>
      <c r="M113" s="901">
        <f t="shared" si="15"/>
        <v>33.155246677516523</v>
      </c>
      <c r="N113" s="381">
        <v>17.779420999999999</v>
      </c>
      <c r="O113" s="412">
        <f t="shared" si="16"/>
        <v>80.869361208123891</v>
      </c>
      <c r="P113" s="905">
        <v>6.5033560000000001</v>
      </c>
      <c r="Q113" s="904">
        <f t="shared" si="17"/>
        <v>147.94301536994422</v>
      </c>
      <c r="R113" s="906">
        <v>15.151740999999999</v>
      </c>
      <c r="S113" s="916">
        <f t="shared" si="18"/>
        <v>72.369845847014162</v>
      </c>
      <c r="T113" s="409">
        <v>6.1974229999999997</v>
      </c>
      <c r="U113" s="376">
        <f t="shared" si="19"/>
        <v>111.83769068134586</v>
      </c>
      <c r="V113" s="910">
        <v>6.0492049999999997</v>
      </c>
      <c r="W113" s="909">
        <f t="shared" si="20"/>
        <v>87.627373348043136</v>
      </c>
      <c r="X113" s="913">
        <v>5.9846069999999996</v>
      </c>
      <c r="Y113" s="912">
        <f t="shared" si="21"/>
        <v>123.54440273041769</v>
      </c>
    </row>
    <row r="114" spans="2:25">
      <c r="B114" s="369">
        <v>109</v>
      </c>
      <c r="C114" s="370">
        <v>39845</v>
      </c>
      <c r="D114" s="352">
        <v>6.2327490000000001</v>
      </c>
      <c r="E114" s="371">
        <f t="shared" si="11"/>
        <v>169.12056478178147</v>
      </c>
      <c r="F114" s="361">
        <v>49.234580999999999</v>
      </c>
      <c r="G114" s="372">
        <f t="shared" si="12"/>
        <v>77.755425984361509</v>
      </c>
      <c r="H114" s="361">
        <v>54.684483</v>
      </c>
      <c r="I114" s="359">
        <f t="shared" si="13"/>
        <v>61.663719687713083</v>
      </c>
      <c r="J114" s="361">
        <v>13.045975</v>
      </c>
      <c r="K114" s="360">
        <f t="shared" si="14"/>
        <v>89.905754523740825</v>
      </c>
      <c r="L114" s="375">
        <v>23.878582000000002</v>
      </c>
      <c r="M114" s="901">
        <f t="shared" si="15"/>
        <v>31.409639138376651</v>
      </c>
      <c r="N114" s="381">
        <v>15.984499</v>
      </c>
      <c r="O114" s="412">
        <f t="shared" si="16"/>
        <v>72.705192332297841</v>
      </c>
      <c r="P114" s="905">
        <v>5.5952279999999996</v>
      </c>
      <c r="Q114" s="904">
        <f t="shared" si="17"/>
        <v>127.28426707723554</v>
      </c>
      <c r="R114" s="906">
        <v>13.568388000000001</v>
      </c>
      <c r="S114" s="916">
        <f t="shared" si="18"/>
        <v>64.807215748505513</v>
      </c>
      <c r="T114" s="409">
        <v>5.4249619999999998</v>
      </c>
      <c r="U114" s="376">
        <f t="shared" si="19"/>
        <v>97.897984713009805</v>
      </c>
      <c r="V114" s="910">
        <v>5.4697560000000003</v>
      </c>
      <c r="W114" s="909">
        <f t="shared" si="20"/>
        <v>79.233610223938371</v>
      </c>
      <c r="X114" s="913">
        <v>5.3141100000000003</v>
      </c>
      <c r="Y114" s="912">
        <f t="shared" si="21"/>
        <v>109.70286703767516</v>
      </c>
    </row>
    <row r="115" spans="2:25">
      <c r="B115" s="369">
        <v>110</v>
      </c>
      <c r="C115" s="370">
        <v>39873</v>
      </c>
      <c r="D115" s="352">
        <v>6.3247619999999998</v>
      </c>
      <c r="E115" s="371">
        <f t="shared" si="11"/>
        <v>171.61726255145996</v>
      </c>
      <c r="F115" s="361">
        <v>53.027240999999997</v>
      </c>
      <c r="G115" s="372">
        <f t="shared" si="12"/>
        <v>83.745116318353553</v>
      </c>
      <c r="H115" s="361">
        <v>58.819251999999999</v>
      </c>
      <c r="I115" s="359">
        <f t="shared" si="13"/>
        <v>66.326198376401521</v>
      </c>
      <c r="J115" s="361">
        <v>14.276114</v>
      </c>
      <c r="K115" s="360">
        <f t="shared" si="14"/>
        <v>98.383202546144659</v>
      </c>
      <c r="L115" s="375">
        <v>26.298525000000001</v>
      </c>
      <c r="M115" s="901">
        <f t="shared" si="15"/>
        <v>34.592807065410206</v>
      </c>
      <c r="N115" s="381">
        <v>17.415588</v>
      </c>
      <c r="O115" s="412">
        <f t="shared" si="16"/>
        <v>79.21447366727341</v>
      </c>
      <c r="P115" s="905">
        <v>6.1152040000000003</v>
      </c>
      <c r="Q115" s="904">
        <f t="shared" si="17"/>
        <v>139.11305476162531</v>
      </c>
      <c r="R115" s="906">
        <v>14.644162</v>
      </c>
      <c r="S115" s="916">
        <f t="shared" si="18"/>
        <v>69.945476661639248</v>
      </c>
      <c r="T115" s="409">
        <v>5.896236</v>
      </c>
      <c r="U115" s="376">
        <f t="shared" si="19"/>
        <v>106.40251891023351</v>
      </c>
      <c r="V115" s="910">
        <v>5.9791619999999996</v>
      </c>
      <c r="W115" s="909">
        <f t="shared" si="20"/>
        <v>86.612746779524315</v>
      </c>
      <c r="X115" s="913">
        <v>5.8072840000000001</v>
      </c>
      <c r="Y115" s="912">
        <f t="shared" si="21"/>
        <v>119.88380076852347</v>
      </c>
    </row>
    <row r="116" spans="2:25">
      <c r="B116" s="369">
        <v>111</v>
      </c>
      <c r="C116" s="370">
        <v>39904</v>
      </c>
      <c r="D116" s="352">
        <v>6.3486690000000001</v>
      </c>
      <c r="E116" s="371">
        <f t="shared" si="11"/>
        <v>172.26595951362515</v>
      </c>
      <c r="F116" s="361">
        <v>57.240257</v>
      </c>
      <c r="G116" s="372">
        <f t="shared" si="12"/>
        <v>90.398668498658111</v>
      </c>
      <c r="H116" s="361">
        <v>65.125564999999995</v>
      </c>
      <c r="I116" s="359">
        <f t="shared" si="13"/>
        <v>73.437369512370395</v>
      </c>
      <c r="J116" s="361">
        <v>16.888919999999999</v>
      </c>
      <c r="K116" s="360">
        <f t="shared" si="14"/>
        <v>116.38923849624858</v>
      </c>
      <c r="L116" s="375">
        <v>29.782458999999999</v>
      </c>
      <c r="M116" s="901">
        <f t="shared" si="15"/>
        <v>39.175537720099875</v>
      </c>
      <c r="N116" s="381">
        <v>20.186036999999999</v>
      </c>
      <c r="O116" s="412">
        <f t="shared" si="16"/>
        <v>91.81580871016854</v>
      </c>
      <c r="P116" s="905">
        <v>7.3298690000000004</v>
      </c>
      <c r="Q116" s="904">
        <f t="shared" si="17"/>
        <v>166.74512699699628</v>
      </c>
      <c r="R116" s="906">
        <v>16.303782000000002</v>
      </c>
      <c r="S116" s="916">
        <f t="shared" si="18"/>
        <v>77.872383778426808</v>
      </c>
      <c r="T116" s="409">
        <v>6.4631809999999996</v>
      </c>
      <c r="U116" s="376">
        <f t="shared" si="19"/>
        <v>116.63351646249605</v>
      </c>
      <c r="V116" s="910">
        <v>6.743271</v>
      </c>
      <c r="W116" s="909">
        <f t="shared" si="20"/>
        <v>97.681451612903231</v>
      </c>
      <c r="X116" s="913">
        <v>6.5331960000000002</v>
      </c>
      <c r="Y116" s="912">
        <f t="shared" si="21"/>
        <v>134.86930683013171</v>
      </c>
    </row>
    <row r="117" spans="2:25">
      <c r="B117" s="369">
        <v>112</v>
      </c>
      <c r="C117" s="370">
        <v>39934</v>
      </c>
      <c r="D117" s="352">
        <v>6.4029429999999996</v>
      </c>
      <c r="E117" s="371">
        <f t="shared" si="11"/>
        <v>173.73864027342574</v>
      </c>
      <c r="F117" s="361">
        <v>59.946384000000002</v>
      </c>
      <c r="G117" s="372">
        <f t="shared" si="12"/>
        <v>94.672413768325015</v>
      </c>
      <c r="H117" s="361">
        <v>68.932388000000003</v>
      </c>
      <c r="I117" s="359">
        <f t="shared" si="13"/>
        <v>77.730047315920984</v>
      </c>
      <c r="J117" s="361">
        <v>17.520443</v>
      </c>
      <c r="K117" s="360">
        <f t="shared" si="14"/>
        <v>120.74135106844778</v>
      </c>
      <c r="L117" s="375">
        <v>30.738151999999999</v>
      </c>
      <c r="M117" s="901">
        <f t="shared" si="15"/>
        <v>40.432646381622263</v>
      </c>
      <c r="N117" s="381">
        <v>21.059822</v>
      </c>
      <c r="O117" s="412">
        <f t="shared" si="16"/>
        <v>95.790203308465109</v>
      </c>
      <c r="P117" s="905">
        <v>7.5864130000000003</v>
      </c>
      <c r="Q117" s="904">
        <f t="shared" si="17"/>
        <v>172.58117425245439</v>
      </c>
      <c r="R117" s="906">
        <v>17.180754</v>
      </c>
      <c r="S117" s="916">
        <f t="shared" si="18"/>
        <v>82.061099019279169</v>
      </c>
      <c r="T117" s="409">
        <v>6.8777590000000002</v>
      </c>
      <c r="U117" s="376">
        <f t="shared" si="19"/>
        <v>124.11492383573668</v>
      </c>
      <c r="V117" s="910">
        <v>7.711144</v>
      </c>
      <c r="W117" s="909">
        <f t="shared" si="20"/>
        <v>111.7018342457435</v>
      </c>
      <c r="X117" s="913">
        <v>7.2147759999999996</v>
      </c>
      <c r="Y117" s="912">
        <f t="shared" si="21"/>
        <v>148.93963659664738</v>
      </c>
    </row>
    <row r="118" spans="2:25">
      <c r="B118" s="369">
        <v>113</v>
      </c>
      <c r="C118" s="370">
        <v>39965</v>
      </c>
      <c r="D118" s="352">
        <v>6.4385579999999996</v>
      </c>
      <c r="E118" s="371">
        <f t="shared" si="11"/>
        <v>174.70502427424194</v>
      </c>
      <c r="F118" s="361">
        <v>59.609710999999997</v>
      </c>
      <c r="G118" s="372">
        <f t="shared" si="12"/>
        <v>94.140711212911114</v>
      </c>
      <c r="H118" s="361">
        <v>68.500313000000006</v>
      </c>
      <c r="I118" s="359">
        <f t="shared" si="13"/>
        <v>77.242827720481671</v>
      </c>
      <c r="J118" s="361">
        <v>17.722839</v>
      </c>
      <c r="K118" s="360">
        <f t="shared" si="14"/>
        <v>122.13615407033819</v>
      </c>
      <c r="L118" s="375">
        <v>31.606943000000001</v>
      </c>
      <c r="M118" s="901">
        <f t="shared" si="15"/>
        <v>41.575445053531233</v>
      </c>
      <c r="N118" s="381">
        <v>21.213539000000001</v>
      </c>
      <c r="O118" s="412">
        <f t="shared" si="16"/>
        <v>96.489382184809244</v>
      </c>
      <c r="P118" s="905">
        <v>7.5790850000000001</v>
      </c>
      <c r="Q118" s="904">
        <f t="shared" si="17"/>
        <v>172.41447164281237</v>
      </c>
      <c r="R118" s="906">
        <v>17.157876999999999</v>
      </c>
      <c r="S118" s="916">
        <f t="shared" si="18"/>
        <v>81.951830720445244</v>
      </c>
      <c r="T118" s="409">
        <v>6.8458699999999997</v>
      </c>
      <c r="U118" s="376">
        <f t="shared" si="19"/>
        <v>123.53946011184087</v>
      </c>
      <c r="V118" s="910">
        <v>7.6092649999999997</v>
      </c>
      <c r="W118" s="909">
        <f t="shared" si="20"/>
        <v>110.22603880331341</v>
      </c>
      <c r="X118" s="913">
        <v>7.1316579999999998</v>
      </c>
      <c r="Y118" s="912">
        <f t="shared" si="21"/>
        <v>147.22377393997721</v>
      </c>
    </row>
    <row r="119" spans="2:25">
      <c r="B119" s="369">
        <v>114</v>
      </c>
      <c r="C119" s="370">
        <v>39995</v>
      </c>
      <c r="D119" s="352">
        <v>6.5306519999999999</v>
      </c>
      <c r="E119" s="371">
        <f t="shared" si="11"/>
        <v>177.20391991291012</v>
      </c>
      <c r="F119" s="361">
        <v>64.759567000000004</v>
      </c>
      <c r="G119" s="372">
        <f t="shared" si="12"/>
        <v>102.27380057622102</v>
      </c>
      <c r="H119" s="361">
        <v>74.026627000000005</v>
      </c>
      <c r="I119" s="359">
        <f t="shared" si="13"/>
        <v>83.474450636296467</v>
      </c>
      <c r="J119" s="361">
        <v>19.439267999999998</v>
      </c>
      <c r="K119" s="360">
        <f t="shared" si="14"/>
        <v>133.96484792659882</v>
      </c>
      <c r="L119" s="375">
        <v>34.316291999999997</v>
      </c>
      <c r="M119" s="901">
        <f t="shared" si="15"/>
        <v>45.139294631781794</v>
      </c>
      <c r="N119" s="381">
        <v>23.114823999999999</v>
      </c>
      <c r="O119" s="412">
        <f t="shared" si="16"/>
        <v>105.13734116078422</v>
      </c>
      <c r="P119" s="905">
        <v>8.3853709999999992</v>
      </c>
      <c r="Q119" s="904">
        <f t="shared" si="17"/>
        <v>190.75644493945657</v>
      </c>
      <c r="R119" s="906">
        <v>18.588266000000001</v>
      </c>
      <c r="S119" s="916">
        <f t="shared" si="18"/>
        <v>88.783852956785267</v>
      </c>
      <c r="T119" s="409">
        <v>7.4862789999999997</v>
      </c>
      <c r="U119" s="376">
        <f t="shared" si="19"/>
        <v>135.09617709752186</v>
      </c>
      <c r="V119" s="910">
        <v>8.3670080000000002</v>
      </c>
      <c r="W119" s="909">
        <f t="shared" si="20"/>
        <v>121.20252724483032</v>
      </c>
      <c r="X119" s="913">
        <v>7.8187790000000001</v>
      </c>
      <c r="Y119" s="912">
        <f t="shared" si="21"/>
        <v>161.40849042153187</v>
      </c>
    </row>
    <row r="120" spans="2:25">
      <c r="B120" s="369">
        <v>115</v>
      </c>
      <c r="C120" s="370">
        <v>40026</v>
      </c>
      <c r="D120" s="352">
        <v>6.5976910000000002</v>
      </c>
      <c r="E120" s="371">
        <f t="shared" si="11"/>
        <v>179.02296854496731</v>
      </c>
      <c r="F120" s="361">
        <v>67.244476000000006</v>
      </c>
      <c r="G120" s="372">
        <f t="shared" si="12"/>
        <v>106.19817961841038</v>
      </c>
      <c r="H120" s="361">
        <v>76.761146999999994</v>
      </c>
      <c r="I120" s="359">
        <f t="shared" si="13"/>
        <v>86.557970229239203</v>
      </c>
      <c r="J120" s="361">
        <v>20.305572999999999</v>
      </c>
      <c r="K120" s="360">
        <f t="shared" si="14"/>
        <v>139.93495017443308</v>
      </c>
      <c r="L120" s="375">
        <v>34.820827000000001</v>
      </c>
      <c r="M120" s="901">
        <f t="shared" si="15"/>
        <v>45.802954738679311</v>
      </c>
      <c r="N120" s="381">
        <v>23.980526000000001</v>
      </c>
      <c r="O120" s="412">
        <f t="shared" si="16"/>
        <v>109.07497038597637</v>
      </c>
      <c r="P120" s="905">
        <v>8.8984609999999993</v>
      </c>
      <c r="Q120" s="904">
        <f t="shared" si="17"/>
        <v>202.4285849478099</v>
      </c>
      <c r="R120" s="906">
        <v>19.270201</v>
      </c>
      <c r="S120" s="916">
        <f t="shared" si="18"/>
        <v>92.041005440297468</v>
      </c>
      <c r="T120" s="409">
        <v>7.8314690000000002</v>
      </c>
      <c r="U120" s="376">
        <f t="shared" si="19"/>
        <v>141.32541987250977</v>
      </c>
      <c r="V120" s="910">
        <v>8.6535460000000004</v>
      </c>
      <c r="W120" s="909">
        <f t="shared" si="20"/>
        <v>125.35324991076769</v>
      </c>
      <c r="X120" s="913">
        <v>8.1678800000000003</v>
      </c>
      <c r="Y120" s="912">
        <f t="shared" si="21"/>
        <v>168.61522505550056</v>
      </c>
    </row>
    <row r="121" spans="2:25">
      <c r="B121" s="369">
        <v>116</v>
      </c>
      <c r="C121" s="370">
        <v>40057</v>
      </c>
      <c r="D121" s="352">
        <v>6.6770180000000003</v>
      </c>
      <c r="E121" s="371">
        <f t="shared" si="11"/>
        <v>181.17544204300879</v>
      </c>
      <c r="F121" s="361">
        <v>68.929526999999993</v>
      </c>
      <c r="G121" s="372">
        <f t="shared" si="12"/>
        <v>108.85935506967243</v>
      </c>
      <c r="H121" s="361">
        <v>79.106078999999994</v>
      </c>
      <c r="I121" s="359">
        <f t="shared" si="13"/>
        <v>89.202179730767241</v>
      </c>
      <c r="J121" s="361">
        <v>21.592886</v>
      </c>
      <c r="K121" s="360">
        <f t="shared" si="14"/>
        <v>148.80641026639404</v>
      </c>
      <c r="L121" s="375">
        <v>36.751953</v>
      </c>
      <c r="M121" s="901">
        <f t="shared" si="15"/>
        <v>48.343137853017367</v>
      </c>
      <c r="N121" s="381">
        <v>25.436834000000001</v>
      </c>
      <c r="O121" s="412">
        <f t="shared" si="16"/>
        <v>115.69895986697694</v>
      </c>
      <c r="P121" s="905">
        <v>9.3895630000000008</v>
      </c>
      <c r="Q121" s="904">
        <f t="shared" si="17"/>
        <v>213.60052613236297</v>
      </c>
      <c r="R121" s="906">
        <v>19.990438000000001</v>
      </c>
      <c r="S121" s="916">
        <f t="shared" si="18"/>
        <v>95.481101246008237</v>
      </c>
      <c r="T121" s="409">
        <v>8.0759760000000007</v>
      </c>
      <c r="U121" s="376">
        <f t="shared" si="19"/>
        <v>145.73775355304502</v>
      </c>
      <c r="V121" s="910">
        <v>9.1056469999999994</v>
      </c>
      <c r="W121" s="909">
        <f t="shared" si="20"/>
        <v>131.90227959615999</v>
      </c>
      <c r="X121" s="913">
        <v>8.5834790000000005</v>
      </c>
      <c r="Y121" s="912">
        <f t="shared" si="21"/>
        <v>177.19472413210809</v>
      </c>
    </row>
    <row r="122" spans="2:25">
      <c r="B122" s="369">
        <v>117</v>
      </c>
      <c r="C122" s="370">
        <v>40087</v>
      </c>
      <c r="D122" s="352">
        <v>6.7046039999999998</v>
      </c>
      <c r="E122" s="371">
        <f t="shared" si="11"/>
        <v>181.92396567199981</v>
      </c>
      <c r="F122" s="361">
        <v>69.031372000000005</v>
      </c>
      <c r="G122" s="372">
        <f t="shared" si="12"/>
        <v>109.02019733132138</v>
      </c>
      <c r="H122" s="361">
        <v>77.954787999999994</v>
      </c>
      <c r="I122" s="359">
        <f t="shared" si="13"/>
        <v>87.903952489540742</v>
      </c>
      <c r="J122" s="361">
        <v>20.159835999999999</v>
      </c>
      <c r="K122" s="360">
        <f t="shared" si="14"/>
        <v>138.93061014258211</v>
      </c>
      <c r="L122" s="375">
        <v>35.664295000000003</v>
      </c>
      <c r="M122" s="901">
        <f t="shared" si="15"/>
        <v>46.912443798991532</v>
      </c>
      <c r="N122" s="381">
        <v>23.956251000000002</v>
      </c>
      <c r="O122" s="412">
        <f t="shared" si="16"/>
        <v>108.96455600615337</v>
      </c>
      <c r="P122" s="905">
        <v>8.7958429999999996</v>
      </c>
      <c r="Q122" s="904">
        <f t="shared" si="17"/>
        <v>200.09415694613924</v>
      </c>
      <c r="R122" s="906">
        <v>19.560172999999999</v>
      </c>
      <c r="S122" s="916">
        <f t="shared" si="18"/>
        <v>93.426009905457633</v>
      </c>
      <c r="T122" s="409">
        <v>7.9896779999999996</v>
      </c>
      <c r="U122" s="376">
        <f t="shared" si="19"/>
        <v>144.18043383637911</v>
      </c>
      <c r="V122" s="910">
        <v>8.9146180000000008</v>
      </c>
      <c r="W122" s="909">
        <f t="shared" si="20"/>
        <v>129.13507803772325</v>
      </c>
      <c r="X122" s="913">
        <v>8.300872</v>
      </c>
      <c r="Y122" s="912">
        <f t="shared" si="21"/>
        <v>171.36067136599743</v>
      </c>
    </row>
    <row r="123" spans="2:25">
      <c r="B123" s="369">
        <v>118</v>
      </c>
      <c r="C123" s="370">
        <v>40118</v>
      </c>
      <c r="D123" s="352">
        <v>6.7967310000000003</v>
      </c>
      <c r="E123" s="371">
        <f t="shared" si="11"/>
        <v>184.42375673877487</v>
      </c>
      <c r="F123" s="361">
        <v>73.737419000000003</v>
      </c>
      <c r="G123" s="372">
        <f t="shared" si="12"/>
        <v>116.45238588162967</v>
      </c>
      <c r="H123" s="361">
        <v>82.757339000000002</v>
      </c>
      <c r="I123" s="359">
        <f t="shared" si="13"/>
        <v>93.31944043792177</v>
      </c>
      <c r="J123" s="361">
        <v>20.831835000000002</v>
      </c>
      <c r="K123" s="360">
        <f t="shared" si="14"/>
        <v>143.56166126250224</v>
      </c>
      <c r="L123" s="375">
        <v>37.928139000000002</v>
      </c>
      <c r="M123" s="901">
        <f t="shared" si="15"/>
        <v>49.890280720194767</v>
      </c>
      <c r="N123" s="381">
        <v>24.886669000000001</v>
      </c>
      <c r="O123" s="412">
        <f t="shared" si="16"/>
        <v>113.19654473720036</v>
      </c>
      <c r="P123" s="905">
        <v>9.1183560000000003</v>
      </c>
      <c r="Q123" s="904">
        <f t="shared" si="17"/>
        <v>207.43091441659095</v>
      </c>
      <c r="R123" s="906">
        <v>20.660532</v>
      </c>
      <c r="S123" s="916">
        <f t="shared" si="18"/>
        <v>98.681697103804979</v>
      </c>
      <c r="T123" s="409">
        <v>8.471508</v>
      </c>
      <c r="U123" s="376">
        <f t="shared" si="19"/>
        <v>152.87545989817818</v>
      </c>
      <c r="V123" s="910">
        <v>9.2521000000000004</v>
      </c>
      <c r="W123" s="909">
        <f t="shared" si="20"/>
        <v>134.02376361082656</v>
      </c>
      <c r="X123" s="913">
        <v>8.63889</v>
      </c>
      <c r="Y123" s="912">
        <f t="shared" si="21"/>
        <v>178.33861192619301</v>
      </c>
    </row>
    <row r="124" spans="2:25">
      <c r="B124" s="369">
        <v>119</v>
      </c>
      <c r="C124" s="370">
        <v>40148</v>
      </c>
      <c r="D124" s="352">
        <v>6.681832</v>
      </c>
      <c r="E124" s="371">
        <f t="shared" si="11"/>
        <v>181.30606600987466</v>
      </c>
      <c r="F124" s="361">
        <v>74.328659000000002</v>
      </c>
      <c r="G124" s="372">
        <f t="shared" si="12"/>
        <v>117.38612223370697</v>
      </c>
      <c r="H124" s="361">
        <v>83.886505</v>
      </c>
      <c r="I124" s="359">
        <f t="shared" si="13"/>
        <v>94.592718923610221</v>
      </c>
      <c r="J124" s="361">
        <v>22.256793999999999</v>
      </c>
      <c r="K124" s="360">
        <f t="shared" si="14"/>
        <v>153.38170262088249</v>
      </c>
      <c r="L124" s="375">
        <v>39.834988000000003</v>
      </c>
      <c r="M124" s="901">
        <f t="shared" si="15"/>
        <v>52.398530120488907</v>
      </c>
      <c r="N124" s="381">
        <v>26.440069000000001</v>
      </c>
      <c r="O124" s="412">
        <f t="shared" si="16"/>
        <v>120.26215534964379</v>
      </c>
      <c r="P124" s="905">
        <v>9.5728059999999999</v>
      </c>
      <c r="Q124" s="904">
        <f t="shared" si="17"/>
        <v>217.76906956831121</v>
      </c>
      <c r="R124" s="906">
        <v>21.122211</v>
      </c>
      <c r="S124" s="916">
        <f t="shared" si="18"/>
        <v>100.8868323460721</v>
      </c>
      <c r="T124" s="409">
        <v>8.5146529999999991</v>
      </c>
      <c r="U124" s="376">
        <f t="shared" si="19"/>
        <v>153.6540475731596</v>
      </c>
      <c r="V124" s="910">
        <v>9.1756910000000005</v>
      </c>
      <c r="W124" s="909">
        <f t="shared" si="20"/>
        <v>132.91692065044572</v>
      </c>
      <c r="X124" s="913">
        <v>8.6832220000000007</v>
      </c>
      <c r="Y124" s="912">
        <f t="shared" si="21"/>
        <v>179.25378822128556</v>
      </c>
    </row>
    <row r="125" spans="2:25">
      <c r="B125" s="369">
        <v>120</v>
      </c>
      <c r="C125" s="370">
        <v>40179</v>
      </c>
      <c r="D125" s="352">
        <v>6.7873559999999999</v>
      </c>
      <c r="E125" s="371">
        <f t="shared" si="11"/>
        <v>184.16937375386254</v>
      </c>
      <c r="F125" s="361">
        <v>72.093558999999999</v>
      </c>
      <c r="G125" s="372">
        <f t="shared" si="12"/>
        <v>113.85626275104687</v>
      </c>
      <c r="H125" s="361">
        <v>81.273071000000002</v>
      </c>
      <c r="I125" s="359">
        <f t="shared" si="13"/>
        <v>91.645739218264211</v>
      </c>
      <c r="J125" s="361">
        <v>21.722491999999999</v>
      </c>
      <c r="K125" s="360">
        <f t="shared" si="14"/>
        <v>149.6995842316058</v>
      </c>
      <c r="L125" s="375">
        <v>37.319862000000001</v>
      </c>
      <c r="M125" s="901">
        <f t="shared" si="15"/>
        <v>49.090159462317132</v>
      </c>
      <c r="N125" s="381">
        <v>25.842269999999999</v>
      </c>
      <c r="O125" s="412">
        <f t="shared" si="16"/>
        <v>117.54307786895106</v>
      </c>
      <c r="P125" s="905">
        <v>9.4484399999999997</v>
      </c>
      <c r="Q125" s="904">
        <f t="shared" si="17"/>
        <v>214.93990243529581</v>
      </c>
      <c r="R125" s="906">
        <v>20.509202999999999</v>
      </c>
      <c r="S125" s="916">
        <f t="shared" si="18"/>
        <v>97.958898555296088</v>
      </c>
      <c r="T125" s="409">
        <v>8.3951910000000005</v>
      </c>
      <c r="U125" s="376">
        <f t="shared" si="19"/>
        <v>151.49825568931129</v>
      </c>
      <c r="V125" s="910">
        <v>8.9175679999999993</v>
      </c>
      <c r="W125" s="909">
        <f t="shared" si="20"/>
        <v>129.17781104997474</v>
      </c>
      <c r="X125" s="913">
        <v>8.5447559999999996</v>
      </c>
      <c r="Y125" s="912">
        <f t="shared" si="21"/>
        <v>176.39533832332731</v>
      </c>
    </row>
    <row r="126" spans="2:25">
      <c r="B126" s="369">
        <v>121</v>
      </c>
      <c r="C126" s="370">
        <v>40210</v>
      </c>
      <c r="D126" s="352">
        <v>6.8023410000000002</v>
      </c>
      <c r="E126" s="371">
        <f t="shared" si="11"/>
        <v>184.57597951694638</v>
      </c>
      <c r="F126" s="361">
        <v>74.065299999999993</v>
      </c>
      <c r="G126" s="372">
        <f t="shared" si="12"/>
        <v>116.97020336497899</v>
      </c>
      <c r="H126" s="361">
        <v>83.808334000000002</v>
      </c>
      <c r="I126" s="359">
        <f t="shared" si="13"/>
        <v>94.50457116455199</v>
      </c>
      <c r="J126" s="361">
        <v>22.801676</v>
      </c>
      <c r="K126" s="360">
        <f t="shared" si="14"/>
        <v>157.13673260801684</v>
      </c>
      <c r="L126" s="375">
        <v>39.038012999999999</v>
      </c>
      <c r="M126" s="901">
        <f t="shared" si="15"/>
        <v>51.350197470237404</v>
      </c>
      <c r="N126" s="381">
        <v>27.086102</v>
      </c>
      <c r="O126" s="412">
        <f t="shared" si="16"/>
        <v>123.20062426994033</v>
      </c>
      <c r="P126" s="905">
        <v>9.9410100000000003</v>
      </c>
      <c r="Q126" s="904">
        <f t="shared" si="17"/>
        <v>226.14523873870186</v>
      </c>
      <c r="R126" s="906">
        <v>21.198256000000001</v>
      </c>
      <c r="S126" s="916">
        <f t="shared" si="18"/>
        <v>101.2500490171752</v>
      </c>
      <c r="T126" s="409">
        <v>8.6096129999999995</v>
      </c>
      <c r="U126" s="376">
        <f t="shared" si="19"/>
        <v>155.3676803374716</v>
      </c>
      <c r="V126" s="910">
        <v>8.9371270000000003</v>
      </c>
      <c r="W126" s="909">
        <f t="shared" si="20"/>
        <v>129.4611381640855</v>
      </c>
      <c r="X126" s="913">
        <v>8.6694139999999997</v>
      </c>
      <c r="Y126" s="912">
        <f t="shared" si="21"/>
        <v>178.968740078124</v>
      </c>
    </row>
    <row r="127" spans="2:25">
      <c r="B127" s="369">
        <v>122</v>
      </c>
      <c r="C127" s="370">
        <v>40238</v>
      </c>
      <c r="D127" s="352">
        <v>6.7964969999999996</v>
      </c>
      <c r="E127" s="371">
        <f t="shared" si="11"/>
        <v>184.41740733947142</v>
      </c>
      <c r="F127" s="361">
        <v>78.071074999999993</v>
      </c>
      <c r="G127" s="372">
        <f t="shared" si="12"/>
        <v>123.29646298161927</v>
      </c>
      <c r="H127" s="361">
        <v>88.545883000000003</v>
      </c>
      <c r="I127" s="359">
        <f t="shared" si="13"/>
        <v>99.84676107869646</v>
      </c>
      <c r="J127" s="361">
        <v>24.641176000000002</v>
      </c>
      <c r="K127" s="360">
        <f t="shared" si="14"/>
        <v>169.81356476861973</v>
      </c>
      <c r="L127" s="375">
        <v>42.00338</v>
      </c>
      <c r="M127" s="901">
        <f t="shared" si="15"/>
        <v>55.250810470743495</v>
      </c>
      <c r="N127" s="381">
        <v>29.123702999999999</v>
      </c>
      <c r="O127" s="412">
        <f t="shared" si="16"/>
        <v>132.46861400183511</v>
      </c>
      <c r="P127" s="905">
        <v>10.732113</v>
      </c>
      <c r="Q127" s="904">
        <f t="shared" si="17"/>
        <v>244.14181824137847</v>
      </c>
      <c r="R127" s="906">
        <v>22.444761</v>
      </c>
      <c r="S127" s="916">
        <f t="shared" si="18"/>
        <v>107.20377900091319</v>
      </c>
      <c r="T127" s="409">
        <v>9.1147790000000004</v>
      </c>
      <c r="U127" s="376">
        <f t="shared" si="19"/>
        <v>164.48382407184843</v>
      </c>
      <c r="V127" s="910">
        <v>9.5368469999999999</v>
      </c>
      <c r="W127" s="909">
        <f t="shared" si="20"/>
        <v>138.14854226830883</v>
      </c>
      <c r="X127" s="913">
        <v>9.2813739999999996</v>
      </c>
      <c r="Y127" s="912">
        <f t="shared" si="21"/>
        <v>191.60185578562266</v>
      </c>
    </row>
    <row r="128" spans="2:25">
      <c r="B128" s="369">
        <v>123</v>
      </c>
      <c r="C128" s="370">
        <v>40269</v>
      </c>
      <c r="D128" s="352">
        <v>6.8697179999999998</v>
      </c>
      <c r="E128" s="371">
        <f t="shared" si="11"/>
        <v>186.40419950355295</v>
      </c>
      <c r="F128" s="361">
        <v>79.294228000000004</v>
      </c>
      <c r="G128" s="372">
        <f t="shared" si="12"/>
        <v>125.22816993692069</v>
      </c>
      <c r="H128" s="361">
        <v>90.285979999999995</v>
      </c>
      <c r="I128" s="359">
        <f t="shared" si="13"/>
        <v>101.80894208052527</v>
      </c>
      <c r="J128" s="361">
        <v>26.009976999999999</v>
      </c>
      <c r="K128" s="360">
        <f t="shared" si="14"/>
        <v>179.24659577610294</v>
      </c>
      <c r="L128" s="375">
        <v>42.991160999999998</v>
      </c>
      <c r="M128" s="901">
        <f t="shared" si="15"/>
        <v>56.550127354708579</v>
      </c>
      <c r="N128" s="381">
        <v>30.587226999999999</v>
      </c>
      <c r="O128" s="412">
        <f t="shared" si="16"/>
        <v>139.12542532278636</v>
      </c>
      <c r="P128" s="905">
        <v>11.401128999999999</v>
      </c>
      <c r="Q128" s="904">
        <f t="shared" si="17"/>
        <v>259.36107494064862</v>
      </c>
      <c r="R128" s="906">
        <v>23.016729000000002</v>
      </c>
      <c r="S128" s="916">
        <f t="shared" si="18"/>
        <v>109.93569185432226</v>
      </c>
      <c r="T128" s="409">
        <v>9.1620240000000006</v>
      </c>
      <c r="U128" s="376">
        <f t="shared" si="19"/>
        <v>165.33639968210451</v>
      </c>
      <c r="V128" s="910">
        <v>9.3738790000000005</v>
      </c>
      <c r="W128" s="909">
        <f t="shared" si="20"/>
        <v>135.78782581386832</v>
      </c>
      <c r="X128" s="913">
        <v>9.3380369999999999</v>
      </c>
      <c r="Y128" s="912">
        <f t="shared" si="21"/>
        <v>192.77158948608346</v>
      </c>
    </row>
    <row r="129" spans="2:25">
      <c r="B129" s="369">
        <v>124</v>
      </c>
      <c r="C129" s="370">
        <v>40299</v>
      </c>
      <c r="D129" s="352">
        <v>6.9201629999999996</v>
      </c>
      <c r="E129" s="371">
        <f t="shared" si="11"/>
        <v>187.77298346876907</v>
      </c>
      <c r="F129" s="361">
        <v>73.138580000000005</v>
      </c>
      <c r="G129" s="372">
        <f t="shared" si="12"/>
        <v>115.50664854426817</v>
      </c>
      <c r="H129" s="361">
        <v>83.112365999999994</v>
      </c>
      <c r="I129" s="359">
        <f t="shared" si="13"/>
        <v>93.719778599838179</v>
      </c>
      <c r="J129" s="361">
        <v>23.982158999999999</v>
      </c>
      <c r="K129" s="360">
        <f t="shared" si="14"/>
        <v>165.27197852236583</v>
      </c>
      <c r="L129" s="375">
        <v>39.813079999999999</v>
      </c>
      <c r="M129" s="901">
        <f t="shared" si="15"/>
        <v>52.3697125644781</v>
      </c>
      <c r="N129" s="381">
        <v>28.309462</v>
      </c>
      <c r="O129" s="412">
        <f t="shared" si="16"/>
        <v>128.76505416490545</v>
      </c>
      <c r="P129" s="905">
        <v>10.490231</v>
      </c>
      <c r="Q129" s="904">
        <f t="shared" si="17"/>
        <v>238.63931269751575</v>
      </c>
      <c r="R129" s="906">
        <v>21.175068</v>
      </c>
      <c r="S129" s="916">
        <f t="shared" si="18"/>
        <v>101.1392952770274</v>
      </c>
      <c r="T129" s="409">
        <v>8.3334050000000008</v>
      </c>
      <c r="U129" s="376">
        <f t="shared" si="19"/>
        <v>150.38327555056048</v>
      </c>
      <c r="V129" s="910">
        <v>8.3634819999999994</v>
      </c>
      <c r="W129" s="909">
        <f t="shared" si="20"/>
        <v>121.15145043086464</v>
      </c>
      <c r="X129" s="913">
        <v>8.4880929999999992</v>
      </c>
      <c r="Y129" s="912">
        <f t="shared" si="21"/>
        <v>175.22560462286651</v>
      </c>
    </row>
    <row r="130" spans="2:25">
      <c r="B130" s="369">
        <v>125</v>
      </c>
      <c r="C130" s="370">
        <v>40330</v>
      </c>
      <c r="D130" s="352">
        <v>7.0331539999999997</v>
      </c>
      <c r="E130" s="371">
        <f t="shared" si="11"/>
        <v>190.83890217257991</v>
      </c>
      <c r="F130" s="361">
        <v>70.709198000000001</v>
      </c>
      <c r="G130" s="372">
        <f t="shared" si="12"/>
        <v>111.66996244981881</v>
      </c>
      <c r="H130" s="361">
        <v>78.438843000000006</v>
      </c>
      <c r="I130" s="359">
        <f t="shared" si="13"/>
        <v>88.449786155618142</v>
      </c>
      <c r="J130" s="361">
        <v>22.166943</v>
      </c>
      <c r="K130" s="360">
        <f t="shared" si="14"/>
        <v>152.76249846406688</v>
      </c>
      <c r="L130" s="375">
        <v>37.289852000000003</v>
      </c>
      <c r="M130" s="901">
        <f t="shared" si="15"/>
        <v>49.050684619525271</v>
      </c>
      <c r="N130" s="381">
        <v>26.310759999999998</v>
      </c>
      <c r="O130" s="412">
        <f t="shared" si="16"/>
        <v>119.67399580111511</v>
      </c>
      <c r="P130" s="905">
        <v>9.6465359999999993</v>
      </c>
      <c r="Q130" s="904">
        <f t="shared" si="17"/>
        <v>219.44633258808531</v>
      </c>
      <c r="R130" s="906">
        <v>19.885147</v>
      </c>
      <c r="S130" s="916">
        <f t="shared" si="18"/>
        <v>94.978195775338037</v>
      </c>
      <c r="T130" s="409">
        <v>7.7737290000000003</v>
      </c>
      <c r="U130" s="376">
        <f t="shared" si="19"/>
        <v>140.28345319378849</v>
      </c>
      <c r="V130" s="910">
        <v>8.265701</v>
      </c>
      <c r="W130" s="909">
        <f t="shared" si="20"/>
        <v>119.73501766104695</v>
      </c>
      <c r="X130" s="913">
        <v>8.1651150000000001</v>
      </c>
      <c r="Y130" s="912">
        <f t="shared" si="21"/>
        <v>168.5581452383046</v>
      </c>
    </row>
    <row r="131" spans="2:25">
      <c r="B131" s="369">
        <v>126</v>
      </c>
      <c r="C131" s="370">
        <v>40360</v>
      </c>
      <c r="D131" s="352">
        <v>7.0990070000000003</v>
      </c>
      <c r="E131" s="371">
        <f t="shared" si="11"/>
        <v>192.62576966115915</v>
      </c>
      <c r="F131" s="361">
        <v>75.889999000000003</v>
      </c>
      <c r="G131" s="372">
        <f t="shared" si="12"/>
        <v>119.8519227816272</v>
      </c>
      <c r="H131" s="361">
        <v>84.194969</v>
      </c>
      <c r="I131" s="359">
        <f t="shared" si="13"/>
        <v>94.940551372346192</v>
      </c>
      <c r="J131" s="361">
        <v>23.753219999999999</v>
      </c>
      <c r="K131" s="360">
        <f t="shared" si="14"/>
        <v>163.69425562048147</v>
      </c>
      <c r="L131" s="375">
        <v>40.151043000000001</v>
      </c>
      <c r="M131" s="901">
        <f t="shared" si="15"/>
        <v>52.814265589951859</v>
      </c>
      <c r="N131" s="381">
        <v>28.178408000000001</v>
      </c>
      <c r="O131" s="412">
        <f t="shared" si="16"/>
        <v>128.16895751677671</v>
      </c>
      <c r="P131" s="905">
        <v>10.363306</v>
      </c>
      <c r="Q131" s="904">
        <f t="shared" si="17"/>
        <v>235.75193159369334</v>
      </c>
      <c r="R131" s="906">
        <v>21.373138000000001</v>
      </c>
      <c r="S131" s="916">
        <f t="shared" si="18"/>
        <v>102.08534466943175</v>
      </c>
      <c r="T131" s="409">
        <v>8.4197179999999996</v>
      </c>
      <c r="U131" s="376">
        <f t="shared" si="19"/>
        <v>151.94086595479445</v>
      </c>
      <c r="V131" s="910">
        <v>9.1196490000000008</v>
      </c>
      <c r="W131" s="909">
        <f t="shared" si="20"/>
        <v>132.10510930380246</v>
      </c>
      <c r="X131" s="913">
        <v>8.856401</v>
      </c>
      <c r="Y131" s="912">
        <f t="shared" si="21"/>
        <v>182.82884271031898</v>
      </c>
    </row>
    <row r="132" spans="2:25">
      <c r="B132" s="369">
        <v>127</v>
      </c>
      <c r="C132" s="370">
        <v>40391</v>
      </c>
      <c r="D132" s="352">
        <v>7.2047230000000004</v>
      </c>
      <c r="E132" s="371">
        <f t="shared" si="11"/>
        <v>195.49428716867806</v>
      </c>
      <c r="F132" s="361">
        <v>72.693489</v>
      </c>
      <c r="G132" s="372">
        <f t="shared" si="12"/>
        <v>114.80372308813796</v>
      </c>
      <c r="H132" s="361">
        <v>80.407829000000007</v>
      </c>
      <c r="I132" s="359">
        <f t="shared" si="13"/>
        <v>90.670068658298675</v>
      </c>
      <c r="J132" s="361">
        <v>22.183294</v>
      </c>
      <c r="K132" s="360">
        <f t="shared" si="14"/>
        <v>152.8751806508883</v>
      </c>
      <c r="L132" s="375">
        <v>38.091343000000002</v>
      </c>
      <c r="M132" s="901">
        <f t="shared" si="15"/>
        <v>50.104957569345174</v>
      </c>
      <c r="N132" s="381">
        <v>26.564695</v>
      </c>
      <c r="O132" s="412">
        <f t="shared" si="16"/>
        <v>120.829014360965</v>
      </c>
      <c r="P132" s="905">
        <v>9.6689290000000003</v>
      </c>
      <c r="Q132" s="904">
        <f t="shared" si="17"/>
        <v>219.95574464290431</v>
      </c>
      <c r="R132" s="906">
        <v>20.358339000000001</v>
      </c>
      <c r="S132" s="916">
        <f t="shared" si="18"/>
        <v>97.238321004250039</v>
      </c>
      <c r="T132" s="409">
        <v>7.960528</v>
      </c>
      <c r="U132" s="376">
        <f t="shared" si="19"/>
        <v>143.65439766241434</v>
      </c>
      <c r="V132" s="910">
        <v>8.8263079999999992</v>
      </c>
      <c r="W132" s="909">
        <f t="shared" si="20"/>
        <v>127.85583996588311</v>
      </c>
      <c r="X132" s="913">
        <v>8.5617540000000005</v>
      </c>
      <c r="Y132" s="912">
        <f t="shared" si="21"/>
        <v>176.7462398541399</v>
      </c>
    </row>
    <row r="133" spans="2:25">
      <c r="B133" s="369">
        <v>128</v>
      </c>
      <c r="C133" s="370">
        <v>40422</v>
      </c>
      <c r="D133" s="352">
        <v>7.2047780000000001</v>
      </c>
      <c r="E133" s="371">
        <f t="shared" si="11"/>
        <v>195.49577954885618</v>
      </c>
      <c r="F133" s="361">
        <v>78.579764999999995</v>
      </c>
      <c r="G133" s="372">
        <f t="shared" si="12"/>
        <v>124.09982937248965</v>
      </c>
      <c r="H133" s="361">
        <v>87.142204000000007</v>
      </c>
      <c r="I133" s="359">
        <f t="shared" si="13"/>
        <v>98.263934221075289</v>
      </c>
      <c r="J133" s="361">
        <v>24.840712</v>
      </c>
      <c r="K133" s="360">
        <f t="shared" si="14"/>
        <v>171.18865820814028</v>
      </c>
      <c r="L133" s="375">
        <v>43.008327000000001</v>
      </c>
      <c r="M133" s="901">
        <f t="shared" si="15"/>
        <v>56.57270733309462</v>
      </c>
      <c r="N133" s="381">
        <v>29.587313000000002</v>
      </c>
      <c r="O133" s="412">
        <f t="shared" si="16"/>
        <v>134.57733534600592</v>
      </c>
      <c r="P133" s="905">
        <v>10.676890999999999</v>
      </c>
      <c r="Q133" s="904">
        <f t="shared" si="17"/>
        <v>242.88558850479953</v>
      </c>
      <c r="R133" s="906">
        <v>22.177161999999999</v>
      </c>
      <c r="S133" s="916">
        <f t="shared" si="18"/>
        <v>105.92563555991752</v>
      </c>
      <c r="T133" s="409">
        <v>8.6658449999999991</v>
      </c>
      <c r="U133" s="376">
        <f t="shared" si="19"/>
        <v>156.38243389268209</v>
      </c>
      <c r="V133" s="910">
        <v>9.7454459999999994</v>
      </c>
      <c r="W133" s="909">
        <f t="shared" si="20"/>
        <v>141.17025875056203</v>
      </c>
      <c r="X133" s="913">
        <v>9.4853570000000005</v>
      </c>
      <c r="Y133" s="912">
        <f t="shared" si="21"/>
        <v>195.81281866123985</v>
      </c>
    </row>
    <row r="134" spans="2:25">
      <c r="B134" s="369">
        <v>129</v>
      </c>
      <c r="C134" s="370">
        <v>40452</v>
      </c>
      <c r="D134" s="352">
        <v>7.2306800000000004</v>
      </c>
      <c r="E134" s="371">
        <f t="shared" si="11"/>
        <v>196.19860921021072</v>
      </c>
      <c r="F134" s="361">
        <v>81.201674999999994</v>
      </c>
      <c r="G134" s="372">
        <f t="shared" si="12"/>
        <v>128.24057201316853</v>
      </c>
      <c r="H134" s="361">
        <v>90.955566000000005</v>
      </c>
      <c r="I134" s="359">
        <f t="shared" si="13"/>
        <v>102.56398557999142</v>
      </c>
      <c r="J134" s="361">
        <v>25.854611999999999</v>
      </c>
      <c r="K134" s="360">
        <f t="shared" si="14"/>
        <v>178.17590481191047</v>
      </c>
      <c r="L134" s="375">
        <v>45.841244000000003</v>
      </c>
      <c r="M134" s="901">
        <f t="shared" si="15"/>
        <v>60.299096977126773</v>
      </c>
      <c r="N134" s="381">
        <v>30.840610999999999</v>
      </c>
      <c r="O134" s="412">
        <f t="shared" si="16"/>
        <v>140.27793766952473</v>
      </c>
      <c r="P134" s="905">
        <v>11.057676000000001</v>
      </c>
      <c r="Q134" s="904">
        <f t="shared" si="17"/>
        <v>251.54795930345247</v>
      </c>
      <c r="R134" s="906">
        <v>23.163747999999998</v>
      </c>
      <c r="S134" s="916">
        <f t="shared" si="18"/>
        <v>110.63790438333669</v>
      </c>
      <c r="T134" s="409">
        <v>8.9523799999999998</v>
      </c>
      <c r="U134" s="376">
        <f t="shared" si="19"/>
        <v>161.55319804729595</v>
      </c>
      <c r="V134" s="910">
        <v>10.090937</v>
      </c>
      <c r="W134" s="909">
        <f t="shared" si="20"/>
        <v>146.17496083048641</v>
      </c>
      <c r="X134" s="913">
        <v>9.8593340000000005</v>
      </c>
      <c r="Y134" s="912">
        <f t="shared" si="21"/>
        <v>203.53308585671545</v>
      </c>
    </row>
    <row r="135" spans="2:25">
      <c r="B135" s="369">
        <v>130</v>
      </c>
      <c r="C135" s="370">
        <v>40483</v>
      </c>
      <c r="D135" s="352">
        <v>7.1901200000000003</v>
      </c>
      <c r="E135" s="371">
        <f t="shared" ref="E135:E198" si="22">(D135/$D$5)*100</f>
        <v>195.0980466642861</v>
      </c>
      <c r="F135" s="361">
        <v>80.437370000000001</v>
      </c>
      <c r="G135" s="372">
        <f t="shared" ref="G135:G198" si="23">(F135/$F$5)*100</f>
        <v>127.03351673515209</v>
      </c>
      <c r="H135" s="361">
        <v>90.955566000000005</v>
      </c>
      <c r="I135" s="359">
        <f t="shared" ref="I135:I198" si="24">(H135/$H$5)*100</f>
        <v>102.56398557999142</v>
      </c>
      <c r="J135" s="361">
        <v>26.647758</v>
      </c>
      <c r="K135" s="360">
        <f t="shared" ref="K135:K198" si="25">(J135/$J$5)*100</f>
        <v>183.64183507603306</v>
      </c>
      <c r="L135" s="375">
        <v>45.762180000000001</v>
      </c>
      <c r="M135" s="901">
        <f t="shared" ref="M135:M198" si="26">(L135/$L$5)*100</f>
        <v>60.195097011432132</v>
      </c>
      <c r="N135" s="381">
        <v>31.815384000000002</v>
      </c>
      <c r="O135" s="412">
        <f t="shared" ref="O135:O198" si="27">(N135/$N$5)*100</f>
        <v>144.71167428180962</v>
      </c>
      <c r="P135" s="905">
        <v>11.311532</v>
      </c>
      <c r="Q135" s="904">
        <f t="shared" ref="Q135:Q198" si="28">(P135/$P$5)*100</f>
        <v>257.32285800340867</v>
      </c>
      <c r="R135" s="906">
        <v>23.297096</v>
      </c>
      <c r="S135" s="916">
        <f t="shared" ref="S135:S198" si="29">(R135/$R$5)*100</f>
        <v>111.27481958694318</v>
      </c>
      <c r="T135" s="409">
        <v>8.875235</v>
      </c>
      <c r="U135" s="376">
        <f t="shared" ref="U135:U198" si="30">(T135/$T$5)*100</f>
        <v>160.1610518846712</v>
      </c>
      <c r="V135" s="910">
        <v>9.6346260000000008</v>
      </c>
      <c r="W135" s="909">
        <f t="shared" ref="W135:W198" si="31">(V135/$V$5)*100</f>
        <v>139.56494606659282</v>
      </c>
      <c r="X135" s="913">
        <v>9.6496829999999996</v>
      </c>
      <c r="Y135" s="912">
        <f t="shared" ref="Y135:Y198" si="32">(X135/$X$5)*100</f>
        <v>199.20511451677029</v>
      </c>
    </row>
    <row r="136" spans="2:25">
      <c r="B136" s="369">
        <v>131</v>
      </c>
      <c r="C136" s="370">
        <v>40513</v>
      </c>
      <c r="D136" s="352">
        <v>7.0753250000000003</v>
      </c>
      <c r="E136" s="371">
        <f t="shared" si="22"/>
        <v>191.98317789063185</v>
      </c>
      <c r="F136" s="361">
        <v>84.696456999999995</v>
      </c>
      <c r="G136" s="372">
        <f t="shared" si="23"/>
        <v>133.75982814601707</v>
      </c>
      <c r="H136" s="361">
        <v>96.528487999999996</v>
      </c>
      <c r="I136" s="359">
        <f t="shared" si="24"/>
        <v>108.84816495221826</v>
      </c>
      <c r="J136" s="361">
        <v>28.413917999999999</v>
      </c>
      <c r="K136" s="360">
        <f t="shared" si="25"/>
        <v>195.81324789950162</v>
      </c>
      <c r="L136" s="375">
        <v>47.844279999999998</v>
      </c>
      <c r="M136" s="901">
        <f t="shared" si="26"/>
        <v>62.933869759747509</v>
      </c>
      <c r="N136" s="381">
        <v>33.805897000000002</v>
      </c>
      <c r="O136" s="412">
        <f t="shared" si="27"/>
        <v>153.76548513349405</v>
      </c>
      <c r="P136" s="905">
        <v>11.953635</v>
      </c>
      <c r="Q136" s="904">
        <f t="shared" si="28"/>
        <v>271.92987843994752</v>
      </c>
      <c r="R136" s="906">
        <v>24.756107</v>
      </c>
      <c r="S136" s="916">
        <f t="shared" si="29"/>
        <v>118.24355018754534</v>
      </c>
      <c r="T136" s="409">
        <v>9.4299379999999999</v>
      </c>
      <c r="U136" s="376">
        <f t="shared" si="30"/>
        <v>170.17113228970643</v>
      </c>
      <c r="V136" s="910">
        <v>10.273460999999999</v>
      </c>
      <c r="W136" s="909">
        <f t="shared" si="31"/>
        <v>148.81896094173709</v>
      </c>
      <c r="X136" s="913">
        <v>10.119982</v>
      </c>
      <c r="Y136" s="912">
        <f t="shared" si="32"/>
        <v>208.91382372018379</v>
      </c>
    </row>
    <row r="137" spans="2:25">
      <c r="B137" s="369">
        <v>132</v>
      </c>
      <c r="C137" s="370">
        <v>40544</v>
      </c>
      <c r="D137" s="352">
        <v>7.1129350000000002</v>
      </c>
      <c r="E137" s="371">
        <f t="shared" si="22"/>
        <v>193.00369459063739</v>
      </c>
      <c r="F137" s="361">
        <v>87.257507000000004</v>
      </c>
      <c r="G137" s="372">
        <f t="shared" si="23"/>
        <v>137.8044555130551</v>
      </c>
      <c r="H137" s="361">
        <v>99.297118999999995</v>
      </c>
      <c r="I137" s="359">
        <f t="shared" si="24"/>
        <v>111.97014904234328</v>
      </c>
      <c r="J137" s="361">
        <v>28.951847000000001</v>
      </c>
      <c r="K137" s="360">
        <f t="shared" si="25"/>
        <v>199.52036159742005</v>
      </c>
      <c r="L137" s="375">
        <v>49.294742999999997</v>
      </c>
      <c r="M137" s="901">
        <f t="shared" si="26"/>
        <v>64.841793748431883</v>
      </c>
      <c r="N137" s="381">
        <v>34.634121</v>
      </c>
      <c r="O137" s="412">
        <f t="shared" si="27"/>
        <v>157.53264638229047</v>
      </c>
      <c r="P137" s="905">
        <v>12.241557</v>
      </c>
      <c r="Q137" s="904">
        <f t="shared" si="28"/>
        <v>278.47973498652823</v>
      </c>
      <c r="R137" s="906">
        <v>25.428331</v>
      </c>
      <c r="S137" s="916">
        <f t="shared" si="29"/>
        <v>121.45431964662355</v>
      </c>
      <c r="T137" s="409">
        <v>9.8088449999999998</v>
      </c>
      <c r="U137" s="376">
        <f t="shared" si="30"/>
        <v>177.00882658021987</v>
      </c>
      <c r="V137" s="910">
        <v>10.511234999999999</v>
      </c>
      <c r="W137" s="909">
        <f t="shared" si="31"/>
        <v>152.263299672274</v>
      </c>
      <c r="X137" s="913">
        <v>10.458698</v>
      </c>
      <c r="Y137" s="912">
        <f t="shared" si="32"/>
        <v>215.90617357962088</v>
      </c>
    </row>
    <row r="138" spans="2:25">
      <c r="B138" s="369">
        <v>133</v>
      </c>
      <c r="C138" s="370">
        <v>40575</v>
      </c>
      <c r="D138" s="352">
        <v>7.1257099999999998</v>
      </c>
      <c r="E138" s="371">
        <f t="shared" si="22"/>
        <v>193.35033380474457</v>
      </c>
      <c r="F138" s="361">
        <v>89.979018999999994</v>
      </c>
      <c r="G138" s="372">
        <f t="shared" si="23"/>
        <v>142.10249807955017</v>
      </c>
      <c r="H138" s="361">
        <v>102.74642900000001</v>
      </c>
      <c r="I138" s="359">
        <f t="shared" si="24"/>
        <v>115.85968540233824</v>
      </c>
      <c r="J138" s="361">
        <v>30.496500000000001</v>
      </c>
      <c r="K138" s="360">
        <f t="shared" si="25"/>
        <v>210.16526881534438</v>
      </c>
      <c r="L138" s="375">
        <v>50.852814000000002</v>
      </c>
      <c r="M138" s="901">
        <f t="shared" si="26"/>
        <v>66.891264184405429</v>
      </c>
      <c r="N138" s="381">
        <v>36.272326999999997</v>
      </c>
      <c r="O138" s="412">
        <f t="shared" si="27"/>
        <v>164.98399548681505</v>
      </c>
      <c r="P138" s="905">
        <v>12.81146</v>
      </c>
      <c r="Q138" s="904">
        <f t="shared" si="28"/>
        <v>291.44429794269689</v>
      </c>
      <c r="R138" s="906">
        <v>26.342967999999999</v>
      </c>
      <c r="S138" s="916">
        <f t="shared" si="29"/>
        <v>125.82293568196729</v>
      </c>
      <c r="T138" s="409">
        <v>10.112935999999999</v>
      </c>
      <c r="U138" s="376">
        <f t="shared" si="30"/>
        <v>182.49640346451213</v>
      </c>
      <c r="V138" s="910">
        <v>10.796037</v>
      </c>
      <c r="W138" s="909">
        <f t="shared" si="31"/>
        <v>156.38887504693389</v>
      </c>
      <c r="X138" s="913">
        <v>10.747134000000001</v>
      </c>
      <c r="Y138" s="912">
        <f t="shared" si="32"/>
        <v>221.86055844498478</v>
      </c>
    </row>
    <row r="139" spans="2:25">
      <c r="B139" s="369">
        <v>134</v>
      </c>
      <c r="C139" s="370">
        <v>40603</v>
      </c>
      <c r="D139" s="352">
        <v>7.1236980000000001</v>
      </c>
      <c r="E139" s="371">
        <f t="shared" si="22"/>
        <v>193.29573982440925</v>
      </c>
      <c r="F139" s="361">
        <v>90.841209000000006</v>
      </c>
      <c r="G139" s="372">
        <f t="shared" si="23"/>
        <v>143.46414165136116</v>
      </c>
      <c r="H139" s="361">
        <v>102.31429300000001</v>
      </c>
      <c r="I139" s="359">
        <f t="shared" si="24"/>
        <v>115.37239702162942</v>
      </c>
      <c r="J139" s="361">
        <v>31.231655</v>
      </c>
      <c r="K139" s="360">
        <f t="shared" si="25"/>
        <v>215.23155669086921</v>
      </c>
      <c r="L139" s="375">
        <v>50.553516000000002</v>
      </c>
      <c r="M139" s="901">
        <f t="shared" si="26"/>
        <v>66.497570698969909</v>
      </c>
      <c r="N139" s="381">
        <v>37.058349999999997</v>
      </c>
      <c r="O139" s="412">
        <f t="shared" si="27"/>
        <v>168.5592062827624</v>
      </c>
      <c r="P139" s="905">
        <v>13.001424999999999</v>
      </c>
      <c r="Q139" s="904">
        <f t="shared" si="28"/>
        <v>295.7657582648369</v>
      </c>
      <c r="R139" s="906">
        <v>26.358737999999999</v>
      </c>
      <c r="S139" s="916">
        <f t="shared" si="29"/>
        <v>125.89825854215924</v>
      </c>
      <c r="T139" s="409">
        <v>10.138895</v>
      </c>
      <c r="U139" s="376">
        <f t="shared" si="30"/>
        <v>182.96485536982777</v>
      </c>
      <c r="V139" s="910">
        <v>10.74968</v>
      </c>
      <c r="W139" s="909">
        <f t="shared" si="31"/>
        <v>155.71735835237729</v>
      </c>
      <c r="X139" s="913">
        <v>10.799054</v>
      </c>
      <c r="Y139" s="912">
        <f t="shared" si="32"/>
        <v>222.93237909916695</v>
      </c>
    </row>
    <row r="140" spans="2:25">
      <c r="B140" s="369">
        <v>135</v>
      </c>
      <c r="C140" s="370">
        <v>40634</v>
      </c>
      <c r="D140" s="352">
        <v>7.2185649999999999</v>
      </c>
      <c r="E140" s="371">
        <f t="shared" si="22"/>
        <v>195.86987855824134</v>
      </c>
      <c r="F140" s="361">
        <v>94.730011000000005</v>
      </c>
      <c r="G140" s="372">
        <f t="shared" si="23"/>
        <v>149.60566758572094</v>
      </c>
      <c r="H140" s="361">
        <v>105.73481</v>
      </c>
      <c r="I140" s="359">
        <f t="shared" si="24"/>
        <v>119.22946560679016</v>
      </c>
      <c r="J140" s="361">
        <v>32.150288000000003</v>
      </c>
      <c r="K140" s="360">
        <f t="shared" si="25"/>
        <v>221.56227501551786</v>
      </c>
      <c r="L140" s="375">
        <v>52.079326999999999</v>
      </c>
      <c r="M140" s="901">
        <f t="shared" si="26"/>
        <v>68.504606665484403</v>
      </c>
      <c r="N140" s="381">
        <v>38.093971000000003</v>
      </c>
      <c r="O140" s="412">
        <f t="shared" si="27"/>
        <v>173.2697088758288</v>
      </c>
      <c r="P140" s="905">
        <v>13.314576000000001</v>
      </c>
      <c r="Q140" s="904">
        <f t="shared" si="28"/>
        <v>302.88954223208606</v>
      </c>
      <c r="R140" s="906">
        <v>27.253824000000002</v>
      </c>
      <c r="S140" s="916">
        <f t="shared" si="29"/>
        <v>130.17349238095179</v>
      </c>
      <c r="T140" s="409">
        <v>10.465237999999999</v>
      </c>
      <c r="U140" s="376">
        <f t="shared" si="30"/>
        <v>188.85398823844469</v>
      </c>
      <c r="V140" s="910">
        <v>11.312658000000001</v>
      </c>
      <c r="W140" s="909">
        <f t="shared" si="31"/>
        <v>163.87252641045015</v>
      </c>
      <c r="X140" s="913">
        <v>11.295164</v>
      </c>
      <c r="Y140" s="912">
        <f t="shared" si="32"/>
        <v>233.17392271908841</v>
      </c>
    </row>
    <row r="141" spans="2:25">
      <c r="B141" s="369">
        <v>136</v>
      </c>
      <c r="C141" s="370">
        <v>40664</v>
      </c>
      <c r="D141" s="352">
        <v>7.3130579999999998</v>
      </c>
      <c r="E141" s="371">
        <f t="shared" si="22"/>
        <v>198.43386910686201</v>
      </c>
      <c r="F141" s="361">
        <v>92.935637999999997</v>
      </c>
      <c r="G141" s="372">
        <f t="shared" si="23"/>
        <v>146.77184156027275</v>
      </c>
      <c r="H141" s="361">
        <v>104.549049</v>
      </c>
      <c r="I141" s="359">
        <f t="shared" si="24"/>
        <v>117.89236905015595</v>
      </c>
      <c r="J141" s="361">
        <v>31.505966000000001</v>
      </c>
      <c r="K141" s="360">
        <f t="shared" si="25"/>
        <v>217.12195870598592</v>
      </c>
      <c r="L141" s="375">
        <v>51.444640999999997</v>
      </c>
      <c r="M141" s="901">
        <f t="shared" si="26"/>
        <v>67.669747282871995</v>
      </c>
      <c r="N141" s="381">
        <v>37.580863999999998</v>
      </c>
      <c r="O141" s="412">
        <f t="shared" si="27"/>
        <v>170.93585136036654</v>
      </c>
      <c r="P141" s="905">
        <v>13.033388</v>
      </c>
      <c r="Q141" s="904">
        <f t="shared" si="28"/>
        <v>296.49287555631997</v>
      </c>
      <c r="R141" s="906">
        <v>26.937194999999999</v>
      </c>
      <c r="S141" s="916">
        <f t="shared" si="29"/>
        <v>128.66116505693705</v>
      </c>
      <c r="T141" s="409">
        <v>10.353987</v>
      </c>
      <c r="U141" s="376">
        <f t="shared" si="30"/>
        <v>186.84637072936223</v>
      </c>
      <c r="V141" s="910">
        <v>10.988116</v>
      </c>
      <c r="W141" s="909">
        <f t="shared" si="31"/>
        <v>159.17128666057877</v>
      </c>
      <c r="X141" s="913">
        <v>11.064416</v>
      </c>
      <c r="Y141" s="912">
        <f t="shared" si="32"/>
        <v>228.41043134175348</v>
      </c>
    </row>
    <row r="142" spans="2:25">
      <c r="B142" s="369">
        <v>137</v>
      </c>
      <c r="C142" s="370">
        <v>40695</v>
      </c>
      <c r="D142" s="352">
        <v>7.2851330000000001</v>
      </c>
      <c r="E142" s="371">
        <f t="shared" si="22"/>
        <v>197.67614698913656</v>
      </c>
      <c r="F142" s="361">
        <v>92.001495000000006</v>
      </c>
      <c r="G142" s="372">
        <f t="shared" si="23"/>
        <v>145.29656370840459</v>
      </c>
      <c r="H142" s="361">
        <v>102.27825900000001</v>
      </c>
      <c r="I142" s="359">
        <f t="shared" si="24"/>
        <v>115.33176409701665</v>
      </c>
      <c r="J142" s="361">
        <v>30.869897999999999</v>
      </c>
      <c r="K142" s="360">
        <f t="shared" si="25"/>
        <v>212.73852446911155</v>
      </c>
      <c r="L142" s="375">
        <v>50.289878999999999</v>
      </c>
      <c r="M142" s="901">
        <f t="shared" si="26"/>
        <v>66.150785323124552</v>
      </c>
      <c r="N142" s="381">
        <v>36.711886999999997</v>
      </c>
      <c r="O142" s="412">
        <f t="shared" si="27"/>
        <v>166.98332585942072</v>
      </c>
      <c r="P142" s="905">
        <v>12.7598</v>
      </c>
      <c r="Q142" s="904">
        <f t="shared" si="28"/>
        <v>290.26909914164537</v>
      </c>
      <c r="R142" s="906">
        <v>26.351424999999999</v>
      </c>
      <c r="S142" s="916">
        <f t="shared" si="29"/>
        <v>125.86332917775951</v>
      </c>
      <c r="T142" s="409">
        <v>10.072145000000001</v>
      </c>
      <c r="U142" s="376">
        <f t="shared" si="30"/>
        <v>181.76029569188103</v>
      </c>
      <c r="V142" s="910">
        <v>10.822533999999999</v>
      </c>
      <c r="W142" s="909">
        <f t="shared" si="31"/>
        <v>156.77270441155338</v>
      </c>
      <c r="X142" s="913">
        <v>10.949042</v>
      </c>
      <c r="Y142" s="912">
        <f t="shared" si="32"/>
        <v>226.02868565308603</v>
      </c>
    </row>
    <row r="143" spans="2:25">
      <c r="B143" s="369">
        <v>138</v>
      </c>
      <c r="C143" s="370">
        <v>40725</v>
      </c>
      <c r="D143" s="352">
        <v>7.3999079999999999</v>
      </c>
      <c r="E143" s="371">
        <f t="shared" si="22"/>
        <v>200.79047307908962</v>
      </c>
      <c r="F143" s="361">
        <v>90.152396999999993</v>
      </c>
      <c r="G143" s="372">
        <f t="shared" si="23"/>
        <v>142.3763113216354</v>
      </c>
      <c r="H143" s="361">
        <v>100.729156</v>
      </c>
      <c r="I143" s="359">
        <f t="shared" si="24"/>
        <v>113.58495315689319</v>
      </c>
      <c r="J143" s="361">
        <v>29.721682000000001</v>
      </c>
      <c r="K143" s="360">
        <f t="shared" si="25"/>
        <v>204.82564514531768</v>
      </c>
      <c r="L143" s="375">
        <v>51.241965999999998</v>
      </c>
      <c r="M143" s="901">
        <f t="shared" si="26"/>
        <v>67.403150689641691</v>
      </c>
      <c r="N143" s="381">
        <v>35.544986999999999</v>
      </c>
      <c r="O143" s="412">
        <f t="shared" si="27"/>
        <v>161.67570320996776</v>
      </c>
      <c r="P143" s="905">
        <v>12.319020999999999</v>
      </c>
      <c r="Q143" s="904">
        <f t="shared" si="28"/>
        <v>280.24194172142285</v>
      </c>
      <c r="R143" s="906">
        <v>25.859503</v>
      </c>
      <c r="S143" s="916">
        <f t="shared" si="29"/>
        <v>123.51374312631138</v>
      </c>
      <c r="T143" s="409">
        <v>9.8628149999999994</v>
      </c>
      <c r="U143" s="376">
        <f t="shared" si="30"/>
        <v>177.98276045016422</v>
      </c>
      <c r="V143" s="910">
        <v>10.65695</v>
      </c>
      <c r="W143" s="909">
        <f t="shared" si="31"/>
        <v>154.37409319099427</v>
      </c>
      <c r="X143" s="913">
        <v>10.689448000000001</v>
      </c>
      <c r="Y143" s="912">
        <f t="shared" si="32"/>
        <v>220.6697062443462</v>
      </c>
    </row>
    <row r="144" spans="2:25">
      <c r="B144" s="369">
        <v>139</v>
      </c>
      <c r="C144" s="370">
        <v>40756</v>
      </c>
      <c r="D144" s="352">
        <v>7.5082579999999997</v>
      </c>
      <c r="E144" s="371">
        <f t="shared" si="22"/>
        <v>203.73046203004947</v>
      </c>
      <c r="F144" s="361">
        <v>86.375031000000007</v>
      </c>
      <c r="G144" s="372">
        <f t="shared" si="23"/>
        <v>136.41077456955369</v>
      </c>
      <c r="H144" s="361">
        <v>95.191497999999996</v>
      </c>
      <c r="I144" s="359">
        <f t="shared" si="24"/>
        <v>107.34053843620501</v>
      </c>
      <c r="J144" s="361">
        <v>27.251749</v>
      </c>
      <c r="K144" s="360">
        <f t="shared" si="25"/>
        <v>187.80421209887336</v>
      </c>
      <c r="L144" s="375">
        <v>48.644516000000003</v>
      </c>
      <c r="M144" s="901">
        <f t="shared" si="26"/>
        <v>63.986491895581963</v>
      </c>
      <c r="N144" s="381">
        <v>32.590491999999998</v>
      </c>
      <c r="O144" s="412">
        <f t="shared" si="27"/>
        <v>148.23723840604663</v>
      </c>
      <c r="P144" s="905">
        <v>11.323471</v>
      </c>
      <c r="Q144" s="904">
        <f t="shared" si="28"/>
        <v>257.59445495435244</v>
      </c>
      <c r="R144" s="906">
        <v>24.301894999999998</v>
      </c>
      <c r="S144" s="916">
        <f t="shared" si="29"/>
        <v>116.07407986582692</v>
      </c>
      <c r="T144" s="409">
        <v>9.3044740000000008</v>
      </c>
      <c r="U144" s="376">
        <f t="shared" si="30"/>
        <v>167.9070292869512</v>
      </c>
      <c r="V144" s="910">
        <v>9.7561750000000007</v>
      </c>
      <c r="W144" s="909">
        <f t="shared" si="31"/>
        <v>141.32567654325567</v>
      </c>
      <c r="X144" s="913">
        <v>9.8010640000000002</v>
      </c>
      <c r="Y144" s="912">
        <f t="shared" si="32"/>
        <v>202.3301777380868</v>
      </c>
    </row>
    <row r="145" spans="2:25">
      <c r="B145" s="369">
        <v>140</v>
      </c>
      <c r="C145" s="370">
        <v>40787</v>
      </c>
      <c r="D145" s="352">
        <v>7.5762369999999999</v>
      </c>
      <c r="E145" s="371">
        <f t="shared" si="22"/>
        <v>205.57501679606057</v>
      </c>
      <c r="F145" s="361">
        <v>81.455665999999994</v>
      </c>
      <c r="G145" s="372">
        <f t="shared" si="23"/>
        <v>128.64169614178036</v>
      </c>
      <c r="H145" s="361">
        <v>88.127312000000003</v>
      </c>
      <c r="I145" s="359">
        <f t="shared" si="24"/>
        <v>99.374768963247448</v>
      </c>
      <c r="J145" s="361">
        <v>24.253145</v>
      </c>
      <c r="K145" s="360">
        <f t="shared" si="25"/>
        <v>167.13946644836372</v>
      </c>
      <c r="L145" s="375">
        <v>46.37397</v>
      </c>
      <c r="M145" s="901">
        <f t="shared" si="26"/>
        <v>60.999839233079442</v>
      </c>
      <c r="N145" s="381">
        <v>28.998753000000001</v>
      </c>
      <c r="O145" s="412">
        <f t="shared" si="27"/>
        <v>131.90028128262256</v>
      </c>
      <c r="P145" s="905">
        <v>10.122724</v>
      </c>
      <c r="Q145" s="904">
        <f t="shared" si="28"/>
        <v>230.27899938396473</v>
      </c>
      <c r="R145" s="906">
        <v>22.307203000000001</v>
      </c>
      <c r="S145" s="916">
        <f t="shared" si="29"/>
        <v>106.54675541167526</v>
      </c>
      <c r="T145" s="409">
        <v>8.6674360000000004</v>
      </c>
      <c r="U145" s="376">
        <f t="shared" si="30"/>
        <v>156.41114482073627</v>
      </c>
      <c r="V145" s="910">
        <v>8.5573540000000001</v>
      </c>
      <c r="W145" s="909">
        <f t="shared" si="31"/>
        <v>123.95983502449832</v>
      </c>
      <c r="X145" s="913">
        <v>8.7915379999999992</v>
      </c>
      <c r="Y145" s="912">
        <f t="shared" si="32"/>
        <v>181.48983070931322</v>
      </c>
    </row>
    <row r="146" spans="2:25">
      <c r="B146" s="369">
        <v>141</v>
      </c>
      <c r="C146" s="370">
        <v>40817</v>
      </c>
      <c r="D146" s="352">
        <v>7.5887019999999996</v>
      </c>
      <c r="E146" s="371">
        <f t="shared" si="22"/>
        <v>205.91324441279991</v>
      </c>
      <c r="F146" s="361">
        <v>89.404304999999994</v>
      </c>
      <c r="G146" s="372">
        <f t="shared" si="23"/>
        <v>141.19486098827124</v>
      </c>
      <c r="H146" s="361">
        <v>98.251862000000003</v>
      </c>
      <c r="I146" s="359">
        <f t="shared" si="24"/>
        <v>110.79148864155613</v>
      </c>
      <c r="J146" s="361">
        <v>27.953887999999999</v>
      </c>
      <c r="K146" s="360">
        <f t="shared" si="25"/>
        <v>192.64297168376791</v>
      </c>
      <c r="L146" s="375">
        <v>51.292743999999999</v>
      </c>
      <c r="M146" s="901">
        <f t="shared" si="26"/>
        <v>67.469943544266314</v>
      </c>
      <c r="N146" s="381">
        <v>33.136707000000001</v>
      </c>
      <c r="O146" s="412">
        <f t="shared" si="27"/>
        <v>150.7216870352959</v>
      </c>
      <c r="P146" s="905">
        <v>11.574258</v>
      </c>
      <c r="Q146" s="904">
        <f t="shared" si="28"/>
        <v>263.29953783703365</v>
      </c>
      <c r="R146" s="906">
        <v>24.993217000000001</v>
      </c>
      <c r="S146" s="916">
        <f t="shared" si="29"/>
        <v>119.37606784005706</v>
      </c>
      <c r="T146" s="409">
        <v>9.6229899999999997</v>
      </c>
      <c r="U146" s="376">
        <f t="shared" si="30"/>
        <v>173.65491738254505</v>
      </c>
      <c r="V146" s="910">
        <v>9.4316329999999997</v>
      </c>
      <c r="W146" s="909">
        <f t="shared" si="31"/>
        <v>136.62443679338429</v>
      </c>
      <c r="X146" s="913">
        <v>9.6856910000000003</v>
      </c>
      <c r="Y146" s="912">
        <f t="shared" si="32"/>
        <v>199.94845269311455</v>
      </c>
    </row>
    <row r="147" spans="2:25">
      <c r="B147" s="369">
        <v>142</v>
      </c>
      <c r="C147" s="370">
        <v>40848</v>
      </c>
      <c r="D147" s="352">
        <v>7.566751</v>
      </c>
      <c r="E147" s="371">
        <f t="shared" si="22"/>
        <v>205.3176219166069</v>
      </c>
      <c r="F147" s="361">
        <v>90.185822000000002</v>
      </c>
      <c r="G147" s="372">
        <f t="shared" si="23"/>
        <v>142.4290989164669</v>
      </c>
      <c r="H147" s="361">
        <v>97.852562000000006</v>
      </c>
      <c r="I147" s="359">
        <f t="shared" si="24"/>
        <v>110.34122703313416</v>
      </c>
      <c r="J147" s="361">
        <v>27.838253000000002</v>
      </c>
      <c r="K147" s="360">
        <f t="shared" si="25"/>
        <v>191.84607824158729</v>
      </c>
      <c r="L147" s="375">
        <v>49.911952999999997</v>
      </c>
      <c r="M147" s="901">
        <f t="shared" si="26"/>
        <v>65.653665381873012</v>
      </c>
      <c r="N147" s="381">
        <v>32.962910000000001</v>
      </c>
      <c r="O147" s="412">
        <f t="shared" si="27"/>
        <v>149.9311746575369</v>
      </c>
      <c r="P147" s="905">
        <v>11.551458</v>
      </c>
      <c r="Q147" s="904">
        <f t="shared" si="28"/>
        <v>262.78086705375887</v>
      </c>
      <c r="R147" s="906">
        <v>24.921347000000001</v>
      </c>
      <c r="S147" s="916">
        <f t="shared" si="29"/>
        <v>119.03279238273336</v>
      </c>
      <c r="T147" s="409">
        <v>9.6267359999999993</v>
      </c>
      <c r="U147" s="376">
        <f t="shared" si="30"/>
        <v>173.72251709121304</v>
      </c>
      <c r="V147" s="910">
        <v>9.1600760000000001</v>
      </c>
      <c r="W147" s="909">
        <f t="shared" si="31"/>
        <v>132.69072540085014</v>
      </c>
      <c r="X147" s="913">
        <v>9.5126299999999997</v>
      </c>
      <c r="Y147" s="912">
        <f t="shared" si="32"/>
        <v>196.3758341601133</v>
      </c>
    </row>
    <row r="148" spans="2:25">
      <c r="B148" s="369">
        <v>143</v>
      </c>
      <c r="C148" s="370">
        <v>40878</v>
      </c>
      <c r="D148" s="352">
        <v>7.613092</v>
      </c>
      <c r="E148" s="371">
        <f t="shared" si="22"/>
        <v>206.5750471863478</v>
      </c>
      <c r="F148" s="361">
        <v>91.653069000000002</v>
      </c>
      <c r="G148" s="372">
        <f t="shared" si="23"/>
        <v>144.7462998185986</v>
      </c>
      <c r="H148" s="361">
        <v>98.251862000000003</v>
      </c>
      <c r="I148" s="359">
        <f t="shared" si="24"/>
        <v>110.79148864155613</v>
      </c>
      <c r="J148" s="361">
        <v>27.573915</v>
      </c>
      <c r="K148" s="360">
        <f t="shared" si="25"/>
        <v>190.0244047109162</v>
      </c>
      <c r="L148" s="375">
        <v>49.416279000000003</v>
      </c>
      <c r="M148" s="901">
        <f t="shared" si="26"/>
        <v>65.001660942485628</v>
      </c>
      <c r="N148" s="381">
        <v>32.557388000000003</v>
      </c>
      <c r="O148" s="412">
        <f t="shared" si="27"/>
        <v>148.08666548618422</v>
      </c>
      <c r="P148" s="905">
        <v>11.429866000000001</v>
      </c>
      <c r="Q148" s="904">
        <f t="shared" si="28"/>
        <v>260.01480486604191</v>
      </c>
      <c r="R148" s="906">
        <v>24.985230999999999</v>
      </c>
      <c r="S148" s="916">
        <f t="shared" si="29"/>
        <v>119.33792399975947</v>
      </c>
      <c r="T148" s="409">
        <v>9.6604639999999993</v>
      </c>
      <c r="U148" s="376">
        <f t="shared" si="30"/>
        <v>174.33116711095516</v>
      </c>
      <c r="V148" s="910">
        <v>8.6500780000000006</v>
      </c>
      <c r="W148" s="909">
        <f t="shared" si="31"/>
        <v>125.30301327128018</v>
      </c>
      <c r="X148" s="913">
        <v>9.1780410000000003</v>
      </c>
      <c r="Y148" s="912">
        <f t="shared" si="32"/>
        <v>189.46868083071882</v>
      </c>
    </row>
    <row r="149" spans="2:25">
      <c r="B149" s="369">
        <v>144</v>
      </c>
      <c r="C149" s="370">
        <v>40909</v>
      </c>
      <c r="D149" s="352">
        <v>7.7161790000000003</v>
      </c>
      <c r="E149" s="371">
        <f t="shared" si="22"/>
        <v>209.37222892135102</v>
      </c>
      <c r="F149" s="361">
        <v>95.112296999999998</v>
      </c>
      <c r="G149" s="372">
        <f t="shared" si="23"/>
        <v>150.20940605925151</v>
      </c>
      <c r="H149" s="361">
        <v>103.460251</v>
      </c>
      <c r="I149" s="359">
        <f t="shared" si="24"/>
        <v>116.6646106260973</v>
      </c>
      <c r="J149" s="361">
        <v>29.841072</v>
      </c>
      <c r="K149" s="360">
        <f t="shared" si="25"/>
        <v>205.64841600242798</v>
      </c>
      <c r="L149" s="375">
        <v>53.781387000000002</v>
      </c>
      <c r="M149" s="901">
        <f t="shared" si="26"/>
        <v>70.743478738870721</v>
      </c>
      <c r="N149" s="381">
        <v>35.415100000000002</v>
      </c>
      <c r="O149" s="412">
        <f t="shared" si="27"/>
        <v>161.0849146393366</v>
      </c>
      <c r="P149" s="905">
        <v>12.459866</v>
      </c>
      <c r="Q149" s="904">
        <f t="shared" si="28"/>
        <v>283.44598498766567</v>
      </c>
      <c r="R149" s="906">
        <v>26.401240999999999</v>
      </c>
      <c r="S149" s="916">
        <f t="shared" si="29"/>
        <v>126.10126726294159</v>
      </c>
      <c r="T149" s="409">
        <v>10.138156</v>
      </c>
      <c r="U149" s="376">
        <f t="shared" si="30"/>
        <v>182.95151949564047</v>
      </c>
      <c r="V149" s="910">
        <v>9.5755219999999994</v>
      </c>
      <c r="W149" s="909">
        <f t="shared" si="31"/>
        <v>138.70877930180922</v>
      </c>
      <c r="X149" s="913">
        <v>10.04644</v>
      </c>
      <c r="Y149" s="912">
        <f t="shared" si="32"/>
        <v>207.39564508863785</v>
      </c>
    </row>
    <row r="150" spans="2:25">
      <c r="B150" s="369">
        <v>145</v>
      </c>
      <c r="C150" s="370">
        <v>40940</v>
      </c>
      <c r="D150" s="352">
        <v>7.7134179999999999</v>
      </c>
      <c r="E150" s="371">
        <f t="shared" si="22"/>
        <v>209.29731143640774</v>
      </c>
      <c r="F150" s="361">
        <v>97.670883000000003</v>
      </c>
      <c r="G150" s="372">
        <f t="shared" si="23"/>
        <v>154.25014206851347</v>
      </c>
      <c r="H150" s="361">
        <v>107.951004</v>
      </c>
      <c r="I150" s="359">
        <f t="shared" si="24"/>
        <v>121.72850661609425</v>
      </c>
      <c r="J150" s="361">
        <v>30.793990999999998</v>
      </c>
      <c r="K150" s="360">
        <f t="shared" si="25"/>
        <v>212.21541476603196</v>
      </c>
      <c r="L150" s="375">
        <v>57.228783</v>
      </c>
      <c r="M150" s="901">
        <f t="shared" si="26"/>
        <v>75.278147687264862</v>
      </c>
      <c r="N150" s="381">
        <v>36.846443000000001</v>
      </c>
      <c r="O150" s="412">
        <f t="shared" si="27"/>
        <v>167.59535128852329</v>
      </c>
      <c r="P150" s="905">
        <v>12.770004999999999</v>
      </c>
      <c r="Q150" s="904">
        <f t="shared" si="28"/>
        <v>290.501249814598</v>
      </c>
      <c r="R150" s="906">
        <v>27.525379000000001</v>
      </c>
      <c r="S150" s="916">
        <f t="shared" si="29"/>
        <v>131.47053101756694</v>
      </c>
      <c r="T150" s="409">
        <v>10.604673</v>
      </c>
      <c r="U150" s="376">
        <f t="shared" si="30"/>
        <v>191.37020964210771</v>
      </c>
      <c r="V150" s="910">
        <v>10.067625</v>
      </c>
      <c r="W150" s="909">
        <f t="shared" si="31"/>
        <v>145.83726863333163</v>
      </c>
      <c r="X150" s="913">
        <v>10.524279999999999</v>
      </c>
      <c r="Y150" s="912">
        <f t="shared" si="32"/>
        <v>217.2600283974671</v>
      </c>
    </row>
    <row r="151" spans="2:25">
      <c r="B151" s="369">
        <v>146</v>
      </c>
      <c r="C151" s="370">
        <v>40969</v>
      </c>
      <c r="D151" s="352">
        <v>7.6608859999999996</v>
      </c>
      <c r="E151" s="371">
        <f t="shared" si="22"/>
        <v>207.871898426977</v>
      </c>
      <c r="F151" s="361">
        <v>99.823830000000001</v>
      </c>
      <c r="G151" s="372">
        <f t="shared" si="23"/>
        <v>157.65025856603688</v>
      </c>
      <c r="H151" s="361">
        <v>110.93699599999999</v>
      </c>
      <c r="I151" s="359">
        <f t="shared" si="24"/>
        <v>125.09559291876174</v>
      </c>
      <c r="J151" s="361">
        <v>31.496131999999999</v>
      </c>
      <c r="K151" s="360">
        <f t="shared" si="25"/>
        <v>217.0541881338373</v>
      </c>
      <c r="L151" s="375">
        <v>60.018700000000003</v>
      </c>
      <c r="M151" s="901">
        <f t="shared" si="26"/>
        <v>78.94797557721337</v>
      </c>
      <c r="N151" s="381">
        <v>37.675114000000001</v>
      </c>
      <c r="O151" s="412">
        <f t="shared" si="27"/>
        <v>171.36454570839206</v>
      </c>
      <c r="P151" s="905">
        <v>13.064638</v>
      </c>
      <c r="Q151" s="904">
        <f t="shared" si="28"/>
        <v>297.2037730114663</v>
      </c>
      <c r="R151" s="906">
        <v>28.256065</v>
      </c>
      <c r="S151" s="916">
        <f t="shared" si="29"/>
        <v>134.9605347856205</v>
      </c>
      <c r="T151" s="409">
        <v>10.987746</v>
      </c>
      <c r="U151" s="376">
        <f t="shared" si="30"/>
        <v>198.28308289319534</v>
      </c>
      <c r="V151" s="910">
        <v>9.9924429999999997</v>
      </c>
      <c r="W151" s="909">
        <f t="shared" si="31"/>
        <v>144.74819970889402</v>
      </c>
      <c r="X151" s="913">
        <v>10.659962</v>
      </c>
      <c r="Y151" s="912">
        <f t="shared" si="32"/>
        <v>220.06100624802079</v>
      </c>
    </row>
    <row r="152" spans="2:25">
      <c r="B152" s="369">
        <v>147</v>
      </c>
      <c r="C152" s="370">
        <v>41000</v>
      </c>
      <c r="D152" s="352">
        <v>7.7563420000000001</v>
      </c>
      <c r="E152" s="371">
        <f t="shared" si="22"/>
        <v>210.4620191958079</v>
      </c>
      <c r="F152" s="361">
        <v>100.016457</v>
      </c>
      <c r="G152" s="372">
        <f t="shared" si="23"/>
        <v>157.95447146146276</v>
      </c>
      <c r="H152" s="361">
        <v>110.679306</v>
      </c>
      <c r="I152" s="359">
        <f t="shared" si="24"/>
        <v>124.80501462205686</v>
      </c>
      <c r="J152" s="361">
        <v>31.210203</v>
      </c>
      <c r="K152" s="360">
        <f t="shared" si="25"/>
        <v>215.08372119018463</v>
      </c>
      <c r="L152" s="375">
        <v>59.417465</v>
      </c>
      <c r="M152" s="901">
        <f t="shared" si="26"/>
        <v>78.157117293109152</v>
      </c>
      <c r="N152" s="381">
        <v>37.373714</v>
      </c>
      <c r="O152" s="412">
        <f t="shared" si="27"/>
        <v>169.99363349093971</v>
      </c>
      <c r="P152" s="905">
        <v>12.953709999999999</v>
      </c>
      <c r="Q152" s="904">
        <f t="shared" si="28"/>
        <v>294.68030315852309</v>
      </c>
      <c r="R152" s="906">
        <v>28.184349000000001</v>
      </c>
      <c r="S152" s="916">
        <f t="shared" si="29"/>
        <v>134.61799488444581</v>
      </c>
      <c r="T152" s="409">
        <v>10.866372999999999</v>
      </c>
      <c r="U152" s="376">
        <f t="shared" si="30"/>
        <v>196.09280541317386</v>
      </c>
      <c r="V152" s="910">
        <v>9.8147380000000002</v>
      </c>
      <c r="W152" s="909">
        <f t="shared" si="31"/>
        <v>142.17400650816535</v>
      </c>
      <c r="X152" s="913">
        <v>10.553774000000001</v>
      </c>
      <c r="Y152" s="912">
        <f t="shared" si="32"/>
        <v>217.86889354335406</v>
      </c>
    </row>
    <row r="153" spans="2:25">
      <c r="B153" s="369">
        <v>148</v>
      </c>
      <c r="C153" s="370">
        <v>41030</v>
      </c>
      <c r="D153" s="352">
        <v>7.8302899999999998</v>
      </c>
      <c r="E153" s="371">
        <f t="shared" si="22"/>
        <v>212.46853791242603</v>
      </c>
      <c r="F153" s="361">
        <v>93.977821000000006</v>
      </c>
      <c r="G153" s="372">
        <f t="shared" si="23"/>
        <v>148.41774534319842</v>
      </c>
      <c r="H153" s="361">
        <v>104.03233299999999</v>
      </c>
      <c r="I153" s="359">
        <f t="shared" si="24"/>
        <v>117.30970594658127</v>
      </c>
      <c r="J153" s="361">
        <v>29.094971000000001</v>
      </c>
      <c r="K153" s="360">
        <f t="shared" si="25"/>
        <v>200.50669425637855</v>
      </c>
      <c r="L153" s="375">
        <v>55.234389999999998</v>
      </c>
      <c r="M153" s="901">
        <f t="shared" si="26"/>
        <v>72.654743817214921</v>
      </c>
      <c r="N153" s="381">
        <v>34.744830999999998</v>
      </c>
      <c r="O153" s="412">
        <f t="shared" si="27"/>
        <v>158.03620872998172</v>
      </c>
      <c r="P153" s="905">
        <v>12.139252000000001</v>
      </c>
      <c r="Q153" s="904">
        <f t="shared" si="28"/>
        <v>276.15242733376834</v>
      </c>
      <c r="R153" s="906">
        <v>26.426860999999999</v>
      </c>
      <c r="S153" s="916">
        <f t="shared" si="29"/>
        <v>126.22363705863707</v>
      </c>
      <c r="T153" s="409">
        <v>10.206426</v>
      </c>
      <c r="U153" s="376">
        <f t="shared" si="30"/>
        <v>184.18350884715247</v>
      </c>
      <c r="V153" s="910">
        <v>8.7280099999999994</v>
      </c>
      <c r="W153" s="909">
        <f t="shared" si="31"/>
        <v>126.43191805459625</v>
      </c>
      <c r="X153" s="913">
        <v>9.6275910000000007</v>
      </c>
      <c r="Y153" s="912">
        <f t="shared" si="32"/>
        <v>198.749054002668</v>
      </c>
    </row>
    <row r="154" spans="2:25">
      <c r="B154" s="369">
        <v>149</v>
      </c>
      <c r="C154" s="370">
        <v>41061</v>
      </c>
      <c r="D154" s="352">
        <v>7.8338539999999997</v>
      </c>
      <c r="E154" s="371">
        <f t="shared" si="22"/>
        <v>212.5652441479703</v>
      </c>
      <c r="F154" s="361">
        <v>97.921379000000002</v>
      </c>
      <c r="G154" s="372">
        <f t="shared" si="23"/>
        <v>154.64574659670836</v>
      </c>
      <c r="H154" s="361">
        <v>107.696083</v>
      </c>
      <c r="I154" s="359">
        <f t="shared" si="24"/>
        <v>121.44105071957398</v>
      </c>
      <c r="J154" s="361">
        <v>30.407578999999998</v>
      </c>
      <c r="K154" s="360">
        <f t="shared" si="25"/>
        <v>209.5524737120266</v>
      </c>
      <c r="L154" s="375">
        <v>57.103423999999997</v>
      </c>
      <c r="M154" s="901">
        <f t="shared" si="26"/>
        <v>75.113251758656205</v>
      </c>
      <c r="N154" s="381">
        <v>35.833233</v>
      </c>
      <c r="O154" s="412">
        <f t="shared" si="27"/>
        <v>162.98678470642352</v>
      </c>
      <c r="P154" s="905">
        <v>12.658949</v>
      </c>
      <c r="Q154" s="904">
        <f t="shared" si="28"/>
        <v>287.97486812567848</v>
      </c>
      <c r="R154" s="906">
        <v>27.329796000000002</v>
      </c>
      <c r="S154" s="916">
        <f t="shared" si="29"/>
        <v>130.53636037933492</v>
      </c>
      <c r="T154" s="409">
        <v>10.551572999999999</v>
      </c>
      <c r="U154" s="376">
        <f t="shared" si="30"/>
        <v>190.41197565111185</v>
      </c>
      <c r="V154" s="910">
        <v>9.2474539999999994</v>
      </c>
      <c r="W154" s="909">
        <f t="shared" si="31"/>
        <v>133.95646273797217</v>
      </c>
      <c r="X154" s="913">
        <v>10.105430999999999</v>
      </c>
      <c r="Y154" s="912">
        <f t="shared" si="32"/>
        <v>208.61343731149722</v>
      </c>
    </row>
    <row r="155" spans="2:25">
      <c r="B155" s="369">
        <v>150</v>
      </c>
      <c r="C155" s="370">
        <v>41091</v>
      </c>
      <c r="D155" s="352">
        <v>7.9427440000000002</v>
      </c>
      <c r="E155" s="371">
        <f t="shared" si="22"/>
        <v>215.51988555886109</v>
      </c>
      <c r="F155" s="361">
        <v>99.039046999999997</v>
      </c>
      <c r="G155" s="372">
        <f t="shared" si="23"/>
        <v>156.41086269364618</v>
      </c>
      <c r="H155" s="361">
        <v>109.53466</v>
      </c>
      <c r="I155" s="359">
        <f t="shared" si="24"/>
        <v>123.51428046469705</v>
      </c>
      <c r="J155" s="361">
        <v>30.156763000000002</v>
      </c>
      <c r="K155" s="360">
        <f t="shared" si="25"/>
        <v>207.82398644092376</v>
      </c>
      <c r="L155" s="375">
        <v>57.805588</v>
      </c>
      <c r="M155" s="901">
        <f t="shared" si="26"/>
        <v>76.036871002711791</v>
      </c>
      <c r="N155" s="381">
        <v>35.615555000000001</v>
      </c>
      <c r="O155" s="412">
        <f t="shared" si="27"/>
        <v>161.99668042748991</v>
      </c>
      <c r="P155" s="905">
        <v>12.604649999999999</v>
      </c>
      <c r="Q155" s="904">
        <f t="shared" si="28"/>
        <v>286.73963545633472</v>
      </c>
      <c r="R155" s="906">
        <v>27.744463</v>
      </c>
      <c r="S155" s="916">
        <f t="shared" si="29"/>
        <v>132.5169503899379</v>
      </c>
      <c r="T155" s="409">
        <v>10.808204999999999</v>
      </c>
      <c r="U155" s="376">
        <f t="shared" si="30"/>
        <v>195.04311511584342</v>
      </c>
      <c r="V155" s="910">
        <v>9.2884609999999999</v>
      </c>
      <c r="W155" s="909">
        <f t="shared" si="31"/>
        <v>134.5504805798015</v>
      </c>
      <c r="X155" s="913">
        <v>10.099531000000001</v>
      </c>
      <c r="Y155" s="912">
        <f t="shared" si="32"/>
        <v>208.49163950988566</v>
      </c>
    </row>
    <row r="156" spans="2:25">
      <c r="B156" s="369">
        <v>151</v>
      </c>
      <c r="C156" s="370">
        <v>41122</v>
      </c>
      <c r="D156" s="352">
        <v>7.9456119999999997</v>
      </c>
      <c r="E156" s="371">
        <f t="shared" si="22"/>
        <v>215.59770640160548</v>
      </c>
      <c r="F156" s="361">
        <v>100.11039</v>
      </c>
      <c r="G156" s="372">
        <f t="shared" si="23"/>
        <v>158.10281842168138</v>
      </c>
      <c r="H156" s="361">
        <v>112.27881600000001</v>
      </c>
      <c r="I156" s="359">
        <f t="shared" si="24"/>
        <v>126.60866587496702</v>
      </c>
      <c r="J156" s="361">
        <v>31.201844999999999</v>
      </c>
      <c r="K156" s="360">
        <f t="shared" si="25"/>
        <v>215.02612240616816</v>
      </c>
      <c r="L156" s="375">
        <v>60.802933000000003</v>
      </c>
      <c r="M156" s="901">
        <f t="shared" si="26"/>
        <v>79.979547532801291</v>
      </c>
      <c r="N156" s="381">
        <v>36.921607999999999</v>
      </c>
      <c r="O156" s="412">
        <f t="shared" si="27"/>
        <v>167.93723787387432</v>
      </c>
      <c r="P156" s="905">
        <v>12.976974</v>
      </c>
      <c r="Q156" s="904">
        <f t="shared" si="28"/>
        <v>295.20952934721191</v>
      </c>
      <c r="R156" s="906">
        <v>28.433015999999999</v>
      </c>
      <c r="S156" s="916">
        <f t="shared" si="29"/>
        <v>135.8057126825021</v>
      </c>
      <c r="T156" s="409">
        <v>11.015317</v>
      </c>
      <c r="U156" s="376">
        <f t="shared" si="30"/>
        <v>198.78062468916042</v>
      </c>
      <c r="V156" s="910">
        <v>9.5413510000000006</v>
      </c>
      <c r="W156" s="909">
        <f t="shared" si="31"/>
        <v>138.21378616226841</v>
      </c>
      <c r="X156" s="913">
        <v>10.406294000000001</v>
      </c>
      <c r="Y156" s="912">
        <f t="shared" si="32"/>
        <v>214.82436137696749</v>
      </c>
    </row>
    <row r="157" spans="2:25">
      <c r="B157" s="369">
        <v>152</v>
      </c>
      <c r="C157" s="370">
        <v>41153</v>
      </c>
      <c r="D157" s="352">
        <v>7.9548819999999996</v>
      </c>
      <c r="E157" s="371">
        <f t="shared" si="22"/>
        <v>215.84924029708677</v>
      </c>
      <c r="F157" s="361">
        <v>102.805779</v>
      </c>
      <c r="G157" s="372">
        <f t="shared" si="23"/>
        <v>162.35960533104011</v>
      </c>
      <c r="H157" s="361">
        <v>114.513947</v>
      </c>
      <c r="I157" s="359">
        <f t="shared" si="24"/>
        <v>129.12906076375691</v>
      </c>
      <c r="J157" s="361">
        <v>32.054622999999999</v>
      </c>
      <c r="K157" s="360">
        <f t="shared" si="25"/>
        <v>220.90300393715734</v>
      </c>
      <c r="L157" s="375">
        <v>61.168686000000001</v>
      </c>
      <c r="M157" s="901">
        <f t="shared" si="26"/>
        <v>80.460655236088641</v>
      </c>
      <c r="N157" s="381">
        <v>37.825825000000002</v>
      </c>
      <c r="O157" s="412">
        <f t="shared" si="27"/>
        <v>172.05005185041082</v>
      </c>
      <c r="P157" s="905">
        <v>13.349296000000001</v>
      </c>
      <c r="Q157" s="904">
        <f t="shared" si="28"/>
        <v>303.67937774065189</v>
      </c>
      <c r="R157" s="906">
        <v>29.032463</v>
      </c>
      <c r="S157" s="916">
        <f t="shared" si="29"/>
        <v>138.66887454511942</v>
      </c>
      <c r="T157" s="409">
        <v>11.276126</v>
      </c>
      <c r="U157" s="376">
        <f t="shared" si="30"/>
        <v>203.48714161868276</v>
      </c>
      <c r="V157" s="910">
        <v>9.7258879999999994</v>
      </c>
      <c r="W157" s="909">
        <f t="shared" si="31"/>
        <v>140.88694612221815</v>
      </c>
      <c r="X157" s="913">
        <v>10.742551000000001</v>
      </c>
      <c r="Y157" s="912">
        <f t="shared" si="32"/>
        <v>221.76594838993631</v>
      </c>
    </row>
    <row r="158" spans="2:25">
      <c r="B158" s="369">
        <v>153</v>
      </c>
      <c r="C158" s="370">
        <v>41183</v>
      </c>
      <c r="D158" s="352">
        <v>7.9634280000000004</v>
      </c>
      <c r="E158" s="371">
        <f t="shared" si="22"/>
        <v>216.08112904258658</v>
      </c>
      <c r="F158" s="361">
        <v>100.367332</v>
      </c>
      <c r="G158" s="372">
        <f t="shared" si="23"/>
        <v>158.50860301977261</v>
      </c>
      <c r="H158" s="361">
        <v>113.030151</v>
      </c>
      <c r="I158" s="359">
        <f t="shared" si="24"/>
        <v>127.4558917842175</v>
      </c>
      <c r="J158" s="361">
        <v>31.586437</v>
      </c>
      <c r="K158" s="360">
        <f t="shared" si="25"/>
        <v>217.67652101139271</v>
      </c>
      <c r="L158" s="375">
        <v>58.104641000000001</v>
      </c>
      <c r="M158" s="901">
        <f t="shared" si="26"/>
        <v>76.43024221768799</v>
      </c>
      <c r="N158" s="381">
        <v>37.340232999999998</v>
      </c>
      <c r="O158" s="412">
        <f t="shared" si="27"/>
        <v>169.84134579368515</v>
      </c>
      <c r="P158" s="905">
        <v>13.271729000000001</v>
      </c>
      <c r="Q158" s="904">
        <f t="shared" si="28"/>
        <v>301.9148278877451</v>
      </c>
      <c r="R158" s="906">
        <v>28.653265000000001</v>
      </c>
      <c r="S158" s="916">
        <f t="shared" si="29"/>
        <v>136.85769648937679</v>
      </c>
      <c r="T158" s="409">
        <v>11.249280000000001</v>
      </c>
      <c r="U158" s="376">
        <f t="shared" si="30"/>
        <v>203.00268305517477</v>
      </c>
      <c r="V158" s="910">
        <v>9.9427869999999992</v>
      </c>
      <c r="W158" s="909">
        <f t="shared" si="31"/>
        <v>144.02889446945008</v>
      </c>
      <c r="X158" s="913">
        <v>10.760249</v>
      </c>
      <c r="Y158" s="912">
        <f t="shared" si="32"/>
        <v>222.13130050738076</v>
      </c>
    </row>
    <row r="159" spans="2:25">
      <c r="B159" s="369">
        <v>154</v>
      </c>
      <c r="C159" s="370">
        <v>41214</v>
      </c>
      <c r="D159" s="352">
        <v>7.979857</v>
      </c>
      <c r="E159" s="371">
        <f t="shared" si="22"/>
        <v>216.52691656889314</v>
      </c>
      <c r="F159" s="361">
        <v>100.121376</v>
      </c>
      <c r="G159" s="372">
        <f t="shared" si="23"/>
        <v>158.12016844462286</v>
      </c>
      <c r="H159" s="361">
        <v>113.669815</v>
      </c>
      <c r="I159" s="359">
        <f t="shared" si="24"/>
        <v>128.17719441754991</v>
      </c>
      <c r="J159" s="361">
        <v>31.954305999999999</v>
      </c>
      <c r="K159" s="360">
        <f t="shared" si="25"/>
        <v>220.21167380839671</v>
      </c>
      <c r="L159" s="375">
        <v>58.865070000000003</v>
      </c>
      <c r="M159" s="901">
        <f t="shared" si="26"/>
        <v>77.430502638526917</v>
      </c>
      <c r="N159" s="381">
        <v>37.968155000000003</v>
      </c>
      <c r="O159" s="412">
        <f t="shared" si="27"/>
        <v>172.69743717194365</v>
      </c>
      <c r="P159" s="905">
        <v>13.380324</v>
      </c>
      <c r="Q159" s="904">
        <f t="shared" si="28"/>
        <v>304.38522498027692</v>
      </c>
      <c r="R159" s="906">
        <v>28.864858999999999</v>
      </c>
      <c r="S159" s="916">
        <f t="shared" si="29"/>
        <v>137.86834108541052</v>
      </c>
      <c r="T159" s="409">
        <v>11.222431</v>
      </c>
      <c r="U159" s="376">
        <f t="shared" si="30"/>
        <v>202.51817035415317</v>
      </c>
      <c r="V159" s="910">
        <v>10.123438999999999</v>
      </c>
      <c r="W159" s="909">
        <f t="shared" si="31"/>
        <v>146.64577722512965</v>
      </c>
      <c r="X159" s="913">
        <v>10.901831</v>
      </c>
      <c r="Y159" s="912">
        <f t="shared" si="32"/>
        <v>225.05407615954601</v>
      </c>
    </row>
    <row r="160" spans="2:25">
      <c r="B160" s="369">
        <v>155</v>
      </c>
      <c r="C160" s="370">
        <v>41244</v>
      </c>
      <c r="D160" s="352">
        <v>7.9241250000000001</v>
      </c>
      <c r="E160" s="371">
        <f t="shared" si="22"/>
        <v>215.01467416727897</v>
      </c>
      <c r="F160" s="361">
        <v>100.750038</v>
      </c>
      <c r="G160" s="372">
        <f t="shared" si="23"/>
        <v>159.11300479292413</v>
      </c>
      <c r="H160" s="361">
        <v>113.87777699999999</v>
      </c>
      <c r="I160" s="359">
        <f t="shared" si="24"/>
        <v>128.41169806045161</v>
      </c>
      <c r="J160" s="361">
        <v>32.389046</v>
      </c>
      <c r="K160" s="360">
        <f t="shared" si="25"/>
        <v>223.20766511772015</v>
      </c>
      <c r="L160" s="375">
        <v>58.265658999999999</v>
      </c>
      <c r="M160" s="901">
        <f t="shared" si="26"/>
        <v>76.642043625107533</v>
      </c>
      <c r="N160" s="381">
        <v>38.395138000000003</v>
      </c>
      <c r="O160" s="412">
        <f t="shared" si="27"/>
        <v>174.63956129717405</v>
      </c>
      <c r="P160" s="905">
        <v>13.496672</v>
      </c>
      <c r="Q160" s="904">
        <f t="shared" si="28"/>
        <v>307.03199288784066</v>
      </c>
      <c r="R160" s="906">
        <v>29.003184999999998</v>
      </c>
      <c r="S160" s="916">
        <f t="shared" si="29"/>
        <v>138.52903290271615</v>
      </c>
      <c r="T160" s="409">
        <v>11.268454999999999</v>
      </c>
      <c r="U160" s="376">
        <f t="shared" si="30"/>
        <v>203.34871199636774</v>
      </c>
      <c r="V160" s="910">
        <v>10.408315</v>
      </c>
      <c r="W160" s="909">
        <f t="shared" si="31"/>
        <v>150.77242454653754</v>
      </c>
      <c r="X160" s="913">
        <v>11.013916999999999</v>
      </c>
      <c r="Y160" s="912">
        <f t="shared" si="32"/>
        <v>227.367945378434</v>
      </c>
    </row>
    <row r="161" spans="2:25">
      <c r="B161" s="369">
        <v>156</v>
      </c>
      <c r="C161" s="370">
        <v>41275</v>
      </c>
      <c r="D161" s="352">
        <v>7.9073650000000004</v>
      </c>
      <c r="E161" s="371">
        <f t="shared" si="22"/>
        <v>214.55990522571841</v>
      </c>
      <c r="F161" s="361">
        <v>107.12346599999999</v>
      </c>
      <c r="G161" s="372">
        <f t="shared" si="23"/>
        <v>169.17846283187151</v>
      </c>
      <c r="H161" s="361">
        <v>120.556175</v>
      </c>
      <c r="I161" s="359">
        <f t="shared" si="24"/>
        <v>135.94244242599646</v>
      </c>
      <c r="J161" s="361">
        <v>35.024344999999997</v>
      </c>
      <c r="K161" s="360">
        <f t="shared" si="25"/>
        <v>241.36871057355305</v>
      </c>
      <c r="L161" s="375">
        <v>60.155498999999999</v>
      </c>
      <c r="M161" s="901">
        <f t="shared" si="26"/>
        <v>79.127919563187518</v>
      </c>
      <c r="N161" s="381">
        <v>41.663817999999999</v>
      </c>
      <c r="O161" s="412">
        <f t="shared" si="27"/>
        <v>189.50709065000112</v>
      </c>
      <c r="P161" s="905">
        <v>14.72175</v>
      </c>
      <c r="Q161" s="904">
        <f t="shared" si="28"/>
        <v>334.90094752962568</v>
      </c>
      <c r="R161" s="906">
        <v>30.814603999999999</v>
      </c>
      <c r="S161" s="916">
        <f t="shared" si="29"/>
        <v>147.18098344716861</v>
      </c>
      <c r="T161" s="409">
        <v>11.970745000000001</v>
      </c>
      <c r="U161" s="376">
        <f t="shared" si="30"/>
        <v>216.02212347539739</v>
      </c>
      <c r="V161" s="910">
        <v>10.89828</v>
      </c>
      <c r="W161" s="909">
        <f t="shared" si="31"/>
        <v>157.8699433085028</v>
      </c>
      <c r="X161" s="913">
        <v>11.769394</v>
      </c>
      <c r="Y161" s="912">
        <f t="shared" si="32"/>
        <v>242.96378228828758</v>
      </c>
    </row>
    <row r="162" spans="2:25">
      <c r="B162" s="369">
        <v>157</v>
      </c>
      <c r="C162" s="370">
        <v>41306</v>
      </c>
      <c r="D162" s="352">
        <v>7.9513340000000001</v>
      </c>
      <c r="E162" s="371">
        <f t="shared" si="22"/>
        <v>215.7529682085034</v>
      </c>
      <c r="F162" s="361">
        <v>108.686897</v>
      </c>
      <c r="G162" s="372">
        <f t="shared" si="23"/>
        <v>171.64756566433303</v>
      </c>
      <c r="H162" s="361">
        <v>122.094337</v>
      </c>
      <c r="I162" s="359">
        <f t="shared" si="24"/>
        <v>137.67691599507623</v>
      </c>
      <c r="J162" s="361">
        <v>35.491912999999997</v>
      </c>
      <c r="K162" s="360">
        <f t="shared" si="25"/>
        <v>244.5909345798965</v>
      </c>
      <c r="L162" s="375">
        <v>60.362377000000002</v>
      </c>
      <c r="M162" s="901">
        <f t="shared" si="26"/>
        <v>79.400044739032097</v>
      </c>
      <c r="N162" s="381">
        <v>42.080714999999998</v>
      </c>
      <c r="O162" s="412">
        <f t="shared" si="27"/>
        <v>191.4033387943914</v>
      </c>
      <c r="P162" s="905">
        <v>14.975982999999999</v>
      </c>
      <c r="Q162" s="904">
        <f t="shared" si="28"/>
        <v>340.68442249648075</v>
      </c>
      <c r="R162" s="906">
        <v>31.207992999999998</v>
      </c>
      <c r="S162" s="916">
        <f t="shared" si="29"/>
        <v>149.05994252440672</v>
      </c>
      <c r="T162" s="409">
        <v>12.063959000000001</v>
      </c>
      <c r="U162" s="376">
        <f t="shared" si="30"/>
        <v>217.70424820678511</v>
      </c>
      <c r="V162" s="910">
        <v>10.764516</v>
      </c>
      <c r="W162" s="909">
        <f t="shared" si="31"/>
        <v>155.9322691895851</v>
      </c>
      <c r="X162" s="913">
        <v>11.811448</v>
      </c>
      <c r="Y162" s="912">
        <f t="shared" si="32"/>
        <v>243.83193224574092</v>
      </c>
    </row>
    <row r="163" spans="2:25">
      <c r="B163" s="369">
        <v>158</v>
      </c>
      <c r="C163" s="370">
        <v>41334</v>
      </c>
      <c r="D163" s="352">
        <v>7.9441290000000002</v>
      </c>
      <c r="E163" s="371">
        <f t="shared" si="22"/>
        <v>215.55746640516546</v>
      </c>
      <c r="F163" s="361">
        <v>112.879974</v>
      </c>
      <c r="G163" s="372">
        <f t="shared" si="23"/>
        <v>178.26962848477683</v>
      </c>
      <c r="H163" s="361">
        <v>126.169235</v>
      </c>
      <c r="I163" s="359">
        <f t="shared" si="24"/>
        <v>142.27188250555824</v>
      </c>
      <c r="J163" s="361">
        <v>37.149616000000002</v>
      </c>
      <c r="K163" s="360">
        <f t="shared" si="25"/>
        <v>256.01492082785956</v>
      </c>
      <c r="L163" s="375">
        <v>62.044628000000003</v>
      </c>
      <c r="M163" s="901">
        <f t="shared" si="26"/>
        <v>81.612860259240676</v>
      </c>
      <c r="N163" s="381">
        <v>44.054580999999999</v>
      </c>
      <c r="O163" s="412">
        <f t="shared" si="27"/>
        <v>200.38143108043576</v>
      </c>
      <c r="P163" s="905">
        <v>15.659231</v>
      </c>
      <c r="Q163" s="904">
        <f t="shared" si="28"/>
        <v>356.22743895836351</v>
      </c>
      <c r="R163" s="906">
        <v>32.281578000000003</v>
      </c>
      <c r="S163" s="916">
        <f t="shared" si="29"/>
        <v>154.18774803227987</v>
      </c>
      <c r="T163" s="409">
        <v>12.588308</v>
      </c>
      <c r="U163" s="376">
        <f t="shared" si="30"/>
        <v>227.16656524905781</v>
      </c>
      <c r="V163" s="910">
        <v>10.834918999999999</v>
      </c>
      <c r="W163" s="909">
        <f t="shared" si="31"/>
        <v>156.95211063417526</v>
      </c>
      <c r="X163" s="913">
        <v>12.147888999999999</v>
      </c>
      <c r="Y163" s="912">
        <f t="shared" si="32"/>
        <v>250.77731769862433</v>
      </c>
    </row>
    <row r="164" spans="2:25">
      <c r="B164" s="369">
        <v>159</v>
      </c>
      <c r="C164" s="370">
        <v>41365</v>
      </c>
      <c r="D164" s="352">
        <v>8.0303190000000004</v>
      </c>
      <c r="E164" s="371">
        <f t="shared" si="22"/>
        <v>217.89616181525528</v>
      </c>
      <c r="F164" s="361">
        <v>115.21669</v>
      </c>
      <c r="G164" s="372">
        <f t="shared" si="23"/>
        <v>181.95996857286397</v>
      </c>
      <c r="H164" s="361">
        <v>129.16516100000001</v>
      </c>
      <c r="I164" s="359">
        <f t="shared" si="24"/>
        <v>145.65017065850893</v>
      </c>
      <c r="J164" s="361">
        <v>37.205776</v>
      </c>
      <c r="K164" s="360">
        <f t="shared" si="25"/>
        <v>256.40194496166731</v>
      </c>
      <c r="L164" s="375">
        <v>63.766148000000001</v>
      </c>
      <c r="M164" s="901">
        <f t="shared" si="26"/>
        <v>83.877329814823938</v>
      </c>
      <c r="N164" s="381">
        <v>44.333893000000003</v>
      </c>
      <c r="O164" s="412">
        <f t="shared" si="27"/>
        <v>201.6518764463317</v>
      </c>
      <c r="P164" s="905">
        <v>15.654494</v>
      </c>
      <c r="Q164" s="904">
        <f t="shared" si="28"/>
        <v>356.1196782785226</v>
      </c>
      <c r="R164" s="906">
        <v>32.969932999999997</v>
      </c>
      <c r="S164" s="916">
        <f t="shared" si="29"/>
        <v>157.47556460979533</v>
      </c>
      <c r="T164" s="409">
        <v>12.864081000000001</v>
      </c>
      <c r="U164" s="376">
        <f t="shared" si="30"/>
        <v>232.1431200964947</v>
      </c>
      <c r="V164" s="910">
        <v>11.234957</v>
      </c>
      <c r="W164" s="909">
        <f t="shared" si="31"/>
        <v>162.74696783927982</v>
      </c>
      <c r="X164" s="913">
        <v>12.442271</v>
      </c>
      <c r="Y164" s="912">
        <f t="shared" si="32"/>
        <v>256.85444997557852</v>
      </c>
    </row>
    <row r="165" spans="2:25">
      <c r="B165" s="369">
        <v>160</v>
      </c>
      <c r="C165" s="370">
        <v>41395</v>
      </c>
      <c r="D165" s="352">
        <v>7.8923540000000001</v>
      </c>
      <c r="E165" s="371">
        <f t="shared" si="22"/>
        <v>214.15259397382309</v>
      </c>
      <c r="F165" s="361">
        <v>117.728424</v>
      </c>
      <c r="G165" s="372">
        <f t="shared" si="23"/>
        <v>185.92671193012754</v>
      </c>
      <c r="H165" s="361">
        <v>132.21478300000001</v>
      </c>
      <c r="I165" s="359">
        <f t="shared" si="24"/>
        <v>149.08900789066274</v>
      </c>
      <c r="J165" s="361">
        <v>38.549121999999997</v>
      </c>
      <c r="K165" s="360">
        <f t="shared" si="25"/>
        <v>265.65955397260353</v>
      </c>
      <c r="L165" s="375">
        <v>66.047370999999998</v>
      </c>
      <c r="M165" s="901">
        <f t="shared" si="26"/>
        <v>86.878026892404364</v>
      </c>
      <c r="N165" s="381">
        <v>45.593521000000003</v>
      </c>
      <c r="O165" s="412">
        <f t="shared" si="27"/>
        <v>207.38127065550574</v>
      </c>
      <c r="P165" s="905">
        <v>16.131278999999999</v>
      </c>
      <c r="Q165" s="904">
        <f t="shared" si="28"/>
        <v>366.96592605938508</v>
      </c>
      <c r="R165" s="906">
        <v>33.735332</v>
      </c>
      <c r="S165" s="916">
        <f t="shared" si="29"/>
        <v>161.13136942070511</v>
      </c>
      <c r="T165" s="409">
        <v>13.252485999999999</v>
      </c>
      <c r="U165" s="376">
        <f t="shared" si="30"/>
        <v>239.15221375511507</v>
      </c>
      <c r="V165" s="910">
        <v>10.903271</v>
      </c>
      <c r="W165" s="909">
        <f t="shared" si="31"/>
        <v>157.94224177092556</v>
      </c>
      <c r="X165" s="913">
        <v>12.526384</v>
      </c>
      <c r="Y165" s="912">
        <f t="shared" si="32"/>
        <v>258.59085310896114</v>
      </c>
    </row>
    <row r="166" spans="2:25">
      <c r="B166" s="369">
        <v>161</v>
      </c>
      <c r="C166" s="370">
        <v>41426</v>
      </c>
      <c r="D166" s="352">
        <v>7.7621229999999999</v>
      </c>
      <c r="E166" s="371">
        <f t="shared" si="22"/>
        <v>210.61888191962419</v>
      </c>
      <c r="F166" s="361">
        <v>116.068291</v>
      </c>
      <c r="G166" s="372">
        <f t="shared" si="23"/>
        <v>183.30488909780371</v>
      </c>
      <c r="H166" s="361">
        <v>129.763824</v>
      </c>
      <c r="I166" s="359">
        <f t="shared" si="24"/>
        <v>146.32523944208697</v>
      </c>
      <c r="J166" s="361">
        <v>38.166508</v>
      </c>
      <c r="K166" s="360">
        <f t="shared" si="25"/>
        <v>263.02278666610891</v>
      </c>
      <c r="L166" s="375">
        <v>64.262032000000005</v>
      </c>
      <c r="M166" s="901">
        <f t="shared" si="26"/>
        <v>84.52961048603359</v>
      </c>
      <c r="N166" s="381">
        <v>45.133934000000004</v>
      </c>
      <c r="O166" s="412">
        <f t="shared" si="27"/>
        <v>205.29084785098593</v>
      </c>
      <c r="P166" s="905">
        <v>15.948509</v>
      </c>
      <c r="Q166" s="904">
        <f t="shared" si="28"/>
        <v>362.80814276731792</v>
      </c>
      <c r="R166" s="906">
        <v>33.159222</v>
      </c>
      <c r="S166" s="916">
        <f t="shared" si="29"/>
        <v>158.37967297269142</v>
      </c>
      <c r="T166" s="409">
        <v>12.961182000000001</v>
      </c>
      <c r="U166" s="376">
        <f t="shared" si="30"/>
        <v>233.89538899969034</v>
      </c>
      <c r="V166" s="910">
        <v>10.359869</v>
      </c>
      <c r="W166" s="909">
        <f t="shared" si="31"/>
        <v>150.07064708500016</v>
      </c>
      <c r="X166" s="913">
        <v>12.225992</v>
      </c>
      <c r="Y166" s="912">
        <f t="shared" si="32"/>
        <v>252.38965222392463</v>
      </c>
    </row>
    <row r="167" spans="2:25">
      <c r="B167" s="369">
        <v>162</v>
      </c>
      <c r="C167" s="370">
        <v>41456</v>
      </c>
      <c r="D167" s="352">
        <v>7.7767160000000004</v>
      </c>
      <c r="E167" s="371">
        <f t="shared" si="22"/>
        <v>211.01485108216559</v>
      </c>
      <c r="F167" s="361">
        <v>121.232513</v>
      </c>
      <c r="G167" s="372">
        <f t="shared" si="23"/>
        <v>191.46066646671869</v>
      </c>
      <c r="H167" s="361">
        <v>137.191666</v>
      </c>
      <c r="I167" s="359">
        <f t="shared" si="24"/>
        <v>154.70107737352762</v>
      </c>
      <c r="J167" s="361">
        <v>40.708697999999998</v>
      </c>
      <c r="K167" s="360">
        <f t="shared" si="25"/>
        <v>280.54217560351742</v>
      </c>
      <c r="L167" s="375">
        <v>68.535690000000002</v>
      </c>
      <c r="M167" s="901">
        <f t="shared" si="26"/>
        <v>90.151135900768693</v>
      </c>
      <c r="N167" s="381">
        <v>48.291508</v>
      </c>
      <c r="O167" s="412">
        <f t="shared" si="27"/>
        <v>219.65301365758788</v>
      </c>
      <c r="P167" s="905">
        <v>17.013334</v>
      </c>
      <c r="Q167" s="904">
        <f t="shared" si="28"/>
        <v>387.03154701295676</v>
      </c>
      <c r="R167" s="906">
        <v>35.132904000000003</v>
      </c>
      <c r="S167" s="916">
        <f t="shared" si="29"/>
        <v>167.80664655223103</v>
      </c>
      <c r="T167" s="409">
        <v>13.717088</v>
      </c>
      <c r="U167" s="376">
        <f t="shared" si="30"/>
        <v>247.53634612205769</v>
      </c>
      <c r="V167" s="910">
        <v>10.973985000000001</v>
      </c>
      <c r="W167" s="909">
        <f t="shared" si="31"/>
        <v>158.96658828901076</v>
      </c>
      <c r="X167" s="913">
        <v>12.81476</v>
      </c>
      <c r="Y167" s="912">
        <f t="shared" si="32"/>
        <v>264.5439993526137</v>
      </c>
    </row>
    <row r="168" spans="2:25">
      <c r="B168" s="369">
        <v>163</v>
      </c>
      <c r="C168" s="370">
        <v>41487</v>
      </c>
      <c r="D168" s="352">
        <v>7.7263390000000003</v>
      </c>
      <c r="E168" s="371">
        <f t="shared" si="22"/>
        <v>209.64791224153333</v>
      </c>
      <c r="F168" s="361">
        <v>115.91336800000001</v>
      </c>
      <c r="G168" s="372">
        <f t="shared" si="23"/>
        <v>183.06022155691869</v>
      </c>
      <c r="H168" s="361">
        <v>133.07698099999999</v>
      </c>
      <c r="I168" s="359">
        <f t="shared" si="24"/>
        <v>150.06124595291718</v>
      </c>
      <c r="J168" s="361">
        <v>39.416347999999999</v>
      </c>
      <c r="K168" s="360">
        <f t="shared" si="25"/>
        <v>271.63600325083735</v>
      </c>
      <c r="L168" s="375">
        <v>68.264342999999997</v>
      </c>
      <c r="M168" s="901">
        <f t="shared" si="26"/>
        <v>89.794208870877171</v>
      </c>
      <c r="N168" s="381">
        <v>46.929749000000001</v>
      </c>
      <c r="O168" s="412">
        <f t="shared" si="27"/>
        <v>213.45907852047552</v>
      </c>
      <c r="P168" s="905">
        <v>16.298155000000001</v>
      </c>
      <c r="Q168" s="904">
        <f t="shared" si="28"/>
        <v>370.76214121858521</v>
      </c>
      <c r="R168" s="906">
        <v>34.140906999999999</v>
      </c>
      <c r="S168" s="916">
        <f t="shared" si="29"/>
        <v>163.06853296048595</v>
      </c>
      <c r="T168" s="409">
        <v>13.293215</v>
      </c>
      <c r="U168" s="376">
        <f t="shared" si="30"/>
        <v>239.88720268579814</v>
      </c>
      <c r="V168" s="910">
        <v>10.795256999999999</v>
      </c>
      <c r="W168" s="909">
        <f t="shared" si="31"/>
        <v>156.37757614877924</v>
      </c>
      <c r="X168" s="913">
        <v>12.472312000000001</v>
      </c>
      <c r="Y168" s="912">
        <f t="shared" si="32"/>
        <v>257.47460722273348</v>
      </c>
    </row>
    <row r="169" spans="2:25">
      <c r="B169" s="369">
        <v>164</v>
      </c>
      <c r="C169" s="370">
        <v>41518</v>
      </c>
      <c r="D169" s="352">
        <v>7.8009690000000003</v>
      </c>
      <c r="E169" s="371">
        <f t="shared" si="22"/>
        <v>211.67293647236059</v>
      </c>
      <c r="F169" s="361">
        <v>118.683846</v>
      </c>
      <c r="G169" s="372">
        <f t="shared" si="23"/>
        <v>187.43559538350414</v>
      </c>
      <c r="H169" s="361">
        <v>136.622421</v>
      </c>
      <c r="I169" s="359">
        <f t="shared" si="24"/>
        <v>154.05918113188937</v>
      </c>
      <c r="J169" s="361">
        <v>41.660930999999998</v>
      </c>
      <c r="K169" s="360">
        <f t="shared" si="25"/>
        <v>287.10444682873486</v>
      </c>
      <c r="L169" s="375">
        <v>71.348754999999997</v>
      </c>
      <c r="M169" s="901">
        <f t="shared" si="26"/>
        <v>93.851412429869015</v>
      </c>
      <c r="N169" s="381">
        <v>49.746898999999999</v>
      </c>
      <c r="O169" s="412">
        <f t="shared" si="27"/>
        <v>226.2728321813774</v>
      </c>
      <c r="P169" s="905">
        <v>17.164315999999999</v>
      </c>
      <c r="Q169" s="904">
        <f t="shared" si="28"/>
        <v>390.46619403928975</v>
      </c>
      <c r="R169" s="906">
        <v>35.232101</v>
      </c>
      <c r="S169" s="916">
        <f t="shared" si="29"/>
        <v>168.28044501529121</v>
      </c>
      <c r="T169" s="409">
        <v>13.618969</v>
      </c>
      <c r="U169" s="376">
        <f t="shared" si="30"/>
        <v>245.76570655590851</v>
      </c>
      <c r="V169" s="910">
        <v>11.524471</v>
      </c>
      <c r="W169" s="909">
        <f t="shared" si="31"/>
        <v>166.94080014740715</v>
      </c>
      <c r="X169" s="913">
        <v>13.181241</v>
      </c>
      <c r="Y169" s="912">
        <f t="shared" si="32"/>
        <v>272.10952140895699</v>
      </c>
    </row>
    <row r="170" spans="2:25">
      <c r="B170" s="369">
        <v>165</v>
      </c>
      <c r="C170" s="370">
        <v>41548</v>
      </c>
      <c r="D170" s="352">
        <v>7.8611040000000001</v>
      </c>
      <c r="E170" s="371">
        <f t="shared" si="22"/>
        <v>213.30465069078207</v>
      </c>
      <c r="F170" s="361">
        <v>122.293503</v>
      </c>
      <c r="G170" s="372">
        <f t="shared" si="23"/>
        <v>193.13627185909823</v>
      </c>
      <c r="H170" s="361">
        <v>143.64579800000001</v>
      </c>
      <c r="I170" s="359">
        <f t="shared" si="24"/>
        <v>161.97893325954743</v>
      </c>
      <c r="J170" s="361">
        <v>43.021293999999997</v>
      </c>
      <c r="K170" s="360">
        <f t="shared" si="25"/>
        <v>296.47932773577168</v>
      </c>
      <c r="L170" s="375">
        <v>75.110313000000005</v>
      </c>
      <c r="M170" s="901">
        <f t="shared" si="26"/>
        <v>98.799326815156803</v>
      </c>
      <c r="N170" s="381">
        <v>51.159720999999998</v>
      </c>
      <c r="O170" s="412">
        <f t="shared" si="27"/>
        <v>232.69902641125611</v>
      </c>
      <c r="P170" s="905">
        <v>17.831816</v>
      </c>
      <c r="Q170" s="904">
        <f t="shared" si="28"/>
        <v>405.6509636812159</v>
      </c>
      <c r="R170" s="906">
        <v>36.885590000000001</v>
      </c>
      <c r="S170" s="916">
        <f t="shared" si="29"/>
        <v>176.17806839993946</v>
      </c>
      <c r="T170" s="409">
        <v>14.199840999999999</v>
      </c>
      <c r="U170" s="376">
        <f t="shared" si="30"/>
        <v>256.24802849221248</v>
      </c>
      <c r="V170" s="910">
        <v>11.968608</v>
      </c>
      <c r="W170" s="909">
        <f t="shared" si="31"/>
        <v>173.37446518548734</v>
      </c>
      <c r="X170" s="913">
        <v>13.661868999999999</v>
      </c>
      <c r="Y170" s="912">
        <f t="shared" si="32"/>
        <v>282.03145933997149</v>
      </c>
    </row>
    <row r="171" spans="2:25">
      <c r="B171" s="369">
        <v>166</v>
      </c>
      <c r="C171" s="370">
        <v>41579</v>
      </c>
      <c r="D171" s="352">
        <v>7.8339090000000002</v>
      </c>
      <c r="E171" s="371">
        <f t="shared" si="22"/>
        <v>212.56673652814845</v>
      </c>
      <c r="F171" s="361">
        <v>126.710121</v>
      </c>
      <c r="G171" s="372">
        <f t="shared" si="23"/>
        <v>200.11136958563722</v>
      </c>
      <c r="H171" s="361">
        <v>147.903122</v>
      </c>
      <c r="I171" s="359">
        <f t="shared" si="24"/>
        <v>166.7796083204376</v>
      </c>
      <c r="J171" s="361">
        <v>44.186089000000003</v>
      </c>
      <c r="K171" s="360">
        <f t="shared" si="25"/>
        <v>304.50646049821228</v>
      </c>
      <c r="L171" s="375">
        <v>77.777573000000004</v>
      </c>
      <c r="M171" s="901">
        <f t="shared" si="26"/>
        <v>102.30781295927653</v>
      </c>
      <c r="N171" s="381">
        <v>52.427852999999999</v>
      </c>
      <c r="O171" s="412">
        <f t="shared" si="27"/>
        <v>238.46710090409701</v>
      </c>
      <c r="P171" s="905">
        <v>18.364222999999999</v>
      </c>
      <c r="Q171" s="904">
        <f t="shared" si="28"/>
        <v>417.76254068608318</v>
      </c>
      <c r="R171" s="906">
        <v>37.948475000000002</v>
      </c>
      <c r="S171" s="916">
        <f t="shared" si="29"/>
        <v>181.25476708447371</v>
      </c>
      <c r="T171" s="409">
        <v>14.635489</v>
      </c>
      <c r="U171" s="376">
        <f t="shared" si="30"/>
        <v>264.10966166941324</v>
      </c>
      <c r="V171" s="910">
        <v>11.982963</v>
      </c>
      <c r="W171" s="909">
        <f t="shared" si="31"/>
        <v>173.58240836883311</v>
      </c>
      <c r="X171" s="913">
        <v>13.962262000000001</v>
      </c>
      <c r="Y171" s="912">
        <f t="shared" si="32"/>
        <v>288.23268086870326</v>
      </c>
    </row>
    <row r="172" spans="2:25">
      <c r="B172" s="369">
        <v>167</v>
      </c>
      <c r="C172" s="370">
        <v>41609</v>
      </c>
      <c r="D172" s="352">
        <v>7.7771999999999997</v>
      </c>
      <c r="E172" s="371">
        <f t="shared" si="22"/>
        <v>211.02798402773328</v>
      </c>
      <c r="F172" s="361">
        <v>130.70030199999999</v>
      </c>
      <c r="G172" s="372">
        <f t="shared" si="23"/>
        <v>206.41300183492365</v>
      </c>
      <c r="H172" s="361">
        <v>150.91835</v>
      </c>
      <c r="I172" s="359">
        <f t="shared" si="24"/>
        <v>170.17966193686377</v>
      </c>
      <c r="J172" s="361">
        <v>44.798259999999999</v>
      </c>
      <c r="K172" s="360">
        <f t="shared" si="25"/>
        <v>308.72520962601243</v>
      </c>
      <c r="L172" s="375">
        <v>79.800719999999998</v>
      </c>
      <c r="M172" s="901">
        <f t="shared" si="26"/>
        <v>104.96903954274322</v>
      </c>
      <c r="N172" s="381">
        <v>53.406619999999997</v>
      </c>
      <c r="O172" s="412">
        <f t="shared" si="27"/>
        <v>242.91900415007967</v>
      </c>
      <c r="P172" s="905">
        <v>18.539047</v>
      </c>
      <c r="Q172" s="904">
        <f t="shared" si="28"/>
        <v>421.73956266043541</v>
      </c>
      <c r="R172" s="906">
        <v>38.753967000000003</v>
      </c>
      <c r="S172" s="916">
        <f t="shared" si="29"/>
        <v>185.10206964006804</v>
      </c>
      <c r="T172" s="409">
        <v>14.431402</v>
      </c>
      <c r="U172" s="376">
        <f t="shared" si="30"/>
        <v>260.42674075565861</v>
      </c>
      <c r="V172" s="910">
        <v>12.026047999999999</v>
      </c>
      <c r="W172" s="909">
        <f t="shared" si="31"/>
        <v>174.20652763420773</v>
      </c>
      <c r="X172" s="913">
        <v>14.100443</v>
      </c>
      <c r="Y172" s="912">
        <f t="shared" si="32"/>
        <v>291.0852473135327</v>
      </c>
    </row>
    <row r="173" spans="2:25">
      <c r="B173" s="369">
        <v>168</v>
      </c>
      <c r="C173" s="370">
        <v>41640</v>
      </c>
      <c r="D173" s="352">
        <v>7.9034240000000002</v>
      </c>
      <c r="E173" s="371">
        <f t="shared" si="22"/>
        <v>214.45296940240755</v>
      </c>
      <c r="F173" s="361">
        <v>124.11554700000001</v>
      </c>
      <c r="G173" s="372">
        <f t="shared" si="23"/>
        <v>196.01379827457134</v>
      </c>
      <c r="H173" s="361">
        <v>146.38922099999999</v>
      </c>
      <c r="I173" s="359">
        <f t="shared" si="24"/>
        <v>165.07249211895595</v>
      </c>
      <c r="J173" s="361">
        <v>44.389000000000003</v>
      </c>
      <c r="K173" s="360">
        <f t="shared" si="25"/>
        <v>305.9048125996203</v>
      </c>
      <c r="L173" s="375">
        <v>78.516129000000006</v>
      </c>
      <c r="M173" s="901">
        <f t="shared" si="26"/>
        <v>103.27930186274168</v>
      </c>
      <c r="N173" s="381">
        <v>53.016067999999997</v>
      </c>
      <c r="O173" s="412">
        <f t="shared" si="27"/>
        <v>241.14258574148496</v>
      </c>
      <c r="P173" s="905">
        <v>18.325911999999999</v>
      </c>
      <c r="Q173" s="904">
        <f t="shared" si="28"/>
        <v>416.89101452915162</v>
      </c>
      <c r="R173" s="906">
        <v>37.736609999999999</v>
      </c>
      <c r="S173" s="916">
        <f t="shared" si="29"/>
        <v>180.24282810067126</v>
      </c>
      <c r="T173" s="409">
        <v>14.393224</v>
      </c>
      <c r="U173" s="376">
        <f t="shared" si="30"/>
        <v>259.73778675738669</v>
      </c>
      <c r="V173" s="910">
        <v>11.553046999999999</v>
      </c>
      <c r="W173" s="909">
        <f t="shared" si="31"/>
        <v>167.35474542133881</v>
      </c>
      <c r="X173" s="913">
        <v>13.805923999999999</v>
      </c>
      <c r="Y173" s="912">
        <f t="shared" si="32"/>
        <v>285.00528685033777</v>
      </c>
    </row>
    <row r="174" spans="2:25">
      <c r="B174" s="369">
        <v>169</v>
      </c>
      <c r="C174" s="370">
        <v>41671</v>
      </c>
      <c r="D174" s="352">
        <v>7.9426769999999998</v>
      </c>
      <c r="E174" s="371">
        <f t="shared" si="22"/>
        <v>215.51806756846224</v>
      </c>
      <c r="F174" s="361">
        <v>129.18487500000001</v>
      </c>
      <c r="G174" s="372">
        <f t="shared" si="23"/>
        <v>204.01971099056362</v>
      </c>
      <c r="H174" s="361">
        <v>153.052322</v>
      </c>
      <c r="I174" s="359">
        <f t="shared" si="24"/>
        <v>172.58598716863798</v>
      </c>
      <c r="J174" s="361">
        <v>46.634262</v>
      </c>
      <c r="K174" s="360">
        <f t="shared" si="25"/>
        <v>321.37793547571681</v>
      </c>
      <c r="L174" s="375">
        <v>82.220305999999994</v>
      </c>
      <c r="M174" s="901">
        <f t="shared" si="26"/>
        <v>108.15173787567889</v>
      </c>
      <c r="N174" s="381">
        <v>55.882506999999997</v>
      </c>
      <c r="O174" s="412">
        <f t="shared" si="27"/>
        <v>254.18052948959988</v>
      </c>
      <c r="P174" s="905">
        <v>19.247467</v>
      </c>
      <c r="Q174" s="904">
        <f t="shared" si="28"/>
        <v>437.85520986602825</v>
      </c>
      <c r="R174" s="906">
        <v>39.522475999999997</v>
      </c>
      <c r="S174" s="916">
        <f t="shared" si="29"/>
        <v>188.77272886411646</v>
      </c>
      <c r="T174" s="409">
        <v>15.042116</v>
      </c>
      <c r="U174" s="376">
        <f t="shared" si="30"/>
        <v>271.44758658573471</v>
      </c>
      <c r="V174" s="910">
        <v>12.175972</v>
      </c>
      <c r="W174" s="909">
        <f t="shared" si="31"/>
        <v>176.37829174566238</v>
      </c>
      <c r="X174" s="913">
        <v>14.519705999999999</v>
      </c>
      <c r="Y174" s="912">
        <f t="shared" si="32"/>
        <v>299.74038488931052</v>
      </c>
    </row>
    <row r="175" spans="2:25">
      <c r="B175" s="369">
        <v>170</v>
      </c>
      <c r="C175" s="370">
        <v>41699</v>
      </c>
      <c r="D175" s="352">
        <v>7.9285730000000001</v>
      </c>
      <c r="E175" s="371">
        <f t="shared" si="22"/>
        <v>215.1353670224139</v>
      </c>
      <c r="F175" s="361">
        <v>130.50358600000001</v>
      </c>
      <c r="G175" s="372">
        <f t="shared" si="23"/>
        <v>206.10233124390271</v>
      </c>
      <c r="H175" s="361">
        <v>153.64376799999999</v>
      </c>
      <c r="I175" s="359">
        <f t="shared" si="24"/>
        <v>173.25291786549431</v>
      </c>
      <c r="J175" s="361">
        <v>46.488010000000003</v>
      </c>
      <c r="K175" s="360">
        <f t="shared" si="25"/>
        <v>320.37004634434828</v>
      </c>
      <c r="L175" s="375">
        <v>80.121498000000003</v>
      </c>
      <c r="M175" s="901">
        <f t="shared" si="26"/>
        <v>105.39098759742795</v>
      </c>
      <c r="N175" s="381">
        <v>55.477932000000003</v>
      </c>
      <c r="O175" s="412">
        <f t="shared" si="27"/>
        <v>252.34032772989261</v>
      </c>
      <c r="P175" s="905">
        <v>19.498066000000001</v>
      </c>
      <c r="Q175" s="904">
        <f t="shared" si="28"/>
        <v>443.55601598961937</v>
      </c>
      <c r="R175" s="906">
        <v>39.564194000000001</v>
      </c>
      <c r="S175" s="916">
        <f t="shared" si="29"/>
        <v>188.97198815907444</v>
      </c>
      <c r="T175" s="409">
        <v>15.342228</v>
      </c>
      <c r="U175" s="376">
        <f t="shared" si="30"/>
        <v>276.86335908113483</v>
      </c>
      <c r="V175" s="910">
        <v>12.139749999999999</v>
      </c>
      <c r="W175" s="909">
        <f t="shared" si="31"/>
        <v>175.85358829828164</v>
      </c>
      <c r="X175" s="913">
        <v>14.611219999999999</v>
      </c>
      <c r="Y175" s="912">
        <f t="shared" si="32"/>
        <v>301.62957201078257</v>
      </c>
    </row>
    <row r="176" spans="2:25">
      <c r="B176" s="369">
        <v>171</v>
      </c>
      <c r="C176" s="370">
        <v>41730</v>
      </c>
      <c r="D176" s="352">
        <v>7.9910139999999998</v>
      </c>
      <c r="E176" s="371">
        <f t="shared" si="22"/>
        <v>216.82965267157758</v>
      </c>
      <c r="F176" s="361">
        <v>131.69241299999999</v>
      </c>
      <c r="G176" s="372">
        <f t="shared" si="23"/>
        <v>207.97982766875717</v>
      </c>
      <c r="H176" s="361">
        <v>155.39465300000001</v>
      </c>
      <c r="I176" s="359">
        <f t="shared" si="24"/>
        <v>175.22726371137938</v>
      </c>
      <c r="J176" s="361">
        <v>45.404938000000001</v>
      </c>
      <c r="K176" s="360">
        <f t="shared" si="25"/>
        <v>312.90610398944284</v>
      </c>
      <c r="L176" s="375">
        <v>80.048218000000006</v>
      </c>
      <c r="M176" s="901">
        <f t="shared" si="26"/>
        <v>105.29459584535239</v>
      </c>
      <c r="N176" s="381">
        <v>54.077866</v>
      </c>
      <c r="O176" s="412">
        <f t="shared" si="27"/>
        <v>245.97215392551433</v>
      </c>
      <c r="P176" s="905">
        <v>19.274908</v>
      </c>
      <c r="Q176" s="904">
        <f t="shared" si="28"/>
        <v>438.47945745216174</v>
      </c>
      <c r="R176" s="906">
        <v>39.749653000000002</v>
      </c>
      <c r="S176" s="916">
        <f t="shared" si="29"/>
        <v>189.85780314501838</v>
      </c>
      <c r="T176" s="409">
        <v>15.455785000000001</v>
      </c>
      <c r="U176" s="376">
        <f t="shared" si="30"/>
        <v>278.91259029234982</v>
      </c>
      <c r="V176" s="910">
        <v>12.386328000000001</v>
      </c>
      <c r="W176" s="909">
        <f t="shared" si="31"/>
        <v>179.42545972029723</v>
      </c>
      <c r="X176" s="913">
        <v>14.641722</v>
      </c>
      <c r="Y176" s="912">
        <f t="shared" si="32"/>
        <v>302.25924600141946</v>
      </c>
    </row>
    <row r="177" spans="2:25">
      <c r="B177" s="369">
        <v>172</v>
      </c>
      <c r="C177" s="370">
        <v>41760</v>
      </c>
      <c r="D177" s="352">
        <v>8.0752269999999999</v>
      </c>
      <c r="E177" s="371">
        <f t="shared" si="22"/>
        <v>219.11470379780909</v>
      </c>
      <c r="F177" s="361">
        <v>132.977554</v>
      </c>
      <c r="G177" s="372">
        <f t="shared" si="23"/>
        <v>210.00943133096706</v>
      </c>
      <c r="H177" s="361">
        <v>159.000809</v>
      </c>
      <c r="I177" s="359">
        <f t="shared" si="24"/>
        <v>179.29366391368472</v>
      </c>
      <c r="J177" s="361">
        <v>45.938308999999997</v>
      </c>
      <c r="K177" s="360">
        <f t="shared" si="25"/>
        <v>316.58180643376619</v>
      </c>
      <c r="L177" s="375">
        <v>83.638908000000001</v>
      </c>
      <c r="M177" s="901">
        <f t="shared" si="26"/>
        <v>110.01775223536656</v>
      </c>
      <c r="N177" s="381">
        <v>54.887183999999998</v>
      </c>
      <c r="O177" s="412">
        <f t="shared" si="27"/>
        <v>249.65332158976145</v>
      </c>
      <c r="P177" s="905">
        <v>19.582134</v>
      </c>
      <c r="Q177" s="904">
        <f t="shared" si="28"/>
        <v>445.46845526191515</v>
      </c>
      <c r="R177" s="906">
        <v>40.612698000000002</v>
      </c>
      <c r="S177" s="916">
        <f t="shared" si="29"/>
        <v>193.97999831777355</v>
      </c>
      <c r="T177" s="409">
        <v>15.751839</v>
      </c>
      <c r="U177" s="376">
        <f t="shared" si="30"/>
        <v>284.25513277766589</v>
      </c>
      <c r="V177" s="910">
        <v>12.619761</v>
      </c>
      <c r="W177" s="909">
        <f t="shared" si="31"/>
        <v>182.80691573687358</v>
      </c>
      <c r="X177" s="913">
        <v>14.977262</v>
      </c>
      <c r="Y177" s="912">
        <f t="shared" si="32"/>
        <v>309.18603148493816</v>
      </c>
    </row>
    <row r="178" spans="2:25">
      <c r="B178" s="369">
        <v>173</v>
      </c>
      <c r="C178" s="370">
        <v>41791</v>
      </c>
      <c r="D178" s="352">
        <v>8.0849089999999997</v>
      </c>
      <c r="E178" s="371">
        <f t="shared" si="22"/>
        <v>219.37741697753395</v>
      </c>
      <c r="F178" s="361">
        <v>134.08523600000001</v>
      </c>
      <c r="G178" s="372">
        <f t="shared" si="23"/>
        <v>211.75877668977515</v>
      </c>
      <c r="H178" s="361">
        <v>161.50945999999999</v>
      </c>
      <c r="I178" s="359">
        <f t="shared" si="24"/>
        <v>182.12248744042998</v>
      </c>
      <c r="J178" s="361">
        <v>48.218018000000001</v>
      </c>
      <c r="K178" s="360">
        <f t="shared" si="25"/>
        <v>332.29231927313339</v>
      </c>
      <c r="L178" s="375">
        <v>86.020484999999994</v>
      </c>
      <c r="M178" s="901">
        <f t="shared" si="26"/>
        <v>113.15045392386121</v>
      </c>
      <c r="N178" s="381">
        <v>57.332355</v>
      </c>
      <c r="O178" s="412">
        <f t="shared" si="27"/>
        <v>260.77513578239626</v>
      </c>
      <c r="P178" s="905">
        <v>20.422991</v>
      </c>
      <c r="Q178" s="904">
        <f t="shared" si="28"/>
        <v>464.59687450805899</v>
      </c>
      <c r="R178" s="906">
        <v>41.484093000000001</v>
      </c>
      <c r="S178" s="916">
        <f t="shared" si="29"/>
        <v>198.14207591808753</v>
      </c>
      <c r="T178" s="409">
        <v>15.861340999999999</v>
      </c>
      <c r="U178" s="376">
        <f t="shared" si="30"/>
        <v>286.23118811631048</v>
      </c>
      <c r="V178" s="910">
        <v>12.700001</v>
      </c>
      <c r="W178" s="909">
        <f t="shared" si="31"/>
        <v>183.96925367011389</v>
      </c>
      <c r="X178" s="913">
        <v>15.245692</v>
      </c>
      <c r="Y178" s="912">
        <f t="shared" si="32"/>
        <v>314.72741858436268</v>
      </c>
    </row>
    <row r="179" spans="2:25">
      <c r="B179" s="369">
        <v>174</v>
      </c>
      <c r="C179" s="370">
        <v>41821</v>
      </c>
      <c r="D179" s="352">
        <v>8.0639830000000003</v>
      </c>
      <c r="E179" s="371">
        <f t="shared" si="22"/>
        <v>218.80960702102468</v>
      </c>
      <c r="F179" s="361">
        <v>132.26383999999999</v>
      </c>
      <c r="G179" s="372">
        <f t="shared" si="23"/>
        <v>208.88227365086004</v>
      </c>
      <c r="H179" s="361">
        <v>160.102676</v>
      </c>
      <c r="I179" s="359">
        <f t="shared" si="24"/>
        <v>180.53615929982823</v>
      </c>
      <c r="J179" s="361">
        <v>45.835068</v>
      </c>
      <c r="K179" s="360">
        <f t="shared" si="25"/>
        <v>315.87032568949184</v>
      </c>
      <c r="L179" s="375">
        <v>87.271088000000006</v>
      </c>
      <c r="M179" s="901">
        <f t="shared" si="26"/>
        <v>114.79548414112332</v>
      </c>
      <c r="N179" s="381">
        <v>54.809691999999998</v>
      </c>
      <c r="O179" s="412">
        <f t="shared" si="27"/>
        <v>249.30085068878333</v>
      </c>
      <c r="P179" s="905">
        <v>19.460861000000001</v>
      </c>
      <c r="Q179" s="904">
        <f t="shared" si="28"/>
        <v>442.7096499154203</v>
      </c>
      <c r="R179" s="906">
        <v>40.819042000000003</v>
      </c>
      <c r="S179" s="916">
        <f t="shared" si="29"/>
        <v>194.96556713600086</v>
      </c>
      <c r="T179" s="409">
        <v>15.707704</v>
      </c>
      <c r="U179" s="376">
        <f t="shared" si="30"/>
        <v>283.45867972319127</v>
      </c>
      <c r="V179" s="910">
        <v>12.632607</v>
      </c>
      <c r="W179" s="909">
        <f t="shared" si="31"/>
        <v>182.9929998980202</v>
      </c>
      <c r="X179" s="913">
        <v>14.952856000000001</v>
      </c>
      <c r="Y179" s="912">
        <f t="shared" si="32"/>
        <v>308.68220146016989</v>
      </c>
    </row>
    <row r="180" spans="2:25">
      <c r="B180" s="369">
        <v>175</v>
      </c>
      <c r="C180" s="370">
        <v>41852</v>
      </c>
      <c r="D180" s="352">
        <v>8.1554140000000004</v>
      </c>
      <c r="E180" s="371">
        <f t="shared" si="22"/>
        <v>221.29051269499982</v>
      </c>
      <c r="F180" s="361">
        <v>136.88377399999999</v>
      </c>
      <c r="G180" s="372">
        <f t="shared" si="23"/>
        <v>216.17846524817725</v>
      </c>
      <c r="H180" s="361">
        <v>166.42083700000001</v>
      </c>
      <c r="I180" s="359">
        <f t="shared" si="24"/>
        <v>187.66069056486444</v>
      </c>
      <c r="J180" s="361">
        <v>48.114784</v>
      </c>
      <c r="K180" s="360">
        <f t="shared" si="25"/>
        <v>331.58088676904657</v>
      </c>
      <c r="L180" s="375">
        <v>91.642960000000002</v>
      </c>
      <c r="M180" s="901">
        <f t="shared" si="26"/>
        <v>120.54619923296474</v>
      </c>
      <c r="N180" s="381">
        <v>57.521769999999997</v>
      </c>
      <c r="O180" s="412">
        <f t="shared" si="27"/>
        <v>261.63668633869599</v>
      </c>
      <c r="P180" s="905">
        <v>20.463417</v>
      </c>
      <c r="Q180" s="904">
        <f t="shared" si="28"/>
        <v>465.51651420475491</v>
      </c>
      <c r="R180" s="906">
        <v>42.526496999999999</v>
      </c>
      <c r="S180" s="916">
        <f t="shared" si="29"/>
        <v>203.1209504111448</v>
      </c>
      <c r="T180" s="409">
        <v>16.277923999999999</v>
      </c>
      <c r="U180" s="376">
        <f t="shared" si="30"/>
        <v>293.74877739448414</v>
      </c>
      <c r="V180" s="910">
        <v>12.765347999999999</v>
      </c>
      <c r="W180" s="909">
        <f t="shared" si="31"/>
        <v>184.91585507743511</v>
      </c>
      <c r="X180" s="913">
        <v>15.355506999999999</v>
      </c>
      <c r="Y180" s="912">
        <f t="shared" si="32"/>
        <v>316.99440597147782</v>
      </c>
    </row>
    <row r="181" spans="2:25">
      <c r="B181" s="369">
        <v>176</v>
      </c>
      <c r="C181" s="370">
        <v>41883</v>
      </c>
      <c r="D181" s="352">
        <v>8.0968300000000006</v>
      </c>
      <c r="E181" s="371">
        <f t="shared" si="22"/>
        <v>219.7008835976022</v>
      </c>
      <c r="F181" s="361">
        <v>136.47666899999999</v>
      </c>
      <c r="G181" s="372">
        <f t="shared" si="23"/>
        <v>215.53553050490476</v>
      </c>
      <c r="H181" s="361">
        <v>163.36128199999999</v>
      </c>
      <c r="I181" s="359">
        <f t="shared" si="24"/>
        <v>184.21065261005481</v>
      </c>
      <c r="J181" s="361">
        <v>45.559792000000002</v>
      </c>
      <c r="K181" s="360">
        <f t="shared" si="25"/>
        <v>313.97327341993918</v>
      </c>
      <c r="L181" s="375">
        <v>90.733688000000001</v>
      </c>
      <c r="M181" s="901">
        <f t="shared" si="26"/>
        <v>119.35015227344974</v>
      </c>
      <c r="N181" s="381">
        <v>54.585835000000003</v>
      </c>
      <c r="O181" s="412">
        <f t="shared" si="27"/>
        <v>248.2826413448476</v>
      </c>
      <c r="P181" s="905">
        <v>19.307251000000001</v>
      </c>
      <c r="Q181" s="904">
        <f t="shared" si="28"/>
        <v>439.2152192566993</v>
      </c>
      <c r="R181" s="906">
        <v>41.441467000000003</v>
      </c>
      <c r="S181" s="916">
        <f t="shared" si="29"/>
        <v>197.9384797076537</v>
      </c>
      <c r="T181" s="409">
        <v>16.011274</v>
      </c>
      <c r="U181" s="376">
        <f t="shared" si="30"/>
        <v>288.93685472595229</v>
      </c>
      <c r="V181" s="910">
        <v>12.064773000000001</v>
      </c>
      <c r="W181" s="909">
        <f t="shared" si="31"/>
        <v>174.76748895605135</v>
      </c>
      <c r="X181" s="913">
        <v>14.757633</v>
      </c>
      <c r="Y181" s="912">
        <f t="shared" si="32"/>
        <v>304.6520773544031</v>
      </c>
    </row>
    <row r="182" spans="2:25">
      <c r="B182" s="369">
        <v>177</v>
      </c>
      <c r="C182" s="370">
        <v>41913</v>
      </c>
      <c r="D182" s="352">
        <v>8.1728229999999993</v>
      </c>
      <c r="E182" s="371">
        <f t="shared" si="22"/>
        <v>221.76289172266257</v>
      </c>
      <c r="F182" s="361">
        <v>139.52293399999999</v>
      </c>
      <c r="G182" s="372">
        <f t="shared" si="23"/>
        <v>220.34645055185814</v>
      </c>
      <c r="H182" s="361">
        <v>167.990173</v>
      </c>
      <c r="I182" s="359">
        <f t="shared" si="24"/>
        <v>189.43031678954384</v>
      </c>
      <c r="J182" s="361">
        <v>47.598618000000002</v>
      </c>
      <c r="K182" s="360">
        <f t="shared" si="25"/>
        <v>328.02375181443404</v>
      </c>
      <c r="L182" s="375">
        <v>93.352394000000004</v>
      </c>
      <c r="M182" s="901">
        <f t="shared" si="26"/>
        <v>122.79477098948162</v>
      </c>
      <c r="N182" s="381">
        <v>56.815753999999998</v>
      </c>
      <c r="O182" s="412">
        <f t="shared" si="27"/>
        <v>258.42538587380938</v>
      </c>
      <c r="P182" s="905">
        <v>20.261288</v>
      </c>
      <c r="Q182" s="904">
        <f t="shared" si="28"/>
        <v>460.91833846999401</v>
      </c>
      <c r="R182" s="906">
        <v>42.757022999999997</v>
      </c>
      <c r="S182" s="916">
        <f t="shared" si="29"/>
        <v>204.22202065011797</v>
      </c>
      <c r="T182" s="409">
        <v>16.241007</v>
      </c>
      <c r="U182" s="376">
        <f t="shared" si="30"/>
        <v>293.08257919776867</v>
      </c>
      <c r="V182" s="910">
        <v>12.088086000000001</v>
      </c>
      <c r="W182" s="909">
        <f t="shared" si="31"/>
        <v>175.10519563897299</v>
      </c>
      <c r="X182" s="913">
        <v>14.946755</v>
      </c>
      <c r="Y182" s="912">
        <f t="shared" si="32"/>
        <v>308.55625427582532</v>
      </c>
    </row>
    <row r="183" spans="2:25">
      <c r="B183" s="369">
        <v>178</v>
      </c>
      <c r="C183" s="370">
        <v>41944</v>
      </c>
      <c r="D183" s="352">
        <v>8.2263470000000005</v>
      </c>
      <c r="E183" s="371">
        <f t="shared" si="22"/>
        <v>223.21522184367021</v>
      </c>
      <c r="F183" s="361">
        <v>143.26332099999999</v>
      </c>
      <c r="G183" s="372">
        <f t="shared" si="23"/>
        <v>226.25358693088754</v>
      </c>
      <c r="H183" s="361">
        <v>172.605255</v>
      </c>
      <c r="I183" s="359">
        <f t="shared" si="24"/>
        <v>194.63440956269505</v>
      </c>
      <c r="J183" s="361">
        <v>48.063160000000003</v>
      </c>
      <c r="K183" s="360">
        <f t="shared" si="25"/>
        <v>331.22512227681557</v>
      </c>
      <c r="L183" s="375">
        <v>97.596535000000003</v>
      </c>
      <c r="M183" s="901">
        <f t="shared" si="26"/>
        <v>128.37747004851238</v>
      </c>
      <c r="N183" s="381">
        <v>57.556206000000003</v>
      </c>
      <c r="O183" s="412">
        <f t="shared" si="27"/>
        <v>261.79331783544512</v>
      </c>
      <c r="P183" s="905">
        <v>20.479593000000001</v>
      </c>
      <c r="Q183" s="904">
        <f t="shared" si="28"/>
        <v>465.8844974762572</v>
      </c>
      <c r="R183" s="906">
        <v>43.787520999999998</v>
      </c>
      <c r="S183" s="916">
        <f t="shared" si="29"/>
        <v>209.1440280554489</v>
      </c>
      <c r="T183" s="409">
        <v>16.675847999999998</v>
      </c>
      <c r="U183" s="376">
        <f t="shared" si="30"/>
        <v>300.92964938380675</v>
      </c>
      <c r="V183" s="910">
        <v>12.058441</v>
      </c>
      <c r="W183" s="909">
        <f t="shared" si="31"/>
        <v>174.67576508026275</v>
      </c>
      <c r="X183" s="913">
        <v>15.172485</v>
      </c>
      <c r="Y183" s="912">
        <f t="shared" si="32"/>
        <v>313.21615559070489</v>
      </c>
    </row>
    <row r="184" spans="2:25">
      <c r="B184" s="369">
        <v>179</v>
      </c>
      <c r="C184" s="370">
        <v>41974</v>
      </c>
      <c r="D184" s="352">
        <v>8.2120189999999997</v>
      </c>
      <c r="E184" s="371">
        <f t="shared" si="22"/>
        <v>222.82644324016897</v>
      </c>
      <c r="F184" s="361">
        <v>143.448883</v>
      </c>
      <c r="G184" s="372">
        <f t="shared" si="23"/>
        <v>226.54664217911863</v>
      </c>
      <c r="H184" s="361">
        <v>171.22238200000001</v>
      </c>
      <c r="I184" s="359">
        <f t="shared" si="24"/>
        <v>193.07504412011227</v>
      </c>
      <c r="J184" s="361">
        <v>48.054549999999999</v>
      </c>
      <c r="K184" s="360">
        <f t="shared" si="25"/>
        <v>331.1657868460448</v>
      </c>
      <c r="L184" s="375">
        <v>95.055565000000001</v>
      </c>
      <c r="M184" s="901">
        <f t="shared" si="26"/>
        <v>125.03510446074668</v>
      </c>
      <c r="N184" s="381">
        <v>57.340983999999999</v>
      </c>
      <c r="O184" s="412">
        <f t="shared" si="27"/>
        <v>260.8143846262065</v>
      </c>
      <c r="P184" s="905">
        <v>20.487680000000001</v>
      </c>
      <c r="Q184" s="904">
        <f t="shared" si="28"/>
        <v>466.06846636328976</v>
      </c>
      <c r="R184" s="906">
        <v>43.567917000000001</v>
      </c>
      <c r="S184" s="916">
        <f t="shared" si="29"/>
        <v>208.09512498699044</v>
      </c>
      <c r="T184" s="409">
        <v>15.305676999999999</v>
      </c>
      <c r="U184" s="376">
        <f t="shared" si="30"/>
        <v>276.20376566108035</v>
      </c>
      <c r="V184" s="910">
        <v>11.524816</v>
      </c>
      <c r="W184" s="909">
        <f t="shared" si="31"/>
        <v>166.94579773697555</v>
      </c>
      <c r="X184" s="913">
        <v>14.708831999999999</v>
      </c>
      <c r="Y184" s="912">
        <f t="shared" si="32"/>
        <v>303.64464438551357</v>
      </c>
    </row>
    <row r="185" spans="2:25">
      <c r="B185" s="369">
        <v>180</v>
      </c>
      <c r="C185" s="370">
        <v>42005</v>
      </c>
      <c r="D185" s="352">
        <v>8.4244640000000004</v>
      </c>
      <c r="E185" s="371">
        <f t="shared" si="22"/>
        <v>228.59096518466987</v>
      </c>
      <c r="F185" s="361">
        <v>138.56199599999999</v>
      </c>
      <c r="G185" s="372">
        <f t="shared" si="23"/>
        <v>218.82885576346015</v>
      </c>
      <c r="H185" s="361">
        <v>167.06620799999999</v>
      </c>
      <c r="I185" s="359">
        <f t="shared" si="24"/>
        <v>188.3884285675914</v>
      </c>
      <c r="J185" s="361">
        <v>47.619819999999997</v>
      </c>
      <c r="K185" s="360">
        <f t="shared" si="25"/>
        <v>328.16986445127509</v>
      </c>
      <c r="L185" s="375">
        <v>93.422980999999993</v>
      </c>
      <c r="M185" s="901">
        <f t="shared" si="26"/>
        <v>122.88762039728398</v>
      </c>
      <c r="N185" s="381">
        <v>57.001643999999999</v>
      </c>
      <c r="O185" s="412">
        <f t="shared" si="27"/>
        <v>259.27090303406885</v>
      </c>
      <c r="P185" s="905">
        <v>20.134069</v>
      </c>
      <c r="Q185" s="904">
        <f t="shared" si="28"/>
        <v>458.02426924291353</v>
      </c>
      <c r="R185" s="906">
        <v>42.572291999999997</v>
      </c>
      <c r="S185" s="916">
        <f t="shared" si="29"/>
        <v>203.33968283869649</v>
      </c>
      <c r="T185" s="409">
        <v>15.944819000000001</v>
      </c>
      <c r="U185" s="376">
        <f t="shared" si="30"/>
        <v>287.73761857017774</v>
      </c>
      <c r="V185" s="910">
        <v>11.633540999999999</v>
      </c>
      <c r="W185" s="909">
        <f t="shared" si="31"/>
        <v>168.52076273936279</v>
      </c>
      <c r="X185" s="913">
        <v>14.724964</v>
      </c>
      <c r="Y185" s="912">
        <f t="shared" si="32"/>
        <v>303.97766847629299</v>
      </c>
    </row>
    <row r="186" spans="2:25">
      <c r="B186" s="369">
        <v>181</v>
      </c>
      <c r="C186" s="370">
        <v>42036</v>
      </c>
      <c r="D186" s="352">
        <v>8.3340490000000003</v>
      </c>
      <c r="E186" s="371">
        <f t="shared" si="22"/>
        <v>226.13762784271293</v>
      </c>
      <c r="F186" s="361">
        <v>146.55900600000001</v>
      </c>
      <c r="G186" s="372">
        <f t="shared" si="23"/>
        <v>231.45841219557846</v>
      </c>
      <c r="H186" s="361">
        <v>176.456085</v>
      </c>
      <c r="I186" s="359">
        <f t="shared" si="24"/>
        <v>198.97671086387106</v>
      </c>
      <c r="J186" s="361">
        <v>50.390754999999999</v>
      </c>
      <c r="K186" s="360">
        <f t="shared" si="25"/>
        <v>347.26563934822542</v>
      </c>
      <c r="L186" s="375">
        <v>100.16868599999999</v>
      </c>
      <c r="M186" s="901">
        <f t="shared" si="26"/>
        <v>131.76085080032647</v>
      </c>
      <c r="N186" s="381">
        <v>60.439357999999999</v>
      </c>
      <c r="O186" s="412">
        <f t="shared" si="27"/>
        <v>274.90728034895579</v>
      </c>
      <c r="P186" s="905">
        <v>21.284582</v>
      </c>
      <c r="Q186" s="904">
        <f t="shared" si="28"/>
        <v>484.19696568492299</v>
      </c>
      <c r="R186" s="906">
        <v>45.025615999999999</v>
      </c>
      <c r="S186" s="916">
        <f t="shared" si="29"/>
        <v>215.05758903131027</v>
      </c>
      <c r="T186" s="409">
        <v>16.879345000000001</v>
      </c>
      <c r="U186" s="376">
        <f t="shared" si="30"/>
        <v>304.60192325321702</v>
      </c>
      <c r="V186" s="910">
        <v>12.276114</v>
      </c>
      <c r="W186" s="909">
        <f t="shared" si="31"/>
        <v>177.82892541104812</v>
      </c>
      <c r="X186" s="913">
        <v>15.542669999999999</v>
      </c>
      <c r="Y186" s="912">
        <f t="shared" si="32"/>
        <v>320.85814189402601</v>
      </c>
    </row>
    <row r="187" spans="2:25">
      <c r="B187" s="369">
        <v>182</v>
      </c>
      <c r="C187" s="370">
        <v>42064</v>
      </c>
      <c r="D187" s="352">
        <v>8.3645560000000003</v>
      </c>
      <c r="E187" s="371">
        <f t="shared" si="22"/>
        <v>226.96541042625634</v>
      </c>
      <c r="F187" s="361">
        <v>144.030914</v>
      </c>
      <c r="G187" s="372">
        <f t="shared" si="23"/>
        <v>227.46583489736486</v>
      </c>
      <c r="H187" s="361">
        <v>172.91288800000001</v>
      </c>
      <c r="I187" s="359">
        <f t="shared" si="24"/>
        <v>194.98130495308746</v>
      </c>
      <c r="J187" s="361">
        <v>50.965839000000003</v>
      </c>
      <c r="K187" s="360">
        <f t="shared" si="25"/>
        <v>351.22880507056749</v>
      </c>
      <c r="L187" s="375">
        <v>97.581299000000001</v>
      </c>
      <c r="M187" s="901">
        <f t="shared" si="26"/>
        <v>128.35742877211194</v>
      </c>
      <c r="N187" s="381">
        <v>61.172283</v>
      </c>
      <c r="O187" s="412">
        <f t="shared" si="27"/>
        <v>278.24097589300447</v>
      </c>
      <c r="P187" s="905">
        <v>21.531127999999999</v>
      </c>
      <c r="Q187" s="904">
        <f t="shared" si="28"/>
        <v>489.80557125217138</v>
      </c>
      <c r="R187" s="906">
        <v>44.363472000000002</v>
      </c>
      <c r="S187" s="916">
        <f t="shared" si="29"/>
        <v>211.89496506562045</v>
      </c>
      <c r="T187" s="409">
        <v>16.590085999999999</v>
      </c>
      <c r="U187" s="376">
        <f t="shared" si="30"/>
        <v>299.38200223624023</v>
      </c>
      <c r="V187" s="910">
        <v>12.051964999999999</v>
      </c>
      <c r="W187" s="909">
        <f t="shared" si="31"/>
        <v>174.58195525404557</v>
      </c>
      <c r="X187" s="913">
        <v>15.493112999999999</v>
      </c>
      <c r="Y187" s="912">
        <f t="shared" si="32"/>
        <v>319.835102291574</v>
      </c>
    </row>
    <row r="188" spans="2:25">
      <c r="B188" s="369">
        <v>183</v>
      </c>
      <c r="C188" s="370">
        <v>42095</v>
      </c>
      <c r="D188" s="352">
        <v>8.3370929999999994</v>
      </c>
      <c r="E188" s="371">
        <f t="shared" si="22"/>
        <v>226.22022430202736</v>
      </c>
      <c r="F188" s="361">
        <v>144.76814300000001</v>
      </c>
      <c r="G188" s="372">
        <f t="shared" si="23"/>
        <v>228.63012945981939</v>
      </c>
      <c r="H188" s="361">
        <v>175.39269999999999</v>
      </c>
      <c r="I188" s="359">
        <f t="shared" si="24"/>
        <v>197.77760883413953</v>
      </c>
      <c r="J188" s="361">
        <v>50.123576999999997</v>
      </c>
      <c r="K188" s="360">
        <f t="shared" si="25"/>
        <v>345.42439408429198</v>
      </c>
      <c r="L188" s="375">
        <v>99.685912999999999</v>
      </c>
      <c r="M188" s="901">
        <f t="shared" si="26"/>
        <v>131.12581620255381</v>
      </c>
      <c r="N188" s="381">
        <v>60.254657999999999</v>
      </c>
      <c r="O188" s="412">
        <f t="shared" si="27"/>
        <v>274.06717588126025</v>
      </c>
      <c r="P188" s="905">
        <v>21.273636</v>
      </c>
      <c r="Q188" s="904">
        <f t="shared" si="28"/>
        <v>483.94795821151399</v>
      </c>
      <c r="R188" s="906">
        <v>44.744995000000003</v>
      </c>
      <c r="S188" s="916">
        <f t="shared" si="29"/>
        <v>213.71724810867741</v>
      </c>
      <c r="T188" s="409">
        <v>16.861543999999999</v>
      </c>
      <c r="U188" s="376">
        <f t="shared" si="30"/>
        <v>304.28068929326002</v>
      </c>
      <c r="V188" s="910">
        <v>12.701575</v>
      </c>
      <c r="W188" s="909">
        <f t="shared" si="31"/>
        <v>183.99205426715926</v>
      </c>
      <c r="X188" s="913">
        <v>15.672760999999999</v>
      </c>
      <c r="Y188" s="912">
        <f t="shared" si="32"/>
        <v>323.54370084478126</v>
      </c>
    </row>
    <row r="189" spans="2:25">
      <c r="B189" s="369">
        <v>184</v>
      </c>
      <c r="C189" s="370">
        <v>42125</v>
      </c>
      <c r="D189" s="352">
        <v>8.2988490000000006</v>
      </c>
      <c r="E189" s="371">
        <f t="shared" si="22"/>
        <v>225.18250452869549</v>
      </c>
      <c r="F189" s="361">
        <v>146.43164100000001</v>
      </c>
      <c r="G189" s="372">
        <f t="shared" si="23"/>
        <v>231.25726658553464</v>
      </c>
      <c r="H189" s="361">
        <v>177.647583</v>
      </c>
      <c r="I189" s="359">
        <f t="shared" si="24"/>
        <v>200.32027661872095</v>
      </c>
      <c r="J189" s="361">
        <v>51.126064</v>
      </c>
      <c r="K189" s="360">
        <f t="shared" si="25"/>
        <v>352.33298850787793</v>
      </c>
      <c r="L189" s="375">
        <v>101.92729199999999</v>
      </c>
      <c r="M189" s="901">
        <f t="shared" si="26"/>
        <v>134.0741028957224</v>
      </c>
      <c r="N189" s="381">
        <v>61.371948000000003</v>
      </c>
      <c r="O189" s="412">
        <f t="shared" si="27"/>
        <v>279.14914838105227</v>
      </c>
      <c r="P189" s="905">
        <v>21.561444999999999</v>
      </c>
      <c r="Q189" s="904">
        <f t="shared" si="28"/>
        <v>490.49524415289687</v>
      </c>
      <c r="R189" s="906">
        <v>45.367396999999997</v>
      </c>
      <c r="S189" s="916">
        <f t="shared" si="29"/>
        <v>216.69005082454169</v>
      </c>
      <c r="T189" s="409">
        <v>17.088505000000001</v>
      </c>
      <c r="U189" s="376">
        <f t="shared" si="30"/>
        <v>308.3763907024956</v>
      </c>
      <c r="V189" s="910">
        <v>12.581677000000001</v>
      </c>
      <c r="W189" s="909">
        <f t="shared" si="31"/>
        <v>182.25523979159038</v>
      </c>
      <c r="X189" s="913">
        <v>15.802854</v>
      </c>
      <c r="Y189" s="912">
        <f t="shared" si="32"/>
        <v>326.22930108292695</v>
      </c>
    </row>
    <row r="190" spans="2:25">
      <c r="B190" s="369">
        <v>185</v>
      </c>
      <c r="C190" s="370">
        <v>42156</v>
      </c>
      <c r="D190" s="352">
        <v>8.2153220000000005</v>
      </c>
      <c r="E190" s="371">
        <f t="shared" si="22"/>
        <v>222.91606745341332</v>
      </c>
      <c r="F190" s="361">
        <v>143.26019299999999</v>
      </c>
      <c r="G190" s="372">
        <f t="shared" si="23"/>
        <v>226.2486469279965</v>
      </c>
      <c r="H190" s="361">
        <v>173.19667100000001</v>
      </c>
      <c r="I190" s="359">
        <f t="shared" si="24"/>
        <v>195.30130643073036</v>
      </c>
      <c r="J190" s="361">
        <v>50.681480000000001</v>
      </c>
      <c r="K190" s="360">
        <f t="shared" si="25"/>
        <v>349.26915771185213</v>
      </c>
      <c r="L190" s="375">
        <v>99.167236000000003</v>
      </c>
      <c r="M190" s="901">
        <f t="shared" si="26"/>
        <v>130.44355385551094</v>
      </c>
      <c r="N190" s="381">
        <v>60.926765000000003</v>
      </c>
      <c r="O190" s="412">
        <f t="shared" si="27"/>
        <v>277.12424189896177</v>
      </c>
      <c r="P190" s="905">
        <v>21.248965999999999</v>
      </c>
      <c r="Q190" s="904">
        <f t="shared" si="28"/>
        <v>483.38674732452318</v>
      </c>
      <c r="R190" s="906">
        <v>44.412472000000001</v>
      </c>
      <c r="S190" s="916">
        <f t="shared" si="29"/>
        <v>212.12900565848062</v>
      </c>
      <c r="T190" s="409">
        <v>16.576737999999999</v>
      </c>
      <c r="U190" s="376">
        <f t="shared" si="30"/>
        <v>299.14112639232656</v>
      </c>
      <c r="V190" s="910">
        <v>12.117077999999999</v>
      </c>
      <c r="W190" s="909">
        <f t="shared" si="31"/>
        <v>175.5251669919204</v>
      </c>
      <c r="X190" s="913">
        <v>15.474532</v>
      </c>
      <c r="Y190" s="912">
        <f t="shared" si="32"/>
        <v>319.4515217912782</v>
      </c>
    </row>
    <row r="191" spans="2:25">
      <c r="B191" s="369">
        <v>186</v>
      </c>
      <c r="C191" s="370">
        <v>42186</v>
      </c>
      <c r="D191" s="352">
        <v>8.2774929999999998</v>
      </c>
      <c r="E191" s="371">
        <f t="shared" si="22"/>
        <v>224.60302687261148</v>
      </c>
      <c r="F191" s="361">
        <v>144.34304800000001</v>
      </c>
      <c r="G191" s="372">
        <f t="shared" si="23"/>
        <v>227.95878338278416</v>
      </c>
      <c r="H191" s="361">
        <v>177.97061199999999</v>
      </c>
      <c r="I191" s="359">
        <f t="shared" si="24"/>
        <v>200.68453296008565</v>
      </c>
      <c r="J191" s="361">
        <v>50.533298000000002</v>
      </c>
      <c r="K191" s="360">
        <f t="shared" si="25"/>
        <v>348.24796807161158</v>
      </c>
      <c r="L191" s="375">
        <v>103.925507</v>
      </c>
      <c r="M191" s="901">
        <f t="shared" si="26"/>
        <v>136.70253418493763</v>
      </c>
      <c r="N191" s="381">
        <v>60.830742000000001</v>
      </c>
      <c r="O191" s="412">
        <f t="shared" si="27"/>
        <v>276.68748309386416</v>
      </c>
      <c r="P191" s="905">
        <v>21.035160000000001</v>
      </c>
      <c r="Q191" s="904">
        <f t="shared" si="28"/>
        <v>478.52293480308259</v>
      </c>
      <c r="R191" s="906">
        <v>45.318691000000001</v>
      </c>
      <c r="S191" s="916">
        <f t="shared" si="29"/>
        <v>216.45741447523875</v>
      </c>
      <c r="T191" s="409">
        <v>16.921824000000001</v>
      </c>
      <c r="U191" s="376">
        <f t="shared" si="30"/>
        <v>305.36849240017585</v>
      </c>
      <c r="V191" s="910">
        <v>12.144647000000001</v>
      </c>
      <c r="W191" s="909">
        <f t="shared" si="31"/>
        <v>175.92452509861911</v>
      </c>
      <c r="X191" s="913">
        <v>15.524087</v>
      </c>
      <c r="Y191" s="912">
        <f t="shared" si="32"/>
        <v>320.47452010633981</v>
      </c>
    </row>
    <row r="192" spans="2:25">
      <c r="B192" s="369">
        <v>187</v>
      </c>
      <c r="C192" s="370">
        <v>42217</v>
      </c>
      <c r="D192" s="352">
        <v>8.2483090000000008</v>
      </c>
      <c r="E192" s="371">
        <f t="shared" si="22"/>
        <v>223.8111428158989</v>
      </c>
      <c r="F192" s="361">
        <v>135.076065</v>
      </c>
      <c r="G192" s="372">
        <f t="shared" si="23"/>
        <v>213.32357788048006</v>
      </c>
      <c r="H192" s="361">
        <v>167.12323000000001</v>
      </c>
      <c r="I192" s="359">
        <f t="shared" si="24"/>
        <v>188.45272813542374</v>
      </c>
      <c r="J192" s="361">
        <v>47.578186000000002</v>
      </c>
      <c r="K192" s="360">
        <f t="shared" si="25"/>
        <v>327.88294559823106</v>
      </c>
      <c r="L192" s="375">
        <v>96.833115000000006</v>
      </c>
      <c r="M192" s="901">
        <f t="shared" si="26"/>
        <v>127.37327529729056</v>
      </c>
      <c r="N192" s="381">
        <v>57.260693000000003</v>
      </c>
      <c r="O192" s="412">
        <f t="shared" si="27"/>
        <v>260.44918252650024</v>
      </c>
      <c r="P192" s="905">
        <v>20.023690999999999</v>
      </c>
      <c r="Q192" s="904">
        <f t="shared" si="28"/>
        <v>455.5133111851809</v>
      </c>
      <c r="R192" s="906">
        <v>42.596499999999999</v>
      </c>
      <c r="S192" s="916">
        <f t="shared" si="29"/>
        <v>203.45530844424667</v>
      </c>
      <c r="T192" s="409">
        <v>15.851277</v>
      </c>
      <c r="U192" s="376">
        <f t="shared" si="30"/>
        <v>286.04957480396803</v>
      </c>
      <c r="V192" s="910">
        <v>11.258782999999999</v>
      </c>
      <c r="W192" s="909">
        <f t="shared" si="31"/>
        <v>163.09210572060314</v>
      </c>
      <c r="X192" s="913">
        <v>14.551508</v>
      </c>
      <c r="Y192" s="912">
        <f t="shared" si="32"/>
        <v>300.39689568369232</v>
      </c>
    </row>
    <row r="193" spans="2:25">
      <c r="B193" s="369">
        <v>188</v>
      </c>
      <c r="C193" s="370">
        <v>42248</v>
      </c>
      <c r="D193" s="352">
        <v>8.3115020000000008</v>
      </c>
      <c r="E193" s="371">
        <f t="shared" si="22"/>
        <v>225.52583337222569</v>
      </c>
      <c r="F193" s="361">
        <v>133.413712</v>
      </c>
      <c r="G193" s="372">
        <f t="shared" si="23"/>
        <v>210.69824903587428</v>
      </c>
      <c r="H193" s="361">
        <v>162.01667800000001</v>
      </c>
      <c r="I193" s="359">
        <f t="shared" si="24"/>
        <v>182.69444033925438</v>
      </c>
      <c r="J193" s="361">
        <v>45.093795999999998</v>
      </c>
      <c r="K193" s="360">
        <f t="shared" si="25"/>
        <v>310.76188278144372</v>
      </c>
      <c r="L193" s="375">
        <v>94.465926999999994</v>
      </c>
      <c r="M193" s="901">
        <f t="shared" si="26"/>
        <v>124.25950075017987</v>
      </c>
      <c r="N193" s="381">
        <v>54.048512000000002</v>
      </c>
      <c r="O193" s="412">
        <f t="shared" si="27"/>
        <v>245.83863780995</v>
      </c>
      <c r="P193" s="905">
        <v>19.102688000000001</v>
      </c>
      <c r="Q193" s="904">
        <f t="shared" si="28"/>
        <v>434.561673140952</v>
      </c>
      <c r="R193" s="906">
        <v>41.141238999999999</v>
      </c>
      <c r="S193" s="916">
        <f t="shared" si="29"/>
        <v>196.50448911350628</v>
      </c>
      <c r="T193" s="409">
        <v>15.383476</v>
      </c>
      <c r="U193" s="376">
        <f t="shared" si="30"/>
        <v>277.60771380167336</v>
      </c>
      <c r="V193" s="910">
        <v>10.766639</v>
      </c>
      <c r="W193" s="909">
        <f t="shared" si="31"/>
        <v>155.96302247263927</v>
      </c>
      <c r="X193" s="913">
        <v>14.155046</v>
      </c>
      <c r="Y193" s="912">
        <f t="shared" si="32"/>
        <v>292.21245500190543</v>
      </c>
    </row>
    <row r="194" spans="2:25">
      <c r="B194" s="369">
        <v>189</v>
      </c>
      <c r="C194" s="370">
        <v>42278</v>
      </c>
      <c r="D194" s="352">
        <v>8.3122579999999999</v>
      </c>
      <c r="E194" s="371">
        <f t="shared" si="22"/>
        <v>225.54634681612899</v>
      </c>
      <c r="F194" s="361">
        <v>145.07797199999999</v>
      </c>
      <c r="G194" s="372">
        <f t="shared" si="23"/>
        <v>229.11943769374764</v>
      </c>
      <c r="H194" s="361">
        <v>176.71170000000001</v>
      </c>
      <c r="I194" s="359">
        <f t="shared" si="24"/>
        <v>199.26494933378535</v>
      </c>
      <c r="J194" s="361">
        <v>48.019821</v>
      </c>
      <c r="K194" s="360">
        <f t="shared" si="25"/>
        <v>330.92645349235869</v>
      </c>
      <c r="L194" s="375">
        <v>105.462563</v>
      </c>
      <c r="M194" s="901">
        <f t="shared" si="26"/>
        <v>138.72436170783982</v>
      </c>
      <c r="N194" s="381">
        <v>57.528846999999999</v>
      </c>
      <c r="O194" s="412">
        <f t="shared" si="27"/>
        <v>261.66887593976736</v>
      </c>
      <c r="P194" s="905">
        <v>20.577311999999999</v>
      </c>
      <c r="Q194" s="904">
        <f t="shared" si="28"/>
        <v>468.10747950567941</v>
      </c>
      <c r="R194" s="906">
        <v>44.580630999999997</v>
      </c>
      <c r="S194" s="916">
        <f t="shared" si="29"/>
        <v>212.93218998612903</v>
      </c>
      <c r="T194" s="409">
        <v>16.521488000000002</v>
      </c>
      <c r="U194" s="376">
        <f t="shared" si="30"/>
        <v>298.14409384990631</v>
      </c>
      <c r="V194" s="910">
        <v>11.496976</v>
      </c>
      <c r="W194" s="909">
        <f t="shared" si="31"/>
        <v>166.54251398745649</v>
      </c>
      <c r="X194" s="913">
        <v>15.127621</v>
      </c>
      <c r="Y194" s="912">
        <f t="shared" si="32"/>
        <v>312.28999684977208</v>
      </c>
    </row>
    <row r="195" spans="2:25">
      <c r="B195" s="369">
        <v>190</v>
      </c>
      <c r="C195" s="370">
        <v>42309</v>
      </c>
      <c r="D195" s="352">
        <v>8.2898239999999994</v>
      </c>
      <c r="E195" s="371">
        <f t="shared" si="22"/>
        <v>224.93761850855321</v>
      </c>
      <c r="F195" s="361">
        <v>145.754379</v>
      </c>
      <c r="G195" s="372">
        <f t="shared" si="23"/>
        <v>230.18767699538412</v>
      </c>
      <c r="H195" s="361">
        <v>177.35762</v>
      </c>
      <c r="I195" s="359">
        <f t="shared" si="24"/>
        <v>199.99330640393791</v>
      </c>
      <c r="J195" s="361">
        <v>48.889392999999998</v>
      </c>
      <c r="K195" s="360">
        <f t="shared" si="25"/>
        <v>336.91907012490003</v>
      </c>
      <c r="L195" s="375">
        <v>106.10463</v>
      </c>
      <c r="M195" s="901">
        <f t="shared" si="26"/>
        <v>139.56892998131016</v>
      </c>
      <c r="N195" s="381">
        <v>58.523308</v>
      </c>
      <c r="O195" s="412">
        <f t="shared" si="27"/>
        <v>266.19216304885782</v>
      </c>
      <c r="P195" s="905">
        <v>20.851565999999998</v>
      </c>
      <c r="Q195" s="904">
        <f t="shared" si="28"/>
        <v>474.34640656691806</v>
      </c>
      <c r="R195" s="906">
        <v>44.821444999999997</v>
      </c>
      <c r="S195" s="916">
        <f t="shared" si="29"/>
        <v>214.08239919692554</v>
      </c>
      <c r="T195" s="409">
        <v>16.476510999999999</v>
      </c>
      <c r="U195" s="376">
        <f t="shared" si="30"/>
        <v>297.33244619994349</v>
      </c>
      <c r="V195" s="910">
        <v>11.344799999999999</v>
      </c>
      <c r="W195" s="909">
        <f t="shared" si="31"/>
        <v>164.33812792902205</v>
      </c>
      <c r="X195" s="913">
        <v>15.208155</v>
      </c>
      <c r="Y195" s="912">
        <f t="shared" si="32"/>
        <v>313.95251619807539</v>
      </c>
    </row>
    <row r="196" spans="2:25">
      <c r="B196" s="369">
        <v>191</v>
      </c>
      <c r="C196" s="370">
        <v>42339</v>
      </c>
      <c r="D196" s="352">
        <v>8.2518290000000007</v>
      </c>
      <c r="E196" s="371">
        <f t="shared" si="22"/>
        <v>223.90665514730065</v>
      </c>
      <c r="F196" s="361">
        <v>143.55275</v>
      </c>
      <c r="G196" s="372">
        <f t="shared" si="23"/>
        <v>226.7106777546569</v>
      </c>
      <c r="H196" s="361">
        <v>173.26126099999999</v>
      </c>
      <c r="I196" s="359">
        <f t="shared" si="24"/>
        <v>195.37413988249085</v>
      </c>
      <c r="J196" s="361">
        <v>46.579326999999999</v>
      </c>
      <c r="K196" s="360">
        <f t="shared" si="25"/>
        <v>320.99935337474221</v>
      </c>
      <c r="L196" s="375">
        <v>104.094627</v>
      </c>
      <c r="M196" s="901">
        <f t="shared" si="26"/>
        <v>136.92499287913827</v>
      </c>
      <c r="N196" s="381">
        <v>55.953544999999998</v>
      </c>
      <c r="O196" s="412">
        <f t="shared" si="27"/>
        <v>254.50364449326074</v>
      </c>
      <c r="P196" s="905">
        <v>19.688068000000001</v>
      </c>
      <c r="Q196" s="904">
        <f t="shared" si="28"/>
        <v>447.87831801434629</v>
      </c>
      <c r="R196" s="906">
        <v>43.677478999999998</v>
      </c>
      <c r="S196" s="916">
        <f t="shared" si="29"/>
        <v>208.61843019994853</v>
      </c>
      <c r="T196" s="409">
        <v>15.068607999999999</v>
      </c>
      <c r="U196" s="376">
        <f t="shared" si="30"/>
        <v>271.92565692263605</v>
      </c>
      <c r="V196" s="910">
        <v>11.025229</v>
      </c>
      <c r="W196" s="909">
        <f t="shared" si="31"/>
        <v>159.70889692623615</v>
      </c>
      <c r="X196" s="913">
        <v>14.644431000000001</v>
      </c>
      <c r="Y196" s="912">
        <f t="shared" si="32"/>
        <v>302.31516977168485</v>
      </c>
    </row>
    <row r="197" spans="2:25">
      <c r="B197" s="369">
        <v>192</v>
      </c>
      <c r="C197" s="370">
        <v>42370</v>
      </c>
      <c r="D197" s="352">
        <v>8.3754629999999999</v>
      </c>
      <c r="E197" s="371">
        <f t="shared" si="22"/>
        <v>227.26136298267642</v>
      </c>
      <c r="F197" s="361">
        <v>135.93240399999999</v>
      </c>
      <c r="G197" s="372">
        <f t="shared" si="23"/>
        <v>214.67598105685769</v>
      </c>
      <c r="H197" s="361">
        <v>165.615005</v>
      </c>
      <c r="I197" s="359">
        <f t="shared" si="24"/>
        <v>186.75201234688822</v>
      </c>
      <c r="J197" s="361">
        <v>43.248722000000001</v>
      </c>
      <c r="K197" s="360">
        <f t="shared" si="25"/>
        <v>298.04663764858577</v>
      </c>
      <c r="L197" s="375">
        <v>97.197188999999995</v>
      </c>
      <c r="M197" s="901">
        <f t="shared" si="26"/>
        <v>127.8521744613894</v>
      </c>
      <c r="N197" s="381">
        <v>51.262394</v>
      </c>
      <c r="O197" s="412">
        <f t="shared" si="27"/>
        <v>233.16603261597569</v>
      </c>
      <c r="P197" s="905">
        <v>18.550325000000001</v>
      </c>
      <c r="Q197" s="904">
        <f t="shared" si="28"/>
        <v>421.99612270840794</v>
      </c>
      <c r="R197" s="906">
        <v>41.418250999999998</v>
      </c>
      <c r="S197" s="916">
        <f t="shared" si="29"/>
        <v>197.82759223002427</v>
      </c>
      <c r="T197" s="409">
        <v>15.239722</v>
      </c>
      <c r="U197" s="376">
        <f t="shared" si="30"/>
        <v>275.01355242424177</v>
      </c>
      <c r="V197" s="910">
        <v>10.488478000000001</v>
      </c>
      <c r="W197" s="909">
        <f t="shared" si="31"/>
        <v>151.93364707572928</v>
      </c>
      <c r="X197" s="913">
        <v>13.982540999999999</v>
      </c>
      <c r="Y197" s="912">
        <f t="shared" si="32"/>
        <v>288.65131436342892</v>
      </c>
    </row>
    <row r="198" spans="2:25">
      <c r="B198" s="369">
        <v>193</v>
      </c>
      <c r="C198" s="370">
        <v>42401</v>
      </c>
      <c r="D198" s="352">
        <v>8.4316239999999993</v>
      </c>
      <c r="E198" s="371">
        <f t="shared" si="22"/>
        <v>228.78524594968019</v>
      </c>
      <c r="F198" s="361">
        <v>136.49200400000001</v>
      </c>
      <c r="G198" s="372">
        <f t="shared" si="23"/>
        <v>215.55974883749244</v>
      </c>
      <c r="H198" s="361">
        <v>165.47816499999999</v>
      </c>
      <c r="I198" s="359">
        <f t="shared" si="24"/>
        <v>186.59770781772102</v>
      </c>
      <c r="J198" s="361">
        <v>43.646149000000001</v>
      </c>
      <c r="K198" s="360">
        <f t="shared" si="25"/>
        <v>300.78548808353656</v>
      </c>
      <c r="L198" s="375">
        <v>95.675704999999994</v>
      </c>
      <c r="M198" s="901">
        <f t="shared" si="26"/>
        <v>125.85083018580325</v>
      </c>
      <c r="N198" s="381">
        <v>51.501162999999998</v>
      </c>
      <c r="O198" s="412">
        <f t="shared" si="27"/>
        <v>234.25206891076292</v>
      </c>
      <c r="P198" s="905">
        <v>18.843311</v>
      </c>
      <c r="Q198" s="904">
        <f t="shared" si="28"/>
        <v>428.66117876580017</v>
      </c>
      <c r="R198" s="906">
        <v>41.400959</v>
      </c>
      <c r="S198" s="916">
        <f t="shared" si="29"/>
        <v>197.74499978243779</v>
      </c>
      <c r="T198" s="409">
        <v>15.090878999999999</v>
      </c>
      <c r="U198" s="376">
        <f t="shared" si="30"/>
        <v>272.32755577788026</v>
      </c>
      <c r="V198" s="910">
        <v>10.250800999999999</v>
      </c>
      <c r="W198" s="909">
        <f t="shared" si="31"/>
        <v>148.49071346457822</v>
      </c>
      <c r="X198" s="913">
        <v>13.812403</v>
      </c>
      <c r="Y198" s="912">
        <f t="shared" si="32"/>
        <v>285.1390373514634</v>
      </c>
    </row>
    <row r="199" spans="2:25">
      <c r="B199" s="369">
        <v>194</v>
      </c>
      <c r="C199" s="370">
        <v>42430</v>
      </c>
      <c r="D199" s="352">
        <v>8.5104939999999996</v>
      </c>
      <c r="E199" s="371">
        <f t="shared" ref="E199:E262" si="33">(D199/$D$5)*100</f>
        <v>230.92531912515045</v>
      </c>
      <c r="F199" s="361">
        <v>146.70304899999999</v>
      </c>
      <c r="G199" s="372">
        <f t="shared" ref="G199:G262" si="34">(F199/$F$5)*100</f>
        <v>231.68589711771205</v>
      </c>
      <c r="H199" s="361">
        <v>175.703079</v>
      </c>
      <c r="I199" s="359">
        <f t="shared" ref="I199:I262" si="35">(H199/$H$5)*100</f>
        <v>198.12760068928705</v>
      </c>
      <c r="J199" s="361">
        <v>47.169978999999998</v>
      </c>
      <c r="K199" s="360">
        <f t="shared" ref="K199:K262" si="36">(J199/$J$5)*100</f>
        <v>325.0698052743478</v>
      </c>
      <c r="L199" s="375">
        <v>101.92963399999999</v>
      </c>
      <c r="M199" s="901">
        <f t="shared" ref="M199:M262" si="37">(L199/$L$5)*100</f>
        <v>134.07718353823552</v>
      </c>
      <c r="N199" s="381">
        <v>55.524684999999998</v>
      </c>
      <c r="O199" s="412">
        <f t="shared" ref="O199:O262" si="38">(N199/$N$5)*100</f>
        <v>252.55298286891897</v>
      </c>
      <c r="P199" s="905">
        <v>20.450559999999999</v>
      </c>
      <c r="Q199" s="904">
        <f t="shared" ref="Q199:Q262" si="39">(P199/$P$5)*100</f>
        <v>465.22403393016873</v>
      </c>
      <c r="R199" s="906">
        <v>44.107407000000002</v>
      </c>
      <c r="S199" s="916">
        <f t="shared" ref="S199:S262" si="40">(R199/$R$5)*100</f>
        <v>210.6719119143809</v>
      </c>
      <c r="T199" s="409">
        <v>16.118382</v>
      </c>
      <c r="U199" s="376">
        <f t="shared" ref="U199:U262" si="41">(T199/$T$5)*100</f>
        <v>290.86970832873163</v>
      </c>
      <c r="V199" s="910">
        <v>11.055834000000001</v>
      </c>
      <c r="W199" s="909">
        <f t="shared" ref="W199:W262" si="42">(V199/$V$5)*100</f>
        <v>160.15223382113669</v>
      </c>
      <c r="X199" s="913">
        <v>14.858416</v>
      </c>
      <c r="Y199" s="912">
        <f t="shared" ref="Y199:Y262" si="43">(X199/$X$5)*100</f>
        <v>306.73261088657654</v>
      </c>
    </row>
    <row r="200" spans="2:25">
      <c r="B200" s="369">
        <v>195</v>
      </c>
      <c r="C200" s="370">
        <v>42461</v>
      </c>
      <c r="D200" s="352">
        <v>8.5433839999999996</v>
      </c>
      <c r="E200" s="371">
        <f t="shared" si="33"/>
        <v>231.81776247168546</v>
      </c>
      <c r="F200" s="361">
        <v>147.808899</v>
      </c>
      <c r="G200" s="372">
        <f t="shared" si="34"/>
        <v>233.43234922674503</v>
      </c>
      <c r="H200" s="361">
        <v>177.30526699999999</v>
      </c>
      <c r="I200" s="359">
        <f t="shared" si="35"/>
        <v>199.93427172829124</v>
      </c>
      <c r="J200" s="361">
        <v>48.105105999999999</v>
      </c>
      <c r="K200" s="360">
        <f t="shared" si="36"/>
        <v>331.51419126393631</v>
      </c>
      <c r="L200" s="375">
        <v>98.974036999999996</v>
      </c>
      <c r="M200" s="901">
        <f t="shared" si="37"/>
        <v>130.1894218944131</v>
      </c>
      <c r="N200" s="381">
        <v>56.696156000000002</v>
      </c>
      <c r="O200" s="412">
        <f t="shared" si="38"/>
        <v>257.88139662569108</v>
      </c>
      <c r="P200" s="905">
        <v>20.940995999999998</v>
      </c>
      <c r="Q200" s="904">
        <f t="shared" si="39"/>
        <v>476.3808244681577</v>
      </c>
      <c r="R200" s="906">
        <v>44.581181000000001</v>
      </c>
      <c r="S200" s="916">
        <f t="shared" si="40"/>
        <v>212.93481697237544</v>
      </c>
      <c r="T200" s="409">
        <v>16.536104000000002</v>
      </c>
      <c r="U200" s="376">
        <f t="shared" si="41"/>
        <v>298.40785181624142</v>
      </c>
      <c r="V200" s="910">
        <v>11.336035000000001</v>
      </c>
      <c r="W200" s="909">
        <f t="shared" si="42"/>
        <v>164.21116018245115</v>
      </c>
      <c r="X200" s="913">
        <v>14.965536999999999</v>
      </c>
      <c r="Y200" s="912">
        <f t="shared" si="43"/>
        <v>308.94398415885405</v>
      </c>
    </row>
    <row r="201" spans="2:25">
      <c r="B201" s="369">
        <v>196</v>
      </c>
      <c r="C201" s="370">
        <v>42491</v>
      </c>
      <c r="D201" s="352">
        <v>8.5441730000000007</v>
      </c>
      <c r="E201" s="371">
        <f t="shared" si="33"/>
        <v>231.83917134369571</v>
      </c>
      <c r="F201" s="361">
        <v>147.96612500000001</v>
      </c>
      <c r="G201" s="372">
        <f t="shared" si="34"/>
        <v>233.68065386055144</v>
      </c>
      <c r="H201" s="361">
        <v>180.321518</v>
      </c>
      <c r="I201" s="359">
        <f t="shared" si="35"/>
        <v>203.33547890751584</v>
      </c>
      <c r="J201" s="361">
        <v>49.034790000000001</v>
      </c>
      <c r="K201" s="360">
        <f t="shared" si="36"/>
        <v>337.92106706192379</v>
      </c>
      <c r="L201" s="375">
        <v>103.29924</v>
      </c>
      <c r="M201" s="901">
        <f t="shared" si="37"/>
        <v>135.87874906761894</v>
      </c>
      <c r="N201" s="381">
        <v>57.708114999999999</v>
      </c>
      <c r="O201" s="412">
        <f t="shared" si="38"/>
        <v>262.48427305787698</v>
      </c>
      <c r="P201" s="905">
        <v>21.243397000000002</v>
      </c>
      <c r="Q201" s="904">
        <f t="shared" si="39"/>
        <v>483.26005971083657</v>
      </c>
      <c r="R201" s="906">
        <v>45.380218999999997</v>
      </c>
      <c r="S201" s="916">
        <f t="shared" si="40"/>
        <v>216.75129303845301</v>
      </c>
      <c r="T201" s="409">
        <v>16.728166999999999</v>
      </c>
      <c r="U201" s="376">
        <f t="shared" si="41"/>
        <v>301.87378957542472</v>
      </c>
      <c r="V201" s="910">
        <v>11.220677999999999</v>
      </c>
      <c r="W201" s="909">
        <f t="shared" si="42"/>
        <v>162.54012557421578</v>
      </c>
      <c r="X201" s="913">
        <v>15.078962000000001</v>
      </c>
      <c r="Y201" s="912">
        <f t="shared" si="43"/>
        <v>311.28549528559932</v>
      </c>
    </row>
    <row r="202" spans="2:25">
      <c r="B202" s="369">
        <v>197</v>
      </c>
      <c r="C202" s="370">
        <v>42522</v>
      </c>
      <c r="D202" s="352">
        <v>8.7107170000000007</v>
      </c>
      <c r="E202" s="371">
        <f t="shared" si="33"/>
        <v>236.35820705988081</v>
      </c>
      <c r="F202" s="361">
        <v>149.61480700000001</v>
      </c>
      <c r="G202" s="372">
        <f t="shared" si="34"/>
        <v>236.28439230249637</v>
      </c>
      <c r="H202" s="361">
        <v>180.01222200000001</v>
      </c>
      <c r="I202" s="359">
        <f t="shared" si="35"/>
        <v>202.98670827280893</v>
      </c>
      <c r="J202" s="361">
        <v>49.043644</v>
      </c>
      <c r="K202" s="360">
        <f t="shared" si="36"/>
        <v>337.98208400780584</v>
      </c>
      <c r="L202" s="375">
        <v>100.67791699999999</v>
      </c>
      <c r="M202" s="901">
        <f t="shared" si="37"/>
        <v>132.43068797692575</v>
      </c>
      <c r="N202" s="381">
        <v>57.495071000000003</v>
      </c>
      <c r="O202" s="412">
        <f t="shared" si="38"/>
        <v>261.51524644057469</v>
      </c>
      <c r="P202" s="905">
        <v>21.201392999999999</v>
      </c>
      <c r="Q202" s="904">
        <f t="shared" si="39"/>
        <v>482.30452253624554</v>
      </c>
      <c r="R202" s="906">
        <v>45.293373000000003</v>
      </c>
      <c r="S202" s="916">
        <f t="shared" si="40"/>
        <v>216.33648713380947</v>
      </c>
      <c r="T202" s="409">
        <v>16.396865999999999</v>
      </c>
      <c r="U202" s="376">
        <f t="shared" si="41"/>
        <v>295.8951854426391</v>
      </c>
      <c r="V202" s="910">
        <v>10.982265</v>
      </c>
      <c r="W202" s="909">
        <f t="shared" si="42"/>
        <v>159.0865304386522</v>
      </c>
      <c r="X202" s="913">
        <v>14.934034</v>
      </c>
      <c r="Y202" s="912">
        <f t="shared" si="43"/>
        <v>308.29364582933363</v>
      </c>
    </row>
    <row r="203" spans="2:25">
      <c r="B203" s="369">
        <v>198</v>
      </c>
      <c r="C203" s="370">
        <v>42552</v>
      </c>
      <c r="D203" s="352">
        <v>8.7666219999999999</v>
      </c>
      <c r="E203" s="371">
        <f t="shared" si="33"/>
        <v>237.87514367550986</v>
      </c>
      <c r="F203" s="361">
        <v>154.21109000000001</v>
      </c>
      <c r="G203" s="372">
        <f t="shared" si="34"/>
        <v>243.54323223473179</v>
      </c>
      <c r="H203" s="361">
        <v>187.54774499999999</v>
      </c>
      <c r="I203" s="359">
        <f t="shared" si="35"/>
        <v>211.48397024696553</v>
      </c>
      <c r="J203" s="361">
        <v>51.650424999999998</v>
      </c>
      <c r="K203" s="360">
        <f t="shared" si="36"/>
        <v>355.94659893928093</v>
      </c>
      <c r="L203" s="375">
        <v>108.16454299999999</v>
      </c>
      <c r="M203" s="901">
        <f t="shared" si="37"/>
        <v>142.27851817990799</v>
      </c>
      <c r="N203" s="381">
        <v>60.743518999999999</v>
      </c>
      <c r="O203" s="412">
        <f t="shared" si="38"/>
        <v>276.29075092285274</v>
      </c>
      <c r="P203" s="905">
        <v>22.252908999999999</v>
      </c>
      <c r="Q203" s="904">
        <f t="shared" si="39"/>
        <v>506.22516408650699</v>
      </c>
      <c r="R203" s="906">
        <v>47.277774999999998</v>
      </c>
      <c r="S203" s="916">
        <f t="shared" si="40"/>
        <v>225.8146630634605</v>
      </c>
      <c r="T203" s="409">
        <v>17.159557</v>
      </c>
      <c r="U203" s="376">
        <f t="shared" si="41"/>
        <v>309.65858357496711</v>
      </c>
      <c r="V203" s="910">
        <v>11.602905</v>
      </c>
      <c r="W203" s="909">
        <f t="shared" si="42"/>
        <v>168.07697678568945</v>
      </c>
      <c r="X203" s="913">
        <v>15.583061000000001</v>
      </c>
      <c r="Y203" s="912">
        <f t="shared" si="43"/>
        <v>321.69196138638102</v>
      </c>
    </row>
    <row r="204" spans="2:25">
      <c r="B204" s="369">
        <v>199</v>
      </c>
      <c r="C204" s="370">
        <v>42583</v>
      </c>
      <c r="D204" s="352">
        <v>8.7516850000000002</v>
      </c>
      <c r="E204" s="371">
        <f t="shared" si="33"/>
        <v>237.46984035330877</v>
      </c>
      <c r="F204" s="361">
        <v>154.16450499999999</v>
      </c>
      <c r="G204" s="372">
        <f t="shared" si="34"/>
        <v>243.46966125177806</v>
      </c>
      <c r="H204" s="361">
        <v>187.77235400000001</v>
      </c>
      <c r="I204" s="359">
        <f t="shared" si="35"/>
        <v>211.73724550267815</v>
      </c>
      <c r="J204" s="361">
        <v>51.969920999999999</v>
      </c>
      <c r="K204" s="360">
        <f t="shared" si="36"/>
        <v>358.14839136547499</v>
      </c>
      <c r="L204" s="375">
        <v>109.300354</v>
      </c>
      <c r="M204" s="901">
        <f t="shared" si="37"/>
        <v>143.77255219078012</v>
      </c>
      <c r="N204" s="381">
        <v>61.277504</v>
      </c>
      <c r="O204" s="412">
        <f t="shared" si="38"/>
        <v>278.71957162768439</v>
      </c>
      <c r="P204" s="905">
        <v>22.412946999999999</v>
      </c>
      <c r="Q204" s="904">
        <f t="shared" si="39"/>
        <v>509.86582350816178</v>
      </c>
      <c r="R204" s="906">
        <v>47.399867999999998</v>
      </c>
      <c r="S204" s="916">
        <f t="shared" si="40"/>
        <v>226.39782057578856</v>
      </c>
      <c r="T204" s="409">
        <v>17.373197999999999</v>
      </c>
      <c r="U204" s="376">
        <f t="shared" si="41"/>
        <v>313.51391442374944</v>
      </c>
      <c r="V204" s="910">
        <v>11.688506</v>
      </c>
      <c r="W204" s="909">
        <f t="shared" si="42"/>
        <v>169.31697291509255</v>
      </c>
      <c r="X204" s="913">
        <v>15.614570000000001</v>
      </c>
      <c r="Y204" s="912">
        <f t="shared" si="43"/>
        <v>322.34242357807261</v>
      </c>
    </row>
    <row r="205" spans="2:25">
      <c r="B205" s="369">
        <v>200</v>
      </c>
      <c r="C205" s="370">
        <v>42614</v>
      </c>
      <c r="D205" s="352">
        <v>8.7445780000000006</v>
      </c>
      <c r="E205" s="371">
        <f t="shared" si="33"/>
        <v>237.27699770010648</v>
      </c>
      <c r="F205" s="361">
        <v>153.73348999999999</v>
      </c>
      <c r="G205" s="372">
        <f t="shared" si="34"/>
        <v>242.78896580865754</v>
      </c>
      <c r="H205" s="361">
        <v>186.83944700000001</v>
      </c>
      <c r="I205" s="359">
        <f t="shared" si="35"/>
        <v>210.68527403679255</v>
      </c>
      <c r="J205" s="361">
        <v>51.943302000000003</v>
      </c>
      <c r="K205" s="360">
        <f t="shared" si="36"/>
        <v>357.96494771487266</v>
      </c>
      <c r="L205" s="375">
        <v>111.440529</v>
      </c>
      <c r="M205" s="901">
        <f t="shared" si="37"/>
        <v>146.58771619184915</v>
      </c>
      <c r="N205" s="381">
        <v>61.624630000000003</v>
      </c>
      <c r="O205" s="412">
        <f t="shared" si="38"/>
        <v>280.29846769402604</v>
      </c>
      <c r="P205" s="905">
        <v>22.353988999999999</v>
      </c>
      <c r="Q205" s="904">
        <f t="shared" si="39"/>
        <v>508.52460455902519</v>
      </c>
      <c r="R205" s="906">
        <v>47.251629000000001</v>
      </c>
      <c r="S205" s="916">
        <f t="shared" si="40"/>
        <v>225.68978091364579</v>
      </c>
      <c r="T205" s="409">
        <v>17.261521999999999</v>
      </c>
      <c r="U205" s="376">
        <f t="shared" si="41"/>
        <v>311.49862743357147</v>
      </c>
      <c r="V205" s="910">
        <v>11.781891999999999</v>
      </c>
      <c r="W205" s="909">
        <f t="shared" si="42"/>
        <v>170.66974073953892</v>
      </c>
      <c r="X205" s="913">
        <v>15.866619999999999</v>
      </c>
      <c r="Y205" s="912">
        <f t="shared" si="43"/>
        <v>327.54566695031099</v>
      </c>
    </row>
    <row r="206" spans="2:25">
      <c r="B206" s="369">
        <v>201</v>
      </c>
      <c r="C206" s="370">
        <v>42644</v>
      </c>
      <c r="D206" s="352">
        <v>8.6740929999999992</v>
      </c>
      <c r="E206" s="371">
        <f t="shared" si="33"/>
        <v>235.36444466634174</v>
      </c>
      <c r="F206" s="361">
        <v>152.67588799999999</v>
      </c>
      <c r="G206" s="372">
        <f t="shared" si="34"/>
        <v>241.11871103322008</v>
      </c>
      <c r="H206" s="361">
        <v>184.52767900000001</v>
      </c>
      <c r="I206" s="359">
        <f t="shared" si="35"/>
        <v>208.07846116932839</v>
      </c>
      <c r="J206" s="361">
        <v>50.027203</v>
      </c>
      <c r="K206" s="360">
        <f t="shared" si="36"/>
        <v>344.76023696407128</v>
      </c>
      <c r="L206" s="375">
        <v>110.09174299999999</v>
      </c>
      <c r="M206" s="901">
        <f t="shared" si="37"/>
        <v>144.81353707455926</v>
      </c>
      <c r="N206" s="381">
        <v>59.444538000000001</v>
      </c>
      <c r="O206" s="412">
        <f t="shared" si="38"/>
        <v>270.38236033513391</v>
      </c>
      <c r="P206" s="905">
        <v>21.805033000000002</v>
      </c>
      <c r="Q206" s="904">
        <f t="shared" si="39"/>
        <v>496.03655901063098</v>
      </c>
      <c r="R206" s="906">
        <v>46.422683999999997</v>
      </c>
      <c r="S206" s="916">
        <f t="shared" si="40"/>
        <v>221.73045888816674</v>
      </c>
      <c r="T206" s="409">
        <v>17.009032999999999</v>
      </c>
      <c r="U206" s="376">
        <f t="shared" si="41"/>
        <v>306.94225187514297</v>
      </c>
      <c r="V206" s="910">
        <v>11.645068</v>
      </c>
      <c r="W206" s="909">
        <f t="shared" si="42"/>
        <v>168.68774017401464</v>
      </c>
      <c r="X206" s="913">
        <v>15.501147</v>
      </c>
      <c r="Y206" s="912">
        <f t="shared" si="43"/>
        <v>320.00095373871773</v>
      </c>
    </row>
    <row r="207" spans="2:25">
      <c r="B207" s="369">
        <v>202</v>
      </c>
      <c r="C207" s="370">
        <v>42675</v>
      </c>
      <c r="D207" s="352">
        <v>8.4449459999999998</v>
      </c>
      <c r="E207" s="371">
        <f t="shared" si="33"/>
        <v>229.14672756301368</v>
      </c>
      <c r="F207" s="361">
        <v>161.45710800000001</v>
      </c>
      <c r="G207" s="372">
        <f t="shared" si="34"/>
        <v>254.98675840753197</v>
      </c>
      <c r="H207" s="361">
        <v>191.32530199999999</v>
      </c>
      <c r="I207" s="359">
        <f t="shared" si="35"/>
        <v>215.74364690793638</v>
      </c>
      <c r="J207" s="361">
        <v>54.332816999999999</v>
      </c>
      <c r="K207" s="360">
        <f t="shared" si="36"/>
        <v>374.43218370304498</v>
      </c>
      <c r="L207" s="375">
        <v>110.57164</v>
      </c>
      <c r="M207" s="901">
        <f t="shared" si="37"/>
        <v>145.44478861175648</v>
      </c>
      <c r="N207" s="381">
        <v>64.142241999999996</v>
      </c>
      <c r="O207" s="412">
        <f t="shared" si="38"/>
        <v>291.7497784093697</v>
      </c>
      <c r="P207" s="905">
        <v>24.041443000000001</v>
      </c>
      <c r="Q207" s="904">
        <f t="shared" si="39"/>
        <v>546.91202069587428</v>
      </c>
      <c r="R207" s="906">
        <v>48.481833999999999</v>
      </c>
      <c r="S207" s="916">
        <f t="shared" si="40"/>
        <v>231.56565657771804</v>
      </c>
      <c r="T207" s="409">
        <v>17.95101</v>
      </c>
      <c r="U207" s="376">
        <f t="shared" si="41"/>
        <v>323.94101609616553</v>
      </c>
      <c r="V207" s="910">
        <v>11.394638</v>
      </c>
      <c r="W207" s="909">
        <f t="shared" si="42"/>
        <v>165.06006957803541</v>
      </c>
      <c r="X207" s="913">
        <v>15.646075</v>
      </c>
      <c r="Y207" s="912">
        <f t="shared" si="43"/>
        <v>322.99280319498342</v>
      </c>
    </row>
    <row r="208" spans="2:25">
      <c r="B208" s="369">
        <v>203</v>
      </c>
      <c r="C208" s="370">
        <v>42705</v>
      </c>
      <c r="D208" s="352">
        <v>8.4607650000000003</v>
      </c>
      <c r="E208" s="371">
        <f t="shared" si="33"/>
        <v>229.57596323643537</v>
      </c>
      <c r="F208" s="361">
        <v>167.08157299999999</v>
      </c>
      <c r="G208" s="372">
        <f t="shared" si="34"/>
        <v>263.86939055604421</v>
      </c>
      <c r="H208" s="361">
        <v>194.06002799999999</v>
      </c>
      <c r="I208" s="359">
        <f t="shared" si="35"/>
        <v>218.82739879211712</v>
      </c>
      <c r="J208" s="361">
        <v>55.045959000000003</v>
      </c>
      <c r="K208" s="360">
        <f t="shared" si="36"/>
        <v>379.34676997142043</v>
      </c>
      <c r="L208" s="375">
        <v>111.493904</v>
      </c>
      <c r="M208" s="901">
        <f t="shared" si="37"/>
        <v>146.65792511334251</v>
      </c>
      <c r="N208" s="381">
        <v>64.946021999999999</v>
      </c>
      <c r="O208" s="412">
        <f t="shared" si="38"/>
        <v>295.40575658502945</v>
      </c>
      <c r="P208" s="905">
        <v>24.566662000000001</v>
      </c>
      <c r="Q208" s="904">
        <f t="shared" si="39"/>
        <v>558.86007991169868</v>
      </c>
      <c r="R208" s="906">
        <v>49.121474999999997</v>
      </c>
      <c r="S208" s="916">
        <f t="shared" si="40"/>
        <v>234.62079859522146</v>
      </c>
      <c r="T208" s="409">
        <v>17.062442999999998</v>
      </c>
      <c r="U208" s="376">
        <f t="shared" si="41"/>
        <v>307.90608007587912</v>
      </c>
      <c r="V208" s="910">
        <v>11.527678</v>
      </c>
      <c r="W208" s="909">
        <f t="shared" si="42"/>
        <v>166.98725600174291</v>
      </c>
      <c r="X208" s="913">
        <v>15.639775999999999</v>
      </c>
      <c r="Y208" s="912">
        <f t="shared" si="43"/>
        <v>322.8627685589916</v>
      </c>
    </row>
    <row r="209" spans="2:25">
      <c r="B209" s="369">
        <v>204</v>
      </c>
      <c r="C209" s="370">
        <v>42736</v>
      </c>
      <c r="D209" s="352">
        <v>8.4894789999999993</v>
      </c>
      <c r="E209" s="371">
        <f t="shared" si="33"/>
        <v>230.35509422617099</v>
      </c>
      <c r="F209" s="361">
        <v>168.16641200000001</v>
      </c>
      <c r="G209" s="372">
        <f t="shared" si="34"/>
        <v>265.58266031189834</v>
      </c>
      <c r="H209" s="361">
        <v>198.69691499999999</v>
      </c>
      <c r="I209" s="359">
        <f t="shared" si="35"/>
        <v>224.05607948004831</v>
      </c>
      <c r="J209" s="361">
        <v>56.213253000000002</v>
      </c>
      <c r="K209" s="360">
        <f t="shared" si="36"/>
        <v>387.39112448084086</v>
      </c>
      <c r="L209" s="375">
        <v>117.571442</v>
      </c>
      <c r="M209" s="901">
        <f t="shared" si="37"/>
        <v>154.65225557357553</v>
      </c>
      <c r="N209" s="381">
        <v>66.701972999999995</v>
      </c>
      <c r="O209" s="412">
        <f t="shared" si="38"/>
        <v>303.39266660210853</v>
      </c>
      <c r="P209" s="905">
        <v>24.880123000000001</v>
      </c>
      <c r="Q209" s="904">
        <f t="shared" si="39"/>
        <v>565.99091598170276</v>
      </c>
      <c r="R209" s="906">
        <v>50.356822999999999</v>
      </c>
      <c r="S209" s="916">
        <f t="shared" si="40"/>
        <v>240.52123896886681</v>
      </c>
      <c r="T209" s="409">
        <v>18.445146999999999</v>
      </c>
      <c r="U209" s="376">
        <f t="shared" si="41"/>
        <v>332.85813228465355</v>
      </c>
      <c r="V209" s="910">
        <v>12.074242999999999</v>
      </c>
      <c r="W209" s="909">
        <f t="shared" si="42"/>
        <v>174.90466916826202</v>
      </c>
      <c r="X209" s="913">
        <v>16.489125999999999</v>
      </c>
      <c r="Y209" s="912">
        <f t="shared" si="43"/>
        <v>340.39649106726665</v>
      </c>
    </row>
    <row r="210" spans="2:25">
      <c r="B210" s="369">
        <v>205</v>
      </c>
      <c r="C210" s="370">
        <v>42767</v>
      </c>
      <c r="D210" s="352">
        <v>8.5461690000000008</v>
      </c>
      <c r="E210" s="371">
        <f t="shared" si="33"/>
        <v>231.89333117707011</v>
      </c>
      <c r="F210" s="361">
        <v>176.49475100000001</v>
      </c>
      <c r="G210" s="372">
        <f t="shared" si="34"/>
        <v>278.73547960139672</v>
      </c>
      <c r="H210" s="361">
        <v>206.504074</v>
      </c>
      <c r="I210" s="359">
        <f t="shared" si="35"/>
        <v>232.85964564219722</v>
      </c>
      <c r="J210" s="361">
        <v>57.530746000000001</v>
      </c>
      <c r="K210" s="360">
        <f t="shared" si="36"/>
        <v>396.47056869599123</v>
      </c>
      <c r="L210" s="375">
        <v>122.715271</v>
      </c>
      <c r="M210" s="901">
        <f t="shared" si="37"/>
        <v>161.41839489790883</v>
      </c>
      <c r="N210" s="381">
        <v>68.336517000000001</v>
      </c>
      <c r="O210" s="412">
        <f t="shared" si="38"/>
        <v>310.82735916867591</v>
      </c>
      <c r="P210" s="905">
        <v>25.391548</v>
      </c>
      <c r="Q210" s="904">
        <f t="shared" si="39"/>
        <v>577.62517937364589</v>
      </c>
      <c r="R210" s="906">
        <v>52.225475000000003</v>
      </c>
      <c r="S210" s="916">
        <f t="shared" si="40"/>
        <v>249.44655370211862</v>
      </c>
      <c r="T210" s="409">
        <v>19.062926999999998</v>
      </c>
      <c r="U210" s="376">
        <f t="shared" si="41"/>
        <v>344.00649000513221</v>
      </c>
      <c r="V210" s="910">
        <v>12.255748000000001</v>
      </c>
      <c r="W210" s="909">
        <f t="shared" si="42"/>
        <v>177.53390828307738</v>
      </c>
      <c r="X210" s="913">
        <v>16.770554000000001</v>
      </c>
      <c r="Y210" s="912">
        <f t="shared" si="43"/>
        <v>346.20620491675015</v>
      </c>
    </row>
    <row r="211" spans="2:25">
      <c r="B211" s="369">
        <v>206</v>
      </c>
      <c r="C211" s="370">
        <v>42795</v>
      </c>
      <c r="D211" s="352">
        <v>8.5381879999999999</v>
      </c>
      <c r="E211" s="371">
        <f t="shared" si="33"/>
        <v>231.67677324612765</v>
      </c>
      <c r="F211" s="361">
        <v>175.580017</v>
      </c>
      <c r="G211" s="372">
        <f t="shared" si="34"/>
        <v>277.29085408843912</v>
      </c>
      <c r="H211" s="361">
        <v>205.866592</v>
      </c>
      <c r="I211" s="359">
        <f t="shared" si="35"/>
        <v>232.14080349178388</v>
      </c>
      <c r="J211" s="361">
        <v>57.226016999999999</v>
      </c>
      <c r="K211" s="360">
        <f t="shared" si="36"/>
        <v>394.37054239130606</v>
      </c>
      <c r="L211" s="375">
        <v>124.942711</v>
      </c>
      <c r="M211" s="901">
        <f t="shared" si="37"/>
        <v>164.34834637502692</v>
      </c>
      <c r="N211" s="381">
        <v>68.085075000000003</v>
      </c>
      <c r="O211" s="412">
        <f t="shared" si="38"/>
        <v>309.68367997232338</v>
      </c>
      <c r="P211" s="905">
        <v>25.101739999999999</v>
      </c>
      <c r="Q211" s="904">
        <f t="shared" si="39"/>
        <v>571.03241874385219</v>
      </c>
      <c r="R211" s="906">
        <v>52.040382000000001</v>
      </c>
      <c r="S211" s="916">
        <f t="shared" si="40"/>
        <v>248.56248685611314</v>
      </c>
      <c r="T211" s="409">
        <v>19.120032999999999</v>
      </c>
      <c r="U211" s="376">
        <f t="shared" si="41"/>
        <v>345.03701562264274</v>
      </c>
      <c r="V211" s="910">
        <v>12.563526</v>
      </c>
      <c r="W211" s="909">
        <f t="shared" si="42"/>
        <v>181.99230863722539</v>
      </c>
      <c r="X211" s="913">
        <v>17.058378000000001</v>
      </c>
      <c r="Y211" s="912">
        <f t="shared" si="43"/>
        <v>352.14795584065877</v>
      </c>
    </row>
    <row r="212" spans="2:25">
      <c r="B212" s="369">
        <v>207</v>
      </c>
      <c r="C212" s="370">
        <v>42826</v>
      </c>
      <c r="D212" s="352">
        <v>8.6039100000000008</v>
      </c>
      <c r="E212" s="371">
        <f t="shared" si="33"/>
        <v>233.4600861564644</v>
      </c>
      <c r="F212" s="361">
        <v>178.258835</v>
      </c>
      <c r="G212" s="372">
        <f t="shared" si="34"/>
        <v>281.52147066918297</v>
      </c>
      <c r="H212" s="361">
        <v>208.814514</v>
      </c>
      <c r="I212" s="359">
        <f t="shared" si="35"/>
        <v>235.46496102051543</v>
      </c>
      <c r="J212" s="361">
        <v>57.878436999999998</v>
      </c>
      <c r="K212" s="360">
        <f t="shared" si="36"/>
        <v>398.86666570645718</v>
      </c>
      <c r="L212" s="375">
        <v>128.61682099999999</v>
      </c>
      <c r="M212" s="901">
        <f t="shared" si="37"/>
        <v>169.18123256796335</v>
      </c>
      <c r="N212" s="381">
        <v>69.068520000000007</v>
      </c>
      <c r="O212" s="412">
        <f t="shared" si="38"/>
        <v>314.1568610131078</v>
      </c>
      <c r="P212" s="905">
        <v>25.304611000000001</v>
      </c>
      <c r="Q212" s="904">
        <f t="shared" si="39"/>
        <v>575.64747402778812</v>
      </c>
      <c r="R212" s="906">
        <v>52.808933000000003</v>
      </c>
      <c r="S212" s="916">
        <f t="shared" si="40"/>
        <v>252.23334668638407</v>
      </c>
      <c r="T212" s="409">
        <v>19.182333</v>
      </c>
      <c r="U212" s="376">
        <f t="shared" si="41"/>
        <v>346.16127132205975</v>
      </c>
      <c r="V212" s="910">
        <v>12.878613</v>
      </c>
      <c r="W212" s="909">
        <f t="shared" si="42"/>
        <v>186.55658546138903</v>
      </c>
      <c r="X212" s="913">
        <v>17.525290999999999</v>
      </c>
      <c r="Y212" s="912">
        <f t="shared" si="43"/>
        <v>361.78676549216425</v>
      </c>
    </row>
    <row r="213" spans="2:25">
      <c r="B213" s="369">
        <v>208</v>
      </c>
      <c r="C213" s="370">
        <v>42856</v>
      </c>
      <c r="D213" s="352">
        <v>8.6609169999999995</v>
      </c>
      <c r="E213" s="371">
        <f t="shared" si="33"/>
        <v>235.00692464402658</v>
      </c>
      <c r="F213" s="361">
        <v>179.20176699999999</v>
      </c>
      <c r="G213" s="372">
        <f t="shared" si="34"/>
        <v>283.01062885526125</v>
      </c>
      <c r="H213" s="361">
        <v>211.76144400000001</v>
      </c>
      <c r="I213" s="359">
        <f t="shared" si="35"/>
        <v>238.78799994289696</v>
      </c>
      <c r="J213" s="361">
        <v>57.213272000000003</v>
      </c>
      <c r="K213" s="360">
        <f t="shared" si="36"/>
        <v>394.28271079256353</v>
      </c>
      <c r="L213" s="375">
        <v>133.629456</v>
      </c>
      <c r="M213" s="901">
        <f t="shared" si="37"/>
        <v>175.77480066519783</v>
      </c>
      <c r="N213" s="381">
        <v>68.528000000000006</v>
      </c>
      <c r="O213" s="412">
        <f t="shared" si="38"/>
        <v>311.69831598398588</v>
      </c>
      <c r="P213" s="905">
        <v>24.705784000000001</v>
      </c>
      <c r="Q213" s="904">
        <f t="shared" si="39"/>
        <v>562.02492713585445</v>
      </c>
      <c r="R213" s="906">
        <v>53.340026999999999</v>
      </c>
      <c r="S213" s="916">
        <f t="shared" si="40"/>
        <v>254.77003147463867</v>
      </c>
      <c r="T213" s="409">
        <v>19.255006999999999</v>
      </c>
      <c r="U213" s="376">
        <f t="shared" si="41"/>
        <v>347.47273454355934</v>
      </c>
      <c r="V213" s="910">
        <v>13.266476000000001</v>
      </c>
      <c r="W213" s="909">
        <f t="shared" si="42"/>
        <v>192.17507845491335</v>
      </c>
      <c r="X213" s="913">
        <v>18.043375000000001</v>
      </c>
      <c r="Y213" s="912">
        <f t="shared" si="43"/>
        <v>372.48193367015585</v>
      </c>
    </row>
    <row r="214" spans="2:25">
      <c r="B214" s="369">
        <v>209</v>
      </c>
      <c r="C214" s="370">
        <v>42887</v>
      </c>
      <c r="D214" s="352">
        <v>8.6625239999999994</v>
      </c>
      <c r="E214" s="371">
        <f t="shared" si="33"/>
        <v>235.05052927941369</v>
      </c>
      <c r="F214" s="361">
        <v>182.50277700000001</v>
      </c>
      <c r="G214" s="372">
        <f t="shared" si="34"/>
        <v>288.22386381157452</v>
      </c>
      <c r="H214" s="361">
        <v>212.07730100000001</v>
      </c>
      <c r="I214" s="359">
        <f t="shared" si="35"/>
        <v>239.14416894077161</v>
      </c>
      <c r="J214" s="361">
        <v>58.390796999999999</v>
      </c>
      <c r="K214" s="360">
        <f t="shared" si="36"/>
        <v>402.39757178191599</v>
      </c>
      <c r="L214" s="375">
        <v>130.17738299999999</v>
      </c>
      <c r="M214" s="901">
        <f t="shared" si="37"/>
        <v>171.23397963950484</v>
      </c>
      <c r="N214" s="381">
        <v>69.924339000000003</v>
      </c>
      <c r="O214" s="412">
        <f t="shared" si="38"/>
        <v>318.04953759913246</v>
      </c>
      <c r="P214" s="905">
        <v>25.219062999999998</v>
      </c>
      <c r="Q214" s="904">
        <f t="shared" si="39"/>
        <v>573.70136665201653</v>
      </c>
      <c r="R214" s="906">
        <v>53.596736999999997</v>
      </c>
      <c r="S214" s="916">
        <f t="shared" si="40"/>
        <v>255.99616536429446</v>
      </c>
      <c r="T214" s="409">
        <v>19.473047000000001</v>
      </c>
      <c r="U214" s="376">
        <f t="shared" si="41"/>
        <v>351.4074490331401</v>
      </c>
      <c r="V214" s="910">
        <v>13.195232000000001</v>
      </c>
      <c r="W214" s="909">
        <f t="shared" si="42"/>
        <v>191.14305448038976</v>
      </c>
      <c r="X214" s="913">
        <v>18.184092</v>
      </c>
      <c r="Y214" s="912">
        <f t="shared" si="43"/>
        <v>375.38685252598316</v>
      </c>
    </row>
    <row r="215" spans="2:25">
      <c r="B215" s="369">
        <v>210</v>
      </c>
      <c r="C215" s="370">
        <v>42917</v>
      </c>
      <c r="D215" s="352">
        <v>8.6963570000000008</v>
      </c>
      <c r="E215" s="371">
        <f t="shared" si="33"/>
        <v>235.96856016245781</v>
      </c>
      <c r="F215" s="361">
        <v>187.52140800000001</v>
      </c>
      <c r="G215" s="372">
        <f t="shared" si="34"/>
        <v>296.14971152546741</v>
      </c>
      <c r="H215" s="361">
        <v>217.491837</v>
      </c>
      <c r="I215" s="359">
        <f t="shared" si="35"/>
        <v>245.2497479245398</v>
      </c>
      <c r="J215" s="361">
        <v>59.134731000000002</v>
      </c>
      <c r="K215" s="360">
        <f t="shared" si="36"/>
        <v>407.52435974416994</v>
      </c>
      <c r="L215" s="375">
        <v>135.833359</v>
      </c>
      <c r="M215" s="901">
        <f t="shared" si="37"/>
        <v>178.67379181659808</v>
      </c>
      <c r="N215" s="381">
        <v>70.894256999999996</v>
      </c>
      <c r="O215" s="412">
        <f t="shared" si="38"/>
        <v>322.46119133545272</v>
      </c>
      <c r="P215" s="905">
        <v>25.538264999999999</v>
      </c>
      <c r="Q215" s="904">
        <f t="shared" si="39"/>
        <v>580.96280311530052</v>
      </c>
      <c r="R215" s="906">
        <v>54.834290000000003</v>
      </c>
      <c r="S215" s="916">
        <f t="shared" si="40"/>
        <v>261.90713756461849</v>
      </c>
      <c r="T215" s="409">
        <v>19.719669</v>
      </c>
      <c r="U215" s="376">
        <f t="shared" si="41"/>
        <v>355.85794966077435</v>
      </c>
      <c r="V215" s="910">
        <v>13.790770999999999</v>
      </c>
      <c r="W215" s="909">
        <f t="shared" si="42"/>
        <v>199.7698935933509</v>
      </c>
      <c r="X215" s="913">
        <v>18.657399999999999</v>
      </c>
      <c r="Y215" s="912">
        <f t="shared" si="43"/>
        <v>385.15767860821859</v>
      </c>
    </row>
    <row r="216" spans="2:25">
      <c r="B216" s="369">
        <v>211</v>
      </c>
      <c r="C216" s="370">
        <v>42948</v>
      </c>
      <c r="D216" s="352">
        <v>8.7706590000000002</v>
      </c>
      <c r="E216" s="371">
        <f t="shared" si="33"/>
        <v>237.98468438058626</v>
      </c>
      <c r="F216" s="361">
        <v>188.430252</v>
      </c>
      <c r="G216" s="372">
        <f t="shared" si="34"/>
        <v>297.58503505088402</v>
      </c>
      <c r="H216" s="361">
        <v>218.12640400000001</v>
      </c>
      <c r="I216" s="359">
        <f t="shared" si="35"/>
        <v>245.96530304117269</v>
      </c>
      <c r="J216" s="361">
        <v>58.576511000000004</v>
      </c>
      <c r="K216" s="360">
        <f t="shared" si="36"/>
        <v>403.67741152525616</v>
      </c>
      <c r="L216" s="375">
        <v>138.64996300000001</v>
      </c>
      <c r="M216" s="901">
        <f t="shared" si="37"/>
        <v>182.37872350959847</v>
      </c>
      <c r="N216" s="381">
        <v>70.605216999999996</v>
      </c>
      <c r="O216" s="412">
        <f t="shared" si="38"/>
        <v>321.14649834496686</v>
      </c>
      <c r="P216" s="905">
        <v>25.169266</v>
      </c>
      <c r="Q216" s="904">
        <f t="shared" si="39"/>
        <v>572.56854871365101</v>
      </c>
      <c r="R216" s="906">
        <v>54.914295000000003</v>
      </c>
      <c r="S216" s="916">
        <f t="shared" si="40"/>
        <v>262.2892685366956</v>
      </c>
      <c r="T216" s="409">
        <v>19.509996000000001</v>
      </c>
      <c r="U216" s="376">
        <f t="shared" si="41"/>
        <v>352.0742246966675</v>
      </c>
      <c r="V216" s="910">
        <v>13.878762</v>
      </c>
      <c r="W216" s="909">
        <f t="shared" si="42"/>
        <v>201.04451070556112</v>
      </c>
      <c r="X216" s="913">
        <v>18.836493000000001</v>
      </c>
      <c r="Y216" s="912">
        <f t="shared" si="43"/>
        <v>388.85481991059629</v>
      </c>
    </row>
    <row r="217" spans="2:25">
      <c r="B217" s="369">
        <v>212</v>
      </c>
      <c r="C217" s="370">
        <v>42979</v>
      </c>
      <c r="D217" s="352">
        <v>8.7237380000000009</v>
      </c>
      <c r="E217" s="371">
        <f t="shared" si="33"/>
        <v>236.71152128351207</v>
      </c>
      <c r="F217" s="361">
        <v>192.58900499999999</v>
      </c>
      <c r="G217" s="372">
        <f t="shared" si="34"/>
        <v>304.15289049945056</v>
      </c>
      <c r="H217" s="361">
        <v>221.42262299999999</v>
      </c>
      <c r="I217" s="359">
        <f t="shared" si="35"/>
        <v>249.68220979962763</v>
      </c>
      <c r="J217" s="361">
        <v>60.935431999999999</v>
      </c>
      <c r="K217" s="360">
        <f t="shared" si="36"/>
        <v>419.93381032771413</v>
      </c>
      <c r="L217" s="375">
        <v>137.93869000000001</v>
      </c>
      <c r="M217" s="901">
        <f t="shared" si="37"/>
        <v>181.44312238140458</v>
      </c>
      <c r="N217" s="381">
        <v>73.396523000000002</v>
      </c>
      <c r="O217" s="412">
        <f t="shared" si="38"/>
        <v>333.84270105912748</v>
      </c>
      <c r="P217" s="905">
        <v>26.284846999999999</v>
      </c>
      <c r="Q217" s="904">
        <f t="shared" si="39"/>
        <v>597.94658691875884</v>
      </c>
      <c r="R217" s="906">
        <v>56.034453999999997</v>
      </c>
      <c r="S217" s="916">
        <f t="shared" si="40"/>
        <v>267.63952723991292</v>
      </c>
      <c r="T217" s="409">
        <v>20.118048000000002</v>
      </c>
      <c r="U217" s="376">
        <f t="shared" si="41"/>
        <v>363.04703250632866</v>
      </c>
      <c r="V217" s="910">
        <v>14.054746</v>
      </c>
      <c r="W217" s="909">
        <f t="shared" si="42"/>
        <v>203.59377390151531</v>
      </c>
      <c r="X217" s="913">
        <v>19.175485999999999</v>
      </c>
      <c r="Y217" s="912">
        <f t="shared" si="43"/>
        <v>395.85288807360052</v>
      </c>
    </row>
    <row r="218" spans="2:25">
      <c r="B218" s="369">
        <v>213</v>
      </c>
      <c r="C218" s="370">
        <v>43009</v>
      </c>
      <c r="D218" s="352">
        <v>8.7334589999999999</v>
      </c>
      <c r="E218" s="371">
        <f t="shared" si="33"/>
        <v>236.9752926964542</v>
      </c>
      <c r="F218" s="361">
        <v>201.44515999999999</v>
      </c>
      <c r="G218" s="372">
        <f t="shared" si="34"/>
        <v>318.13928158112816</v>
      </c>
      <c r="H218" s="361">
        <v>227.76503</v>
      </c>
      <c r="I218" s="359">
        <f t="shared" si="35"/>
        <v>256.83408151785142</v>
      </c>
      <c r="J218" s="361">
        <v>62.101643000000003</v>
      </c>
      <c r="K218" s="360">
        <f t="shared" si="36"/>
        <v>427.97070139096445</v>
      </c>
      <c r="L218" s="375">
        <v>144.60850500000001</v>
      </c>
      <c r="M218" s="901">
        <f t="shared" si="37"/>
        <v>190.21652786543757</v>
      </c>
      <c r="N218" s="381">
        <v>74.631316999999996</v>
      </c>
      <c r="O218" s="412">
        <f t="shared" si="38"/>
        <v>339.45913828751776</v>
      </c>
      <c r="P218" s="905">
        <v>26.630293000000002</v>
      </c>
      <c r="Q218" s="904">
        <f t="shared" si="39"/>
        <v>605.80504075205454</v>
      </c>
      <c r="R218" s="906">
        <v>57.474915000000003</v>
      </c>
      <c r="S218" s="916">
        <f t="shared" si="40"/>
        <v>274.51965675893234</v>
      </c>
      <c r="T218" s="409">
        <v>20.343443000000001</v>
      </c>
      <c r="U218" s="376">
        <f t="shared" si="41"/>
        <v>367.11447413345695</v>
      </c>
      <c r="V218" s="910">
        <v>14.403301000000001</v>
      </c>
      <c r="W218" s="909">
        <f t="shared" si="42"/>
        <v>208.64286037111378</v>
      </c>
      <c r="X218" s="913">
        <v>19.795905999999999</v>
      </c>
      <c r="Y218" s="912">
        <f t="shared" si="43"/>
        <v>408.66064944239309</v>
      </c>
    </row>
    <row r="219" spans="2:25">
      <c r="B219" s="369">
        <v>214</v>
      </c>
      <c r="C219" s="370">
        <v>43040</v>
      </c>
      <c r="D219" s="352">
        <v>8.7188289999999995</v>
      </c>
      <c r="E219" s="371">
        <f t="shared" si="33"/>
        <v>236.57831956906568</v>
      </c>
      <c r="F219" s="361">
        <v>209.55197100000001</v>
      </c>
      <c r="G219" s="372">
        <f t="shared" si="34"/>
        <v>330.94224506485739</v>
      </c>
      <c r="H219" s="361">
        <v>234.72688299999999</v>
      </c>
      <c r="I219" s="359">
        <f t="shared" si="35"/>
        <v>264.68445749926212</v>
      </c>
      <c r="J219" s="361">
        <v>64.017196999999996</v>
      </c>
      <c r="K219" s="360">
        <f t="shared" si="36"/>
        <v>441.17165629858687</v>
      </c>
      <c r="L219" s="375">
        <v>147.45980800000001</v>
      </c>
      <c r="M219" s="901">
        <f t="shared" si="37"/>
        <v>193.96710226320417</v>
      </c>
      <c r="N219" s="381">
        <v>76.769088999999994</v>
      </c>
      <c r="O219" s="412">
        <f t="shared" si="38"/>
        <v>349.18275392430445</v>
      </c>
      <c r="P219" s="905">
        <v>27.466533999999999</v>
      </c>
      <c r="Q219" s="904">
        <f t="shared" si="39"/>
        <v>624.82845191330375</v>
      </c>
      <c r="R219" s="906">
        <v>59.224411000000003</v>
      </c>
      <c r="S219" s="916">
        <f t="shared" si="40"/>
        <v>282.87584208641175</v>
      </c>
      <c r="T219" s="409">
        <v>20.878107</v>
      </c>
      <c r="U219" s="376">
        <f t="shared" si="41"/>
        <v>376.76293399337789</v>
      </c>
      <c r="V219" s="910">
        <v>14.507847999999999</v>
      </c>
      <c r="W219" s="909">
        <f t="shared" si="42"/>
        <v>210.15730383953942</v>
      </c>
      <c r="X219" s="913">
        <v>20.019767999999999</v>
      </c>
      <c r="Y219" s="912">
        <f t="shared" si="43"/>
        <v>413.2819883346607</v>
      </c>
    </row>
    <row r="220" spans="2:25">
      <c r="B220" s="369">
        <v>215</v>
      </c>
      <c r="C220" s="370">
        <v>43070</v>
      </c>
      <c r="D220" s="352">
        <v>8.7529970000000006</v>
      </c>
      <c r="E220" s="371">
        <f t="shared" si="33"/>
        <v>237.50544040410401</v>
      </c>
      <c r="F220" s="361">
        <v>213.98155199999999</v>
      </c>
      <c r="G220" s="372">
        <f t="shared" si="34"/>
        <v>337.93781506041057</v>
      </c>
      <c r="H220" s="361">
        <v>236.36540199999999</v>
      </c>
      <c r="I220" s="359">
        <f t="shared" si="35"/>
        <v>266.53209636820765</v>
      </c>
      <c r="J220" s="361">
        <v>63.935875000000003</v>
      </c>
      <c r="K220" s="360">
        <f t="shared" si="36"/>
        <v>440.61122936465677</v>
      </c>
      <c r="L220" s="375">
        <v>148.03956600000001</v>
      </c>
      <c r="M220" s="901">
        <f t="shared" si="37"/>
        <v>194.72970992422808</v>
      </c>
      <c r="N220" s="381">
        <v>76.769088999999994</v>
      </c>
      <c r="O220" s="412">
        <f t="shared" si="38"/>
        <v>349.18275392430445</v>
      </c>
      <c r="P220" s="905">
        <v>27.432048999999999</v>
      </c>
      <c r="Q220" s="904">
        <f t="shared" si="39"/>
        <v>624.04396235360059</v>
      </c>
      <c r="R220" s="906">
        <v>59.536835000000004</v>
      </c>
      <c r="S220" s="916">
        <f t="shared" si="40"/>
        <v>284.36808490648815</v>
      </c>
      <c r="T220" s="409">
        <v>19.829746</v>
      </c>
      <c r="U220" s="376">
        <f t="shared" si="41"/>
        <v>357.84438135619524</v>
      </c>
      <c r="V220" s="910">
        <v>14.668692</v>
      </c>
      <c r="W220" s="909">
        <f t="shared" si="42"/>
        <v>212.48725252515888</v>
      </c>
      <c r="X220" s="913">
        <v>20.026167000000001</v>
      </c>
      <c r="Y220" s="912">
        <f t="shared" si="43"/>
        <v>413.41408734017142</v>
      </c>
    </row>
    <row r="221" spans="2:25">
      <c r="B221" s="369">
        <v>216</v>
      </c>
      <c r="C221" s="370">
        <v>43101</v>
      </c>
      <c r="D221" s="352">
        <v>8.6615859999999998</v>
      </c>
      <c r="E221" s="371">
        <f t="shared" si="33"/>
        <v>235.02507741382996</v>
      </c>
      <c r="F221" s="361">
        <v>226.66116299999999</v>
      </c>
      <c r="G221" s="372">
        <f t="shared" si="34"/>
        <v>357.9625321311417</v>
      </c>
      <c r="H221" s="361">
        <v>250.96301299999999</v>
      </c>
      <c r="I221" s="359">
        <f t="shared" si="35"/>
        <v>282.99276205310184</v>
      </c>
      <c r="J221" s="361">
        <v>66.080673000000004</v>
      </c>
      <c r="K221" s="360">
        <f t="shared" si="36"/>
        <v>455.39200906805269</v>
      </c>
      <c r="L221" s="375">
        <v>161.34021000000001</v>
      </c>
      <c r="M221" s="901">
        <f t="shared" si="37"/>
        <v>212.22523911218465</v>
      </c>
      <c r="N221" s="381">
        <v>79.737717000000004</v>
      </c>
      <c r="O221" s="412">
        <f t="shared" si="38"/>
        <v>362.68550241226427</v>
      </c>
      <c r="P221" s="905">
        <v>28.150116000000001</v>
      </c>
      <c r="Q221" s="904">
        <f t="shared" si="39"/>
        <v>640.37906644718714</v>
      </c>
      <c r="R221" s="906">
        <v>62.987617</v>
      </c>
      <c r="S221" s="916">
        <f t="shared" si="40"/>
        <v>300.85018827610429</v>
      </c>
      <c r="T221" s="409">
        <v>22.415984999999999</v>
      </c>
      <c r="U221" s="376">
        <f t="shared" si="41"/>
        <v>404.51523104808052</v>
      </c>
      <c r="V221" s="910">
        <v>15.636295</v>
      </c>
      <c r="W221" s="909">
        <f t="shared" si="42"/>
        <v>226.50372400094562</v>
      </c>
      <c r="X221" s="913">
        <v>21.486775999999999</v>
      </c>
      <c r="Y221" s="912">
        <f t="shared" si="43"/>
        <v>443.56645432561794</v>
      </c>
    </row>
    <row r="222" spans="2:25">
      <c r="B222" s="369">
        <v>217</v>
      </c>
      <c r="C222" s="370">
        <v>43132</v>
      </c>
      <c r="D222" s="352">
        <v>8.5732529999999993</v>
      </c>
      <c r="E222" s="371">
        <f t="shared" si="33"/>
        <v>232.62823344516232</v>
      </c>
      <c r="F222" s="361">
        <v>217.036484</v>
      </c>
      <c r="G222" s="372">
        <f t="shared" si="34"/>
        <v>342.76242276882709</v>
      </c>
      <c r="H222" s="361">
        <v>241.838043</v>
      </c>
      <c r="I222" s="359">
        <f t="shared" si="35"/>
        <v>272.70319614024879</v>
      </c>
      <c r="J222" s="361">
        <v>63.392741999999998</v>
      </c>
      <c r="K222" s="360">
        <f t="shared" si="36"/>
        <v>436.86825253297161</v>
      </c>
      <c r="L222" s="375">
        <v>159.25441000000001</v>
      </c>
      <c r="M222" s="901">
        <f t="shared" si="37"/>
        <v>209.48159942223882</v>
      </c>
      <c r="N222" s="381">
        <v>76.706619000000003</v>
      </c>
      <c r="O222" s="412">
        <f t="shared" si="38"/>
        <v>348.89861030710392</v>
      </c>
      <c r="P222" s="905">
        <v>26.805499999999999</v>
      </c>
      <c r="Q222" s="904">
        <f t="shared" si="39"/>
        <v>609.7907754856169</v>
      </c>
      <c r="R222" s="906">
        <v>60.647114000000002</v>
      </c>
      <c r="S222" s="916">
        <f t="shared" si="40"/>
        <v>289.67115338404307</v>
      </c>
      <c r="T222" s="409">
        <v>21.289265</v>
      </c>
      <c r="U222" s="376">
        <f t="shared" si="41"/>
        <v>384.18262460109673</v>
      </c>
      <c r="V222" s="910">
        <v>14.832560000000001</v>
      </c>
      <c r="W222" s="909">
        <f t="shared" si="42"/>
        <v>214.86100616977782</v>
      </c>
      <c r="X222" s="913">
        <v>20.547218000000001</v>
      </c>
      <c r="Y222" s="912">
        <f t="shared" si="43"/>
        <v>424.17050536178698</v>
      </c>
    </row>
    <row r="223" spans="2:25">
      <c r="B223" s="369">
        <v>218</v>
      </c>
      <c r="C223" s="370">
        <v>43160</v>
      </c>
      <c r="D223" s="352">
        <v>8.6232729999999993</v>
      </c>
      <c r="E223" s="371">
        <f t="shared" si="33"/>
        <v>233.98548538172909</v>
      </c>
      <c r="F223" s="361">
        <v>209.939178</v>
      </c>
      <c r="G223" s="372">
        <f t="shared" si="34"/>
        <v>331.55375519894636</v>
      </c>
      <c r="H223" s="361">
        <v>234.27076700000001</v>
      </c>
      <c r="I223" s="359">
        <f t="shared" si="35"/>
        <v>264.17012861424587</v>
      </c>
      <c r="J223" s="361">
        <v>63.928534999999997</v>
      </c>
      <c r="K223" s="360">
        <f t="shared" si="36"/>
        <v>440.56064608221101</v>
      </c>
      <c r="L223" s="375">
        <v>152.51126099999999</v>
      </c>
      <c r="M223" s="901">
        <f t="shared" si="37"/>
        <v>200.61173115509021</v>
      </c>
      <c r="N223" s="381">
        <v>77.034308999999993</v>
      </c>
      <c r="O223" s="412">
        <f t="shared" si="38"/>
        <v>350.38910209388871</v>
      </c>
      <c r="P223" s="905">
        <v>26.918275999999999</v>
      </c>
      <c r="Q223" s="904">
        <f t="shared" si="39"/>
        <v>612.35628497046764</v>
      </c>
      <c r="R223" s="906">
        <v>59.212299000000002</v>
      </c>
      <c r="S223" s="916">
        <f t="shared" si="40"/>
        <v>282.81799107292761</v>
      </c>
      <c r="T223" s="409">
        <v>20.686475999999999</v>
      </c>
      <c r="U223" s="376">
        <f t="shared" si="41"/>
        <v>373.30479203615516</v>
      </c>
      <c r="V223" s="910">
        <v>14.702662</v>
      </c>
      <c r="W223" s="909">
        <f t="shared" si="42"/>
        <v>212.97933402555987</v>
      </c>
      <c r="X223" s="913">
        <v>20.365787999999998</v>
      </c>
      <c r="Y223" s="912">
        <f t="shared" si="43"/>
        <v>420.42511974375395</v>
      </c>
    </row>
    <row r="224" spans="2:25">
      <c r="B224" s="369">
        <v>219</v>
      </c>
      <c r="C224" s="370">
        <v>43191</v>
      </c>
      <c r="D224" s="352">
        <v>8.5542870000000004</v>
      </c>
      <c r="E224" s="371">
        <f t="shared" si="33"/>
        <v>232.11360649136537</v>
      </c>
      <c r="F224" s="361">
        <v>210.44464099999999</v>
      </c>
      <c r="G224" s="372">
        <f t="shared" si="34"/>
        <v>332.35202523772938</v>
      </c>
      <c r="H224" s="361">
        <v>236.42463699999999</v>
      </c>
      <c r="I224" s="359">
        <f t="shared" si="35"/>
        <v>266.59889137540745</v>
      </c>
      <c r="J224" s="361">
        <v>64.312363000000005</v>
      </c>
      <c r="K224" s="360">
        <f t="shared" si="36"/>
        <v>443.20577961552988</v>
      </c>
      <c r="L224" s="375">
        <v>153.531387</v>
      </c>
      <c r="M224" s="901">
        <f t="shared" si="37"/>
        <v>201.95359431663286</v>
      </c>
      <c r="N224" s="381">
        <v>77.452254999999994</v>
      </c>
      <c r="O224" s="412">
        <f t="shared" si="38"/>
        <v>352.29012159500132</v>
      </c>
      <c r="P224" s="905">
        <v>27.121502</v>
      </c>
      <c r="Q224" s="904">
        <f t="shared" si="39"/>
        <v>616.97941604949392</v>
      </c>
      <c r="R224" s="906">
        <v>59.663311</v>
      </c>
      <c r="S224" s="916">
        <f t="shared" si="40"/>
        <v>284.97217711103065</v>
      </c>
      <c r="T224" s="409">
        <v>20.889285999999998</v>
      </c>
      <c r="U224" s="376">
        <f t="shared" si="41"/>
        <v>376.96466841494737</v>
      </c>
      <c r="V224" s="910">
        <v>14.85994</v>
      </c>
      <c r="W224" s="909">
        <f t="shared" si="42"/>
        <v>215.25762646653902</v>
      </c>
      <c r="X224" s="913">
        <v>20.352827000000001</v>
      </c>
      <c r="Y224" s="912">
        <f t="shared" si="43"/>
        <v>420.15755681041702</v>
      </c>
    </row>
    <row r="225" spans="2:25">
      <c r="B225" s="369">
        <v>220</v>
      </c>
      <c r="C225" s="370">
        <v>43221</v>
      </c>
      <c r="D225" s="352">
        <v>8.6061709999999998</v>
      </c>
      <c r="E225" s="371">
        <f t="shared" si="33"/>
        <v>233.52143654887897</v>
      </c>
      <c r="F225" s="361">
        <v>212.85871900000001</v>
      </c>
      <c r="G225" s="372">
        <f t="shared" si="34"/>
        <v>336.16454195742028</v>
      </c>
      <c r="H225" s="361">
        <v>242.17193599999999</v>
      </c>
      <c r="I225" s="359">
        <f t="shared" si="35"/>
        <v>273.07970302534983</v>
      </c>
      <c r="J225" s="361">
        <v>67.572136</v>
      </c>
      <c r="K225" s="360">
        <f t="shared" si="36"/>
        <v>465.67035977463007</v>
      </c>
      <c r="L225" s="375">
        <v>162.24113500000001</v>
      </c>
      <c r="M225" s="901">
        <f t="shared" si="37"/>
        <v>213.41030651445928</v>
      </c>
      <c r="N225" s="381">
        <v>81.176979000000003</v>
      </c>
      <c r="O225" s="412">
        <f t="shared" si="38"/>
        <v>369.23195848364736</v>
      </c>
      <c r="P225" s="905">
        <v>28.340835999999999</v>
      </c>
      <c r="Q225" s="904">
        <f t="shared" si="39"/>
        <v>644.7177020518435</v>
      </c>
      <c r="R225" s="906">
        <v>61.328628999999999</v>
      </c>
      <c r="S225" s="916">
        <f t="shared" si="40"/>
        <v>292.92629980533076</v>
      </c>
      <c r="T225" s="409">
        <v>21.05829</v>
      </c>
      <c r="U225" s="376">
        <f t="shared" si="41"/>
        <v>380.01448719864351</v>
      </c>
      <c r="V225" s="910">
        <v>14.575108999999999</v>
      </c>
      <c r="W225" s="909">
        <f t="shared" si="42"/>
        <v>211.13163100464004</v>
      </c>
      <c r="X225" s="913">
        <v>20.579616999999999</v>
      </c>
      <c r="Y225" s="912">
        <f t="shared" si="43"/>
        <v>424.8393404421962</v>
      </c>
    </row>
    <row r="226" spans="2:25">
      <c r="B226" s="369">
        <v>221</v>
      </c>
      <c r="C226" s="370">
        <v>43252</v>
      </c>
      <c r="D226" s="352">
        <v>8.6086290000000005</v>
      </c>
      <c r="E226" s="371">
        <f t="shared" si="33"/>
        <v>233.58813237574986</v>
      </c>
      <c r="F226" s="361">
        <v>212.19172699999999</v>
      </c>
      <c r="G226" s="372">
        <f t="shared" si="34"/>
        <v>335.11117162228607</v>
      </c>
      <c r="H226" s="361">
        <v>242.47586100000001</v>
      </c>
      <c r="I226" s="359">
        <f t="shared" si="35"/>
        <v>273.42241717345814</v>
      </c>
      <c r="J226" s="361">
        <v>67.918143999999998</v>
      </c>
      <c r="K226" s="360">
        <f t="shared" si="36"/>
        <v>468.0548584657015</v>
      </c>
      <c r="L226" s="375">
        <v>163.74838299999999</v>
      </c>
      <c r="M226" s="901">
        <f t="shared" si="37"/>
        <v>215.3929249032748</v>
      </c>
      <c r="N226" s="381">
        <v>81.624336</v>
      </c>
      <c r="O226" s="412">
        <f t="shared" si="38"/>
        <v>371.26675336374961</v>
      </c>
      <c r="P226" s="905">
        <v>28.340835999999999</v>
      </c>
      <c r="Q226" s="904">
        <f t="shared" si="39"/>
        <v>644.7177020518435</v>
      </c>
      <c r="R226" s="906">
        <v>61.499664000000003</v>
      </c>
      <c r="S226" s="916">
        <f t="shared" si="40"/>
        <v>293.74322088287852</v>
      </c>
      <c r="T226" s="409">
        <v>20.956890000000001</v>
      </c>
      <c r="U226" s="376">
        <f t="shared" si="41"/>
        <v>378.18463923843677</v>
      </c>
      <c r="V226" s="910">
        <v>14.119384999999999</v>
      </c>
      <c r="W226" s="909">
        <f t="shared" si="42"/>
        <v>204.5301193858962</v>
      </c>
      <c r="X226" s="913">
        <v>20.430582000000001</v>
      </c>
      <c r="Y226" s="912">
        <f t="shared" si="43"/>
        <v>421.76270732979174</v>
      </c>
    </row>
    <row r="227" spans="2:25">
      <c r="B227" s="369">
        <v>222</v>
      </c>
      <c r="C227" s="370">
        <v>43282</v>
      </c>
      <c r="D227" s="352">
        <v>8.6111120000000003</v>
      </c>
      <c r="E227" s="371">
        <f t="shared" si="33"/>
        <v>233.65550655724715</v>
      </c>
      <c r="F227" s="361">
        <v>222.52448999999999</v>
      </c>
      <c r="G227" s="372">
        <f t="shared" si="34"/>
        <v>351.42954729121783</v>
      </c>
      <c r="H227" s="361">
        <v>252.58786000000001</v>
      </c>
      <c r="I227" s="359">
        <f t="shared" si="35"/>
        <v>284.82498400065907</v>
      </c>
      <c r="J227" s="361">
        <v>69.301299999999998</v>
      </c>
      <c r="K227" s="360">
        <f t="shared" si="36"/>
        <v>477.58681631507949</v>
      </c>
      <c r="L227" s="375">
        <v>168.68769800000001</v>
      </c>
      <c r="M227" s="901">
        <f t="shared" si="37"/>
        <v>221.8900486328485</v>
      </c>
      <c r="N227" s="381">
        <v>83.218147000000002</v>
      </c>
      <c r="O227" s="412">
        <f t="shared" si="38"/>
        <v>378.51617264779048</v>
      </c>
      <c r="P227" s="905">
        <v>29.153383000000002</v>
      </c>
      <c r="Q227" s="904">
        <f t="shared" si="39"/>
        <v>663.20210507542129</v>
      </c>
      <c r="R227" s="906">
        <v>63.803654000000002</v>
      </c>
      <c r="S227" s="916">
        <f t="shared" si="40"/>
        <v>304.74785732254986</v>
      </c>
      <c r="T227" s="409">
        <v>22.103639999999999</v>
      </c>
      <c r="U227" s="376">
        <f t="shared" si="41"/>
        <v>398.87870381799394</v>
      </c>
      <c r="V227" s="910">
        <v>14.624565</v>
      </c>
      <c r="W227" s="909">
        <f t="shared" si="42"/>
        <v>211.84803909071101</v>
      </c>
      <c r="X227" s="913">
        <v>21.020237000000002</v>
      </c>
      <c r="Y227" s="912">
        <f t="shared" si="43"/>
        <v>433.93536541611286</v>
      </c>
    </row>
    <row r="228" spans="2:25">
      <c r="B228" s="369">
        <v>223</v>
      </c>
      <c r="C228" s="370">
        <v>43313</v>
      </c>
      <c r="D228" s="352">
        <v>8.6559030000000003</v>
      </c>
      <c r="E228" s="371">
        <f t="shared" si="33"/>
        <v>234.87087384014927</v>
      </c>
      <c r="F228" s="361">
        <v>227.78608700000001</v>
      </c>
      <c r="G228" s="372">
        <f t="shared" si="34"/>
        <v>359.73910751867339</v>
      </c>
      <c r="H228" s="361">
        <v>260.65042099999999</v>
      </c>
      <c r="I228" s="359">
        <f t="shared" si="35"/>
        <v>293.91654844809267</v>
      </c>
      <c r="J228" s="361">
        <v>72.403694000000002</v>
      </c>
      <c r="K228" s="360">
        <f t="shared" si="36"/>
        <v>498.96682611886393</v>
      </c>
      <c r="L228" s="375">
        <v>178.43895000000001</v>
      </c>
      <c r="M228" s="901">
        <f t="shared" si="37"/>
        <v>234.71674439172455</v>
      </c>
      <c r="N228" s="381">
        <v>86.972945999999993</v>
      </c>
      <c r="O228" s="412">
        <f t="shared" si="38"/>
        <v>395.59480510690724</v>
      </c>
      <c r="P228" s="905">
        <v>29.852502999999999</v>
      </c>
      <c r="Q228" s="904">
        <f t="shared" si="39"/>
        <v>679.10618919836247</v>
      </c>
      <c r="R228" s="906">
        <v>65.999733000000006</v>
      </c>
      <c r="S228" s="916">
        <f t="shared" si="40"/>
        <v>315.23707428434091</v>
      </c>
      <c r="T228" s="409">
        <v>22.484539000000002</v>
      </c>
      <c r="U228" s="376">
        <f t="shared" si="41"/>
        <v>405.75234541754821</v>
      </c>
      <c r="V228" s="910">
        <v>14.303777</v>
      </c>
      <c r="W228" s="909">
        <f t="shared" si="42"/>
        <v>207.20117890965054</v>
      </c>
      <c r="X228" s="913">
        <v>21.195188999999999</v>
      </c>
      <c r="Y228" s="912">
        <f t="shared" si="43"/>
        <v>437.54702117671542</v>
      </c>
    </row>
    <row r="229" spans="2:25">
      <c r="B229" s="369">
        <v>224</v>
      </c>
      <c r="C229" s="370">
        <v>43344</v>
      </c>
      <c r="D229" s="352">
        <v>8.6093449999999994</v>
      </c>
      <c r="E229" s="371">
        <f t="shared" si="33"/>
        <v>233.60756045225085</v>
      </c>
      <c r="F229" s="361">
        <v>232.26293899999999</v>
      </c>
      <c r="G229" s="372">
        <f t="shared" si="34"/>
        <v>366.80933188656104</v>
      </c>
      <c r="H229" s="361">
        <v>261.01855499999999</v>
      </c>
      <c r="I229" s="359">
        <f t="shared" si="35"/>
        <v>294.33166642193396</v>
      </c>
      <c r="J229" s="361">
        <v>71.025893999999994</v>
      </c>
      <c r="K229" s="360">
        <f t="shared" si="36"/>
        <v>489.47177890446943</v>
      </c>
      <c r="L229" s="375">
        <v>177.616837</v>
      </c>
      <c r="M229" s="901">
        <f t="shared" si="37"/>
        <v>233.63534547695778</v>
      </c>
      <c r="N229" s="381">
        <v>85.132164000000003</v>
      </c>
      <c r="O229" s="412">
        <f t="shared" si="38"/>
        <v>387.22204288571834</v>
      </c>
      <c r="P229" s="905">
        <v>29.179601999999999</v>
      </c>
      <c r="Q229" s="904">
        <f t="shared" si="39"/>
        <v>663.79855372746852</v>
      </c>
      <c r="R229" s="906">
        <v>65.809944000000002</v>
      </c>
      <c r="S229" s="916">
        <f t="shared" si="40"/>
        <v>314.3305777521299</v>
      </c>
      <c r="T229" s="409">
        <v>22.620985000000001</v>
      </c>
      <c r="U229" s="376">
        <f t="shared" si="41"/>
        <v>408.21462781181219</v>
      </c>
      <c r="V229" s="910">
        <v>14.279102</v>
      </c>
      <c r="W229" s="909">
        <f t="shared" si="42"/>
        <v>206.84374261225889</v>
      </c>
      <c r="X229" s="913">
        <v>21.136870999999999</v>
      </c>
      <c r="Y229" s="912">
        <f t="shared" si="43"/>
        <v>436.34312216071771</v>
      </c>
    </row>
    <row r="230" spans="2:25">
      <c r="B230" s="369">
        <v>225</v>
      </c>
      <c r="C230" s="370">
        <v>43374</v>
      </c>
      <c r="D230" s="352">
        <v>8.5452180000000002</v>
      </c>
      <c r="E230" s="371">
        <f t="shared" si="33"/>
        <v>231.8675265670806</v>
      </c>
      <c r="F230" s="361">
        <v>221.11067199999999</v>
      </c>
      <c r="G230" s="372">
        <f t="shared" si="34"/>
        <v>349.19672599729108</v>
      </c>
      <c r="H230" s="361">
        <v>244.08094800000001</v>
      </c>
      <c r="I230" s="359">
        <f t="shared" si="35"/>
        <v>275.23235720420496</v>
      </c>
      <c r="J230" s="361">
        <v>64.088074000000006</v>
      </c>
      <c r="K230" s="360">
        <f t="shared" si="36"/>
        <v>441.66010198113491</v>
      </c>
      <c r="L230" s="375">
        <v>162.64149499999999</v>
      </c>
      <c r="M230" s="901">
        <f t="shared" si="37"/>
        <v>213.93693590666692</v>
      </c>
      <c r="N230" s="381">
        <v>76.862656000000001</v>
      </c>
      <c r="O230" s="412">
        <f t="shared" si="38"/>
        <v>349.60834165970709</v>
      </c>
      <c r="P230" s="905">
        <v>26.690339999999999</v>
      </c>
      <c r="Q230" s="904">
        <f t="shared" si="39"/>
        <v>607.17103305570799</v>
      </c>
      <c r="R230" s="906">
        <v>61.212443999999998</v>
      </c>
      <c r="S230" s="916">
        <f t="shared" si="40"/>
        <v>292.37136090162755</v>
      </c>
      <c r="T230" s="409">
        <v>21.256558999999999</v>
      </c>
      <c r="U230" s="376">
        <f t="shared" si="41"/>
        <v>383.5924174276596</v>
      </c>
      <c r="V230" s="910">
        <v>13.148870000000001</v>
      </c>
      <c r="W230" s="909">
        <f t="shared" si="42"/>
        <v>190.47146535699883</v>
      </c>
      <c r="X230" s="913">
        <v>19.426226</v>
      </c>
      <c r="Y230" s="912">
        <f t="shared" si="43"/>
        <v>401.02908820514216</v>
      </c>
    </row>
    <row r="231" spans="2:25">
      <c r="B231" s="369">
        <v>226</v>
      </c>
      <c r="C231" s="370">
        <v>43405</v>
      </c>
      <c r="D231" s="352">
        <v>8.5902720000000006</v>
      </c>
      <c r="E231" s="371">
        <f t="shared" si="33"/>
        <v>233.09003014065274</v>
      </c>
      <c r="F231" s="361">
        <v>225.05076600000001</v>
      </c>
      <c r="G231" s="372">
        <f t="shared" si="34"/>
        <v>355.41925660821335</v>
      </c>
      <c r="H231" s="361">
        <v>248.60848999999999</v>
      </c>
      <c r="I231" s="359">
        <f t="shared" si="35"/>
        <v>280.33773747747819</v>
      </c>
      <c r="J231" s="361">
        <v>65.470923999999997</v>
      </c>
      <c r="K231" s="360">
        <f t="shared" si="36"/>
        <v>451.18995104516841</v>
      </c>
      <c r="L231" s="375">
        <v>162.21052599999999</v>
      </c>
      <c r="M231" s="901">
        <f t="shared" si="37"/>
        <v>213.37004375327911</v>
      </c>
      <c r="N231" s="381">
        <v>78.287575000000004</v>
      </c>
      <c r="O231" s="412">
        <f t="shared" si="38"/>
        <v>356.08955886601092</v>
      </c>
      <c r="P231" s="905">
        <v>27.322903</v>
      </c>
      <c r="Q231" s="904">
        <f t="shared" si="39"/>
        <v>621.56103071713972</v>
      </c>
      <c r="R231" s="906">
        <v>62.474274000000001</v>
      </c>
      <c r="S231" s="916">
        <f t="shared" si="40"/>
        <v>298.39828827486718</v>
      </c>
      <c r="T231" s="409">
        <v>21.506703999999999</v>
      </c>
      <c r="U231" s="376">
        <f t="shared" si="41"/>
        <v>388.10649354211643</v>
      </c>
      <c r="V231" s="910">
        <v>13.314159999999999</v>
      </c>
      <c r="W231" s="909">
        <f t="shared" si="42"/>
        <v>192.86581776209965</v>
      </c>
      <c r="X231" s="913">
        <v>19.840927000000001</v>
      </c>
      <c r="Y231" s="912">
        <f t="shared" si="43"/>
        <v>409.5900492434705</v>
      </c>
    </row>
    <row r="232" spans="2:25">
      <c r="B232" s="369">
        <v>227</v>
      </c>
      <c r="C232" s="370">
        <v>43435</v>
      </c>
      <c r="D232" s="352">
        <v>8.7442639999999994</v>
      </c>
      <c r="E232" s="371">
        <f t="shared" si="33"/>
        <v>237.26847756599847</v>
      </c>
      <c r="F232" s="361">
        <v>205.88905299999999</v>
      </c>
      <c r="G232" s="372">
        <f t="shared" si="34"/>
        <v>325.15745430090658</v>
      </c>
      <c r="H232" s="361">
        <v>225.40258800000001</v>
      </c>
      <c r="I232" s="359">
        <f t="shared" si="35"/>
        <v>254.17012726109306</v>
      </c>
      <c r="J232" s="361">
        <v>57.88805</v>
      </c>
      <c r="K232" s="360">
        <f t="shared" si="36"/>
        <v>398.93291326696817</v>
      </c>
      <c r="L232" s="375">
        <v>147.73925800000001</v>
      </c>
      <c r="M232" s="901">
        <f t="shared" si="37"/>
        <v>194.33468789526637</v>
      </c>
      <c r="N232" s="381">
        <v>69.581817999999998</v>
      </c>
      <c r="O232" s="412">
        <f t="shared" si="38"/>
        <v>316.49158728846885</v>
      </c>
      <c r="P232" s="905">
        <v>24.028341000000001</v>
      </c>
      <c r="Q232" s="904">
        <f t="shared" si="39"/>
        <v>546.61396698523981</v>
      </c>
      <c r="R232" s="906">
        <v>56.355750999999998</v>
      </c>
      <c r="S232" s="916">
        <f t="shared" si="40"/>
        <v>269.17415051265158</v>
      </c>
      <c r="T232" s="409">
        <v>17.692007</v>
      </c>
      <c r="U232" s="376">
        <f t="shared" si="41"/>
        <v>319.26708994983977</v>
      </c>
      <c r="V232" s="910">
        <v>12.537296</v>
      </c>
      <c r="W232" s="909">
        <f t="shared" si="42"/>
        <v>181.61234697235884</v>
      </c>
      <c r="X232" s="913">
        <v>17.002806</v>
      </c>
      <c r="Y232" s="912">
        <f t="shared" si="43"/>
        <v>351.0007444116485</v>
      </c>
    </row>
    <row r="233" spans="2:25">
      <c r="B233" s="369">
        <v>228</v>
      </c>
      <c r="C233" s="370">
        <v>43466</v>
      </c>
      <c r="D233" s="352">
        <v>8.832376</v>
      </c>
      <c r="E233" s="371">
        <f t="shared" si="33"/>
        <v>239.65932487976841</v>
      </c>
      <c r="F233" s="361">
        <v>221.42340100000001</v>
      </c>
      <c r="G233" s="372">
        <f t="shared" si="34"/>
        <v>349.6906141571734</v>
      </c>
      <c r="H233" s="361">
        <v>244.871262</v>
      </c>
      <c r="I233" s="359">
        <f t="shared" si="35"/>
        <v>276.12353690066971</v>
      </c>
      <c r="J233" s="361">
        <v>65.075858999999994</v>
      </c>
      <c r="K233" s="360">
        <f t="shared" si="36"/>
        <v>448.46737822781125</v>
      </c>
      <c r="L233" s="375">
        <v>161.51248200000001</v>
      </c>
      <c r="M233" s="901">
        <f t="shared" si="37"/>
        <v>212.45184391449854</v>
      </c>
      <c r="N233" s="381">
        <v>78.031197000000006</v>
      </c>
      <c r="O233" s="412">
        <f t="shared" si="38"/>
        <v>354.92342836672094</v>
      </c>
      <c r="P233" s="905">
        <v>26.901243000000001</v>
      </c>
      <c r="Q233" s="904">
        <f t="shared" si="39"/>
        <v>611.96880604715545</v>
      </c>
      <c r="R233" s="906">
        <v>61.527126000000003</v>
      </c>
      <c r="S233" s="916">
        <f t="shared" si="40"/>
        <v>293.87438869433009</v>
      </c>
      <c r="T233" s="409">
        <v>21.033009</v>
      </c>
      <c r="U233" s="376">
        <f t="shared" si="41"/>
        <v>379.55827037140494</v>
      </c>
      <c r="V233" s="910">
        <v>13.626671</v>
      </c>
      <c r="W233" s="909">
        <f t="shared" si="42"/>
        <v>197.3927792508193</v>
      </c>
      <c r="X233" s="913">
        <v>19.941616</v>
      </c>
      <c r="Y233" s="912">
        <f t="shared" si="43"/>
        <v>411.6686422682962</v>
      </c>
    </row>
    <row r="234" spans="2:25">
      <c r="B234" s="369">
        <v>229</v>
      </c>
      <c r="C234" s="370">
        <v>43497</v>
      </c>
      <c r="D234" s="352">
        <v>8.8282469999999993</v>
      </c>
      <c r="E234" s="371">
        <f t="shared" si="33"/>
        <v>239.54728782966677</v>
      </c>
      <c r="F234" s="361">
        <v>229.696426</v>
      </c>
      <c r="G234" s="372">
        <f t="shared" si="34"/>
        <v>362.7560768865967</v>
      </c>
      <c r="H234" s="361">
        <v>252.808975</v>
      </c>
      <c r="I234" s="359">
        <f t="shared" si="35"/>
        <v>285.07431932634461</v>
      </c>
      <c r="J234" s="361">
        <v>68.205826000000002</v>
      </c>
      <c r="K234" s="360">
        <f t="shared" si="36"/>
        <v>470.0374061306249</v>
      </c>
      <c r="L234" s="375">
        <v>166.343582</v>
      </c>
      <c r="M234" s="901">
        <f t="shared" si="37"/>
        <v>218.80662275527777</v>
      </c>
      <c r="N234" s="381">
        <v>81.911011000000002</v>
      </c>
      <c r="O234" s="412">
        <f t="shared" si="38"/>
        <v>372.57068919632474</v>
      </c>
      <c r="P234" s="905">
        <v>27.962782000000001</v>
      </c>
      <c r="Q234" s="904">
        <f t="shared" si="39"/>
        <v>636.11745800359074</v>
      </c>
      <c r="R234" s="906">
        <v>63.681170999999999</v>
      </c>
      <c r="S234" s="916">
        <f t="shared" si="40"/>
        <v>304.16283703815611</v>
      </c>
      <c r="T234" s="409">
        <v>21.64629</v>
      </c>
      <c r="U234" s="376">
        <f t="shared" si="41"/>
        <v>390.6254398672981</v>
      </c>
      <c r="V234" s="910">
        <v>13.860464</v>
      </c>
      <c r="W234" s="909">
        <f t="shared" si="42"/>
        <v>200.77945014346705</v>
      </c>
      <c r="X234" s="913">
        <v>20.510576</v>
      </c>
      <c r="Y234" s="912">
        <f t="shared" si="43"/>
        <v>423.41407908269326</v>
      </c>
    </row>
    <row r="235" spans="2:25">
      <c r="B235" s="369">
        <v>230</v>
      </c>
      <c r="C235" s="370">
        <v>43525</v>
      </c>
      <c r="D235" s="352">
        <v>9.0001460000000009</v>
      </c>
      <c r="E235" s="371">
        <f t="shared" si="33"/>
        <v>244.21162710683379</v>
      </c>
      <c r="F235" s="361">
        <v>230.19317599999999</v>
      </c>
      <c r="G235" s="372">
        <f t="shared" si="34"/>
        <v>363.54058661681518</v>
      </c>
      <c r="H235" s="361">
        <v>256.25631700000002</v>
      </c>
      <c r="I235" s="359">
        <f t="shared" si="35"/>
        <v>288.96163651567747</v>
      </c>
      <c r="J235" s="361">
        <v>67.395713999999998</v>
      </c>
      <c r="K235" s="360">
        <f t="shared" si="36"/>
        <v>464.45455543462577</v>
      </c>
      <c r="L235" s="375">
        <v>172.557861</v>
      </c>
      <c r="M235" s="901">
        <f t="shared" si="37"/>
        <v>226.98082090888639</v>
      </c>
      <c r="N235" s="381">
        <v>80.876403999999994</v>
      </c>
      <c r="O235" s="412">
        <f t="shared" si="38"/>
        <v>367.86479876314058</v>
      </c>
      <c r="P235" s="905">
        <v>27.299318</v>
      </c>
      <c r="Q235" s="904">
        <f t="shared" si="39"/>
        <v>621.02450218979163</v>
      </c>
      <c r="R235" s="906">
        <v>64.265343000000001</v>
      </c>
      <c r="S235" s="916">
        <f t="shared" si="40"/>
        <v>306.95304032820326</v>
      </c>
      <c r="T235" s="409">
        <v>21.796479999999999</v>
      </c>
      <c r="U235" s="376">
        <f t="shared" si="41"/>
        <v>393.33574425727295</v>
      </c>
      <c r="V235" s="910">
        <v>13.918908</v>
      </c>
      <c r="W235" s="909">
        <f t="shared" si="42"/>
        <v>201.62605630211979</v>
      </c>
      <c r="X235" s="913">
        <v>20.812612999999999</v>
      </c>
      <c r="Y235" s="912">
        <f t="shared" si="43"/>
        <v>429.64923884631469</v>
      </c>
    </row>
    <row r="236" spans="2:25">
      <c r="B236" s="369">
        <v>231</v>
      </c>
      <c r="C236" s="370">
        <v>43556</v>
      </c>
      <c r="D236" s="352">
        <v>9.0043469999999992</v>
      </c>
      <c r="E236" s="371">
        <f t="shared" si="33"/>
        <v>244.32561781825953</v>
      </c>
      <c r="F236" s="361">
        <v>236.610229</v>
      </c>
      <c r="G236" s="372">
        <f t="shared" si="34"/>
        <v>373.67494095567355</v>
      </c>
      <c r="H236" s="361">
        <v>267.89978000000002</v>
      </c>
      <c r="I236" s="359">
        <f t="shared" si="35"/>
        <v>302.09112406384099</v>
      </c>
      <c r="J236" s="361">
        <v>70.015159999999995</v>
      </c>
      <c r="K236" s="360">
        <f t="shared" si="36"/>
        <v>482.50635064841356</v>
      </c>
      <c r="L236" s="375">
        <v>182.378601</v>
      </c>
      <c r="M236" s="901">
        <f t="shared" si="37"/>
        <v>239.89892046236156</v>
      </c>
      <c r="N236" s="381">
        <v>84.072540000000004</v>
      </c>
      <c r="O236" s="412">
        <f t="shared" si="38"/>
        <v>382.40236309970072</v>
      </c>
      <c r="P236" s="905">
        <v>28.492294000000001</v>
      </c>
      <c r="Q236" s="904">
        <f t="shared" si="39"/>
        <v>648.16317746821323</v>
      </c>
      <c r="R236" s="906">
        <v>67.157180999999994</v>
      </c>
      <c r="S236" s="916">
        <f t="shared" si="40"/>
        <v>320.76543787872481</v>
      </c>
      <c r="T236" s="409">
        <v>22.760202</v>
      </c>
      <c r="U236" s="376">
        <f t="shared" si="41"/>
        <v>410.72691522281912</v>
      </c>
      <c r="V236" s="910">
        <v>14.345409999999999</v>
      </c>
      <c r="W236" s="909">
        <f t="shared" si="42"/>
        <v>207.8042648415373</v>
      </c>
      <c r="X236" s="913">
        <v>21.578244999999999</v>
      </c>
      <c r="Y236" s="912">
        <f t="shared" si="43"/>
        <v>445.45471248080651</v>
      </c>
    </row>
    <row r="237" spans="2:25">
      <c r="B237" s="369">
        <v>232</v>
      </c>
      <c r="C237" s="370">
        <v>43586</v>
      </c>
      <c r="D237" s="352">
        <v>9.1694879999999994</v>
      </c>
      <c r="E237" s="371">
        <f t="shared" si="33"/>
        <v>248.80658427280923</v>
      </c>
      <c r="F237" s="361">
        <v>221.101181</v>
      </c>
      <c r="G237" s="372">
        <f t="shared" si="34"/>
        <v>349.18173700514313</v>
      </c>
      <c r="H237" s="361">
        <v>250.81538399999999</v>
      </c>
      <c r="I237" s="359">
        <f t="shared" si="35"/>
        <v>282.82629155225101</v>
      </c>
      <c r="J237" s="361">
        <v>64.937568999999996</v>
      </c>
      <c r="K237" s="360">
        <f t="shared" si="36"/>
        <v>447.514358864131</v>
      </c>
      <c r="L237" s="375">
        <v>167.37762499999999</v>
      </c>
      <c r="M237" s="901">
        <f t="shared" si="37"/>
        <v>220.16679219429903</v>
      </c>
      <c r="N237" s="381">
        <v>78.227492999999996</v>
      </c>
      <c r="O237" s="412">
        <f t="shared" si="38"/>
        <v>355.81627702178736</v>
      </c>
      <c r="P237" s="905">
        <v>26.191236</v>
      </c>
      <c r="Q237" s="904">
        <f t="shared" si="39"/>
        <v>595.81705662520039</v>
      </c>
      <c r="R237" s="906">
        <v>62.827407999999998</v>
      </c>
      <c r="S237" s="916">
        <f t="shared" si="40"/>
        <v>300.08497584056278</v>
      </c>
      <c r="T237" s="409">
        <v>21.120615000000001</v>
      </c>
      <c r="U237" s="376">
        <f t="shared" si="41"/>
        <v>381.1391940440073</v>
      </c>
      <c r="V237" s="910">
        <v>13.549841000000001</v>
      </c>
      <c r="W237" s="909">
        <f t="shared" si="42"/>
        <v>196.27983778258834</v>
      </c>
      <c r="X237" s="913">
        <v>20.412234999999999</v>
      </c>
      <c r="Y237" s="912">
        <f t="shared" si="43"/>
        <v>421.38395745416994</v>
      </c>
    </row>
    <row r="238" spans="2:25">
      <c r="B238" s="369">
        <v>233</v>
      </c>
      <c r="C238" s="370">
        <v>43617</v>
      </c>
      <c r="D238" s="352">
        <v>9.2756679999999996</v>
      </c>
      <c r="E238" s="371">
        <f t="shared" si="33"/>
        <v>251.68769204219475</v>
      </c>
      <c r="F238" s="361">
        <v>237.39501999999999</v>
      </c>
      <c r="G238" s="372">
        <f t="shared" si="34"/>
        <v>374.91434946234273</v>
      </c>
      <c r="H238" s="361">
        <v>266.97030599999999</v>
      </c>
      <c r="I238" s="359">
        <f t="shared" si="35"/>
        <v>301.04302374271299</v>
      </c>
      <c r="J238" s="361">
        <v>69.31353</v>
      </c>
      <c r="K238" s="360">
        <f t="shared" si="36"/>
        <v>477.6710988143044</v>
      </c>
      <c r="L238" s="375">
        <v>179.68440200000001</v>
      </c>
      <c r="M238" s="901">
        <f t="shared" si="37"/>
        <v>236.35499903700327</v>
      </c>
      <c r="N238" s="381">
        <v>83.350037</v>
      </c>
      <c r="O238" s="412">
        <f t="shared" si="38"/>
        <v>379.11607182615739</v>
      </c>
      <c r="P238" s="905">
        <v>27.808192999999999</v>
      </c>
      <c r="Q238" s="904">
        <f t="shared" si="39"/>
        <v>632.60075634939494</v>
      </c>
      <c r="R238" s="906">
        <v>66.973724000000004</v>
      </c>
      <c r="S238" s="916">
        <f t="shared" si="40"/>
        <v>319.88918512271778</v>
      </c>
      <c r="T238" s="409">
        <v>22.390984</v>
      </c>
      <c r="U238" s="376">
        <f t="shared" si="41"/>
        <v>404.06406705544617</v>
      </c>
      <c r="V238" s="910">
        <v>14.177924000000001</v>
      </c>
      <c r="W238" s="909">
        <f t="shared" si="42"/>
        <v>205.37810169240115</v>
      </c>
      <c r="X238" s="913">
        <v>21.739802999999998</v>
      </c>
      <c r="Y238" s="912">
        <f t="shared" si="43"/>
        <v>448.78986658805547</v>
      </c>
    </row>
    <row r="239" spans="2:25">
      <c r="B239" s="369">
        <v>234</v>
      </c>
      <c r="C239" s="370">
        <v>43647</v>
      </c>
      <c r="D239" s="352">
        <v>9.2969329999999992</v>
      </c>
      <c r="E239" s="371">
        <f t="shared" si="33"/>
        <v>252.26470048743846</v>
      </c>
      <c r="F239" s="361">
        <v>240.35029599999999</v>
      </c>
      <c r="G239" s="372">
        <f t="shared" si="34"/>
        <v>379.58157196356319</v>
      </c>
      <c r="H239" s="361">
        <v>272.324951</v>
      </c>
      <c r="I239" s="359">
        <f t="shared" si="35"/>
        <v>307.08106799572738</v>
      </c>
      <c r="J239" s="361">
        <v>70.380875000000003</v>
      </c>
      <c r="K239" s="360">
        <f t="shared" si="36"/>
        <v>485.02665925054185</v>
      </c>
      <c r="L239" s="375">
        <v>184.286224</v>
      </c>
      <c r="M239" s="901">
        <f t="shared" si="37"/>
        <v>242.40818797422921</v>
      </c>
      <c r="N239" s="381">
        <v>84.927322000000004</v>
      </c>
      <c r="O239" s="412">
        <f t="shared" si="38"/>
        <v>386.29032291077687</v>
      </c>
      <c r="P239" s="905">
        <v>28.17474</v>
      </c>
      <c r="Q239" s="904">
        <f t="shared" si="39"/>
        <v>640.93923089312386</v>
      </c>
      <c r="R239" s="906">
        <v>68.171790999999999</v>
      </c>
      <c r="S239" s="916">
        <f t="shared" si="40"/>
        <v>325.61155881590548</v>
      </c>
      <c r="T239" s="409">
        <v>22.962824000000001</v>
      </c>
      <c r="U239" s="376">
        <f t="shared" si="41"/>
        <v>414.38339898409151</v>
      </c>
      <c r="V239" s="910">
        <v>14.070535</v>
      </c>
      <c r="W239" s="909">
        <f t="shared" si="42"/>
        <v>203.82248967454535</v>
      </c>
      <c r="X239" s="913">
        <v>21.831118</v>
      </c>
      <c r="Y239" s="912">
        <f t="shared" si="43"/>
        <v>450.67494561418499</v>
      </c>
    </row>
    <row r="240" spans="2:25">
      <c r="B240" s="369">
        <v>235</v>
      </c>
      <c r="C240" s="370">
        <v>43678</v>
      </c>
      <c r="D240" s="352">
        <v>9.5569790000000001</v>
      </c>
      <c r="E240" s="371">
        <f t="shared" si="33"/>
        <v>259.32083677485247</v>
      </c>
      <c r="F240" s="361">
        <v>236.614655</v>
      </c>
      <c r="G240" s="372">
        <f t="shared" si="34"/>
        <v>373.68193087025026</v>
      </c>
      <c r="H240" s="361">
        <v>267.76525900000001</v>
      </c>
      <c r="I240" s="359">
        <f t="shared" si="35"/>
        <v>301.93943450254238</v>
      </c>
      <c r="J240" s="361">
        <v>67.547873999999993</v>
      </c>
      <c r="K240" s="360">
        <f t="shared" si="36"/>
        <v>465.50315928434441</v>
      </c>
      <c r="L240" s="375">
        <v>180.78568999999999</v>
      </c>
      <c r="M240" s="901">
        <f t="shared" si="37"/>
        <v>237.803621851684</v>
      </c>
      <c r="N240" s="381">
        <v>81.379790999999997</v>
      </c>
      <c r="O240" s="412">
        <f t="shared" si="38"/>
        <v>370.15444504186212</v>
      </c>
      <c r="P240" s="905">
        <v>26.647186000000001</v>
      </c>
      <c r="Q240" s="904">
        <f t="shared" si="39"/>
        <v>606.18933485476771</v>
      </c>
      <c r="R240" s="906">
        <v>66.791038999999998</v>
      </c>
      <c r="S240" s="916">
        <f t="shared" si="40"/>
        <v>319.01661970013288</v>
      </c>
      <c r="T240" s="409">
        <v>22.292286000000001</v>
      </c>
      <c r="U240" s="376">
        <f t="shared" si="41"/>
        <v>402.28297894916921</v>
      </c>
      <c r="V240" s="910">
        <v>13.740161000000001</v>
      </c>
      <c r="W240" s="909">
        <f t="shared" si="42"/>
        <v>199.03676893231787</v>
      </c>
      <c r="X240" s="913">
        <v>21.346450999999998</v>
      </c>
      <c r="Y240" s="912">
        <f t="shared" si="43"/>
        <v>440.66962779830448</v>
      </c>
    </row>
    <row r="241" spans="2:25">
      <c r="B241" s="369">
        <v>236</v>
      </c>
      <c r="C241" s="370">
        <v>43709</v>
      </c>
      <c r="D241" s="352">
        <v>9.5006050000000002</v>
      </c>
      <c r="E241" s="371">
        <f t="shared" si="33"/>
        <v>257.79117422643151</v>
      </c>
      <c r="F241" s="361">
        <v>241.77418499999999</v>
      </c>
      <c r="G241" s="372">
        <f t="shared" si="34"/>
        <v>381.83029823482866</v>
      </c>
      <c r="H241" s="361">
        <v>271.72067299999998</v>
      </c>
      <c r="I241" s="359">
        <f t="shared" si="35"/>
        <v>306.39966758447264</v>
      </c>
      <c r="J241" s="361">
        <v>68.297775000000001</v>
      </c>
      <c r="K241" s="360">
        <f t="shared" si="36"/>
        <v>470.67106856081534</v>
      </c>
      <c r="L241" s="375">
        <v>182.07788099999999</v>
      </c>
      <c r="M241" s="901">
        <f t="shared" si="37"/>
        <v>239.5033564928724</v>
      </c>
      <c r="N241" s="381">
        <v>81.964850999999996</v>
      </c>
      <c r="O241" s="412">
        <f t="shared" si="38"/>
        <v>372.81557942123396</v>
      </c>
      <c r="P241" s="905">
        <v>27.594090000000001</v>
      </c>
      <c r="Q241" s="904">
        <f t="shared" si="39"/>
        <v>627.73018745854051</v>
      </c>
      <c r="R241" s="906">
        <v>67.637894000000003</v>
      </c>
      <c r="S241" s="916">
        <f t="shared" si="40"/>
        <v>323.06148595047159</v>
      </c>
      <c r="T241" s="409">
        <v>22.981804</v>
      </c>
      <c r="U241" s="376">
        <f t="shared" si="41"/>
        <v>414.72590898689941</v>
      </c>
      <c r="V241" s="910">
        <v>14.036647</v>
      </c>
      <c r="W241" s="909">
        <f t="shared" si="42"/>
        <v>203.33159600702734</v>
      </c>
      <c r="X241" s="913">
        <v>21.599319000000001</v>
      </c>
      <c r="Y241" s="912">
        <f t="shared" si="43"/>
        <v>445.88975771320702</v>
      </c>
    </row>
    <row r="242" spans="2:25">
      <c r="B242" s="369">
        <v>237</v>
      </c>
      <c r="C242" s="370">
        <v>43739</v>
      </c>
      <c r="D242" s="352">
        <v>9.5203129999999998</v>
      </c>
      <c r="E242" s="371">
        <f t="shared" si="33"/>
        <v>258.32593474554102</v>
      </c>
      <c r="F242" s="361">
        <v>243.52233899999999</v>
      </c>
      <c r="G242" s="372">
        <f t="shared" si="34"/>
        <v>384.59113129556425</v>
      </c>
      <c r="H242" s="361">
        <v>279.00945999999999</v>
      </c>
      <c r="I242" s="359">
        <f t="shared" si="35"/>
        <v>314.61870329212388</v>
      </c>
      <c r="J242" s="361">
        <v>69.569655999999995</v>
      </c>
      <c r="K242" s="360">
        <f t="shared" si="36"/>
        <v>479.43617971344361</v>
      </c>
      <c r="L242" s="375">
        <v>190.43626399999999</v>
      </c>
      <c r="M242" s="901">
        <f t="shared" si="37"/>
        <v>250.49788681340576</v>
      </c>
      <c r="N242" s="381">
        <v>83.797866999999997</v>
      </c>
      <c r="O242" s="412">
        <f t="shared" si="38"/>
        <v>381.1530181378418</v>
      </c>
      <c r="P242" s="905">
        <v>28.156033999999998</v>
      </c>
      <c r="Q242" s="904">
        <f t="shared" si="39"/>
        <v>640.51369336365292</v>
      </c>
      <c r="R242" s="906">
        <v>69.352547000000001</v>
      </c>
      <c r="S242" s="916">
        <f t="shared" si="40"/>
        <v>331.25124931107285</v>
      </c>
      <c r="T242" s="409">
        <v>23.544799999999999</v>
      </c>
      <c r="U242" s="376">
        <f t="shared" si="41"/>
        <v>424.88564352540595</v>
      </c>
      <c r="V242" s="910">
        <v>14.590790999999999</v>
      </c>
      <c r="W242" s="909">
        <f t="shared" si="42"/>
        <v>211.35879680061555</v>
      </c>
      <c r="X242" s="913">
        <v>22.168275999999999</v>
      </c>
      <c r="Y242" s="912">
        <f t="shared" si="43"/>
        <v>457.63513259651853</v>
      </c>
    </row>
    <row r="243" spans="2:25">
      <c r="B243" s="369">
        <v>238</v>
      </c>
      <c r="C243" s="370">
        <v>43770</v>
      </c>
      <c r="D243" s="353">
        <v>9.5152429999999999</v>
      </c>
      <c r="E243" s="371">
        <f t="shared" si="33"/>
        <v>258.18836442730048</v>
      </c>
      <c r="F243" s="362">
        <v>253.11082500000001</v>
      </c>
      <c r="G243" s="372">
        <f t="shared" si="34"/>
        <v>399.73408160268855</v>
      </c>
      <c r="H243" s="362">
        <v>289.10910000000001</v>
      </c>
      <c r="I243" s="359">
        <f t="shared" si="35"/>
        <v>326.00733377267204</v>
      </c>
      <c r="J243" s="362">
        <v>72.447113000000002</v>
      </c>
      <c r="K243" s="360">
        <f t="shared" si="36"/>
        <v>499.26604621975076</v>
      </c>
      <c r="L243" s="901">
        <v>198.18592799999999</v>
      </c>
      <c r="M243" s="901">
        <f t="shared" si="37"/>
        <v>260.69171447384508</v>
      </c>
      <c r="N243" s="381">
        <v>87.636077999999998</v>
      </c>
      <c r="O243" s="412">
        <f t="shared" si="38"/>
        <v>398.61104850632199</v>
      </c>
      <c r="P243" s="905">
        <v>28.864194999999999</v>
      </c>
      <c r="Q243" s="904">
        <f t="shared" si="39"/>
        <v>656.62344865113744</v>
      </c>
      <c r="R243" s="906">
        <v>71.968765000000005</v>
      </c>
      <c r="S243" s="916">
        <f t="shared" si="40"/>
        <v>343.74719240844922</v>
      </c>
      <c r="T243" s="409">
        <v>24.436744999999998</v>
      </c>
      <c r="U243" s="376">
        <f t="shared" si="41"/>
        <v>440.98153838602354</v>
      </c>
      <c r="V243" s="910">
        <v>14.752627</v>
      </c>
      <c r="W243" s="909">
        <f t="shared" si="42"/>
        <v>213.70311536696502</v>
      </c>
      <c r="X243" s="914">
        <v>22.898790000000002</v>
      </c>
      <c r="Y243" s="912">
        <f t="shared" si="43"/>
        <v>472.71564094338385</v>
      </c>
    </row>
    <row r="244" spans="2:25">
      <c r="B244" s="369">
        <v>239</v>
      </c>
      <c r="C244" s="370">
        <v>43800</v>
      </c>
      <c r="D244" s="354">
        <v>9.5006219999999999</v>
      </c>
      <c r="E244" s="371">
        <f t="shared" si="33"/>
        <v>257.79163550757744</v>
      </c>
      <c r="F244" s="362">
        <v>257.324951</v>
      </c>
      <c r="G244" s="372">
        <f t="shared" si="34"/>
        <v>406.38938678913411</v>
      </c>
      <c r="H244" s="362">
        <v>296.053741</v>
      </c>
      <c r="I244" s="359">
        <f t="shared" si="35"/>
        <v>333.83830103180838</v>
      </c>
      <c r="J244" s="362">
        <v>73.653801000000001</v>
      </c>
      <c r="K244" s="360">
        <f t="shared" si="36"/>
        <v>507.58188272217728</v>
      </c>
      <c r="L244" s="901">
        <v>205.442734</v>
      </c>
      <c r="M244" s="901">
        <f t="shared" si="37"/>
        <v>270.2372418320947</v>
      </c>
      <c r="N244" s="381">
        <v>89.061440000000005</v>
      </c>
      <c r="O244" s="412">
        <f t="shared" si="38"/>
        <v>405.09428068977354</v>
      </c>
      <c r="P244" s="905">
        <v>29.455822000000001</v>
      </c>
      <c r="Q244" s="904">
        <f t="shared" si="39"/>
        <v>670.08220476940551</v>
      </c>
      <c r="R244" s="906">
        <v>73.642005999999995</v>
      </c>
      <c r="S244" s="916">
        <f t="shared" si="40"/>
        <v>351.73915803371318</v>
      </c>
      <c r="T244" s="409">
        <v>23.032404</v>
      </c>
      <c r="U244" s="376">
        <f t="shared" si="41"/>
        <v>415.63902838321559</v>
      </c>
      <c r="V244" s="910">
        <v>15.212581999999999</v>
      </c>
      <c r="W244" s="909">
        <f t="shared" si="42"/>
        <v>220.36591626531435</v>
      </c>
      <c r="X244" s="914">
        <v>22.329834000000002</v>
      </c>
      <c r="Y244" s="912">
        <f t="shared" si="43"/>
        <v>460.9702867037675</v>
      </c>
    </row>
    <row r="245" spans="2:25">
      <c r="B245" s="369">
        <v>240</v>
      </c>
      <c r="C245" s="370">
        <v>43831</v>
      </c>
      <c r="D245" s="354">
        <v>9.7022099999999991</v>
      </c>
      <c r="E245" s="371">
        <f t="shared" si="33"/>
        <v>263.26156160491104</v>
      </c>
      <c r="F245" s="362">
        <v>255.68450899999999</v>
      </c>
      <c r="G245" s="372">
        <f t="shared" si="34"/>
        <v>403.79866165403769</v>
      </c>
      <c r="H245" s="362">
        <v>297.38909899999999</v>
      </c>
      <c r="I245" s="359">
        <f t="shared" si="35"/>
        <v>335.34408725995547</v>
      </c>
      <c r="J245" s="362">
        <v>72.516266000000002</v>
      </c>
      <c r="K245" s="360">
        <f t="shared" si="36"/>
        <v>499.74261103323386</v>
      </c>
      <c r="L245" s="901">
        <v>212.14390599999999</v>
      </c>
      <c r="M245" s="901">
        <f t="shared" si="37"/>
        <v>279.05189398875098</v>
      </c>
      <c r="N245" s="381">
        <v>89.035499999999999</v>
      </c>
      <c r="O245" s="412">
        <f t="shared" si="38"/>
        <v>404.97629308884217</v>
      </c>
      <c r="P245" s="905">
        <v>28.653423</v>
      </c>
      <c r="Q245" s="904">
        <f t="shared" si="39"/>
        <v>651.8286557418221</v>
      </c>
      <c r="R245" s="906">
        <v>73.964416999999997</v>
      </c>
      <c r="S245" s="916">
        <f t="shared" si="40"/>
        <v>353.27910214768548</v>
      </c>
      <c r="T245" s="409">
        <v>24.740266999999999</v>
      </c>
      <c r="U245" s="376">
        <f t="shared" si="41"/>
        <v>446.45884718856672</v>
      </c>
      <c r="V245" s="910">
        <v>14.874202</v>
      </c>
      <c r="W245" s="909">
        <f t="shared" si="42"/>
        <v>215.46422247356639</v>
      </c>
      <c r="X245" s="914">
        <v>23.331075999999999</v>
      </c>
      <c r="Y245" s="912">
        <f t="shared" si="43"/>
        <v>481.63962136160035</v>
      </c>
    </row>
    <row r="246" spans="2:25">
      <c r="B246" s="369">
        <v>241</v>
      </c>
      <c r="C246" s="370">
        <v>43862</v>
      </c>
      <c r="D246" s="354">
        <v>9.8697890000000008</v>
      </c>
      <c r="E246" s="371">
        <f t="shared" si="33"/>
        <v>267.80868120263051</v>
      </c>
      <c r="F246" s="362">
        <v>230.57046500000001</v>
      </c>
      <c r="G246" s="372">
        <f t="shared" si="34"/>
        <v>364.13643340414166</v>
      </c>
      <c r="H246" s="362">
        <v>273.84613000000002</v>
      </c>
      <c r="I246" s="359">
        <f t="shared" si="35"/>
        <v>308.7963910692003</v>
      </c>
      <c r="J246" s="362">
        <v>66.228347999999997</v>
      </c>
      <c r="K246" s="360">
        <f t="shared" si="36"/>
        <v>456.40970474041848</v>
      </c>
      <c r="L246" s="901">
        <v>199.29342700000001</v>
      </c>
      <c r="M246" s="901">
        <f t="shared" si="37"/>
        <v>262.1485071735168</v>
      </c>
      <c r="N246" s="381">
        <v>81.946014000000005</v>
      </c>
      <c r="O246" s="412">
        <f t="shared" si="38"/>
        <v>372.72989968188381</v>
      </c>
      <c r="P246" s="905">
        <v>25.728497999999998</v>
      </c>
      <c r="Q246" s="904">
        <f t="shared" si="39"/>
        <v>585.29036009401591</v>
      </c>
      <c r="R246" s="906">
        <v>67.915336999999994</v>
      </c>
      <c r="S246" s="916">
        <f t="shared" si="40"/>
        <v>324.38664766893896</v>
      </c>
      <c r="T246" s="409">
        <v>22.607842999999999</v>
      </c>
      <c r="U246" s="376">
        <f t="shared" si="41"/>
        <v>407.97746941050013</v>
      </c>
      <c r="V246" s="910">
        <v>13.875123</v>
      </c>
      <c r="W246" s="909">
        <f t="shared" si="42"/>
        <v>200.99179699993974</v>
      </c>
      <c r="X246" s="914">
        <v>21.823436999999998</v>
      </c>
      <c r="Y246" s="912">
        <f t="shared" si="43"/>
        <v>450.51638139144279</v>
      </c>
    </row>
    <row r="247" spans="2:25">
      <c r="B247" s="369">
        <v>242</v>
      </c>
      <c r="C247" s="370">
        <v>43891</v>
      </c>
      <c r="D247" s="354">
        <v>9.8110549999999996</v>
      </c>
      <c r="E247" s="371">
        <f t="shared" si="33"/>
        <v>266.21498197747428</v>
      </c>
      <c r="F247" s="362">
        <v>199.11677599999999</v>
      </c>
      <c r="G247" s="372">
        <f t="shared" si="34"/>
        <v>314.46210009409219</v>
      </c>
      <c r="H247" s="362">
        <v>238.24960300000001</v>
      </c>
      <c r="I247" s="359">
        <f t="shared" si="35"/>
        <v>268.65677298441176</v>
      </c>
      <c r="J247" s="362">
        <v>51.581425000000003</v>
      </c>
      <c r="K247" s="360">
        <f t="shared" si="36"/>
        <v>355.47108851847014</v>
      </c>
      <c r="L247" s="901">
        <v>184.380325</v>
      </c>
      <c r="M247" s="901">
        <f t="shared" si="37"/>
        <v>242.53196745378793</v>
      </c>
      <c r="N247" s="381">
        <v>64.348679000000004</v>
      </c>
      <c r="O247" s="412">
        <f t="shared" si="38"/>
        <v>292.68875321173937</v>
      </c>
      <c r="P247" s="905">
        <v>19.246718999999999</v>
      </c>
      <c r="Q247" s="904">
        <f t="shared" si="39"/>
        <v>437.8381938245418</v>
      </c>
      <c r="R247" s="906">
        <v>58.288795</v>
      </c>
      <c r="S247" s="916">
        <f t="shared" si="40"/>
        <v>278.40702324295336</v>
      </c>
      <c r="T247" s="409">
        <v>18.929584999999999</v>
      </c>
      <c r="U247" s="376">
        <f t="shared" si="41"/>
        <v>341.60022189162243</v>
      </c>
      <c r="V247" s="910">
        <v>11.609973</v>
      </c>
      <c r="W247" s="909">
        <f t="shared" si="42"/>
        <v>168.17936218589062</v>
      </c>
      <c r="X247" s="914">
        <v>18.651426000000001</v>
      </c>
      <c r="Y247" s="912">
        <f t="shared" si="43"/>
        <v>385.03435317316303</v>
      </c>
    </row>
    <row r="248" spans="2:25">
      <c r="B248" s="369">
        <v>243</v>
      </c>
      <c r="C248" s="370">
        <v>43922</v>
      </c>
      <c r="D248" s="354">
        <v>9.9783910000000002</v>
      </c>
      <c r="E248" s="371">
        <f t="shared" si="33"/>
        <v>270.75550796822478</v>
      </c>
      <c r="F248" s="362">
        <v>221.56838999999999</v>
      </c>
      <c r="G248" s="372">
        <f t="shared" si="34"/>
        <v>349.91959308273886</v>
      </c>
      <c r="H248" s="362">
        <v>270.08227499999998</v>
      </c>
      <c r="I248" s="359">
        <f t="shared" si="35"/>
        <v>304.55216515843875</v>
      </c>
      <c r="J248" s="362">
        <v>59.311000999999997</v>
      </c>
      <c r="K248" s="360">
        <f t="shared" si="36"/>
        <v>408.73911658295725</v>
      </c>
      <c r="L248" s="901">
        <v>212.44072</v>
      </c>
      <c r="M248" s="901">
        <f t="shared" si="37"/>
        <v>279.44232004634591</v>
      </c>
      <c r="N248" s="381">
        <v>74.685516000000007</v>
      </c>
      <c r="O248" s="412">
        <f t="shared" si="38"/>
        <v>339.70566141715847</v>
      </c>
      <c r="P248" s="905">
        <v>21.806276</v>
      </c>
      <c r="Q248" s="904">
        <f t="shared" si="39"/>
        <v>496.0648356678069</v>
      </c>
      <c r="R248" s="906">
        <v>66.319762999999995</v>
      </c>
      <c r="S248" s="916">
        <f t="shared" si="40"/>
        <v>316.76564593603558</v>
      </c>
      <c r="T248" s="409">
        <v>21.351852000000001</v>
      </c>
      <c r="U248" s="376">
        <f t="shared" si="41"/>
        <v>385.31205945598293</v>
      </c>
      <c r="V248" s="910">
        <v>12.580966999999999</v>
      </c>
      <c r="W248" s="909">
        <f t="shared" si="42"/>
        <v>182.24495489711629</v>
      </c>
      <c r="X248" s="914">
        <v>20.681515000000001</v>
      </c>
      <c r="Y248" s="912">
        <f t="shared" si="43"/>
        <v>426.94289169450468</v>
      </c>
    </row>
    <row r="249" spans="2:25">
      <c r="B249" s="369">
        <v>244</v>
      </c>
      <c r="C249" s="370">
        <v>43952</v>
      </c>
      <c r="D249" s="354">
        <v>10.032215000000001</v>
      </c>
      <c r="E249" s="371">
        <f t="shared" si="33"/>
        <v>272.2159783447496</v>
      </c>
      <c r="F249" s="362">
        <v>231.78097500000001</v>
      </c>
      <c r="G249" s="372">
        <f t="shared" si="34"/>
        <v>366.04817346156852</v>
      </c>
      <c r="H249" s="362">
        <v>282.95040899999998</v>
      </c>
      <c r="I249" s="359">
        <f t="shared" si="35"/>
        <v>319.06262524416229</v>
      </c>
      <c r="J249" s="362">
        <v>63.895710000000001</v>
      </c>
      <c r="K249" s="360">
        <f t="shared" si="36"/>
        <v>440.33443405955717</v>
      </c>
      <c r="L249" s="901">
        <v>226.46369899999999</v>
      </c>
      <c r="M249" s="901">
        <f t="shared" si="37"/>
        <v>297.88800120258185</v>
      </c>
      <c r="N249" s="381">
        <v>81.263535000000005</v>
      </c>
      <c r="O249" s="412">
        <f t="shared" si="38"/>
        <v>369.6256568177343</v>
      </c>
      <c r="P249" s="905">
        <v>22.838633000000002</v>
      </c>
      <c r="Q249" s="904">
        <f t="shared" si="39"/>
        <v>519.54963451908759</v>
      </c>
      <c r="R249" s="906">
        <v>69.885941000000003</v>
      </c>
      <c r="S249" s="916">
        <f t="shared" si="40"/>
        <v>333.79891967817605</v>
      </c>
      <c r="T249" s="409">
        <v>22.248989000000002</v>
      </c>
      <c r="U249" s="376">
        <f t="shared" si="41"/>
        <v>401.50164830683127</v>
      </c>
      <c r="V249" s="910">
        <v>13.185409</v>
      </c>
      <c r="W249" s="909">
        <f t="shared" si="42"/>
        <v>191.00076079247575</v>
      </c>
      <c r="X249" s="914">
        <v>21.756266</v>
      </c>
      <c r="Y249" s="912">
        <f t="shared" si="43"/>
        <v>449.1297237419422</v>
      </c>
    </row>
    <row r="250" spans="2:25">
      <c r="B250" s="369">
        <v>245</v>
      </c>
      <c r="C250" s="370">
        <v>43983</v>
      </c>
      <c r="D250" s="354">
        <v>10.103621</v>
      </c>
      <c r="E250" s="371">
        <f t="shared" si="33"/>
        <v>274.15352196295208</v>
      </c>
      <c r="F250" s="362">
        <v>235.50353999999999</v>
      </c>
      <c r="G250" s="372">
        <f t="shared" si="34"/>
        <v>371.92716382668351</v>
      </c>
      <c r="H250" s="362">
        <v>286.70669600000002</v>
      </c>
      <c r="I250" s="359">
        <f t="shared" si="35"/>
        <v>323.29831727099571</v>
      </c>
      <c r="J250" s="362">
        <v>65.392760999999993</v>
      </c>
      <c r="K250" s="360">
        <f t="shared" si="36"/>
        <v>450.65129421876497</v>
      </c>
      <c r="L250" s="901">
        <v>240.28285199999999</v>
      </c>
      <c r="M250" s="901">
        <f t="shared" si="37"/>
        <v>316.06557175212345</v>
      </c>
      <c r="N250" s="381">
        <v>84.266341999999995</v>
      </c>
      <c r="O250" s="412">
        <f t="shared" si="38"/>
        <v>383.2838678427886</v>
      </c>
      <c r="P250" s="905">
        <v>23.209917000000001</v>
      </c>
      <c r="Q250" s="904">
        <f t="shared" si="39"/>
        <v>527.99586974265753</v>
      </c>
      <c r="R250" s="906">
        <v>71.174239999999998</v>
      </c>
      <c r="S250" s="916">
        <f t="shared" si="40"/>
        <v>339.95227195860787</v>
      </c>
      <c r="T250" s="409">
        <v>22.456019999999999</v>
      </c>
      <c r="U250" s="376">
        <f t="shared" si="41"/>
        <v>405.23769616728049</v>
      </c>
      <c r="V250" s="910">
        <v>13.677593</v>
      </c>
      <c r="W250" s="909">
        <f t="shared" si="42"/>
        <v>198.13042347111423</v>
      </c>
      <c r="X250" s="914">
        <v>22.748916999999999</v>
      </c>
      <c r="Y250" s="912">
        <f t="shared" si="43"/>
        <v>469.62170841441139</v>
      </c>
    </row>
    <row r="251" spans="2:25">
      <c r="B251" s="369">
        <v>246</v>
      </c>
      <c r="C251" s="370">
        <v>44013</v>
      </c>
      <c r="D251" s="354">
        <v>10.261422</v>
      </c>
      <c r="E251" s="371">
        <f t="shared" si="33"/>
        <v>278.4353234991811</v>
      </c>
      <c r="F251" s="362">
        <v>242.118866</v>
      </c>
      <c r="G251" s="372">
        <f t="shared" si="34"/>
        <v>382.37464770301472</v>
      </c>
      <c r="H251" s="362">
        <v>304.92752100000001</v>
      </c>
      <c r="I251" s="359">
        <f t="shared" si="35"/>
        <v>343.84461822585473</v>
      </c>
      <c r="J251" s="362">
        <v>68.457984999999994</v>
      </c>
      <c r="K251" s="360">
        <f t="shared" si="36"/>
        <v>471.77514862629516</v>
      </c>
      <c r="L251" s="901">
        <v>258.38385</v>
      </c>
      <c r="M251" s="901">
        <f t="shared" si="37"/>
        <v>339.87543681129983</v>
      </c>
      <c r="N251" s="381">
        <v>89.355446000000001</v>
      </c>
      <c r="O251" s="412">
        <f t="shared" si="38"/>
        <v>406.4315614376311</v>
      </c>
      <c r="P251" s="905">
        <v>24.082014000000001</v>
      </c>
      <c r="Q251" s="904">
        <f t="shared" si="39"/>
        <v>547.83495895676197</v>
      </c>
      <c r="R251" s="906">
        <v>75.502303999999995</v>
      </c>
      <c r="S251" s="916">
        <f t="shared" si="40"/>
        <v>360.62457123405164</v>
      </c>
      <c r="T251" s="409">
        <v>23.814066</v>
      </c>
      <c r="U251" s="376">
        <f t="shared" si="41"/>
        <v>429.74477410581062</v>
      </c>
      <c r="V251" s="910">
        <v>14.308789000000001</v>
      </c>
      <c r="W251" s="909">
        <f t="shared" si="42"/>
        <v>207.27378157317747</v>
      </c>
      <c r="X251" s="914">
        <v>24.114750000000001</v>
      </c>
      <c r="Y251" s="912">
        <f t="shared" si="43"/>
        <v>497.81754854468147</v>
      </c>
    </row>
    <row r="252" spans="2:25">
      <c r="B252" s="369">
        <v>247</v>
      </c>
      <c r="C252" s="370">
        <v>44044</v>
      </c>
      <c r="D252" s="354">
        <v>10.156642</v>
      </c>
      <c r="E252" s="371">
        <f t="shared" si="33"/>
        <v>275.5922035888758</v>
      </c>
      <c r="F252" s="362">
        <v>260.57843000000003</v>
      </c>
      <c r="G252" s="372">
        <f t="shared" si="34"/>
        <v>411.52755675906184</v>
      </c>
      <c r="H252" s="362">
        <v>326.21035799999999</v>
      </c>
      <c r="I252" s="359">
        <f t="shared" si="35"/>
        <v>367.8437277159689</v>
      </c>
      <c r="J252" s="362">
        <v>71.232651000000004</v>
      </c>
      <c r="K252" s="360">
        <f t="shared" si="36"/>
        <v>490.89663554324613</v>
      </c>
      <c r="L252" s="901">
        <v>286.66329999999999</v>
      </c>
      <c r="M252" s="901">
        <f t="shared" si="37"/>
        <v>377.07393207922507</v>
      </c>
      <c r="N252" s="381">
        <v>95.795822000000001</v>
      </c>
      <c r="O252" s="412">
        <f t="shared" si="38"/>
        <v>435.72549024780625</v>
      </c>
      <c r="P252" s="905">
        <v>25.191534000000001</v>
      </c>
      <c r="Q252" s="904">
        <f t="shared" si="39"/>
        <v>573.07511717864941</v>
      </c>
      <c r="R252" s="906">
        <v>80.920769000000007</v>
      </c>
      <c r="S252" s="916">
        <f t="shared" si="40"/>
        <v>386.50499492776726</v>
      </c>
      <c r="T252" s="409">
        <v>25.169906999999998</v>
      </c>
      <c r="U252" s="376">
        <f t="shared" si="41"/>
        <v>454.21206097183324</v>
      </c>
      <c r="V252" s="910">
        <v>14.924873</v>
      </c>
      <c r="W252" s="909">
        <f t="shared" si="42"/>
        <v>216.19823076637817</v>
      </c>
      <c r="X252" s="914">
        <v>25.540286999999999</v>
      </c>
      <c r="Y252" s="912">
        <f t="shared" si="43"/>
        <v>527.24589985248008</v>
      </c>
    </row>
    <row r="253" spans="2:25">
      <c r="B253" s="369">
        <v>248</v>
      </c>
      <c r="C253" s="370">
        <v>44075</v>
      </c>
      <c r="D253" s="354">
        <v>10.165418000000001</v>
      </c>
      <c r="E253" s="371">
        <f t="shared" si="33"/>
        <v>275.83033319693885</v>
      </c>
      <c r="F253" s="362">
        <v>254.91781599999999</v>
      </c>
      <c r="G253" s="372">
        <f t="shared" si="34"/>
        <v>402.58783504389095</v>
      </c>
      <c r="H253" s="362">
        <v>312.74395800000002</v>
      </c>
      <c r="I253" s="359">
        <f t="shared" si="35"/>
        <v>352.65864651473277</v>
      </c>
      <c r="J253" s="362">
        <v>69.057891999999995</v>
      </c>
      <c r="K253" s="360">
        <f t="shared" si="36"/>
        <v>475.90938094538774</v>
      </c>
      <c r="L253" s="901">
        <v>270.09808299999997</v>
      </c>
      <c r="M253" s="901">
        <f t="shared" si="37"/>
        <v>355.2842174211728</v>
      </c>
      <c r="N253" s="381">
        <v>92.613319000000004</v>
      </c>
      <c r="O253" s="412">
        <f t="shared" si="38"/>
        <v>421.24993535471174</v>
      </c>
      <c r="P253" s="905">
        <v>24.109297000000002</v>
      </c>
      <c r="Q253" s="904">
        <f t="shared" si="39"/>
        <v>548.45561224536232</v>
      </c>
      <c r="R253" s="906">
        <v>77.733429000000001</v>
      </c>
      <c r="S253" s="916">
        <f t="shared" si="40"/>
        <v>371.28117975946265</v>
      </c>
      <c r="T253" s="409">
        <v>24.391171</v>
      </c>
      <c r="U253" s="376">
        <f t="shared" si="41"/>
        <v>440.15911737085133</v>
      </c>
      <c r="V253" s="910">
        <v>14.543073</v>
      </c>
      <c r="W253" s="909">
        <f t="shared" si="42"/>
        <v>210.66756497735585</v>
      </c>
      <c r="X253" s="914">
        <v>24.861104999999998</v>
      </c>
      <c r="Y253" s="912">
        <f t="shared" si="43"/>
        <v>513.22507366702621</v>
      </c>
    </row>
    <row r="254" spans="2:25">
      <c r="B254" s="369">
        <v>249</v>
      </c>
      <c r="C254" s="370">
        <v>44105</v>
      </c>
      <c r="D254" s="354">
        <v>10.103173999999999</v>
      </c>
      <c r="E254" s="371">
        <f t="shared" si="33"/>
        <v>274.14139298223142</v>
      </c>
      <c r="F254" s="362">
        <v>244.07240300000001</v>
      </c>
      <c r="G254" s="372">
        <f t="shared" si="34"/>
        <v>385.45983901623447</v>
      </c>
      <c r="H254" s="362">
        <v>306.166809</v>
      </c>
      <c r="I254" s="359">
        <f t="shared" si="35"/>
        <v>345.24207329266676</v>
      </c>
      <c r="J254" s="362">
        <v>70.671394000000006</v>
      </c>
      <c r="K254" s="360">
        <f t="shared" si="36"/>
        <v>487.0287579743615</v>
      </c>
      <c r="L254" s="901">
        <v>261.87380999999999</v>
      </c>
      <c r="M254" s="901">
        <f t="shared" si="37"/>
        <v>344.466094003899</v>
      </c>
      <c r="N254" s="381">
        <v>93.348090999999997</v>
      </c>
      <c r="O254" s="412">
        <f t="shared" si="38"/>
        <v>424.59203194343723</v>
      </c>
      <c r="P254" s="905">
        <v>24.972467000000002</v>
      </c>
      <c r="Q254" s="904">
        <f t="shared" si="39"/>
        <v>568.09162364883991</v>
      </c>
      <c r="R254" s="906">
        <v>76.346207000000007</v>
      </c>
      <c r="S254" s="916">
        <f t="shared" si="40"/>
        <v>364.65533773275519</v>
      </c>
      <c r="T254" s="409">
        <v>24.231248999999998</v>
      </c>
      <c r="U254" s="376">
        <f t="shared" si="41"/>
        <v>437.27319088670748</v>
      </c>
      <c r="V254" s="910">
        <v>14.308859999999999</v>
      </c>
      <c r="W254" s="909">
        <f t="shared" si="42"/>
        <v>207.27481006262485</v>
      </c>
      <c r="X254" s="914">
        <v>24.443148000000001</v>
      </c>
      <c r="Y254" s="912">
        <f t="shared" si="43"/>
        <v>504.59689675716453</v>
      </c>
    </row>
    <row r="255" spans="2:25">
      <c r="B255" s="369">
        <v>250</v>
      </c>
      <c r="C255" s="370">
        <v>44136</v>
      </c>
      <c r="D255" s="354">
        <v>10.216359000000001</v>
      </c>
      <c r="E255" s="371">
        <f t="shared" si="33"/>
        <v>277.21257571794342</v>
      </c>
      <c r="F255" s="362">
        <v>273.24563599999999</v>
      </c>
      <c r="G255" s="372">
        <f t="shared" si="34"/>
        <v>431.53268280170369</v>
      </c>
      <c r="H255" s="362">
        <v>339.47073399999999</v>
      </c>
      <c r="I255" s="359">
        <f t="shared" si="35"/>
        <v>382.79649061614441</v>
      </c>
      <c r="J255" s="362">
        <v>81.985954000000007</v>
      </c>
      <c r="K255" s="360">
        <f t="shared" si="36"/>
        <v>565.00254329160578</v>
      </c>
      <c r="L255" s="901">
        <v>291.27114899999998</v>
      </c>
      <c r="M255" s="901">
        <f t="shared" si="37"/>
        <v>383.13504886975016</v>
      </c>
      <c r="N255" s="381">
        <v>110.42523199999999</v>
      </c>
      <c r="O255" s="412">
        <f t="shared" si="38"/>
        <v>502.26708581223659</v>
      </c>
      <c r="P255" s="905">
        <v>29.389059</v>
      </c>
      <c r="Q255" s="904">
        <f t="shared" si="39"/>
        <v>668.56343207187138</v>
      </c>
      <c r="R255" s="906">
        <v>85.653069000000002</v>
      </c>
      <c r="S255" s="916">
        <f t="shared" si="40"/>
        <v>409.10806222556653</v>
      </c>
      <c r="T255" s="409">
        <v>27.457446999999998</v>
      </c>
      <c r="U255" s="376">
        <f t="shared" si="41"/>
        <v>495.49263693723145</v>
      </c>
      <c r="V255" s="910">
        <v>16.159673999999999</v>
      </c>
      <c r="W255" s="909">
        <f t="shared" si="42"/>
        <v>234.08527017693493</v>
      </c>
      <c r="X255" s="914">
        <v>27.540521999999999</v>
      </c>
      <c r="Y255" s="912">
        <f t="shared" si="43"/>
        <v>568.53814149766708</v>
      </c>
    </row>
    <row r="256" spans="2:25">
      <c r="B256" s="369">
        <v>251</v>
      </c>
      <c r="C256" s="370">
        <v>44166</v>
      </c>
      <c r="D256" s="354">
        <v>10.214598000000001</v>
      </c>
      <c r="E256" s="371">
        <f t="shared" si="33"/>
        <v>277.16479241805752</v>
      </c>
      <c r="F256" s="362">
        <v>282.31631499999997</v>
      </c>
      <c r="G256" s="372">
        <f t="shared" si="34"/>
        <v>445.85786837832921</v>
      </c>
      <c r="H256" s="362">
        <v>350.55325299999998</v>
      </c>
      <c r="I256" s="359">
        <f t="shared" si="35"/>
        <v>395.29344235745924</v>
      </c>
      <c r="J256" s="362">
        <v>87.657309999999995</v>
      </c>
      <c r="K256" s="360">
        <f t="shared" si="36"/>
        <v>604.08644007607336</v>
      </c>
      <c r="L256" s="901">
        <v>304.997681</v>
      </c>
      <c r="M256" s="901">
        <f t="shared" si="37"/>
        <v>401.19078671638528</v>
      </c>
      <c r="N256" s="381">
        <v>117.82093</v>
      </c>
      <c r="O256" s="412">
        <f t="shared" si="38"/>
        <v>535.90627872792265</v>
      </c>
      <c r="P256" s="905">
        <v>31.163008000000001</v>
      </c>
      <c r="Q256" s="904">
        <f t="shared" si="39"/>
        <v>708.91849862097274</v>
      </c>
      <c r="R256" s="906">
        <v>89.125488000000004</v>
      </c>
      <c r="S256" s="916">
        <f t="shared" si="40"/>
        <v>425.69351123411565</v>
      </c>
      <c r="T256" s="409">
        <v>26.922063999999999</v>
      </c>
      <c r="U256" s="376">
        <f t="shared" si="41"/>
        <v>485.83120211988057</v>
      </c>
      <c r="V256" s="910">
        <v>16.936661000000001</v>
      </c>
      <c r="W256" s="909">
        <f t="shared" si="42"/>
        <v>245.34052271600015</v>
      </c>
      <c r="X256" s="914">
        <v>28.219705999999999</v>
      </c>
      <c r="Y256" s="912">
        <f t="shared" si="43"/>
        <v>582.55900897051129</v>
      </c>
    </row>
    <row r="257" spans="2:25">
      <c r="B257" s="369">
        <v>252</v>
      </c>
      <c r="C257" s="370">
        <v>44197</v>
      </c>
      <c r="D257" s="354">
        <v>10.151097</v>
      </c>
      <c r="E257" s="371">
        <f t="shared" si="33"/>
        <v>275.44174453273303</v>
      </c>
      <c r="F257" s="362">
        <v>277.332672</v>
      </c>
      <c r="G257" s="372">
        <f t="shared" si="34"/>
        <v>437.98727668142863</v>
      </c>
      <c r="H257" s="362">
        <v>348.46005200000002</v>
      </c>
      <c r="I257" s="359">
        <f t="shared" si="35"/>
        <v>392.93309162114463</v>
      </c>
      <c r="J257" s="362">
        <v>89.972877999999994</v>
      </c>
      <c r="K257" s="360">
        <f t="shared" si="36"/>
        <v>620.04407361369931</v>
      </c>
      <c r="L257" s="901">
        <v>306.349152</v>
      </c>
      <c r="M257" s="901">
        <f t="shared" si="37"/>
        <v>402.96849765483131</v>
      </c>
      <c r="N257" s="381">
        <v>121.791916</v>
      </c>
      <c r="O257" s="412">
        <f t="shared" si="38"/>
        <v>553.96823368058415</v>
      </c>
      <c r="P257" s="905">
        <v>32.002777000000002</v>
      </c>
      <c r="Q257" s="904">
        <f t="shared" si="39"/>
        <v>728.02216726131826</v>
      </c>
      <c r="R257" s="906">
        <v>89.162391999999997</v>
      </c>
      <c r="S257" s="916">
        <f t="shared" si="40"/>
        <v>425.86977723490975</v>
      </c>
      <c r="T257" s="409">
        <v>28.674522</v>
      </c>
      <c r="U257" s="376">
        <f t="shared" si="41"/>
        <v>517.45577506512734</v>
      </c>
      <c r="V257" s="910">
        <v>17.081589000000001</v>
      </c>
      <c r="W257" s="909">
        <f t="shared" si="42"/>
        <v>247.43991593619774</v>
      </c>
      <c r="X257" s="914">
        <v>28.928190000000001</v>
      </c>
      <c r="Y257" s="912">
        <f t="shared" si="43"/>
        <v>597.18473671237598</v>
      </c>
    </row>
    <row r="258" spans="2:25">
      <c r="B258" s="369">
        <v>253</v>
      </c>
      <c r="C258" s="370">
        <v>44228</v>
      </c>
      <c r="D258" s="354">
        <v>9.9991409999999998</v>
      </c>
      <c r="E258" s="371">
        <f t="shared" si="33"/>
        <v>271.31854230816401</v>
      </c>
      <c r="F258" s="362">
        <v>286.36816399999998</v>
      </c>
      <c r="G258" s="372">
        <f t="shared" si="34"/>
        <v>452.25689196338436</v>
      </c>
      <c r="H258" s="362">
        <v>358.14913899999999</v>
      </c>
      <c r="I258" s="359">
        <f t="shared" si="35"/>
        <v>403.85877130248787</v>
      </c>
      <c r="J258" s="362">
        <v>95.479904000000005</v>
      </c>
      <c r="K258" s="360">
        <f t="shared" si="36"/>
        <v>657.99549753654594</v>
      </c>
      <c r="L258" s="901">
        <v>305.94012500000002</v>
      </c>
      <c r="M258" s="901">
        <f t="shared" si="37"/>
        <v>402.43046778070175</v>
      </c>
      <c r="N258" s="381">
        <v>128.122589</v>
      </c>
      <c r="O258" s="412">
        <f t="shared" si="38"/>
        <v>582.7631804635821</v>
      </c>
      <c r="P258" s="905">
        <v>34.808413999999999</v>
      </c>
      <c r="Q258" s="904">
        <f t="shared" si="39"/>
        <v>791.84681376898038</v>
      </c>
      <c r="R258" s="906">
        <v>92.005684000000002</v>
      </c>
      <c r="S258" s="916">
        <f t="shared" si="40"/>
        <v>439.45030265030914</v>
      </c>
      <c r="T258" s="409">
        <v>30.486173999999998</v>
      </c>
      <c r="U258" s="376">
        <f t="shared" si="41"/>
        <v>550.14855333736114</v>
      </c>
      <c r="V258" s="910">
        <v>17.47822</v>
      </c>
      <c r="W258" s="909">
        <f t="shared" si="42"/>
        <v>253.18542013359354</v>
      </c>
      <c r="X258" s="914">
        <v>30.110814999999999</v>
      </c>
      <c r="Y258" s="912">
        <f t="shared" si="43"/>
        <v>621.59848673456781</v>
      </c>
    </row>
    <row r="259" spans="2:25">
      <c r="B259" s="369">
        <v>254</v>
      </c>
      <c r="C259" s="370">
        <v>44256</v>
      </c>
      <c r="D259" s="354">
        <v>9.8541830000000008</v>
      </c>
      <c r="E259" s="371">
        <f t="shared" si="33"/>
        <v>267.3852251106261</v>
      </c>
      <c r="F259" s="362">
        <v>306.13491800000003</v>
      </c>
      <c r="G259" s="372">
        <f t="shared" si="34"/>
        <v>483.47422633245492</v>
      </c>
      <c r="H259" s="362">
        <v>373.18658399999998</v>
      </c>
      <c r="I259" s="359">
        <f t="shared" si="35"/>
        <v>420.81540584357703</v>
      </c>
      <c r="J259" s="362">
        <v>96.773994000000002</v>
      </c>
      <c r="K259" s="360">
        <f t="shared" si="36"/>
        <v>666.9136610215769</v>
      </c>
      <c r="L259" s="901">
        <v>310.79980499999999</v>
      </c>
      <c r="M259" s="901">
        <f t="shared" si="37"/>
        <v>408.82284045710213</v>
      </c>
      <c r="N259" s="381">
        <v>127.163971</v>
      </c>
      <c r="O259" s="412">
        <f t="shared" si="38"/>
        <v>578.40292456421344</v>
      </c>
      <c r="P259" s="905">
        <v>36.473415000000003</v>
      </c>
      <c r="Q259" s="904">
        <f t="shared" si="39"/>
        <v>829.72345292789669</v>
      </c>
      <c r="R259" s="906">
        <v>94.905670000000001</v>
      </c>
      <c r="S259" s="916">
        <f t="shared" si="40"/>
        <v>453.3016178079863</v>
      </c>
      <c r="T259" s="409">
        <v>31.993404000000002</v>
      </c>
      <c r="U259" s="376">
        <f t="shared" si="41"/>
        <v>577.34778155296704</v>
      </c>
      <c r="V259" s="910">
        <v>17.733827999999999</v>
      </c>
      <c r="W259" s="909">
        <f t="shared" si="42"/>
        <v>256.88809803039925</v>
      </c>
      <c r="X259" s="914">
        <v>30.517821999999999</v>
      </c>
      <c r="Y259" s="912">
        <f t="shared" si="43"/>
        <v>630.00061518211658</v>
      </c>
    </row>
    <row r="260" spans="2:25">
      <c r="B260" s="369">
        <v>255</v>
      </c>
      <c r="C260" s="370">
        <v>44287</v>
      </c>
      <c r="D260" s="354">
        <v>9.9552209999999999</v>
      </c>
      <c r="E260" s="371">
        <f t="shared" si="33"/>
        <v>270.12680890044686</v>
      </c>
      <c r="F260" s="362">
        <v>314.89859000000001</v>
      </c>
      <c r="G260" s="372">
        <f t="shared" si="34"/>
        <v>497.31456041689086</v>
      </c>
      <c r="H260" s="362">
        <v>394.21905500000003</v>
      </c>
      <c r="I260" s="359">
        <f t="shared" si="35"/>
        <v>444.53219577983657</v>
      </c>
      <c r="J260" s="362">
        <v>100.91471900000001</v>
      </c>
      <c r="K260" s="360">
        <f t="shared" si="36"/>
        <v>695.44928257537549</v>
      </c>
      <c r="L260" s="901">
        <v>329.58337399999999</v>
      </c>
      <c r="M260" s="901">
        <f t="shared" si="37"/>
        <v>433.53055233131636</v>
      </c>
      <c r="N260" s="381">
        <v>132.98921200000001</v>
      </c>
      <c r="O260" s="412">
        <f t="shared" si="38"/>
        <v>604.89892342454596</v>
      </c>
      <c r="P260" s="905">
        <v>38.131053999999999</v>
      </c>
      <c r="Q260" s="904">
        <f t="shared" si="39"/>
        <v>867.4326160207396</v>
      </c>
      <c r="R260" s="906">
        <v>100.082184</v>
      </c>
      <c r="S260" s="916">
        <f t="shared" si="40"/>
        <v>478.02640159388329</v>
      </c>
      <c r="T260" s="409">
        <v>33.478363000000002</v>
      </c>
      <c r="U260" s="376">
        <f t="shared" si="41"/>
        <v>604.14511091332872</v>
      </c>
      <c r="V260" s="910">
        <v>18.267910000000001</v>
      </c>
      <c r="W260" s="909">
        <f t="shared" si="42"/>
        <v>264.62468536914366</v>
      </c>
      <c r="X260" s="914">
        <v>31.792598999999999</v>
      </c>
      <c r="Y260" s="912">
        <f t="shared" si="43"/>
        <v>656.31672300331081</v>
      </c>
    </row>
    <row r="261" spans="2:25">
      <c r="B261" s="369">
        <v>256</v>
      </c>
      <c r="C261" s="370">
        <v>44317</v>
      </c>
      <c r="D261" s="354">
        <v>9.9783159999999995</v>
      </c>
      <c r="E261" s="371">
        <f t="shared" si="33"/>
        <v>270.75347290434547</v>
      </c>
      <c r="F261" s="362">
        <v>321.22900399999997</v>
      </c>
      <c r="G261" s="372">
        <f t="shared" si="34"/>
        <v>507.31208709894713</v>
      </c>
      <c r="H261" s="362">
        <v>396.807526</v>
      </c>
      <c r="I261" s="359">
        <f t="shared" si="35"/>
        <v>447.45102652317144</v>
      </c>
      <c r="J261" s="362">
        <v>100.971535</v>
      </c>
      <c r="K261" s="360">
        <f t="shared" si="36"/>
        <v>695.84082750390871</v>
      </c>
      <c r="L261" s="901">
        <v>325.62429800000001</v>
      </c>
      <c r="M261" s="901">
        <f t="shared" si="37"/>
        <v>428.3228248171194</v>
      </c>
      <c r="N261" s="381">
        <v>132.112976</v>
      </c>
      <c r="O261" s="412">
        <f t="shared" si="38"/>
        <v>600.91338049896012</v>
      </c>
      <c r="P261" s="905">
        <v>38.943539000000001</v>
      </c>
      <c r="Q261" s="904">
        <f t="shared" si="39"/>
        <v>885.91560862376627</v>
      </c>
      <c r="R261" s="906">
        <v>100.50857499999999</v>
      </c>
      <c r="S261" s="916">
        <f t="shared" si="40"/>
        <v>480.06298939858203</v>
      </c>
      <c r="T261" s="409">
        <v>34.124316999999998</v>
      </c>
      <c r="U261" s="376">
        <f t="shared" si="41"/>
        <v>615.8018920700091</v>
      </c>
      <c r="V261" s="910">
        <v>18.842093999999999</v>
      </c>
      <c r="W261" s="909">
        <f t="shared" si="42"/>
        <v>272.94218093070469</v>
      </c>
      <c r="X261" s="914">
        <v>32.230324000000003</v>
      </c>
      <c r="Y261" s="912">
        <f t="shared" si="43"/>
        <v>665.35298447965715</v>
      </c>
    </row>
    <row r="262" spans="2:25">
      <c r="B262" s="369">
        <v>257</v>
      </c>
      <c r="C262" s="370">
        <v>44348</v>
      </c>
      <c r="D262" s="354">
        <v>10.055681999999999</v>
      </c>
      <c r="E262" s="371">
        <f t="shared" si="33"/>
        <v>272.85273626548951</v>
      </c>
      <c r="F262" s="362">
        <v>321.249054</v>
      </c>
      <c r="G262" s="372">
        <f t="shared" si="34"/>
        <v>507.34375175942199</v>
      </c>
      <c r="H262" s="362">
        <v>404.38382000000001</v>
      </c>
      <c r="I262" s="359">
        <f t="shared" si="35"/>
        <v>455.99426299278758</v>
      </c>
      <c r="J262" s="362">
        <v>102.183487</v>
      </c>
      <c r="K262" s="360">
        <f t="shared" si="36"/>
        <v>704.19294062742426</v>
      </c>
      <c r="L262" s="901">
        <v>345.61437999999998</v>
      </c>
      <c r="M262" s="901">
        <f t="shared" si="37"/>
        <v>454.61757137981556</v>
      </c>
      <c r="N262" s="381">
        <v>136.37034600000001</v>
      </c>
      <c r="O262" s="412">
        <f t="shared" si="38"/>
        <v>620.27794767618332</v>
      </c>
      <c r="P262" s="905">
        <v>38.435733999999997</v>
      </c>
      <c r="Q262" s="904">
        <f t="shared" si="39"/>
        <v>874.36369559302727</v>
      </c>
      <c r="R262" s="906">
        <v>102.763542</v>
      </c>
      <c r="S262" s="916">
        <f t="shared" si="40"/>
        <v>490.83347538960476</v>
      </c>
      <c r="T262" s="409">
        <v>34.012946999999997</v>
      </c>
      <c r="U262" s="376">
        <f t="shared" si="41"/>
        <v>613.79212710621994</v>
      </c>
      <c r="V262" s="910">
        <v>18.612423</v>
      </c>
      <c r="W262" s="909">
        <f t="shared" si="42"/>
        <v>269.61522036907417</v>
      </c>
      <c r="X262" s="914">
        <v>32.591251</v>
      </c>
      <c r="Y262" s="912">
        <f t="shared" si="43"/>
        <v>672.80385145292382</v>
      </c>
    </row>
    <row r="263" spans="2:25">
      <c r="B263" s="369">
        <v>258</v>
      </c>
      <c r="C263" s="370">
        <v>44378</v>
      </c>
      <c r="D263" s="354">
        <v>10.177670000000001</v>
      </c>
      <c r="E263" s="371">
        <f t="shared" ref="E263:E310" si="44">(D263/$D$5)*100</f>
        <v>276.16278123226101</v>
      </c>
      <c r="F263" s="362">
        <v>325.94220000000001</v>
      </c>
      <c r="G263" s="372">
        <f t="shared" ref="G263:G310" si="45">(F263/$F$5)*100</f>
        <v>514.75556595637443</v>
      </c>
      <c r="H263" s="362">
        <v>415.611176</v>
      </c>
      <c r="I263" s="359">
        <f t="shared" ref="I263:I310" si="46">(H263/$H$5)*100</f>
        <v>468.65453689933912</v>
      </c>
      <c r="J263" s="362">
        <v>100.92681899999999</v>
      </c>
      <c r="K263" s="360">
        <f t="shared" ref="K263:K310" si="47">(J263/$J$5)*100</f>
        <v>695.53266918540157</v>
      </c>
      <c r="L263" s="901">
        <v>355.91455100000002</v>
      </c>
      <c r="M263" s="901">
        <f t="shared" ref="M263:M310" si="48">(L263/$L$5)*100</f>
        <v>468.16630949892055</v>
      </c>
      <c r="N263" s="381">
        <v>135.01873800000001</v>
      </c>
      <c r="O263" s="412">
        <f t="shared" ref="O263:O310" si="49">(N263/$N$5)*100</f>
        <v>614.13018417118565</v>
      </c>
      <c r="P263" s="905">
        <v>37.938457</v>
      </c>
      <c r="Q263" s="904">
        <f t="shared" ref="Q263:Q310" si="50">(P263/$P$5)*100</f>
        <v>863.05128107133737</v>
      </c>
      <c r="R263" s="906">
        <v>104.80604599999999</v>
      </c>
      <c r="S263" s="916">
        <f t="shared" ref="S263:S310" si="51">(R263/$R$5)*100</f>
        <v>500.58916614632432</v>
      </c>
      <c r="T263" s="409">
        <v>34.712811000000002</v>
      </c>
      <c r="U263" s="376">
        <f t="shared" ref="U263:U310" si="52">(T263/$T$5)*100</f>
        <v>626.42175938257253</v>
      </c>
      <c r="V263" s="910">
        <v>18.513262000000001</v>
      </c>
      <c r="W263" s="909">
        <f t="shared" ref="W263:W310" si="53">(V263/$V$5)*100</f>
        <v>268.17879724098293</v>
      </c>
      <c r="X263" s="914">
        <v>32.660366000000003</v>
      </c>
      <c r="Y263" s="912">
        <f t="shared" ref="Y263:Y310" si="54">(X263/$X$5)*100</f>
        <v>674.23064044587079</v>
      </c>
    </row>
    <row r="264" spans="2:25">
      <c r="B264" s="369">
        <v>259</v>
      </c>
      <c r="C264" s="370">
        <v>44409</v>
      </c>
      <c r="D264" s="354">
        <v>10.157189000000001</v>
      </c>
      <c r="E264" s="371">
        <f t="shared" si="44"/>
        <v>275.60704598810219</v>
      </c>
      <c r="F264" s="362">
        <v>330.27856400000002</v>
      </c>
      <c r="G264" s="372">
        <f t="shared" si="45"/>
        <v>521.6039197596341</v>
      </c>
      <c r="H264" s="362">
        <v>427.97979700000002</v>
      </c>
      <c r="I264" s="359">
        <f t="shared" si="46"/>
        <v>482.60173245511612</v>
      </c>
      <c r="J264" s="362">
        <v>102.91005699999999</v>
      </c>
      <c r="K264" s="360">
        <f t="shared" si="47"/>
        <v>709.20006535856271</v>
      </c>
      <c r="L264" s="901">
        <v>370.92947400000003</v>
      </c>
      <c r="M264" s="901">
        <f t="shared" si="48"/>
        <v>487.91678350615058</v>
      </c>
      <c r="N264" s="381">
        <v>137.72998000000001</v>
      </c>
      <c r="O264" s="412">
        <f t="shared" si="49"/>
        <v>626.46221729086005</v>
      </c>
      <c r="P264" s="905">
        <v>38.716681999999999</v>
      </c>
      <c r="Q264" s="904">
        <f t="shared" si="50"/>
        <v>880.75490257633783</v>
      </c>
      <c r="R264" s="906">
        <v>107.798889</v>
      </c>
      <c r="S264" s="916">
        <f t="shared" si="51"/>
        <v>514.88399778014889</v>
      </c>
      <c r="T264" s="409">
        <v>35.399742000000003</v>
      </c>
      <c r="U264" s="376">
        <f t="shared" si="52"/>
        <v>638.81800483772827</v>
      </c>
      <c r="V264" s="910">
        <v>18.833680999999999</v>
      </c>
      <c r="W264" s="909">
        <f t="shared" si="53"/>
        <v>272.82031217407024</v>
      </c>
      <c r="X264" s="914">
        <v>33.243996000000003</v>
      </c>
      <c r="Y264" s="912">
        <f t="shared" si="54"/>
        <v>686.27892026868187</v>
      </c>
    </row>
    <row r="265" spans="2:25">
      <c r="B265" s="369">
        <v>260</v>
      </c>
      <c r="C265" s="370">
        <v>44440</v>
      </c>
      <c r="D265" s="354">
        <v>10.065185</v>
      </c>
      <c r="E265" s="371">
        <f t="shared" si="44"/>
        <v>273.11059242608917</v>
      </c>
      <c r="F265" s="362">
        <v>316.24548299999998</v>
      </c>
      <c r="G265" s="372">
        <f t="shared" si="45"/>
        <v>499.44168807479355</v>
      </c>
      <c r="H265" s="362">
        <v>406.73043799999999</v>
      </c>
      <c r="I265" s="359">
        <f t="shared" si="46"/>
        <v>458.64037367405962</v>
      </c>
      <c r="J265" s="362">
        <v>99.465491999999998</v>
      </c>
      <c r="K265" s="360">
        <f t="shared" si="47"/>
        <v>685.46199937797724</v>
      </c>
      <c r="L265" s="901">
        <v>349.46157799999997</v>
      </c>
      <c r="M265" s="901">
        <f t="shared" si="48"/>
        <v>459.67813573300396</v>
      </c>
      <c r="N265" s="381">
        <v>132.030655</v>
      </c>
      <c r="O265" s="412">
        <f t="shared" si="49"/>
        <v>600.53894498252725</v>
      </c>
      <c r="P265" s="905">
        <v>37.586402999999997</v>
      </c>
      <c r="Q265" s="904">
        <f t="shared" si="50"/>
        <v>855.04250370576619</v>
      </c>
      <c r="R265" s="906">
        <v>102.668312</v>
      </c>
      <c r="S265" s="916">
        <f t="shared" si="51"/>
        <v>490.37862466188898</v>
      </c>
      <c r="T265" s="409">
        <v>34.152805000000001</v>
      </c>
      <c r="U265" s="376">
        <f t="shared" si="52"/>
        <v>616.31598189930276</v>
      </c>
      <c r="V265" s="910">
        <v>18.094937999999999</v>
      </c>
      <c r="W265" s="909">
        <f t="shared" si="53"/>
        <v>262.11905330298657</v>
      </c>
      <c r="X265" s="914">
        <v>31.892427000000001</v>
      </c>
      <c r="Y265" s="912">
        <f t="shared" si="54"/>
        <v>658.3775418065793</v>
      </c>
    </row>
    <row r="266" spans="2:25">
      <c r="B266" s="369">
        <v>261</v>
      </c>
      <c r="C266" s="370">
        <v>44470</v>
      </c>
      <c r="D266" s="354">
        <v>10.061610999999999</v>
      </c>
      <c r="E266" s="371">
        <f t="shared" si="44"/>
        <v>273.01361484869432</v>
      </c>
      <c r="F266" s="362">
        <v>335.595551</v>
      </c>
      <c r="G266" s="372">
        <f t="shared" si="45"/>
        <v>530.00095657281042</v>
      </c>
      <c r="H266" s="362">
        <v>436.662598</v>
      </c>
      <c r="I266" s="359">
        <f t="shared" si="46"/>
        <v>492.39269650186765</v>
      </c>
      <c r="J266" s="362">
        <v>104.586899</v>
      </c>
      <c r="K266" s="360">
        <f t="shared" si="47"/>
        <v>720.75594717093009</v>
      </c>
      <c r="L266" s="901">
        <v>377.36108400000001</v>
      </c>
      <c r="M266" s="901">
        <f t="shared" si="48"/>
        <v>496.37685660340463</v>
      </c>
      <c r="N266" s="381">
        <v>139.40316799999999</v>
      </c>
      <c r="O266" s="412">
        <f t="shared" si="49"/>
        <v>634.07268136283949</v>
      </c>
      <c r="P266" s="905">
        <v>39.424014999999997</v>
      </c>
      <c r="Q266" s="904">
        <f t="shared" si="50"/>
        <v>896.84582192485095</v>
      </c>
      <c r="R266" s="906">
        <v>109.872536</v>
      </c>
      <c r="S266" s="916">
        <f t="shared" si="51"/>
        <v>524.78843805081624</v>
      </c>
      <c r="T266" s="409">
        <v>36.198684999999998</v>
      </c>
      <c r="U266" s="376">
        <f t="shared" si="52"/>
        <v>653.23560068458676</v>
      </c>
      <c r="V266" s="910">
        <v>18.662621000000001</v>
      </c>
      <c r="W266" s="909">
        <f t="shared" si="53"/>
        <v>270.34237689415892</v>
      </c>
      <c r="X266" s="914">
        <v>33.604927000000004</v>
      </c>
      <c r="Y266" s="912">
        <f t="shared" si="54"/>
        <v>693.72986981672943</v>
      </c>
    </row>
    <row r="267" spans="2:25">
      <c r="B267" s="369">
        <v>262</v>
      </c>
      <c r="C267" s="370">
        <v>44501</v>
      </c>
      <c r="D267" s="354">
        <v>10.094761999999999</v>
      </c>
      <c r="E267" s="371">
        <f t="shared" si="44"/>
        <v>273.9131402175293</v>
      </c>
      <c r="F267" s="362">
        <v>323.21621699999997</v>
      </c>
      <c r="G267" s="372">
        <f t="shared" si="45"/>
        <v>510.45046240748604</v>
      </c>
      <c r="H267" s="362">
        <v>433.15405299999998</v>
      </c>
      <c r="I267" s="359">
        <f t="shared" si="46"/>
        <v>488.43636513467288</v>
      </c>
      <c r="J267" s="362">
        <v>100.049995</v>
      </c>
      <c r="K267" s="360">
        <f t="shared" si="47"/>
        <v>689.49007571848756</v>
      </c>
      <c r="L267" s="901">
        <v>384.89642300000003</v>
      </c>
      <c r="M267" s="901">
        <f t="shared" si="48"/>
        <v>506.28876338142589</v>
      </c>
      <c r="N267" s="381">
        <v>132.414368</v>
      </c>
      <c r="O267" s="412">
        <f t="shared" si="49"/>
        <v>602.28425632856329</v>
      </c>
      <c r="P267" s="905">
        <v>38.243153</v>
      </c>
      <c r="Q267" s="904">
        <f t="shared" si="50"/>
        <v>869.98272462312207</v>
      </c>
      <c r="R267" s="906">
        <v>108.23365800000001</v>
      </c>
      <c r="S267" s="916">
        <f t="shared" si="51"/>
        <v>516.96060174988816</v>
      </c>
      <c r="T267" s="409">
        <v>35.295208000000002</v>
      </c>
      <c r="U267" s="376">
        <f t="shared" si="52"/>
        <v>636.93160122163101</v>
      </c>
      <c r="V267" s="910">
        <v>17.839535000000001</v>
      </c>
      <c r="W267" s="909">
        <f t="shared" si="53"/>
        <v>258.41934498838822</v>
      </c>
      <c r="X267" s="914">
        <v>32.099769999999999</v>
      </c>
      <c r="Y267" s="912">
        <f t="shared" si="54"/>
        <v>662.65786749802953</v>
      </c>
    </row>
    <row r="268" spans="2:25">
      <c r="B268" s="369">
        <v>263</v>
      </c>
      <c r="C268" s="370">
        <v>44531</v>
      </c>
      <c r="D268" s="354">
        <v>10.038299</v>
      </c>
      <c r="E268" s="371">
        <f t="shared" si="44"/>
        <v>272.38106272663828</v>
      </c>
      <c r="F268" s="362">
        <v>341.14343300000002</v>
      </c>
      <c r="G268" s="372">
        <f t="shared" si="45"/>
        <v>538.76264235258736</v>
      </c>
      <c r="H268" s="362">
        <v>451.59994499999999</v>
      </c>
      <c r="I268" s="359">
        <f t="shared" si="46"/>
        <v>509.23645779857958</v>
      </c>
      <c r="J268" s="362">
        <v>103.055565</v>
      </c>
      <c r="K268" s="360">
        <f t="shared" si="47"/>
        <v>710.20282724713309</v>
      </c>
      <c r="L268" s="901">
        <v>388.83514400000001</v>
      </c>
      <c r="M268" s="901">
        <f t="shared" si="48"/>
        <v>511.46971613970715</v>
      </c>
      <c r="N268" s="381">
        <v>132.596024</v>
      </c>
      <c r="O268" s="412">
        <f t="shared" si="49"/>
        <v>603.11051521964998</v>
      </c>
      <c r="P268" s="905">
        <v>39.861023000000003</v>
      </c>
      <c r="Q268" s="904">
        <f t="shared" si="50"/>
        <v>906.78719392736616</v>
      </c>
      <c r="R268" s="906">
        <v>111.987854</v>
      </c>
      <c r="S268" s="916">
        <f t="shared" si="51"/>
        <v>534.89191312852608</v>
      </c>
      <c r="T268" s="409">
        <v>34.458931</v>
      </c>
      <c r="U268" s="376">
        <f t="shared" si="52"/>
        <v>621.84028206366429</v>
      </c>
      <c r="V268" s="910">
        <v>18.295805000000001</v>
      </c>
      <c r="W268" s="909">
        <f t="shared" si="53"/>
        <v>265.02876583584032</v>
      </c>
      <c r="X268" s="914">
        <v>29.542542000000001</v>
      </c>
      <c r="Y268" s="912">
        <f t="shared" si="54"/>
        <v>609.8672321387653</v>
      </c>
    </row>
    <row r="269" spans="2:25">
      <c r="B269" s="369">
        <v>264</v>
      </c>
      <c r="C269" s="370">
        <v>44562</v>
      </c>
      <c r="D269" s="354">
        <v>9.8349080000000004</v>
      </c>
      <c r="E269" s="371">
        <f t="shared" si="44"/>
        <v>266.86221369364637</v>
      </c>
      <c r="F269" s="362">
        <v>330.25878899999998</v>
      </c>
      <c r="G269" s="372">
        <f t="shared" si="45"/>
        <v>521.57268940248252</v>
      </c>
      <c r="H269" s="362">
        <v>429.28482100000002</v>
      </c>
      <c r="I269" s="359">
        <f t="shared" si="46"/>
        <v>484.07331323465348</v>
      </c>
      <c r="J269" s="362">
        <v>95.330321999999995</v>
      </c>
      <c r="K269" s="360">
        <f t="shared" si="47"/>
        <v>656.9646598587816</v>
      </c>
      <c r="L269" s="901">
        <v>355.27682499999997</v>
      </c>
      <c r="M269" s="901">
        <f t="shared" si="48"/>
        <v>467.32745133183329</v>
      </c>
      <c r="N269" s="381">
        <v>119.71167</v>
      </c>
      <c r="O269" s="412">
        <f t="shared" si="49"/>
        <v>544.50627397021128</v>
      </c>
      <c r="P269" s="905">
        <v>38.330143</v>
      </c>
      <c r="Q269" s="904">
        <f t="shared" si="50"/>
        <v>871.96163565106383</v>
      </c>
      <c r="R269" s="906">
        <v>105.57302900000001</v>
      </c>
      <c r="S269" s="916">
        <f t="shared" si="51"/>
        <v>504.25253667762382</v>
      </c>
      <c r="T269" s="409">
        <v>35.989128000000001</v>
      </c>
      <c r="U269" s="376">
        <f t="shared" si="52"/>
        <v>649.45396903767323</v>
      </c>
      <c r="V269" s="910">
        <v>18.039929999999998</v>
      </c>
      <c r="W269" s="909">
        <f t="shared" si="53"/>
        <v>261.32222023928165</v>
      </c>
      <c r="X269" s="914">
        <v>30.635408000000002</v>
      </c>
      <c r="Y269" s="912">
        <f t="shared" si="54"/>
        <v>632.42802472454093</v>
      </c>
    </row>
    <row r="270" spans="2:25">
      <c r="B270" s="369">
        <v>265</v>
      </c>
      <c r="C270" s="370">
        <v>44593</v>
      </c>
      <c r="D270" s="354">
        <v>9.7240439999999992</v>
      </c>
      <c r="E270" s="371">
        <f t="shared" si="44"/>
        <v>263.8540094014524</v>
      </c>
      <c r="F270" s="362">
        <v>319.45230099999998</v>
      </c>
      <c r="G270" s="372">
        <f t="shared" si="45"/>
        <v>504.50616703612195</v>
      </c>
      <c r="H270" s="362">
        <v>416.61364700000001</v>
      </c>
      <c r="I270" s="359">
        <f t="shared" si="46"/>
        <v>469.78495063551844</v>
      </c>
      <c r="J270" s="362">
        <v>96.142516999999998</v>
      </c>
      <c r="K270" s="360">
        <f t="shared" si="47"/>
        <v>662.56186545632488</v>
      </c>
      <c r="L270" s="901">
        <v>339.37475599999999</v>
      </c>
      <c r="M270" s="901">
        <f t="shared" si="48"/>
        <v>446.41003467603832</v>
      </c>
      <c r="N270" s="381">
        <v>119.702072</v>
      </c>
      <c r="O270" s="412">
        <f t="shared" si="49"/>
        <v>544.46261764817052</v>
      </c>
      <c r="P270" s="905">
        <v>38.985207000000003</v>
      </c>
      <c r="Q270" s="904">
        <f t="shared" si="50"/>
        <v>886.86350222891951</v>
      </c>
      <c r="R270" s="906">
        <v>102.87706</v>
      </c>
      <c r="S270" s="916">
        <f t="shared" si="51"/>
        <v>491.37567579818233</v>
      </c>
      <c r="T270" s="409">
        <v>35.170459999999999</v>
      </c>
      <c r="U270" s="376">
        <f t="shared" si="52"/>
        <v>634.68041903879202</v>
      </c>
      <c r="V270" s="910">
        <v>17.504272</v>
      </c>
      <c r="W270" s="909">
        <f t="shared" si="53"/>
        <v>253.56280333195812</v>
      </c>
      <c r="X270" s="914">
        <v>29.551651</v>
      </c>
      <c r="Y270" s="912">
        <f t="shared" si="54"/>
        <v>610.05527555823642</v>
      </c>
    </row>
    <row r="271" spans="2:25">
      <c r="B271" s="369">
        <v>266</v>
      </c>
      <c r="C271" s="370">
        <v>44621</v>
      </c>
      <c r="D271" s="354">
        <v>9.4407490000000003</v>
      </c>
      <c r="E271" s="371">
        <f t="shared" si="44"/>
        <v>256.16703044564105</v>
      </c>
      <c r="F271" s="362">
        <v>326.997253</v>
      </c>
      <c r="G271" s="372">
        <f t="shared" si="45"/>
        <v>516.42179513482677</v>
      </c>
      <c r="H271" s="362">
        <v>430.935608</v>
      </c>
      <c r="I271" s="359">
        <f t="shared" si="46"/>
        <v>485.93478583616132</v>
      </c>
      <c r="J271" s="362">
        <v>97.327331999999998</v>
      </c>
      <c r="K271" s="360">
        <f t="shared" si="47"/>
        <v>670.72696515535438</v>
      </c>
      <c r="L271" s="901">
        <v>354.77767899999998</v>
      </c>
      <c r="M271" s="901">
        <f t="shared" si="48"/>
        <v>466.67087985965105</v>
      </c>
      <c r="N271" s="381">
        <v>120.614136</v>
      </c>
      <c r="O271" s="412">
        <f t="shared" si="49"/>
        <v>548.61112355626085</v>
      </c>
      <c r="P271" s="905">
        <v>39.490535999999999</v>
      </c>
      <c r="Q271" s="904">
        <f t="shared" si="50"/>
        <v>898.35908943249228</v>
      </c>
      <c r="R271" s="906">
        <v>105.90763099999999</v>
      </c>
      <c r="S271" s="916">
        <f t="shared" si="51"/>
        <v>505.85070913583189</v>
      </c>
      <c r="T271" s="409">
        <v>35.635983000000003</v>
      </c>
      <c r="U271" s="376">
        <f t="shared" si="52"/>
        <v>643.08117162241467</v>
      </c>
      <c r="V271" s="910">
        <v>17.404404</v>
      </c>
      <c r="W271" s="909">
        <f t="shared" si="53"/>
        <v>252.11613876669338</v>
      </c>
      <c r="X271" s="914">
        <v>29.824722000000001</v>
      </c>
      <c r="Y271" s="912">
        <f t="shared" si="54"/>
        <v>615.6924700470305</v>
      </c>
    </row>
    <row r="272" spans="2:25">
      <c r="B272" s="369">
        <v>267</v>
      </c>
      <c r="C272" s="370">
        <v>44652</v>
      </c>
      <c r="D272" s="354">
        <v>9.0842569999999991</v>
      </c>
      <c r="E272" s="371">
        <f t="shared" si="44"/>
        <v>246.4939105461894</v>
      </c>
      <c r="F272" s="362">
        <v>311.53359999999998</v>
      </c>
      <c r="G272" s="372">
        <f t="shared" si="45"/>
        <v>492.00028281832402</v>
      </c>
      <c r="H272" s="362">
        <v>394.33395400000001</v>
      </c>
      <c r="I272" s="359">
        <f t="shared" si="46"/>
        <v>444.66175903690169</v>
      </c>
      <c r="J272" s="362">
        <v>89.509559999999993</v>
      </c>
      <c r="K272" s="360">
        <f t="shared" si="47"/>
        <v>616.85113829269562</v>
      </c>
      <c r="L272" s="901">
        <v>306.92202800000001</v>
      </c>
      <c r="M272" s="901">
        <f t="shared" si="48"/>
        <v>403.72205280442256</v>
      </c>
      <c r="N272" s="381">
        <v>107.955399</v>
      </c>
      <c r="O272" s="412">
        <f t="shared" si="49"/>
        <v>491.03309697757521</v>
      </c>
      <c r="P272" s="905">
        <v>37.094180999999999</v>
      </c>
      <c r="Q272" s="904">
        <f t="shared" si="50"/>
        <v>843.84508395642081</v>
      </c>
      <c r="R272" s="906">
        <v>96.619392000000005</v>
      </c>
      <c r="S272" s="916">
        <f t="shared" si="51"/>
        <v>461.48693439732324</v>
      </c>
      <c r="T272" s="409">
        <v>33.171962999999998</v>
      </c>
      <c r="U272" s="376">
        <f t="shared" si="52"/>
        <v>598.61586618939032</v>
      </c>
      <c r="V272" s="910">
        <v>16.338083000000001</v>
      </c>
      <c r="W272" s="909">
        <f t="shared" si="53"/>
        <v>236.66966135753654</v>
      </c>
      <c r="X272" s="914">
        <v>27.196394000000002</v>
      </c>
      <c r="Y272" s="912">
        <f t="shared" si="54"/>
        <v>561.43406795987028</v>
      </c>
    </row>
    <row r="273" spans="2:25">
      <c r="B273" s="369">
        <v>268</v>
      </c>
      <c r="C273" s="370">
        <v>44682</v>
      </c>
      <c r="D273" s="354">
        <v>9.1367340000000006</v>
      </c>
      <c r="E273" s="371">
        <f t="shared" si="44"/>
        <v>247.91783117544207</v>
      </c>
      <c r="F273" s="362">
        <v>312.12930299999999</v>
      </c>
      <c r="G273" s="372">
        <f t="shared" si="45"/>
        <v>492.94106751851598</v>
      </c>
      <c r="H273" s="362">
        <v>395.224152</v>
      </c>
      <c r="I273" s="359">
        <f t="shared" si="46"/>
        <v>445.66557066548665</v>
      </c>
      <c r="J273" s="362">
        <v>89.480819999999994</v>
      </c>
      <c r="K273" s="360">
        <f t="shared" si="47"/>
        <v>616.65307786524477</v>
      </c>
      <c r="L273" s="901">
        <v>302.05242900000002</v>
      </c>
      <c r="M273" s="901">
        <f t="shared" si="48"/>
        <v>397.31663277828369</v>
      </c>
      <c r="N273" s="381">
        <v>105.543381</v>
      </c>
      <c r="O273" s="412">
        <f t="shared" si="49"/>
        <v>480.06207858037897</v>
      </c>
      <c r="P273" s="905">
        <v>37.779536999999998</v>
      </c>
      <c r="Q273" s="904">
        <f t="shared" si="50"/>
        <v>859.43605471703779</v>
      </c>
      <c r="R273" s="906">
        <v>96.360550000000003</v>
      </c>
      <c r="S273" s="916">
        <f t="shared" si="51"/>
        <v>460.25061735370878</v>
      </c>
      <c r="T273" s="409">
        <v>33.806018999999999</v>
      </c>
      <c r="U273" s="376">
        <f t="shared" si="52"/>
        <v>610.05793796707133</v>
      </c>
      <c r="V273" s="910">
        <v>16.565376000000001</v>
      </c>
      <c r="W273" s="909">
        <f t="shared" si="53"/>
        <v>239.96217476556234</v>
      </c>
      <c r="X273" s="914">
        <v>27.384129000000001</v>
      </c>
      <c r="Y273" s="912">
        <f t="shared" si="54"/>
        <v>565.30961207606629</v>
      </c>
    </row>
    <row r="274" spans="2:25">
      <c r="B274" s="369">
        <v>269</v>
      </c>
      <c r="C274" s="370">
        <v>44713</v>
      </c>
      <c r="D274" s="354">
        <v>8.9986119999999996</v>
      </c>
      <c r="E274" s="371">
        <f t="shared" si="44"/>
        <v>244.17000326695586</v>
      </c>
      <c r="F274" s="362">
        <v>291.66787699999998</v>
      </c>
      <c r="G274" s="372">
        <f t="shared" si="45"/>
        <v>460.6266482107232</v>
      </c>
      <c r="H274" s="362">
        <v>361.07409699999999</v>
      </c>
      <c r="I274" s="359">
        <f t="shared" si="46"/>
        <v>407.15703399631889</v>
      </c>
      <c r="J274" s="362">
        <v>80.822952000000001</v>
      </c>
      <c r="K274" s="360">
        <f t="shared" si="47"/>
        <v>556.98776690865088</v>
      </c>
      <c r="L274" s="901">
        <v>274.61807299999998</v>
      </c>
      <c r="M274" s="901">
        <f t="shared" si="48"/>
        <v>361.22976539420875</v>
      </c>
      <c r="N274" s="381">
        <v>95.587715000000003</v>
      </c>
      <c r="O274" s="412">
        <f t="shared" si="49"/>
        <v>434.77891948192251</v>
      </c>
      <c r="P274" s="905">
        <v>33.733074000000002</v>
      </c>
      <c r="Q274" s="904">
        <f t="shared" si="50"/>
        <v>767.38420674763404</v>
      </c>
      <c r="R274" s="906">
        <v>87.962196000000006</v>
      </c>
      <c r="S274" s="916">
        <f t="shared" si="51"/>
        <v>420.13723471677918</v>
      </c>
      <c r="T274" s="409">
        <v>30.459135</v>
      </c>
      <c r="U274" s="376">
        <f t="shared" si="52"/>
        <v>549.66061192714392</v>
      </c>
      <c r="V274" s="910">
        <v>15.01976</v>
      </c>
      <c r="W274" s="909">
        <f t="shared" si="53"/>
        <v>217.57274172688881</v>
      </c>
      <c r="X274" s="914">
        <v>25.267814999999999</v>
      </c>
      <c r="Y274" s="912">
        <f t="shared" si="54"/>
        <v>521.62107093710392</v>
      </c>
    </row>
    <row r="275" spans="2:25">
      <c r="B275" s="369">
        <v>270</v>
      </c>
      <c r="C275" s="370">
        <v>44743</v>
      </c>
      <c r="D275" s="354">
        <v>9.2070260000000008</v>
      </c>
      <c r="E275" s="371">
        <f t="shared" si="44"/>
        <v>249.8251473114907</v>
      </c>
      <c r="F275" s="362">
        <v>312.13455199999999</v>
      </c>
      <c r="G275" s="372">
        <f t="shared" si="45"/>
        <v>492.94935718449267</v>
      </c>
      <c r="H275" s="362">
        <v>396.02777099999997</v>
      </c>
      <c r="I275" s="359">
        <f t="shared" si="46"/>
        <v>446.57175344409535</v>
      </c>
      <c r="J275" s="362">
        <v>89.626830999999996</v>
      </c>
      <c r="K275" s="360">
        <f t="shared" si="47"/>
        <v>617.65930615586831</v>
      </c>
      <c r="L275" s="901">
        <v>309.681488</v>
      </c>
      <c r="M275" s="901">
        <f t="shared" si="48"/>
        <v>407.35181787241464</v>
      </c>
      <c r="N275" s="381">
        <v>105.61983499999999</v>
      </c>
      <c r="O275" s="412">
        <f t="shared" si="49"/>
        <v>480.40982815792745</v>
      </c>
      <c r="P275" s="905">
        <v>37.192233999999999</v>
      </c>
      <c r="Q275" s="904">
        <f t="shared" si="50"/>
        <v>846.0756640578436</v>
      </c>
      <c r="R275" s="906">
        <v>96.580878999999996</v>
      </c>
      <c r="S275" s="916">
        <f t="shared" si="51"/>
        <v>461.30298326767382</v>
      </c>
      <c r="T275" s="409">
        <v>33.184916999999999</v>
      </c>
      <c r="U275" s="376">
        <f t="shared" si="52"/>
        <v>598.84963197318234</v>
      </c>
      <c r="V275" s="910">
        <v>15.740591999999999</v>
      </c>
      <c r="W275" s="909">
        <f t="shared" si="53"/>
        <v>228.01454602765509</v>
      </c>
      <c r="X275" s="914">
        <v>26.692913000000001</v>
      </c>
      <c r="Y275" s="912">
        <f t="shared" si="54"/>
        <v>551.0403596627151</v>
      </c>
    </row>
    <row r="276" spans="2:25">
      <c r="B276" s="369">
        <v>271</v>
      </c>
      <c r="C276" s="370">
        <v>44774</v>
      </c>
      <c r="D276" s="354">
        <v>8.9509120000000006</v>
      </c>
      <c r="E276" s="371">
        <f t="shared" si="44"/>
        <v>242.87570263972208</v>
      </c>
      <c r="F276" s="362">
        <v>299.90405299999998</v>
      </c>
      <c r="G276" s="372">
        <f t="shared" si="45"/>
        <v>473.63391587411962</v>
      </c>
      <c r="H276" s="362">
        <v>379.86910999999998</v>
      </c>
      <c r="I276" s="359">
        <f t="shared" si="46"/>
        <v>428.35080505490089</v>
      </c>
      <c r="J276" s="362">
        <v>87.282882999999998</v>
      </c>
      <c r="K276" s="360">
        <f t="shared" si="47"/>
        <v>601.50609311472624</v>
      </c>
      <c r="L276" s="901">
        <v>293.78814699999998</v>
      </c>
      <c r="M276" s="901">
        <f t="shared" si="48"/>
        <v>386.44588193730903</v>
      </c>
      <c r="N276" s="381">
        <v>103.415024</v>
      </c>
      <c r="O276" s="412">
        <f t="shared" si="49"/>
        <v>470.38128689358348</v>
      </c>
      <c r="P276" s="905">
        <v>36.173786</v>
      </c>
      <c r="Q276" s="904">
        <f t="shared" si="50"/>
        <v>822.90727713307911</v>
      </c>
      <c r="R276" s="906">
        <v>92.962822000000003</v>
      </c>
      <c r="S276" s="916">
        <f t="shared" si="51"/>
        <v>444.021917853758</v>
      </c>
      <c r="T276" s="409">
        <v>31.980098999999999</v>
      </c>
      <c r="U276" s="376">
        <f t="shared" si="52"/>
        <v>577.1076816800819</v>
      </c>
      <c r="V276" s="910">
        <v>15.096990999999999</v>
      </c>
      <c r="W276" s="909">
        <f t="shared" si="53"/>
        <v>218.69149198763262</v>
      </c>
      <c r="X276" s="914">
        <v>25.711555000000001</v>
      </c>
      <c r="Y276" s="912">
        <f t="shared" si="54"/>
        <v>530.78150424000853</v>
      </c>
    </row>
    <row r="277" spans="2:25">
      <c r="B277" s="369">
        <v>272</v>
      </c>
      <c r="C277" s="370">
        <v>44805</v>
      </c>
      <c r="D277" s="354">
        <v>8.5763649999999991</v>
      </c>
      <c r="E277" s="371">
        <f t="shared" si="44"/>
        <v>232.71267502906068</v>
      </c>
      <c r="F277" s="362">
        <v>273.49511699999999</v>
      </c>
      <c r="G277" s="372">
        <f t="shared" si="45"/>
        <v>431.9266843558147</v>
      </c>
      <c r="H277" s="362">
        <v>343.341339</v>
      </c>
      <c r="I277" s="359">
        <f t="shared" si="46"/>
        <v>387.16109074854137</v>
      </c>
      <c r="J277" s="362">
        <v>78.656418000000002</v>
      </c>
      <c r="K277" s="360">
        <f t="shared" si="47"/>
        <v>542.05719453124425</v>
      </c>
      <c r="L277" s="901">
        <v>262.36447099999998</v>
      </c>
      <c r="M277" s="901">
        <f t="shared" si="48"/>
        <v>345.1115043950719</v>
      </c>
      <c r="N277" s="381">
        <v>92.833770999999999</v>
      </c>
      <c r="O277" s="412">
        <f t="shared" si="49"/>
        <v>422.25265712034474</v>
      </c>
      <c r="P277" s="905">
        <v>32.411181999999997</v>
      </c>
      <c r="Q277" s="904">
        <f t="shared" si="50"/>
        <v>737.31285766672761</v>
      </c>
      <c r="R277" s="906">
        <v>84.004279999999994</v>
      </c>
      <c r="S277" s="916">
        <f t="shared" si="51"/>
        <v>401.23288763247825</v>
      </c>
      <c r="T277" s="409">
        <v>28.996372000000001</v>
      </c>
      <c r="U277" s="376">
        <f t="shared" si="52"/>
        <v>523.26382798418604</v>
      </c>
      <c r="V277" s="910">
        <v>13.515575999999999</v>
      </c>
      <c r="W277" s="909">
        <f t="shared" si="53"/>
        <v>195.78348298096222</v>
      </c>
      <c r="X277" s="914">
        <v>23.100292</v>
      </c>
      <c r="Y277" s="912">
        <f t="shared" si="54"/>
        <v>476.87538681123857</v>
      </c>
    </row>
    <row r="278" spans="2:25">
      <c r="B278" s="369">
        <v>273</v>
      </c>
      <c r="C278" s="370">
        <v>44835</v>
      </c>
      <c r="D278" s="354">
        <v>8.4573370000000008</v>
      </c>
      <c r="E278" s="371">
        <f t="shared" si="44"/>
        <v>229.48294725005888</v>
      </c>
      <c r="F278" s="362">
        <v>312.515961</v>
      </c>
      <c r="G278" s="372">
        <f t="shared" si="45"/>
        <v>493.55171062524346</v>
      </c>
      <c r="H278" s="362">
        <v>372.77160600000002</v>
      </c>
      <c r="I278" s="359">
        <f t="shared" si="46"/>
        <v>420.34746529326463</v>
      </c>
      <c r="J278" s="362">
        <v>86.735596000000001</v>
      </c>
      <c r="K278" s="360">
        <f t="shared" si="47"/>
        <v>597.73448917741723</v>
      </c>
      <c r="L278" s="901">
        <v>273.34906000000001</v>
      </c>
      <c r="M278" s="901">
        <f t="shared" si="48"/>
        <v>359.56051885386103</v>
      </c>
      <c r="N278" s="381">
        <v>101.118813</v>
      </c>
      <c r="O278" s="412">
        <f t="shared" si="49"/>
        <v>459.93701445248041</v>
      </c>
      <c r="P278" s="905">
        <v>36.477012999999999</v>
      </c>
      <c r="Q278" s="904">
        <f t="shared" si="50"/>
        <v>829.80530281729227</v>
      </c>
      <c r="R278" s="906">
        <v>91.2089</v>
      </c>
      <c r="S278" s="916">
        <f t="shared" si="51"/>
        <v>435.64459245150306</v>
      </c>
      <c r="T278" s="409">
        <v>31.850725000000001</v>
      </c>
      <c r="U278" s="376">
        <f t="shared" si="52"/>
        <v>574.77301945124771</v>
      </c>
      <c r="V278" s="910">
        <v>14.050297</v>
      </c>
      <c r="W278" s="909">
        <f t="shared" si="53"/>
        <v>203.52932672473335</v>
      </c>
      <c r="X278" s="914">
        <v>24.320588999999998</v>
      </c>
      <c r="Y278" s="912">
        <f t="shared" si="54"/>
        <v>502.06682611856826</v>
      </c>
    </row>
    <row r="279" spans="2:25">
      <c r="B279" s="369">
        <v>274</v>
      </c>
      <c r="C279" s="370">
        <v>44866</v>
      </c>
      <c r="D279" s="354">
        <v>8.7700790000000008</v>
      </c>
      <c r="E279" s="371">
        <f t="shared" si="44"/>
        <v>237.96894655325303</v>
      </c>
      <c r="F279" s="362">
        <v>330.59176600000001</v>
      </c>
      <c r="G279" s="372">
        <f t="shared" si="45"/>
        <v>522.09855492123233</v>
      </c>
      <c r="H279" s="362">
        <v>393.49462899999997</v>
      </c>
      <c r="I279" s="359">
        <f t="shared" si="46"/>
        <v>443.7153131954571</v>
      </c>
      <c r="J279" s="362">
        <v>90.571655000000007</v>
      </c>
      <c r="K279" s="360">
        <f t="shared" si="47"/>
        <v>624.17051858821924</v>
      </c>
      <c r="L279" s="901">
        <v>288.50393700000001</v>
      </c>
      <c r="M279" s="901">
        <f t="shared" si="48"/>
        <v>379.49508690134746</v>
      </c>
      <c r="N279" s="381">
        <v>104.751259</v>
      </c>
      <c r="O279" s="412">
        <f t="shared" si="49"/>
        <v>476.45912659792123</v>
      </c>
      <c r="P279" s="905">
        <v>38.523505999999998</v>
      </c>
      <c r="Q279" s="904">
        <f t="shared" si="50"/>
        <v>876.36039611888668</v>
      </c>
      <c r="R279" s="906">
        <v>95.980903999999995</v>
      </c>
      <c r="S279" s="916">
        <f t="shared" si="51"/>
        <v>458.43729949825996</v>
      </c>
      <c r="T279" s="409">
        <v>33.831798999999997</v>
      </c>
      <c r="U279" s="376">
        <f t="shared" si="52"/>
        <v>610.52315966740787</v>
      </c>
      <c r="V279" s="910">
        <v>15.926748</v>
      </c>
      <c r="W279" s="909">
        <f t="shared" si="53"/>
        <v>230.71115844415911</v>
      </c>
      <c r="X279" s="914">
        <v>26.701447999999999</v>
      </c>
      <c r="Y279" s="912">
        <f t="shared" si="54"/>
        <v>551.21655360114812</v>
      </c>
    </row>
    <row r="280" spans="2:25">
      <c r="B280" s="369">
        <v>275</v>
      </c>
      <c r="C280" s="370">
        <v>44896</v>
      </c>
      <c r="D280" s="354">
        <v>8.715954</v>
      </c>
      <c r="E280" s="371">
        <f t="shared" si="44"/>
        <v>236.50030878702592</v>
      </c>
      <c r="F280" s="362">
        <v>317.08029199999999</v>
      </c>
      <c r="G280" s="372">
        <f t="shared" si="45"/>
        <v>500.760089249175</v>
      </c>
      <c r="H280" s="362">
        <v>369.12313799999998</v>
      </c>
      <c r="I280" s="359">
        <f t="shared" si="46"/>
        <v>416.2333529217243</v>
      </c>
      <c r="J280" s="362">
        <v>84.750091999999995</v>
      </c>
      <c r="K280" s="360">
        <f t="shared" si="47"/>
        <v>584.05147696637846</v>
      </c>
      <c r="L280" s="901">
        <v>261.872162</v>
      </c>
      <c r="M280" s="901">
        <f t="shared" si="48"/>
        <v>344.46392624178901</v>
      </c>
      <c r="N280" s="381">
        <v>97.418746999999996</v>
      </c>
      <c r="O280" s="412">
        <f t="shared" si="49"/>
        <v>443.10733401193636</v>
      </c>
      <c r="P280" s="905">
        <v>36.088554000000002</v>
      </c>
      <c r="Q280" s="904">
        <f t="shared" si="50"/>
        <v>820.96835835237414</v>
      </c>
      <c r="R280" s="906">
        <v>89.924132999999998</v>
      </c>
      <c r="S280" s="916">
        <f t="shared" si="51"/>
        <v>429.50811019911168</v>
      </c>
      <c r="T280" s="409">
        <v>30.152670000000001</v>
      </c>
      <c r="U280" s="376">
        <f t="shared" si="52"/>
        <v>544.13019422374384</v>
      </c>
      <c r="V280" s="910">
        <v>15.399865</v>
      </c>
      <c r="W280" s="909">
        <f t="shared" si="53"/>
        <v>223.07885414107514</v>
      </c>
      <c r="X280" s="914">
        <v>22.818686</v>
      </c>
      <c r="Y280" s="912">
        <f t="shared" si="54"/>
        <v>471.06199838401153</v>
      </c>
    </row>
    <row r="281" spans="2:25">
      <c r="B281" s="369">
        <v>276</v>
      </c>
      <c r="C281" s="370">
        <v>44927</v>
      </c>
      <c r="D281" s="354">
        <v>8.9941949999999995</v>
      </c>
      <c r="E281" s="371">
        <f t="shared" si="44"/>
        <v>244.05015157155771</v>
      </c>
      <c r="F281" s="362">
        <v>326.908478</v>
      </c>
      <c r="G281" s="372">
        <f t="shared" si="45"/>
        <v>516.28159412566697</v>
      </c>
      <c r="H281" s="362">
        <v>394.13797</v>
      </c>
      <c r="I281" s="359">
        <f t="shared" si="46"/>
        <v>444.44076211462516</v>
      </c>
      <c r="J281" s="362">
        <v>93.817947000000004</v>
      </c>
      <c r="K281" s="360">
        <f t="shared" si="47"/>
        <v>646.54219503742172</v>
      </c>
      <c r="L281" s="901">
        <v>290.43670700000001</v>
      </c>
      <c r="M281" s="901">
        <f t="shared" si="48"/>
        <v>382.037432516237</v>
      </c>
      <c r="N281" s="381">
        <v>108.506683</v>
      </c>
      <c r="O281" s="412">
        <f t="shared" si="49"/>
        <v>493.54060185775433</v>
      </c>
      <c r="P281" s="905">
        <v>39.616646000000003</v>
      </c>
      <c r="Q281" s="904">
        <f t="shared" si="50"/>
        <v>901.22793033068456</v>
      </c>
      <c r="R281" s="906">
        <v>96.559478999999996</v>
      </c>
      <c r="S281" s="916">
        <f t="shared" si="51"/>
        <v>461.20076962099608</v>
      </c>
      <c r="T281" s="409">
        <v>34.273837999999998</v>
      </c>
      <c r="U281" s="376">
        <f t="shared" si="52"/>
        <v>618.50012379444775</v>
      </c>
      <c r="V281" s="910">
        <v>16.892467</v>
      </c>
      <c r="W281" s="909">
        <f t="shared" si="53"/>
        <v>244.70033873517235</v>
      </c>
      <c r="X281" s="914">
        <v>28.311191999999998</v>
      </c>
      <c r="Y281" s="912">
        <f t="shared" si="54"/>
        <v>584.44761806851795</v>
      </c>
    </row>
    <row r="282" spans="2:25">
      <c r="B282" s="369">
        <v>277</v>
      </c>
      <c r="C282" s="370">
        <v>44958</v>
      </c>
      <c r="D282" s="354">
        <v>8.7652199999999993</v>
      </c>
      <c r="E282" s="371">
        <f t="shared" si="44"/>
        <v>237.83710154805951</v>
      </c>
      <c r="F282" s="362">
        <v>313.49636800000002</v>
      </c>
      <c r="G282" s="372">
        <f t="shared" si="45"/>
        <v>495.10005250964076</v>
      </c>
      <c r="H282" s="362">
        <v>384.22824100000003</v>
      </c>
      <c r="I282" s="359">
        <f t="shared" si="46"/>
        <v>433.26628047534189</v>
      </c>
      <c r="J282" s="362">
        <v>91.676704000000001</v>
      </c>
      <c r="K282" s="360">
        <f t="shared" si="47"/>
        <v>631.78591445788049</v>
      </c>
      <c r="L282" s="901">
        <v>289.39172400000001</v>
      </c>
      <c r="M282" s="901">
        <f t="shared" si="48"/>
        <v>380.66287271466513</v>
      </c>
      <c r="N282" s="381">
        <v>106.729652</v>
      </c>
      <c r="O282" s="412">
        <f t="shared" si="49"/>
        <v>485.45780985811422</v>
      </c>
      <c r="P282" s="905">
        <v>38.710419000000002</v>
      </c>
      <c r="Q282" s="904">
        <f t="shared" si="50"/>
        <v>880.61242735196731</v>
      </c>
      <c r="R282" s="906">
        <v>94.298339999999996</v>
      </c>
      <c r="S282" s="916">
        <f t="shared" si="51"/>
        <v>450.40080406795033</v>
      </c>
      <c r="T282" s="409">
        <v>33.18824</v>
      </c>
      <c r="U282" s="376">
        <f t="shared" si="52"/>
        <v>598.90959829243059</v>
      </c>
      <c r="V282" s="910">
        <v>16.190951999999999</v>
      </c>
      <c r="W282" s="909">
        <f t="shared" si="53"/>
        <v>234.53835599293558</v>
      </c>
      <c r="X282" s="914">
        <v>27.049334000000002</v>
      </c>
      <c r="Y282" s="912">
        <f t="shared" si="54"/>
        <v>558.39820614546295</v>
      </c>
    </row>
    <row r="283" spans="2:25">
      <c r="B283" s="369">
        <v>278</v>
      </c>
      <c r="C283" s="370">
        <v>44986</v>
      </c>
      <c r="D283" s="354">
        <v>8.9883279999999992</v>
      </c>
      <c r="E283" s="371">
        <f t="shared" si="44"/>
        <v>243.89095530782643</v>
      </c>
      <c r="F283" s="362">
        <v>319.82748400000003</v>
      </c>
      <c r="G283" s="372">
        <f t="shared" si="45"/>
        <v>505.09868784963493</v>
      </c>
      <c r="H283" s="362">
        <v>396.95962500000002</v>
      </c>
      <c r="I283" s="359">
        <f t="shared" si="46"/>
        <v>447.62253751836153</v>
      </c>
      <c r="J283" s="362">
        <v>88.014267000000004</v>
      </c>
      <c r="K283" s="360">
        <f t="shared" si="47"/>
        <v>606.54639331203555</v>
      </c>
      <c r="L283" s="901">
        <v>316.37316900000002</v>
      </c>
      <c r="M283" s="901">
        <f t="shared" si="48"/>
        <v>416.153985666094</v>
      </c>
      <c r="N283" s="381">
        <v>103.311508</v>
      </c>
      <c r="O283" s="412">
        <f t="shared" si="49"/>
        <v>469.91044631925763</v>
      </c>
      <c r="P283" s="905">
        <v>36.354213999999999</v>
      </c>
      <c r="Q283" s="904">
        <f t="shared" si="50"/>
        <v>827.01178292626787</v>
      </c>
      <c r="R283" s="906">
        <v>96.413917999999995</v>
      </c>
      <c r="S283" s="916">
        <f t="shared" si="51"/>
        <v>460.50552099370384</v>
      </c>
      <c r="T283" s="409">
        <v>33.619033999999999</v>
      </c>
      <c r="U283" s="376">
        <f t="shared" si="52"/>
        <v>606.68363697260133</v>
      </c>
      <c r="V283" s="910">
        <v>16.583805000000002</v>
      </c>
      <c r="W283" s="909">
        <f t="shared" si="53"/>
        <v>240.22913296311577</v>
      </c>
      <c r="X283" s="914">
        <v>27.732444999999998</v>
      </c>
      <c r="Y283" s="912">
        <f t="shared" si="54"/>
        <v>572.50014140931194</v>
      </c>
    </row>
    <row r="284" spans="2:25">
      <c r="B284" s="369">
        <v>279</v>
      </c>
      <c r="C284" s="370">
        <v>45017</v>
      </c>
      <c r="D284" s="354">
        <v>9.0376150000000006</v>
      </c>
      <c r="E284" s="371">
        <f t="shared" si="44"/>
        <v>245.22831788674625</v>
      </c>
      <c r="F284" s="362">
        <v>328.786743</v>
      </c>
      <c r="G284" s="372">
        <f t="shared" si="45"/>
        <v>519.24790951253942</v>
      </c>
      <c r="H284" s="362">
        <v>404.84021000000001</v>
      </c>
      <c r="I284" s="359">
        <f t="shared" si="46"/>
        <v>456.50890084770293</v>
      </c>
      <c r="J284" s="362">
        <v>87.299873000000005</v>
      </c>
      <c r="K284" s="360">
        <f t="shared" si="47"/>
        <v>601.62317894153171</v>
      </c>
      <c r="L284" s="901">
        <v>318.47228999999999</v>
      </c>
      <c r="M284" s="901">
        <f t="shared" si="48"/>
        <v>418.91514766129905</v>
      </c>
      <c r="N284" s="381">
        <v>101.399429</v>
      </c>
      <c r="O284" s="412">
        <f t="shared" si="49"/>
        <v>461.21339103779098</v>
      </c>
      <c r="P284" s="905">
        <v>36.167259000000001</v>
      </c>
      <c r="Q284" s="904">
        <f t="shared" si="50"/>
        <v>822.75879624700747</v>
      </c>
      <c r="R284" s="906">
        <v>97.781372000000005</v>
      </c>
      <c r="S284" s="916">
        <f t="shared" si="51"/>
        <v>467.03694435837753</v>
      </c>
      <c r="T284" s="409">
        <v>34.144604000000001</v>
      </c>
      <c r="U284" s="376">
        <f t="shared" si="52"/>
        <v>616.16798798291563</v>
      </c>
      <c r="V284" s="910">
        <v>16.898346</v>
      </c>
      <c r="W284" s="909">
        <f t="shared" si="53"/>
        <v>244.78550055857116</v>
      </c>
      <c r="X284" s="914">
        <v>27.817834999999999</v>
      </c>
      <c r="Y284" s="912">
        <f t="shared" si="54"/>
        <v>574.26290654145021</v>
      </c>
    </row>
    <row r="285" spans="2:25">
      <c r="B285" s="369">
        <v>280</v>
      </c>
      <c r="C285" s="370">
        <v>45047</v>
      </c>
      <c r="D285" s="354">
        <v>8.9382070000000002</v>
      </c>
      <c r="E285" s="371">
        <f t="shared" si="44"/>
        <v>242.53096281856892</v>
      </c>
      <c r="F285" s="362">
        <v>317.86303700000002</v>
      </c>
      <c r="G285" s="372">
        <f t="shared" si="45"/>
        <v>501.9962665391194</v>
      </c>
      <c r="H285" s="362">
        <v>406.709045</v>
      </c>
      <c r="I285" s="359">
        <f t="shared" si="46"/>
        <v>458.61625034175574</v>
      </c>
      <c r="J285" s="362">
        <v>85.568854999999999</v>
      </c>
      <c r="K285" s="360">
        <f t="shared" si="47"/>
        <v>589.69394564281879</v>
      </c>
      <c r="L285" s="901">
        <v>343.580017</v>
      </c>
      <c r="M285" s="901">
        <f t="shared" si="48"/>
        <v>451.94159138626048</v>
      </c>
      <c r="N285" s="381">
        <v>101.876808</v>
      </c>
      <c r="O285" s="412">
        <f t="shared" si="49"/>
        <v>463.3847404188632</v>
      </c>
      <c r="P285" s="905">
        <v>34.920448</v>
      </c>
      <c r="Q285" s="904">
        <f t="shared" si="50"/>
        <v>794.39544370465626</v>
      </c>
      <c r="R285" s="906">
        <v>98.180724999999995</v>
      </c>
      <c r="S285" s="916">
        <f t="shared" si="51"/>
        <v>468.9443895192037</v>
      </c>
      <c r="T285" s="409">
        <v>33.670734000000003</v>
      </c>
      <c r="U285" s="376">
        <f t="shared" si="52"/>
        <v>607.61660679057661</v>
      </c>
      <c r="V285" s="910">
        <v>16.326632</v>
      </c>
      <c r="W285" s="909">
        <f t="shared" si="53"/>
        <v>236.50378484116646</v>
      </c>
      <c r="X285" s="914">
        <v>27.751421000000001</v>
      </c>
      <c r="Y285" s="912">
        <f t="shared" si="54"/>
        <v>572.89187616920731</v>
      </c>
    </row>
    <row r="286" spans="2:25">
      <c r="B286" s="369">
        <v>281</v>
      </c>
      <c r="C286" s="370">
        <v>45078</v>
      </c>
      <c r="D286" s="354">
        <v>8.9047099999999997</v>
      </c>
      <c r="E286" s="371">
        <f t="shared" si="44"/>
        <v>241.62204902170407</v>
      </c>
      <c r="F286" s="362">
        <v>332.40414399999997</v>
      </c>
      <c r="G286" s="372">
        <f t="shared" si="45"/>
        <v>524.96081596971533</v>
      </c>
      <c r="H286" s="362">
        <v>431.46105999999997</v>
      </c>
      <c r="I286" s="359">
        <f t="shared" si="46"/>
        <v>486.52729989243113</v>
      </c>
      <c r="J286" s="362">
        <v>92.677727000000004</v>
      </c>
      <c r="K286" s="360">
        <f t="shared" si="47"/>
        <v>638.68441979079887</v>
      </c>
      <c r="L286" s="901">
        <v>364.73843399999998</v>
      </c>
      <c r="M286" s="901">
        <f t="shared" si="48"/>
        <v>479.77315369215006</v>
      </c>
      <c r="N286" s="381">
        <v>109.97277800000001</v>
      </c>
      <c r="O286" s="412">
        <f t="shared" si="49"/>
        <v>500.20910732373238</v>
      </c>
      <c r="P286" s="905">
        <v>38.037478999999998</v>
      </c>
      <c r="Q286" s="904">
        <f t="shared" si="50"/>
        <v>865.30390468104929</v>
      </c>
      <c r="R286" s="906">
        <v>104.511841</v>
      </c>
      <c r="S286" s="916">
        <f t="shared" si="51"/>
        <v>499.18394343974433</v>
      </c>
      <c r="T286" s="409">
        <v>35.342205</v>
      </c>
      <c r="U286" s="376">
        <f t="shared" si="52"/>
        <v>637.77970146409496</v>
      </c>
      <c r="V286" s="910">
        <v>16.860852999999999</v>
      </c>
      <c r="W286" s="909">
        <f t="shared" si="53"/>
        <v>244.24238570150513</v>
      </c>
      <c r="X286" s="914">
        <v>29.544588000000001</v>
      </c>
      <c r="Y286" s="912">
        <f t="shared" si="54"/>
        <v>609.90946913912069</v>
      </c>
    </row>
    <row r="287" spans="2:25">
      <c r="B287" s="369">
        <v>282</v>
      </c>
      <c r="C287" s="370">
        <v>45108</v>
      </c>
      <c r="D287" s="354">
        <v>8.899146</v>
      </c>
      <c r="E287" s="371">
        <f t="shared" si="44"/>
        <v>241.47107441604518</v>
      </c>
      <c r="F287" s="362">
        <v>344.50943000000001</v>
      </c>
      <c r="G287" s="372">
        <f t="shared" si="45"/>
        <v>544.07851029095934</v>
      </c>
      <c r="H287" s="362">
        <v>447.23931900000002</v>
      </c>
      <c r="I287" s="359">
        <f t="shared" si="46"/>
        <v>504.3192965752221</v>
      </c>
      <c r="J287" s="362">
        <v>97.607735000000005</v>
      </c>
      <c r="K287" s="360">
        <f t="shared" si="47"/>
        <v>672.65934991660993</v>
      </c>
      <c r="L287" s="901">
        <v>379.337311</v>
      </c>
      <c r="M287" s="901">
        <f t="shared" si="48"/>
        <v>498.97636510543862</v>
      </c>
      <c r="N287" s="381">
        <v>116.86077899999999</v>
      </c>
      <c r="O287" s="412">
        <f t="shared" si="49"/>
        <v>531.53905000695681</v>
      </c>
      <c r="P287" s="905">
        <v>40.316792</v>
      </c>
      <c r="Q287" s="904">
        <f t="shared" si="50"/>
        <v>917.15535463887329</v>
      </c>
      <c r="R287" s="906">
        <v>108.627014</v>
      </c>
      <c r="S287" s="916">
        <f t="shared" si="51"/>
        <v>518.83940320795148</v>
      </c>
      <c r="T287" s="409">
        <v>37.053539000000001</v>
      </c>
      <c r="U287" s="376">
        <f t="shared" si="52"/>
        <v>668.6621573726992</v>
      </c>
      <c r="V287" s="910">
        <v>17.702352999999999</v>
      </c>
      <c r="W287" s="909">
        <f t="shared" si="53"/>
        <v>256.43215851832622</v>
      </c>
      <c r="X287" s="914">
        <v>30.683107</v>
      </c>
      <c r="Y287" s="912">
        <f t="shared" si="54"/>
        <v>633.41270834133275</v>
      </c>
    </row>
    <row r="288" spans="2:25">
      <c r="B288" s="369">
        <v>283</v>
      </c>
      <c r="C288" s="370">
        <v>45139</v>
      </c>
      <c r="D288" s="354">
        <v>8.8476210000000002</v>
      </c>
      <c r="E288" s="371">
        <f t="shared" si="44"/>
        <v>240.07298553096717</v>
      </c>
      <c r="F288" s="362">
        <v>337.24737499999998</v>
      </c>
      <c r="G288" s="372">
        <f t="shared" si="45"/>
        <v>532.60965712763368</v>
      </c>
      <c r="H288" s="362">
        <v>439.97076399999997</v>
      </c>
      <c r="I288" s="359">
        <f t="shared" si="46"/>
        <v>496.12307502449937</v>
      </c>
      <c r="J288" s="362">
        <v>93.986839000000003</v>
      </c>
      <c r="K288" s="360">
        <f t="shared" si="47"/>
        <v>647.70610671845918</v>
      </c>
      <c r="L288" s="901">
        <v>373.71170000000001</v>
      </c>
      <c r="M288" s="901">
        <f t="shared" si="48"/>
        <v>491.57649473445588</v>
      </c>
      <c r="N288" s="381">
        <v>112.129257</v>
      </c>
      <c r="O288" s="412">
        <f t="shared" si="49"/>
        <v>510.0178113973202</v>
      </c>
      <c r="P288" s="905">
        <v>38.957470000000001</v>
      </c>
      <c r="Q288" s="904">
        <f t="shared" si="50"/>
        <v>886.23252102209096</v>
      </c>
      <c r="R288" s="906">
        <v>106.515671</v>
      </c>
      <c r="S288" s="916">
        <f t="shared" si="51"/>
        <v>508.75491407629505</v>
      </c>
      <c r="T288" s="409">
        <v>36.098328000000002</v>
      </c>
      <c r="U288" s="376">
        <f t="shared" si="52"/>
        <v>651.42457453328052</v>
      </c>
      <c r="V288" s="910">
        <v>16.916214</v>
      </c>
      <c r="W288" s="909">
        <f t="shared" si="53"/>
        <v>245.04433224091335</v>
      </c>
      <c r="X288" s="914">
        <v>29.440225999999999</v>
      </c>
      <c r="Y288" s="912">
        <f t="shared" si="54"/>
        <v>607.75505182186805</v>
      </c>
    </row>
    <row r="289" spans="2:25">
      <c r="B289" s="369">
        <v>284</v>
      </c>
      <c r="C289" s="370">
        <v>45170</v>
      </c>
      <c r="D289" s="354">
        <v>8.6268349999999998</v>
      </c>
      <c r="E289" s="371">
        <f t="shared" si="44"/>
        <v>234.08213734890327</v>
      </c>
      <c r="F289" s="362">
        <v>325.25860599999999</v>
      </c>
      <c r="G289" s="372">
        <f t="shared" si="45"/>
        <v>513.67597633479613</v>
      </c>
      <c r="H289" s="362">
        <v>417.62789900000001</v>
      </c>
      <c r="I289" s="359">
        <f t="shared" si="46"/>
        <v>470.92864894973127</v>
      </c>
      <c r="J289" s="362">
        <v>88.394469999999998</v>
      </c>
      <c r="K289" s="360">
        <f t="shared" si="47"/>
        <v>609.1665453196232</v>
      </c>
      <c r="L289" s="901">
        <v>354.21493500000003</v>
      </c>
      <c r="M289" s="901">
        <f t="shared" si="48"/>
        <v>465.93065223778956</v>
      </c>
      <c r="N289" s="381">
        <v>106.302826</v>
      </c>
      <c r="O289" s="412">
        <f t="shared" si="49"/>
        <v>483.51639984442374</v>
      </c>
      <c r="P289" s="905">
        <v>36.865479000000001</v>
      </c>
      <c r="Q289" s="904">
        <f t="shared" si="50"/>
        <v>838.64240652324065</v>
      </c>
      <c r="R289" s="906">
        <v>101.061348</v>
      </c>
      <c r="S289" s="916">
        <f t="shared" si="51"/>
        <v>482.70322043199212</v>
      </c>
      <c r="T289" s="409">
        <v>34.795760999999999</v>
      </c>
      <c r="U289" s="376">
        <f t="shared" si="52"/>
        <v>627.91866163404336</v>
      </c>
      <c r="V289" s="910">
        <v>16.272148000000001</v>
      </c>
      <c r="W289" s="909">
        <f t="shared" si="53"/>
        <v>235.71454231929877</v>
      </c>
      <c r="X289" s="914">
        <v>27.741931999999998</v>
      </c>
      <c r="Y289" s="912">
        <f t="shared" si="54"/>
        <v>572.69598814556446</v>
      </c>
    </row>
    <row r="290" spans="2:25">
      <c r="B290" s="369">
        <v>285</v>
      </c>
      <c r="C290" s="370">
        <v>45200</v>
      </c>
      <c r="D290" s="354">
        <v>8.4901979999999995</v>
      </c>
      <c r="E290" s="371">
        <f t="shared" si="44"/>
        <v>230.37460370522723</v>
      </c>
      <c r="F290" s="362">
        <v>321.76666299999999</v>
      </c>
      <c r="G290" s="372">
        <f t="shared" si="45"/>
        <v>508.16120379152807</v>
      </c>
      <c r="H290" s="362">
        <v>410.00286899999998</v>
      </c>
      <c r="I290" s="359">
        <f t="shared" si="46"/>
        <v>462.33045643266195</v>
      </c>
      <c r="J290" s="362">
        <v>83.531165999999999</v>
      </c>
      <c r="K290" s="360">
        <f t="shared" si="47"/>
        <v>575.65130283308417</v>
      </c>
      <c r="L290" s="901">
        <v>347.400848</v>
      </c>
      <c r="M290" s="901">
        <f t="shared" si="48"/>
        <v>456.96747286107848</v>
      </c>
      <c r="N290" s="381">
        <v>99.992751999999996</v>
      </c>
      <c r="O290" s="412">
        <f t="shared" si="49"/>
        <v>454.81514722455546</v>
      </c>
      <c r="P290" s="905">
        <v>35.249164999999998</v>
      </c>
      <c r="Q290" s="904">
        <f t="shared" si="50"/>
        <v>801.87333422508311</v>
      </c>
      <c r="R290" s="906">
        <v>98.733017000000004</v>
      </c>
      <c r="S290" s="916">
        <f t="shared" si="51"/>
        <v>471.58232313373281</v>
      </c>
      <c r="T290" s="409">
        <v>34.066330000000001</v>
      </c>
      <c r="U290" s="376">
        <f t="shared" si="52"/>
        <v>614.75546806933346</v>
      </c>
      <c r="V290" s="910">
        <v>15.773645</v>
      </c>
      <c r="W290" s="909">
        <f t="shared" si="53"/>
        <v>228.49334407984091</v>
      </c>
      <c r="X290" s="914">
        <v>26.565462</v>
      </c>
      <c r="Y290" s="912">
        <f t="shared" si="54"/>
        <v>548.40930006725716</v>
      </c>
    </row>
    <row r="291" spans="2:25">
      <c r="B291" s="369">
        <v>286</v>
      </c>
      <c r="C291" s="370">
        <v>45231</v>
      </c>
      <c r="D291" s="354">
        <v>8.873856</v>
      </c>
      <c r="E291" s="371">
        <f t="shared" si="44"/>
        <v>240.78485087594578</v>
      </c>
      <c r="F291" s="362">
        <v>350.70465100000001</v>
      </c>
      <c r="G291" s="372">
        <f t="shared" si="45"/>
        <v>553.86252872146588</v>
      </c>
      <c r="H291" s="362">
        <v>447.45410199999998</v>
      </c>
      <c r="I291" s="359">
        <f t="shared" si="46"/>
        <v>504.56149176440732</v>
      </c>
      <c r="J291" s="362">
        <v>91.199698999999995</v>
      </c>
      <c r="K291" s="360">
        <f t="shared" si="47"/>
        <v>628.49865578717197</v>
      </c>
      <c r="L291" s="901">
        <v>384.98553500000003</v>
      </c>
      <c r="M291" s="901">
        <f t="shared" si="48"/>
        <v>506.40598038212124</v>
      </c>
      <c r="N291" s="381">
        <v>111.19459500000001</v>
      </c>
      <c r="O291" s="412">
        <f t="shared" si="49"/>
        <v>505.76651891228897</v>
      </c>
      <c r="P291" s="905">
        <v>38.330317999999998</v>
      </c>
      <c r="Q291" s="904">
        <f t="shared" si="50"/>
        <v>871.96561667681272</v>
      </c>
      <c r="R291" s="906">
        <v>107.981567</v>
      </c>
      <c r="S291" s="916">
        <f t="shared" si="51"/>
        <v>515.75652976836329</v>
      </c>
      <c r="T291" s="409">
        <v>36.897232000000002</v>
      </c>
      <c r="U291" s="376">
        <f t="shared" si="52"/>
        <v>665.84146659246221</v>
      </c>
      <c r="V291" s="910">
        <v>17.115881000000002</v>
      </c>
      <c r="W291" s="909">
        <f t="shared" si="53"/>
        <v>247.93666185352922</v>
      </c>
      <c r="X291" s="914">
        <v>29.468686999999999</v>
      </c>
      <c r="Y291" s="912">
        <f t="shared" si="54"/>
        <v>608.34259203062527</v>
      </c>
    </row>
    <row r="292" spans="2:25">
      <c r="B292" s="369">
        <v>287</v>
      </c>
      <c r="C292" s="370">
        <v>45261</v>
      </c>
      <c r="D292" s="354">
        <v>9.2016629999999999</v>
      </c>
      <c r="E292" s="371">
        <f t="shared" si="44"/>
        <v>249.6796266770283</v>
      </c>
      <c r="F292" s="362">
        <v>367.88204999999999</v>
      </c>
      <c r="G292" s="372">
        <f t="shared" si="45"/>
        <v>580.99053406690268</v>
      </c>
      <c r="H292" s="362">
        <v>465.993469</v>
      </c>
      <c r="I292" s="359">
        <f t="shared" si="46"/>
        <v>525.46698939662667</v>
      </c>
      <c r="J292" s="362">
        <v>101.199158</v>
      </c>
      <c r="K292" s="360">
        <f t="shared" si="47"/>
        <v>697.40948125052068</v>
      </c>
      <c r="L292" s="901">
        <v>405.47094700000002</v>
      </c>
      <c r="M292" s="901">
        <f t="shared" si="48"/>
        <v>533.35227889017222</v>
      </c>
      <c r="N292" s="381">
        <v>123.80895200000001</v>
      </c>
      <c r="O292" s="412">
        <f t="shared" si="49"/>
        <v>563.14268389770814</v>
      </c>
      <c r="P292" s="905">
        <v>42.225360999999999</v>
      </c>
      <c r="Q292" s="904">
        <f t="shared" si="50"/>
        <v>960.5728536811522</v>
      </c>
      <c r="R292" s="906">
        <v>113.719009</v>
      </c>
      <c r="S292" s="916">
        <f t="shared" si="51"/>
        <v>543.16049562919636</v>
      </c>
      <c r="T292" s="409">
        <v>37.235897000000001</v>
      </c>
      <c r="U292" s="376">
        <f t="shared" si="52"/>
        <v>671.95296027533618</v>
      </c>
      <c r="V292" s="910">
        <v>17.687045999999999</v>
      </c>
      <c r="W292" s="909">
        <f t="shared" si="53"/>
        <v>256.21042488492503</v>
      </c>
      <c r="X292" s="914">
        <v>30.977229999999999</v>
      </c>
      <c r="Y292" s="912">
        <f t="shared" si="54"/>
        <v>639.48449390123312</v>
      </c>
    </row>
    <row r="293" spans="2:25">
      <c r="B293" s="369">
        <v>288</v>
      </c>
      <c r="C293" s="370">
        <v>45292</v>
      </c>
      <c r="D293" s="354">
        <v>9.1798070000000003</v>
      </c>
      <c r="E293" s="371">
        <f t="shared" si="44"/>
        <v>249.08658192841568</v>
      </c>
      <c r="F293" s="362">
        <v>373.10726899999997</v>
      </c>
      <c r="G293" s="372">
        <f t="shared" si="45"/>
        <v>589.24264307147769</v>
      </c>
      <c r="H293" s="362">
        <v>475.33453400000002</v>
      </c>
      <c r="I293" s="359">
        <f t="shared" si="46"/>
        <v>536.00022994577307</v>
      </c>
      <c r="J293" s="362">
        <v>97.904289000000006</v>
      </c>
      <c r="K293" s="360">
        <f t="shared" si="47"/>
        <v>674.70303857361205</v>
      </c>
      <c r="L293" s="901">
        <v>413.88952599999999</v>
      </c>
      <c r="M293" s="901">
        <f t="shared" si="48"/>
        <v>544.42599040486414</v>
      </c>
      <c r="N293" s="381">
        <v>119.878227</v>
      </c>
      <c r="O293" s="412">
        <f t="shared" si="49"/>
        <v>545.26385534447218</v>
      </c>
      <c r="P293" s="905">
        <v>41.041182999999997</v>
      </c>
      <c r="Q293" s="904">
        <f t="shared" si="50"/>
        <v>933.63432162866275</v>
      </c>
      <c r="R293" s="906">
        <v>114.957138</v>
      </c>
      <c r="S293" s="916">
        <f t="shared" si="51"/>
        <v>549.07421900057125</v>
      </c>
      <c r="T293" s="409">
        <v>39.242229000000002</v>
      </c>
      <c r="U293" s="376">
        <f t="shared" si="52"/>
        <v>708.1589022644639</v>
      </c>
      <c r="V293" s="910">
        <v>17.657118000000001</v>
      </c>
      <c r="W293" s="909">
        <f t="shared" si="53"/>
        <v>255.77689485419208</v>
      </c>
      <c r="X293" s="914">
        <v>31.154485999999999</v>
      </c>
      <c r="Y293" s="912">
        <f t="shared" si="54"/>
        <v>643.14371273554968</v>
      </c>
    </row>
    <row r="294" spans="2:25">
      <c r="B294" s="369">
        <v>289</v>
      </c>
      <c r="C294" s="370">
        <v>45323</v>
      </c>
      <c r="D294" s="354">
        <v>9.0531959999999998</v>
      </c>
      <c r="E294" s="371">
        <f t="shared" si="44"/>
        <v>245.65109562412425</v>
      </c>
      <c r="F294" s="362">
        <v>381.71826199999998</v>
      </c>
      <c r="G294" s="372">
        <f t="shared" si="45"/>
        <v>602.84185353014607</v>
      </c>
      <c r="H294" s="362">
        <v>500.140717</v>
      </c>
      <c r="I294" s="359">
        <f t="shared" si="46"/>
        <v>563.97236081576989</v>
      </c>
      <c r="J294" s="362">
        <v>103.572479</v>
      </c>
      <c r="K294" s="360">
        <f t="shared" si="47"/>
        <v>713.76511701036543</v>
      </c>
      <c r="L294" s="901">
        <v>435.75674400000003</v>
      </c>
      <c r="M294" s="901">
        <f t="shared" si="48"/>
        <v>573.18990219578257</v>
      </c>
      <c r="N294" s="381">
        <v>127.118217</v>
      </c>
      <c r="O294" s="412">
        <f t="shared" si="49"/>
        <v>578.19481335785201</v>
      </c>
      <c r="P294" s="905">
        <v>42.708182999999998</v>
      </c>
      <c r="Q294" s="904">
        <f t="shared" si="50"/>
        <v>971.5564354759897</v>
      </c>
      <c r="R294" s="906">
        <v>121.160393</v>
      </c>
      <c r="S294" s="916">
        <f t="shared" si="51"/>
        <v>578.70306548756696</v>
      </c>
      <c r="T294" s="409">
        <v>40.711098</v>
      </c>
      <c r="U294" s="376">
        <f t="shared" si="52"/>
        <v>734.66587409346732</v>
      </c>
      <c r="V294" s="910">
        <v>18.198035999999998</v>
      </c>
      <c r="W294" s="909">
        <f t="shared" si="53"/>
        <v>263.61250689522501</v>
      </c>
      <c r="X294" s="914">
        <v>32.882092</v>
      </c>
      <c r="Y294" s="912">
        <f t="shared" si="54"/>
        <v>678.80788440521599</v>
      </c>
    </row>
    <row r="295" spans="2:25">
      <c r="B295" s="369">
        <v>290</v>
      </c>
      <c r="C295" s="370">
        <v>45352</v>
      </c>
      <c r="D295" s="354">
        <v>9.1258459999999992</v>
      </c>
      <c r="E295" s="371">
        <f t="shared" si="44"/>
        <v>247.62239416853799</v>
      </c>
      <c r="F295" s="362">
        <v>389.97811899999999</v>
      </c>
      <c r="G295" s="372">
        <f t="shared" si="45"/>
        <v>615.88652023716884</v>
      </c>
      <c r="H295" s="362">
        <v>514.89648399999999</v>
      </c>
      <c r="I295" s="359">
        <f t="shared" si="46"/>
        <v>580.61136753482776</v>
      </c>
      <c r="J295" s="362">
        <v>107.78426399999999</v>
      </c>
      <c r="K295" s="360">
        <f t="shared" si="47"/>
        <v>742.79044538304527</v>
      </c>
      <c r="L295" s="901">
        <v>440.729736</v>
      </c>
      <c r="M295" s="901">
        <f t="shared" si="48"/>
        <v>579.73132430192084</v>
      </c>
      <c r="N295" s="381">
        <v>131.018936</v>
      </c>
      <c r="O295" s="412">
        <f t="shared" si="49"/>
        <v>595.93716018581631</v>
      </c>
      <c r="P295" s="905">
        <v>44.852851999999999</v>
      </c>
      <c r="Q295" s="904">
        <f t="shared" si="50"/>
        <v>1020.3449069713903</v>
      </c>
      <c r="R295" s="906">
        <v>124.646019</v>
      </c>
      <c r="S295" s="916">
        <f t="shared" si="51"/>
        <v>595.35159560039983</v>
      </c>
      <c r="T295" s="409">
        <v>42.325035</v>
      </c>
      <c r="U295" s="376">
        <f t="shared" si="52"/>
        <v>763.79071953086589</v>
      </c>
      <c r="V295" s="910">
        <v>18.690655</v>
      </c>
      <c r="W295" s="909">
        <f t="shared" si="53"/>
        <v>270.74847088244974</v>
      </c>
      <c r="X295" s="914">
        <v>33.861069000000001</v>
      </c>
      <c r="Y295" s="912">
        <f t="shared" si="54"/>
        <v>699.01758718967881</v>
      </c>
    </row>
    <row r="296" spans="2:25">
      <c r="B296" s="369">
        <v>291</v>
      </c>
      <c r="C296" s="370">
        <v>45383</v>
      </c>
      <c r="D296" s="354">
        <v>8.9034689999999994</v>
      </c>
      <c r="E296" s="371">
        <f t="shared" si="44"/>
        <v>241.58837549804795</v>
      </c>
      <c r="F296" s="362">
        <v>371.62109400000003</v>
      </c>
      <c r="G296" s="372">
        <f t="shared" si="45"/>
        <v>586.89554946643</v>
      </c>
      <c r="H296" s="362">
        <v>495.67132600000002</v>
      </c>
      <c r="I296" s="359">
        <f t="shared" si="46"/>
        <v>558.93255320162848</v>
      </c>
      <c r="J296" s="362">
        <v>100.99897</v>
      </c>
      <c r="K296" s="360">
        <f t="shared" si="47"/>
        <v>696.02989458209629</v>
      </c>
      <c r="L296" s="901">
        <v>422.010468</v>
      </c>
      <c r="M296" s="901">
        <f t="shared" si="48"/>
        <v>555.10819329629567</v>
      </c>
      <c r="N296" s="381">
        <v>122.875801</v>
      </c>
      <c r="O296" s="412">
        <f t="shared" si="49"/>
        <v>558.89826416768869</v>
      </c>
      <c r="P296" s="905">
        <v>42.342067999999998</v>
      </c>
      <c r="Q296" s="904">
        <f t="shared" si="50"/>
        <v>963.22778837868054</v>
      </c>
      <c r="R296" s="906">
        <v>119.508392</v>
      </c>
      <c r="S296" s="916">
        <f t="shared" si="51"/>
        <v>570.81254929479985</v>
      </c>
      <c r="T296" s="409">
        <v>40.801765000000003</v>
      </c>
      <c r="U296" s="376">
        <f t="shared" si="52"/>
        <v>736.3020360757954</v>
      </c>
      <c r="V296" s="910">
        <v>18.329509999999999</v>
      </c>
      <c r="W296" s="909">
        <f t="shared" si="53"/>
        <v>265.51700860802208</v>
      </c>
      <c r="X296" s="914">
        <v>32.584560000000003</v>
      </c>
      <c r="Y296" s="912">
        <f t="shared" si="54"/>
        <v>672.66572448841839</v>
      </c>
    </row>
    <row r="297" spans="2:25">
      <c r="B297" s="369">
        <v>292</v>
      </c>
      <c r="C297" s="370">
        <v>45413</v>
      </c>
      <c r="D297" s="354">
        <v>9.0542660000000001</v>
      </c>
      <c r="E297" s="371">
        <f t="shared" si="44"/>
        <v>245.68012920213556</v>
      </c>
      <c r="F297" s="362">
        <v>381.05896000000001</v>
      </c>
      <c r="G297" s="372">
        <f t="shared" si="45"/>
        <v>601.80062789521401</v>
      </c>
      <c r="H297" s="362">
        <v>520.74224900000002</v>
      </c>
      <c r="I297" s="359">
        <f t="shared" si="46"/>
        <v>587.20321214128126</v>
      </c>
      <c r="J297" s="362">
        <v>104.985252</v>
      </c>
      <c r="K297" s="360">
        <f t="shared" si="47"/>
        <v>723.5011790935572</v>
      </c>
      <c r="L297" s="901">
        <v>447.97180200000003</v>
      </c>
      <c r="M297" s="901">
        <f t="shared" si="48"/>
        <v>589.25746281702641</v>
      </c>
      <c r="N297" s="381">
        <v>127.00425</v>
      </c>
      <c r="O297" s="412">
        <f t="shared" si="49"/>
        <v>577.67643660706779</v>
      </c>
      <c r="P297" s="905">
        <v>44.144275999999998</v>
      </c>
      <c r="Q297" s="904">
        <f t="shared" si="50"/>
        <v>1004.2257109657013</v>
      </c>
      <c r="R297" s="906">
        <v>125.14894099999999</v>
      </c>
      <c r="S297" s="916">
        <f t="shared" si="51"/>
        <v>597.75372137677584</v>
      </c>
      <c r="T297" s="409">
        <v>42.189025999999998</v>
      </c>
      <c r="U297" s="376">
        <f t="shared" si="52"/>
        <v>761.33632316775186</v>
      </c>
      <c r="V297" s="910">
        <v>19.066182999999999</v>
      </c>
      <c r="W297" s="909">
        <f t="shared" si="53"/>
        <v>276.18828194169532</v>
      </c>
      <c r="X297" s="914">
        <v>33.880263999999997</v>
      </c>
      <c r="Y297" s="912">
        <f t="shared" si="54"/>
        <v>699.41384291882025</v>
      </c>
    </row>
    <row r="298" spans="2:25">
      <c r="B298" s="369">
        <v>293</v>
      </c>
      <c r="C298" s="370">
        <v>45444</v>
      </c>
      <c r="D298" s="354">
        <v>9.1391880000000008</v>
      </c>
      <c r="E298" s="371">
        <f t="shared" si="44"/>
        <v>247.9844184655727</v>
      </c>
      <c r="F298" s="362">
        <v>385.17193600000002</v>
      </c>
      <c r="G298" s="372">
        <f t="shared" si="45"/>
        <v>608.29618842295486</v>
      </c>
      <c r="H298" s="362">
        <v>537.38043200000004</v>
      </c>
      <c r="I298" s="359">
        <f t="shared" si="46"/>
        <v>605.96488266168956</v>
      </c>
      <c r="J298" s="362">
        <v>103.19931</v>
      </c>
      <c r="K298" s="360">
        <f t="shared" si="47"/>
        <v>711.19343949987876</v>
      </c>
      <c r="L298" s="901">
        <v>476.19924900000001</v>
      </c>
      <c r="M298" s="901">
        <f t="shared" si="48"/>
        <v>626.38755387803042</v>
      </c>
      <c r="N298" s="381">
        <v>126.461029</v>
      </c>
      <c r="O298" s="412">
        <f t="shared" si="49"/>
        <v>575.20560613037003</v>
      </c>
      <c r="P298" s="905">
        <v>42.870978999999998</v>
      </c>
      <c r="Q298" s="904">
        <f t="shared" si="50"/>
        <v>975.2598358634458</v>
      </c>
      <c r="R298" s="906">
        <v>128.645859</v>
      </c>
      <c r="S298" s="916">
        <f t="shared" si="51"/>
        <v>614.45618590541642</v>
      </c>
      <c r="T298" s="409">
        <v>42.406635000000001</v>
      </c>
      <c r="U298" s="376">
        <f t="shared" si="52"/>
        <v>765.26325990120984</v>
      </c>
      <c r="V298" s="910">
        <v>18.746314999999999</v>
      </c>
      <c r="W298" s="909">
        <f t="shared" si="53"/>
        <v>271.55474866615054</v>
      </c>
      <c r="X298" s="914">
        <v>34.101013000000002</v>
      </c>
      <c r="Y298" s="912">
        <f t="shared" si="54"/>
        <v>703.97091798796646</v>
      </c>
    </row>
    <row r="299" spans="2:25">
      <c r="B299" s="369">
        <v>294</v>
      </c>
      <c r="C299" s="370">
        <v>45474</v>
      </c>
      <c r="D299" s="354">
        <v>9.3498560000000008</v>
      </c>
      <c r="E299" s="371">
        <f t="shared" si="44"/>
        <v>253.7007229632267</v>
      </c>
      <c r="F299" s="362">
        <v>403.16622899999999</v>
      </c>
      <c r="G299" s="372">
        <f t="shared" si="45"/>
        <v>636.71430205537126</v>
      </c>
      <c r="H299" s="362">
        <v>545.64233400000001</v>
      </c>
      <c r="I299" s="359">
        <f t="shared" si="46"/>
        <v>615.28122947647717</v>
      </c>
      <c r="J299" s="362">
        <v>110.57854500000001</v>
      </c>
      <c r="K299" s="360">
        <f t="shared" si="47"/>
        <v>762.04710819715876</v>
      </c>
      <c r="L299" s="901">
        <v>468.95230099999998</v>
      </c>
      <c r="M299" s="901">
        <f t="shared" si="48"/>
        <v>616.85499363075189</v>
      </c>
      <c r="N299" s="381">
        <v>134.72782900000001</v>
      </c>
      <c r="O299" s="412">
        <f t="shared" si="49"/>
        <v>612.80699006943757</v>
      </c>
      <c r="P299" s="905">
        <v>46.770695000000003</v>
      </c>
      <c r="Q299" s="904">
        <f t="shared" si="50"/>
        <v>1063.9733776296384</v>
      </c>
      <c r="R299" s="906">
        <v>131.415222</v>
      </c>
      <c r="S299" s="916">
        <f t="shared" si="51"/>
        <v>627.6836013822533</v>
      </c>
      <c r="T299" s="409">
        <v>44.038094000000001</v>
      </c>
      <c r="U299" s="376">
        <f t="shared" si="52"/>
        <v>794.70430450979927</v>
      </c>
      <c r="V299" s="910">
        <v>19.418652000000002</v>
      </c>
      <c r="W299" s="909">
        <f t="shared" si="53"/>
        <v>281.2940657028031</v>
      </c>
      <c r="X299" s="914">
        <v>34.638492999999997</v>
      </c>
      <c r="Y299" s="912">
        <f t="shared" si="54"/>
        <v>715.06649127783226</v>
      </c>
    </row>
    <row r="300" spans="2:25">
      <c r="B300" s="369">
        <v>295</v>
      </c>
      <c r="C300" s="370">
        <v>45505</v>
      </c>
      <c r="D300" s="354">
        <v>9.4751379999999994</v>
      </c>
      <c r="E300" s="371">
        <f t="shared" si="44"/>
        <v>257.1001479355769</v>
      </c>
      <c r="F300" s="362">
        <v>410.98168900000002</v>
      </c>
      <c r="G300" s="372">
        <f t="shared" si="45"/>
        <v>649.05713932992307</v>
      </c>
      <c r="H300" s="362">
        <v>558.391479</v>
      </c>
      <c r="I300" s="359">
        <f t="shared" si="46"/>
        <v>629.6575143091967</v>
      </c>
      <c r="J300" s="362">
        <v>110.707291</v>
      </c>
      <c r="K300" s="360">
        <f t="shared" si="47"/>
        <v>762.93435551074879</v>
      </c>
      <c r="L300" s="901">
        <v>474.12893700000001</v>
      </c>
      <c r="M300" s="901">
        <f t="shared" si="48"/>
        <v>623.66428694267177</v>
      </c>
      <c r="N300" s="381">
        <v>135.05482499999999</v>
      </c>
      <c r="O300" s="412">
        <f t="shared" si="49"/>
        <v>614.29432521030685</v>
      </c>
      <c r="P300" s="905">
        <v>46.869160000000001</v>
      </c>
      <c r="Q300" s="904">
        <f t="shared" si="50"/>
        <v>1066.2133302031098</v>
      </c>
      <c r="R300" s="906">
        <v>134.25959800000001</v>
      </c>
      <c r="S300" s="916">
        <f t="shared" si="51"/>
        <v>641.26930434872747</v>
      </c>
      <c r="T300" s="409">
        <v>44.723762999999998</v>
      </c>
      <c r="U300" s="376">
        <f t="shared" si="52"/>
        <v>807.07777611756057</v>
      </c>
      <c r="V300" s="910">
        <v>19.897282000000001</v>
      </c>
      <c r="W300" s="909">
        <f t="shared" si="53"/>
        <v>288.22738829735454</v>
      </c>
      <c r="X300" s="914">
        <v>35.540683999999999</v>
      </c>
      <c r="Y300" s="912">
        <f t="shared" si="54"/>
        <v>733.69104728355796</v>
      </c>
    </row>
    <row r="301" spans="2:25">
      <c r="B301" s="369">
        <v>296</v>
      </c>
      <c r="C301" s="370">
        <v>45536</v>
      </c>
      <c r="D301" s="354">
        <v>9.6005310000000001</v>
      </c>
      <c r="E301" s="371">
        <f t="shared" si="44"/>
        <v>260.50258480246856</v>
      </c>
      <c r="F301" s="362">
        <v>418.14178500000003</v>
      </c>
      <c r="G301" s="372">
        <f t="shared" si="45"/>
        <v>660.36497019313128</v>
      </c>
      <c r="H301" s="362">
        <v>568.37701400000003</v>
      </c>
      <c r="I301" s="359">
        <f t="shared" si="46"/>
        <v>640.9174768688107</v>
      </c>
      <c r="J301" s="362">
        <v>112.578812</v>
      </c>
      <c r="K301" s="360">
        <f t="shared" si="47"/>
        <v>775.83185896388477</v>
      </c>
      <c r="L301" s="901">
        <v>485.87588499999998</v>
      </c>
      <c r="M301" s="901">
        <f t="shared" si="48"/>
        <v>639.11610052428534</v>
      </c>
      <c r="N301" s="381">
        <v>136.779068</v>
      </c>
      <c r="O301" s="412">
        <f t="shared" si="49"/>
        <v>622.13701198720366</v>
      </c>
      <c r="P301" s="905">
        <v>47.430405</v>
      </c>
      <c r="Q301" s="904">
        <f t="shared" si="50"/>
        <v>1078.9809347539453</v>
      </c>
      <c r="R301" s="906">
        <v>136.60841400000001</v>
      </c>
      <c r="S301" s="916">
        <f t="shared" si="51"/>
        <v>652.48804494381818</v>
      </c>
      <c r="T301" s="409">
        <v>44.952316000000003</v>
      </c>
      <c r="U301" s="376">
        <f t="shared" si="52"/>
        <v>811.20220650068836</v>
      </c>
      <c r="V301" s="910">
        <v>20.327068000000001</v>
      </c>
      <c r="W301" s="909">
        <f t="shared" si="53"/>
        <v>294.45316809515646</v>
      </c>
      <c r="X301" s="914">
        <v>36.356498999999999</v>
      </c>
      <c r="Y301" s="912">
        <f t="shared" si="54"/>
        <v>750.53248347368981</v>
      </c>
    </row>
    <row r="302" spans="2:25">
      <c r="B302" s="369">
        <v>297</v>
      </c>
      <c r="C302" s="370">
        <v>45566</v>
      </c>
      <c r="D302" s="354">
        <v>9.3643870000000007</v>
      </c>
      <c r="E302" s="371">
        <f t="shared" si="44"/>
        <v>254.09500980629448</v>
      </c>
      <c r="F302" s="362">
        <v>413.98190299999999</v>
      </c>
      <c r="G302" s="372">
        <f t="shared" si="45"/>
        <v>653.79533173201219</v>
      </c>
      <c r="H302" s="362">
        <v>565.03289800000005</v>
      </c>
      <c r="I302" s="359">
        <f t="shared" si="46"/>
        <v>637.14656014226523</v>
      </c>
      <c r="J302" s="362">
        <v>112.068275</v>
      </c>
      <c r="K302" s="360">
        <f t="shared" si="47"/>
        <v>772.31351601157291</v>
      </c>
      <c r="L302" s="901">
        <v>482.35174599999999</v>
      </c>
      <c r="M302" s="901">
        <f t="shared" si="48"/>
        <v>634.48048462952761</v>
      </c>
      <c r="N302" s="381">
        <v>137.98486299999999</v>
      </c>
      <c r="O302" s="412">
        <f t="shared" si="49"/>
        <v>627.62154781083643</v>
      </c>
      <c r="P302" s="905">
        <v>47.111187000000001</v>
      </c>
      <c r="Q302" s="904">
        <f t="shared" si="50"/>
        <v>1071.7191343111645</v>
      </c>
      <c r="R302" s="906">
        <v>135.949646</v>
      </c>
      <c r="S302" s="916">
        <f t="shared" si="51"/>
        <v>649.34154589734248</v>
      </c>
      <c r="T302" s="409">
        <v>44.348930000000003</v>
      </c>
      <c r="U302" s="376">
        <f t="shared" si="52"/>
        <v>800.31360057053712</v>
      </c>
      <c r="V302" s="910">
        <v>19.448592999999999</v>
      </c>
      <c r="W302" s="909">
        <f t="shared" si="53"/>
        <v>281.72778404850527</v>
      </c>
      <c r="X302" s="914">
        <v>35.617469999999997</v>
      </c>
      <c r="Y302" s="912">
        <f t="shared" si="54"/>
        <v>735.27619406229519</v>
      </c>
    </row>
    <row r="303" spans="2:25">
      <c r="B303" s="369">
        <v>298</v>
      </c>
      <c r="C303" s="370">
        <v>45597</v>
      </c>
      <c r="D303" s="354">
        <v>9.4710040000000006</v>
      </c>
      <c r="E303" s="371">
        <f t="shared" si="44"/>
        <v>256.98797521454998</v>
      </c>
      <c r="F303" s="362">
        <v>446.26943999999997</v>
      </c>
      <c r="G303" s="372">
        <f t="shared" si="45"/>
        <v>704.78654852373904</v>
      </c>
      <c r="H303" s="362">
        <v>598.72772199999997</v>
      </c>
      <c r="I303" s="359">
        <f t="shared" si="46"/>
        <v>675.14176587663815</v>
      </c>
      <c r="J303" s="362">
        <v>123.82416499999999</v>
      </c>
      <c r="K303" s="360">
        <f t="shared" si="47"/>
        <v>853.32870732905587</v>
      </c>
      <c r="L303" s="901">
        <v>508.16153000000003</v>
      </c>
      <c r="M303" s="901">
        <f t="shared" si="48"/>
        <v>668.43040685185406</v>
      </c>
      <c r="N303" s="381">
        <v>154.47906499999999</v>
      </c>
      <c r="O303" s="412">
        <f t="shared" si="49"/>
        <v>702.64511462877499</v>
      </c>
      <c r="P303" s="905">
        <v>51.194485</v>
      </c>
      <c r="Q303" s="904">
        <f t="shared" si="50"/>
        <v>1164.6089313288985</v>
      </c>
      <c r="R303" s="906">
        <v>144.95399499999999</v>
      </c>
      <c r="S303" s="916">
        <f t="shared" si="51"/>
        <v>692.34936586223728</v>
      </c>
      <c r="T303" s="409">
        <v>46.268799000000001</v>
      </c>
      <c r="U303" s="376">
        <f t="shared" si="52"/>
        <v>834.95924527975023</v>
      </c>
      <c r="V303" s="910">
        <v>19.399554999999999</v>
      </c>
      <c r="W303" s="909">
        <f t="shared" si="53"/>
        <v>281.01743101298388</v>
      </c>
      <c r="X303" s="914">
        <v>37.133918999999999</v>
      </c>
      <c r="Y303" s="912">
        <f t="shared" si="54"/>
        <v>766.58130498706259</v>
      </c>
    </row>
    <row r="304" spans="2:25">
      <c r="B304" s="369">
        <v>299</v>
      </c>
      <c r="C304" s="370">
        <v>45627</v>
      </c>
      <c r="D304" s="354">
        <v>9.3033090000000005</v>
      </c>
      <c r="E304" s="371">
        <f t="shared" si="44"/>
        <v>252.43770805136393</v>
      </c>
      <c r="F304" s="362">
        <v>422.14462300000002</v>
      </c>
      <c r="G304" s="372">
        <f t="shared" si="45"/>
        <v>666.68659145027959</v>
      </c>
      <c r="H304" s="362">
        <v>582.36218299999996</v>
      </c>
      <c r="I304" s="359">
        <f t="shared" si="46"/>
        <v>656.68753619260997</v>
      </c>
      <c r="J304" s="362">
        <v>114.332069</v>
      </c>
      <c r="K304" s="360">
        <f t="shared" si="47"/>
        <v>787.91435133866173</v>
      </c>
      <c r="L304" s="901">
        <v>509.646973</v>
      </c>
      <c r="M304" s="901">
        <f t="shared" si="48"/>
        <v>670.38434316979078</v>
      </c>
      <c r="N304" s="381">
        <v>143.15173300000001</v>
      </c>
      <c r="O304" s="412">
        <f t="shared" si="49"/>
        <v>651.12295859049118</v>
      </c>
      <c r="P304" s="905">
        <v>47.002429999999997</v>
      </c>
      <c r="Q304" s="904">
        <f t="shared" si="50"/>
        <v>1069.245051926225</v>
      </c>
      <c r="R304" s="906">
        <v>140.13377399999999</v>
      </c>
      <c r="S304" s="916">
        <f t="shared" si="51"/>
        <v>669.32635809576743</v>
      </c>
      <c r="T304" s="409">
        <v>40.490912999999999</v>
      </c>
      <c r="U304" s="376">
        <f t="shared" si="52"/>
        <v>730.69245128165142</v>
      </c>
      <c r="V304" s="910">
        <v>18.585519999999999</v>
      </c>
      <c r="W304" s="909">
        <f t="shared" si="53"/>
        <v>269.2255097831075</v>
      </c>
      <c r="X304" s="914">
        <v>34.110615000000003</v>
      </c>
      <c r="Y304" s="912">
        <f t="shared" si="54"/>
        <v>704.16913874916554</v>
      </c>
    </row>
    <row r="305" spans="2:25">
      <c r="B305" s="369">
        <v>300</v>
      </c>
      <c r="C305" s="370">
        <v>45658</v>
      </c>
      <c r="D305" s="354">
        <v>9.3623150000000006</v>
      </c>
      <c r="E305" s="371">
        <f t="shared" si="44"/>
        <v>254.03878777485573</v>
      </c>
      <c r="F305" s="362">
        <v>443.15447999999998</v>
      </c>
      <c r="G305" s="372">
        <f t="shared" si="45"/>
        <v>699.867139506645</v>
      </c>
      <c r="H305" s="362">
        <v>600.01501499999995</v>
      </c>
      <c r="I305" s="359">
        <f t="shared" si="46"/>
        <v>676.59335269529663</v>
      </c>
      <c r="J305" s="362">
        <v>119.170441</v>
      </c>
      <c r="K305" s="360">
        <f t="shared" si="47"/>
        <v>821.25777605981443</v>
      </c>
      <c r="L305" s="901">
        <v>521.51226799999995</v>
      </c>
      <c r="M305" s="901">
        <f t="shared" si="48"/>
        <v>685.99182916792847</v>
      </c>
      <c r="N305" s="381">
        <v>150.74044799999999</v>
      </c>
      <c r="O305" s="412">
        <f t="shared" si="49"/>
        <v>685.64008569156533</v>
      </c>
      <c r="P305" s="905">
        <v>48.945751000000001</v>
      </c>
      <c r="Q305" s="904">
        <f t="shared" si="50"/>
        <v>1113.453114436064</v>
      </c>
      <c r="R305" s="906">
        <v>144.88468900000001</v>
      </c>
      <c r="S305" s="916">
        <f t="shared" si="51"/>
        <v>692.01833693716048</v>
      </c>
      <c r="T305" s="409">
        <v>46.290000999999997</v>
      </c>
      <c r="U305" s="376">
        <f t="shared" si="52"/>
        <v>835.3418531343093</v>
      </c>
      <c r="V305" s="910">
        <v>19.526644000000001</v>
      </c>
      <c r="W305" s="909">
        <f t="shared" si="53"/>
        <v>282.85841263807833</v>
      </c>
      <c r="X305" s="914">
        <v>37.279998999999997</v>
      </c>
      <c r="Y305" s="912">
        <f t="shared" si="54"/>
        <v>769.59693598018532</v>
      </c>
    </row>
    <row r="306" spans="2:25">
      <c r="B306" s="369">
        <v>301</v>
      </c>
      <c r="C306" s="370">
        <v>45689</v>
      </c>
      <c r="D306" s="354">
        <v>9.5598010000000002</v>
      </c>
      <c r="E306" s="371">
        <f t="shared" si="44"/>
        <v>259.39740944508418</v>
      </c>
      <c r="F306" s="362">
        <v>436.333527</v>
      </c>
      <c r="G306" s="372">
        <f t="shared" si="45"/>
        <v>689.09491203233563</v>
      </c>
      <c r="H306" s="362">
        <v>592.39794900000004</v>
      </c>
      <c r="I306" s="359">
        <f t="shared" si="46"/>
        <v>668.00414060259379</v>
      </c>
      <c r="J306" s="362">
        <v>113.401718</v>
      </c>
      <c r="K306" s="360">
        <f t="shared" si="47"/>
        <v>781.50287893993982</v>
      </c>
      <c r="L306" s="901">
        <v>507.41332999999997</v>
      </c>
      <c r="M306" s="901">
        <f t="shared" si="48"/>
        <v>667.44623233079858</v>
      </c>
      <c r="N306" s="381">
        <v>142.029877</v>
      </c>
      <c r="O306" s="412">
        <f t="shared" si="49"/>
        <v>646.02021772578576</v>
      </c>
      <c r="P306" s="905">
        <v>47.117114999999998</v>
      </c>
      <c r="Q306" s="904">
        <f t="shared" si="50"/>
        <v>1071.8539887148158</v>
      </c>
      <c r="R306" s="906">
        <v>142.11360199999999</v>
      </c>
      <c r="S306" s="916">
        <f t="shared" si="51"/>
        <v>678.78268705252572</v>
      </c>
      <c r="T306" s="409">
        <v>45.75</v>
      </c>
      <c r="U306" s="376">
        <f t="shared" si="52"/>
        <v>825.59708263766629</v>
      </c>
      <c r="V306" s="910">
        <v>19.875689999999999</v>
      </c>
      <c r="W306" s="909">
        <f t="shared" si="53"/>
        <v>287.91461161920739</v>
      </c>
      <c r="X306" s="914">
        <v>36.720001000000003</v>
      </c>
      <c r="Y306" s="912">
        <f t="shared" si="54"/>
        <v>758.03650796206682</v>
      </c>
    </row>
    <row r="307" spans="2:25">
      <c r="B307" s="369">
        <v>302</v>
      </c>
      <c r="C307" s="370">
        <v>45717</v>
      </c>
      <c r="D307" s="354">
        <v>9.5579339999999995</v>
      </c>
      <c r="E307" s="371">
        <f t="shared" si="44"/>
        <v>259.34674992158222</v>
      </c>
      <c r="F307" s="362">
        <v>418.552887</v>
      </c>
      <c r="G307" s="372">
        <f t="shared" si="45"/>
        <v>661.01421733779614</v>
      </c>
      <c r="H307" s="362">
        <v>557.71227999999996</v>
      </c>
      <c r="I307" s="359">
        <f t="shared" si="46"/>
        <v>628.89163092783281</v>
      </c>
      <c r="J307" s="362">
        <v>105.83961499999999</v>
      </c>
      <c r="K307" s="360">
        <f t="shared" si="47"/>
        <v>729.38898358131428</v>
      </c>
      <c r="L307" s="901">
        <v>468.22177099999999</v>
      </c>
      <c r="M307" s="901">
        <f t="shared" si="48"/>
        <v>615.89406204445595</v>
      </c>
      <c r="N307" s="381">
        <v>130.31947299999999</v>
      </c>
      <c r="O307" s="412">
        <f t="shared" si="49"/>
        <v>592.75566591788049</v>
      </c>
      <c r="P307" s="905">
        <v>44.384106000000003</v>
      </c>
      <c r="Q307" s="904">
        <f t="shared" si="50"/>
        <v>1009.6815361390694</v>
      </c>
      <c r="R307" s="906">
        <v>133.30188000000001</v>
      </c>
      <c r="S307" s="916">
        <f t="shared" si="51"/>
        <v>636.69491886887329</v>
      </c>
      <c r="T307" s="409">
        <v>43.98</v>
      </c>
      <c r="U307" s="376">
        <f t="shared" si="52"/>
        <v>793.65594960447118</v>
      </c>
      <c r="V307" s="910">
        <v>19.875689999999999</v>
      </c>
      <c r="W307" s="909">
        <f t="shared" si="53"/>
        <v>287.91461161920739</v>
      </c>
      <c r="X307" s="914">
        <v>34.57</v>
      </c>
      <c r="Y307" s="912">
        <f t="shared" si="54"/>
        <v>713.65254266329259</v>
      </c>
    </row>
    <row r="308" spans="2:25">
      <c r="B308" s="369">
        <v>303</v>
      </c>
      <c r="C308" s="370">
        <v>45748</v>
      </c>
      <c r="D308" s="354">
        <v>9.5987390000000001</v>
      </c>
      <c r="E308" s="371">
        <f t="shared" si="44"/>
        <v>260.45396034284585</v>
      </c>
      <c r="F308" s="362">
        <v>405.82943699999998</v>
      </c>
      <c r="G308" s="372">
        <f t="shared" si="45"/>
        <v>640.92026600020426</v>
      </c>
      <c r="H308" s="362">
        <v>554.53997800000002</v>
      </c>
      <c r="I308" s="359">
        <f t="shared" si="46"/>
        <v>625.31445637005618</v>
      </c>
      <c r="J308" s="362">
        <v>103.58000199999999</v>
      </c>
      <c r="K308" s="360">
        <f t="shared" si="47"/>
        <v>713.81696142914438</v>
      </c>
      <c r="L308" s="901">
        <v>475.47000100000002</v>
      </c>
      <c r="M308" s="901">
        <f t="shared" si="48"/>
        <v>625.42830862124003</v>
      </c>
      <c r="N308" s="381">
        <v>129.770004</v>
      </c>
      <c r="O308" s="412">
        <f t="shared" si="49"/>
        <v>590.2564165309816</v>
      </c>
      <c r="P308" s="905">
        <v>43.189999</v>
      </c>
      <c r="Q308" s="904">
        <f t="shared" si="50"/>
        <v>982.51713205995111</v>
      </c>
      <c r="R308" s="906">
        <v>132.83000200000001</v>
      </c>
      <c r="S308" s="916">
        <f t="shared" si="51"/>
        <v>634.44106974892088</v>
      </c>
      <c r="T308" s="409">
        <v>43</v>
      </c>
      <c r="U308" s="376">
        <f t="shared" si="52"/>
        <v>775.97102849004693</v>
      </c>
      <c r="V308" s="910">
        <v>20.549999</v>
      </c>
      <c r="W308" s="909">
        <f t="shared" si="53"/>
        <v>297.68249458811749</v>
      </c>
      <c r="X308" s="914">
        <v>34.799999</v>
      </c>
      <c r="Y308" s="912">
        <f t="shared" si="54"/>
        <v>718.40057191293147</v>
      </c>
    </row>
    <row r="309" spans="2:25">
      <c r="B309" s="369">
        <v>304</v>
      </c>
      <c r="C309" s="370">
        <v>45778</v>
      </c>
      <c r="D309" s="354">
        <v>9.5289350000000006</v>
      </c>
      <c r="E309" s="371">
        <f t="shared" si="44"/>
        <v>258.55988568910522</v>
      </c>
      <c r="F309" s="362">
        <v>422.52847300000002</v>
      </c>
      <c r="G309" s="372">
        <f t="shared" si="45"/>
        <v>667.29279992525562</v>
      </c>
      <c r="H309" s="362">
        <v>589.39001499999995</v>
      </c>
      <c r="I309" s="359">
        <f t="shared" si="46"/>
        <v>664.61231190019669</v>
      </c>
      <c r="J309" s="362">
        <v>109.32</v>
      </c>
      <c r="K309" s="360">
        <f t="shared" si="47"/>
        <v>753.37390149339899</v>
      </c>
      <c r="L309" s="901">
        <v>519.10998500000005</v>
      </c>
      <c r="M309" s="901">
        <f t="shared" si="48"/>
        <v>682.83189102175822</v>
      </c>
      <c r="N309" s="381">
        <v>139.13999899999999</v>
      </c>
      <c r="O309" s="412">
        <f t="shared" si="49"/>
        <v>632.87566212808599</v>
      </c>
      <c r="P309" s="905">
        <v>45.32</v>
      </c>
      <c r="Q309" s="904">
        <f t="shared" si="50"/>
        <v>1030.971925351445</v>
      </c>
      <c r="R309" s="906">
        <v>141.229996</v>
      </c>
      <c r="S309" s="916">
        <f t="shared" si="51"/>
        <v>674.56228558120324</v>
      </c>
      <c r="T309" s="409">
        <v>45.119999</v>
      </c>
      <c r="U309" s="376">
        <f t="shared" si="52"/>
        <v>814.22818673255563</v>
      </c>
      <c r="V309" s="910">
        <v>21.5</v>
      </c>
      <c r="W309" s="909">
        <f t="shared" si="53"/>
        <v>311.44398759554809</v>
      </c>
      <c r="X309" s="914">
        <v>37.279998999999997</v>
      </c>
      <c r="Y309" s="912">
        <f t="shared" si="54"/>
        <v>769.59693598018532</v>
      </c>
    </row>
    <row r="310" spans="2:25">
      <c r="B310" s="369">
        <v>305</v>
      </c>
      <c r="C310" s="370">
        <v>45809</v>
      </c>
      <c r="D310" s="354">
        <v>9.52</v>
      </c>
      <c r="E310" s="371">
        <f t="shared" si="44"/>
        <v>258.31744174561805</v>
      </c>
      <c r="F310" s="362">
        <v>428.38000499999998</v>
      </c>
      <c r="G310" s="372">
        <f t="shared" si="45"/>
        <v>676.53403553810915</v>
      </c>
      <c r="H310" s="362">
        <v>599.14001499999995</v>
      </c>
      <c r="I310" s="359">
        <f t="shared" si="46"/>
        <v>675.60667874746491</v>
      </c>
      <c r="J310" s="362">
        <v>111.610001</v>
      </c>
      <c r="K310" s="360">
        <f t="shared" si="47"/>
        <v>769.15534119147605</v>
      </c>
      <c r="L310" s="901">
        <v>529.919983</v>
      </c>
      <c r="M310" s="901">
        <f t="shared" si="48"/>
        <v>697.05125028968178</v>
      </c>
      <c r="N310" s="381">
        <v>143.14999399999999</v>
      </c>
      <c r="O310" s="412">
        <f t="shared" si="49"/>
        <v>651.115048781778</v>
      </c>
      <c r="P310" s="905">
        <v>46</v>
      </c>
      <c r="Q310" s="904">
        <f t="shared" si="50"/>
        <v>1046.4410539754297</v>
      </c>
      <c r="R310" s="906">
        <v>143.61999499999999</v>
      </c>
      <c r="S310" s="916">
        <f t="shared" si="51"/>
        <v>685.97773013008498</v>
      </c>
      <c r="T310" s="409">
        <v>45.939999</v>
      </c>
      <c r="U310" s="376">
        <f t="shared" si="52"/>
        <v>829.02577378748208</v>
      </c>
      <c r="V310" s="910">
        <v>21.83</v>
      </c>
      <c r="W310" s="909">
        <f t="shared" si="53"/>
        <v>316.22429066096811</v>
      </c>
      <c r="X310" s="914">
        <v>38.200001</v>
      </c>
      <c r="Y310" s="912">
        <f t="shared" si="54"/>
        <v>788.58917684091182</v>
      </c>
    </row>
  </sheetData>
  <mergeCells count="5">
    <mergeCell ref="B2:E3"/>
    <mergeCell ref="L2:Y3"/>
    <mergeCell ref="AA5:AC5"/>
    <mergeCell ref="AY5:BB5"/>
    <mergeCell ref="AD5:AX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E862-414E-4517-83AE-D04D8C1644EF}">
  <dimension ref="C4:AN311"/>
  <sheetViews>
    <sheetView topLeftCell="D3" zoomScale="55" zoomScaleNormal="55" workbookViewId="0">
      <selection activeCell="AN75" sqref="AN75"/>
    </sheetView>
    <sheetView zoomScale="55" zoomScaleNormal="55" workbookViewId="1"/>
  </sheetViews>
  <sheetFormatPr baseColWidth="10" defaultColWidth="8.83203125" defaultRowHeight="13"/>
  <cols>
    <col min="3" max="15" width="14.5" customWidth="1"/>
    <col min="16" max="16" width="15.5" customWidth="1"/>
  </cols>
  <sheetData>
    <row r="4" spans="3:40" ht="28">
      <c r="C4" s="349" t="s">
        <v>240</v>
      </c>
      <c r="D4" s="349" t="s">
        <v>204</v>
      </c>
      <c r="E4" s="356" t="s">
        <v>228</v>
      </c>
      <c r="F4" s="356" t="s">
        <v>229</v>
      </c>
      <c r="G4" s="387" t="s">
        <v>231</v>
      </c>
      <c r="H4" s="387" t="s">
        <v>230</v>
      </c>
      <c r="I4" s="374" t="s">
        <v>232</v>
      </c>
      <c r="J4" s="374" t="s">
        <v>233</v>
      </c>
      <c r="K4" s="380" t="s">
        <v>234</v>
      </c>
      <c r="L4" s="380" t="s">
        <v>235</v>
      </c>
      <c r="M4" s="388" t="s">
        <v>236</v>
      </c>
      <c r="N4" s="388" t="s">
        <v>237</v>
      </c>
      <c r="O4" s="384" t="s">
        <v>238</v>
      </c>
      <c r="P4" s="384" t="s">
        <v>239</v>
      </c>
    </row>
    <row r="5" spans="3:40">
      <c r="C5" s="365">
        <v>0</v>
      </c>
      <c r="D5" s="366">
        <v>36526</v>
      </c>
      <c r="E5" s="378">
        <f>'IdxETF data'!C15</f>
        <v>1394.46</v>
      </c>
      <c r="F5" s="378">
        <v>100</v>
      </c>
      <c r="G5" s="376">
        <f>'IdxETF data'!AA15</f>
        <v>1534.996948</v>
      </c>
      <c r="H5" s="376">
        <f>F5</f>
        <v>100</v>
      </c>
      <c r="I5" s="375">
        <f>'IdxETF data'!AE15</f>
        <v>6835.6000979999999</v>
      </c>
      <c r="J5" s="375">
        <f>F5</f>
        <v>100</v>
      </c>
      <c r="K5" s="381">
        <f>'IdxETF data'!AG15</f>
        <v>15532.339844</v>
      </c>
      <c r="L5" s="381">
        <f>F5</f>
        <v>100</v>
      </c>
      <c r="M5" s="383">
        <f>'IdxETF data'!AO15</f>
        <v>19539.699218999998</v>
      </c>
      <c r="N5" s="383">
        <f>F5</f>
        <v>100</v>
      </c>
      <c r="O5" s="385">
        <f>'IdxETF data'!AY15</f>
        <v>2230.280029</v>
      </c>
      <c r="P5" s="385">
        <f>F5</f>
        <v>100</v>
      </c>
    </row>
    <row r="6" spans="3:40">
      <c r="C6" s="369">
        <v>1</v>
      </c>
      <c r="D6" s="370">
        <v>36557</v>
      </c>
      <c r="E6" s="378">
        <f>'IdxETF data'!C16</f>
        <v>1366.42</v>
      </c>
      <c r="F6" s="378">
        <f>(E6/$E$5)*100</f>
        <v>97.989185778007254</v>
      </c>
      <c r="G6" s="376">
        <f>'IdxETF data'!AA16</f>
        <v>1714.5780030000001</v>
      </c>
      <c r="H6" s="377">
        <f>(G6/$G$5)*100</f>
        <v>111.69911479198591</v>
      </c>
      <c r="I6" s="375">
        <f>'IdxETF data'!AE16</f>
        <v>7644.5498049999997</v>
      </c>
      <c r="J6" s="379">
        <f>(I6/$I$5)*100</f>
        <v>111.83436268070579</v>
      </c>
      <c r="K6" s="381">
        <f>'IdxETF data'!AG16</f>
        <v>17169.439452999999</v>
      </c>
      <c r="L6" s="382">
        <f>(K6/$K$5)*100</f>
        <v>110.5399419884081</v>
      </c>
      <c r="M6" s="383">
        <f>'IdxETF data'!AO16</f>
        <v>19959.519531000002</v>
      </c>
      <c r="N6" s="383">
        <f>(M6/$M$5)*100</f>
        <v>102.14855053445132</v>
      </c>
      <c r="O6" s="385">
        <f>'IdxETF data'!AY16</f>
        <v>2120.5</v>
      </c>
      <c r="P6" s="386">
        <f>(O6/$O$5)*100</f>
        <v>95.077746849160349</v>
      </c>
    </row>
    <row r="7" spans="3:40" ht="18">
      <c r="C7" s="369">
        <v>2</v>
      </c>
      <c r="D7" s="370">
        <v>36586</v>
      </c>
      <c r="E7" s="378">
        <f>'IdxETF data'!C17</f>
        <v>1498.58</v>
      </c>
      <c r="F7" s="378">
        <f t="shared" ref="F7:F70" si="0">(E7/$E$5)*100</f>
        <v>107.46668961461782</v>
      </c>
      <c r="G7" s="376">
        <f>'IdxETF data'!AA17</f>
        <v>1800.224976</v>
      </c>
      <c r="H7" s="377">
        <f t="shared" ref="H7:H70" si="1">(G7/$G$5)*100</f>
        <v>117.27873324735758</v>
      </c>
      <c r="I7" s="375">
        <f>'IdxETF data'!AE17</f>
        <v>7599.3901370000003</v>
      </c>
      <c r="J7" s="379">
        <f t="shared" ref="J7:J70" si="2">(I7/$I$5)*100</f>
        <v>111.17370864371476</v>
      </c>
      <c r="K7" s="381">
        <f>'IdxETF data'!AG17</f>
        <v>17406.539063</v>
      </c>
      <c r="L7" s="382">
        <f t="shared" ref="L7:L70" si="3">(K7/$K$5)*100</f>
        <v>112.06643195953497</v>
      </c>
      <c r="M7" s="383">
        <f>'IdxETF data'!AO17</f>
        <v>20337.320313</v>
      </c>
      <c r="N7" s="383">
        <f t="shared" ref="N7:N70" si="4">(M7/$M$5)*100</f>
        <v>104.0820541046221</v>
      </c>
      <c r="O7" s="385">
        <f>'IdxETF data'!AY17</f>
        <v>2132.5900879999999</v>
      </c>
      <c r="P7" s="386">
        <f t="shared" ref="P7:P70" si="5">(O7/$O$5)*100</f>
        <v>95.619835189763066</v>
      </c>
      <c r="R7" s="1108" t="s">
        <v>446</v>
      </c>
      <c r="S7" s="1108"/>
      <c r="T7" s="1108"/>
      <c r="U7" s="1110" t="s">
        <v>447</v>
      </c>
      <c r="V7" s="1110"/>
      <c r="W7" s="1110"/>
      <c r="X7" s="1110"/>
      <c r="Y7" s="1110"/>
      <c r="Z7" s="1110"/>
      <c r="AA7" s="1110"/>
      <c r="AB7" s="1110"/>
      <c r="AC7" s="1110"/>
      <c r="AD7" s="1110"/>
      <c r="AE7" s="1110"/>
      <c r="AF7" s="1110"/>
      <c r="AG7" s="1110"/>
      <c r="AH7" s="1110"/>
      <c r="AI7" s="1110"/>
      <c r="AJ7" s="1110"/>
      <c r="AK7" s="1110"/>
      <c r="AL7" s="1109" t="s">
        <v>436</v>
      </c>
      <c r="AM7" s="1109"/>
      <c r="AN7" s="1109"/>
    </row>
    <row r="8" spans="3:40">
      <c r="C8" s="369">
        <v>3</v>
      </c>
      <c r="D8" s="370">
        <v>36617</v>
      </c>
      <c r="E8" s="378">
        <f>'IdxETF data'!C18</f>
        <v>1452.43</v>
      </c>
      <c r="F8" s="378">
        <f t="shared" si="0"/>
        <v>104.15716478063193</v>
      </c>
      <c r="G8" s="376">
        <f>'IdxETF data'!AA18</f>
        <v>1836.3210449999999</v>
      </c>
      <c r="H8" s="377">
        <f t="shared" si="1"/>
        <v>119.63027336260214</v>
      </c>
      <c r="I8" s="375">
        <f>'IdxETF data'!AE18</f>
        <v>7414.6801759999998</v>
      </c>
      <c r="J8" s="379">
        <f t="shared" si="2"/>
        <v>108.47153241409531</v>
      </c>
      <c r="K8" s="381">
        <f>'IdxETF data'!AG18</f>
        <v>15519.299805000001</v>
      </c>
      <c r="L8" s="382">
        <f t="shared" si="3"/>
        <v>99.916045881490049</v>
      </c>
      <c r="M8" s="383">
        <f>'IdxETF data'!AO18</f>
        <v>17973.699218999998</v>
      </c>
      <c r="N8" s="383">
        <f t="shared" si="4"/>
        <v>91.985547052447686</v>
      </c>
      <c r="O8" s="385">
        <f>'IdxETF data'!AY18</f>
        <v>2164.110107</v>
      </c>
      <c r="P8" s="386">
        <f t="shared" si="5"/>
        <v>97.033111486467959</v>
      </c>
    </row>
    <row r="9" spans="3:40">
      <c r="C9" s="369">
        <v>4</v>
      </c>
      <c r="D9" s="370">
        <v>36647</v>
      </c>
      <c r="E9" s="378">
        <f>'IdxETF data'!C19</f>
        <v>1420.6</v>
      </c>
      <c r="F9" s="378">
        <f t="shared" si="0"/>
        <v>101.87456076187198</v>
      </c>
      <c r="G9" s="376">
        <f>'IdxETF data'!AA19</f>
        <v>1894.5539550000001</v>
      </c>
      <c r="H9" s="377">
        <f t="shared" si="1"/>
        <v>123.42395582404768</v>
      </c>
      <c r="I9" s="375">
        <f>'IdxETF data'!AE19</f>
        <v>7109.669922</v>
      </c>
      <c r="J9" s="379">
        <f t="shared" si="2"/>
        <v>104.00944789149074</v>
      </c>
      <c r="K9" s="381">
        <f>'IdxETF data'!AG19</f>
        <v>14713.860352</v>
      </c>
      <c r="L9" s="382">
        <f t="shared" si="3"/>
        <v>94.730481690328389</v>
      </c>
      <c r="M9" s="383">
        <f>'IdxETF data'!AO19</f>
        <v>16332.450194999999</v>
      </c>
      <c r="N9" s="383">
        <f t="shared" si="4"/>
        <v>83.585985699916321</v>
      </c>
      <c r="O9" s="385">
        <f>'IdxETF data'!AY19</f>
        <v>1795.130005</v>
      </c>
      <c r="P9" s="386">
        <f t="shared" si="5"/>
        <v>80.488996074851187</v>
      </c>
    </row>
    <row r="10" spans="3:40">
      <c r="C10" s="369">
        <v>5</v>
      </c>
      <c r="D10" s="370">
        <v>36678</v>
      </c>
      <c r="E10" s="378">
        <f>'IdxETF data'!C20</f>
        <v>1454.6</v>
      </c>
      <c r="F10" s="378">
        <f t="shared" si="0"/>
        <v>104.31278057455933</v>
      </c>
      <c r="G10" s="376">
        <f>'IdxETF data'!AA20</f>
        <v>1928.105957</v>
      </c>
      <c r="H10" s="377">
        <f t="shared" si="1"/>
        <v>125.60975834591692</v>
      </c>
      <c r="I10" s="375">
        <f>'IdxETF data'!AE20</f>
        <v>6898.2099609999996</v>
      </c>
      <c r="J10" s="379">
        <f t="shared" si="2"/>
        <v>100.91593806106825</v>
      </c>
      <c r="K10" s="381">
        <f>'IdxETF data'!AG20</f>
        <v>16155.780273</v>
      </c>
      <c r="L10" s="382">
        <f t="shared" si="3"/>
        <v>104.01382171174183</v>
      </c>
      <c r="M10" s="383">
        <f>'IdxETF data'!AO20</f>
        <v>17411.050781000002</v>
      </c>
      <c r="N10" s="383">
        <f t="shared" si="4"/>
        <v>89.1060327278214</v>
      </c>
      <c r="O10" s="385">
        <f>'IdxETF data'!AY20</f>
        <v>2037.969971</v>
      </c>
      <c r="P10" s="386">
        <f t="shared" si="5"/>
        <v>91.377313364267238</v>
      </c>
    </row>
    <row r="11" spans="3:40">
      <c r="C11" s="369">
        <v>6</v>
      </c>
      <c r="D11" s="370">
        <v>36708</v>
      </c>
      <c r="E11" s="378">
        <f>'IdxETF data'!C21</f>
        <v>1430.83</v>
      </c>
      <c r="F11" s="378">
        <f t="shared" si="0"/>
        <v>102.60817807610114</v>
      </c>
      <c r="G11" s="376">
        <f>'IdxETF data'!AA21</f>
        <v>2023.5389399999999</v>
      </c>
      <c r="H11" s="377">
        <f t="shared" si="1"/>
        <v>131.82690315029865</v>
      </c>
      <c r="I11" s="375">
        <f>'IdxETF data'!AE21</f>
        <v>7190.3701170000004</v>
      </c>
      <c r="J11" s="379">
        <f t="shared" si="2"/>
        <v>105.1900347286817</v>
      </c>
      <c r="K11" s="381">
        <f>'IdxETF data'!AG21</f>
        <v>16840.980468999998</v>
      </c>
      <c r="L11" s="382">
        <f t="shared" si="3"/>
        <v>108.42526392123408</v>
      </c>
      <c r="M11" s="383">
        <f>'IdxETF data'!AO21</f>
        <v>15727.490234000001</v>
      </c>
      <c r="N11" s="383">
        <f t="shared" si="4"/>
        <v>80.489930053308683</v>
      </c>
      <c r="O11" s="385">
        <f>'IdxETF data'!AY21</f>
        <v>2051.209961</v>
      </c>
      <c r="P11" s="386">
        <f t="shared" si="5"/>
        <v>91.970960342576774</v>
      </c>
    </row>
    <row r="12" spans="3:40">
      <c r="C12" s="369">
        <v>7</v>
      </c>
      <c r="D12" s="370">
        <v>36739</v>
      </c>
      <c r="E12" s="378">
        <f>'IdxETF data'!C22</f>
        <v>1517.68</v>
      </c>
      <c r="F12" s="378">
        <f t="shared" si="0"/>
        <v>108.83639545056869</v>
      </c>
      <c r="G12" s="376">
        <f>'IdxETF data'!AA22</f>
        <v>2021.198975</v>
      </c>
      <c r="H12" s="377">
        <f t="shared" si="1"/>
        <v>131.67446213059182</v>
      </c>
      <c r="I12" s="375">
        <f>'IdxETF data'!AE22</f>
        <v>7216.4501950000003</v>
      </c>
      <c r="J12" s="379">
        <f t="shared" si="2"/>
        <v>105.57156784393271</v>
      </c>
      <c r="K12" s="381">
        <f>'IdxETF data'!AG22</f>
        <v>17097.509765999999</v>
      </c>
      <c r="L12" s="382">
        <f t="shared" si="3"/>
        <v>110.07684571493979</v>
      </c>
      <c r="M12" s="383">
        <f>'IdxETF data'!AO22</f>
        <v>16861.259765999999</v>
      </c>
      <c r="N12" s="383">
        <f t="shared" si="4"/>
        <v>86.292319943208028</v>
      </c>
      <c r="O12" s="385">
        <f>'IdxETF data'!AY22</f>
        <v>2147.7700199999999</v>
      </c>
      <c r="P12" s="386">
        <f t="shared" si="5"/>
        <v>96.300464160233929</v>
      </c>
    </row>
    <row r="13" spans="3:40">
      <c r="C13" s="369">
        <v>8</v>
      </c>
      <c r="D13" s="370">
        <v>36770</v>
      </c>
      <c r="E13" s="378">
        <f>'IdxETF data'!C23</f>
        <v>1436.51</v>
      </c>
      <c r="F13" s="378">
        <f t="shared" si="0"/>
        <v>103.0155042095148</v>
      </c>
      <c r="G13" s="376">
        <f>'IdxETF data'!AA23</f>
        <v>1910.1610109999999</v>
      </c>
      <c r="H13" s="377">
        <f t="shared" si="1"/>
        <v>124.44070416483981</v>
      </c>
      <c r="I13" s="375">
        <f>'IdxETF data'!AE23</f>
        <v>6798.1201170000004</v>
      </c>
      <c r="J13" s="379">
        <f t="shared" si="2"/>
        <v>99.45169435802768</v>
      </c>
      <c r="K13" s="381">
        <f>'IdxETF data'!AG23</f>
        <v>15648.980469</v>
      </c>
      <c r="L13" s="382">
        <f t="shared" si="3"/>
        <v>100.75095334103867</v>
      </c>
      <c r="M13" s="383">
        <f>'IdxETF data'!AO23</f>
        <v>15747.259765999999</v>
      </c>
      <c r="N13" s="383">
        <f t="shared" si="4"/>
        <v>80.591106288308112</v>
      </c>
      <c r="O13" s="385">
        <f>'IdxETF data'!AY23</f>
        <v>1997.030029</v>
      </c>
      <c r="P13" s="386">
        <f t="shared" si="5"/>
        <v>89.541672033687021</v>
      </c>
    </row>
    <row r="14" spans="3:40">
      <c r="C14" s="369">
        <v>9</v>
      </c>
      <c r="D14" s="370">
        <v>36800</v>
      </c>
      <c r="E14" s="378">
        <f>'IdxETF data'!C24</f>
        <v>1429.4</v>
      </c>
      <c r="F14" s="378">
        <f t="shared" si="0"/>
        <v>102.50562941927342</v>
      </c>
      <c r="G14" s="376">
        <f>'IdxETF data'!AA24</f>
        <v>1961.286987</v>
      </c>
      <c r="H14" s="377">
        <f t="shared" si="1"/>
        <v>127.77139326273111</v>
      </c>
      <c r="I14" s="375">
        <f>'IdxETF data'!AE24</f>
        <v>7077.4399409999996</v>
      </c>
      <c r="J14" s="379">
        <f t="shared" si="2"/>
        <v>103.53794604033023</v>
      </c>
      <c r="K14" s="381">
        <f>'IdxETF data'!AG24</f>
        <v>14895.339844</v>
      </c>
      <c r="L14" s="382">
        <f t="shared" si="3"/>
        <v>95.898879329207659</v>
      </c>
      <c r="M14" s="383">
        <f>'IdxETF data'!AO24</f>
        <v>14539.599609000001</v>
      </c>
      <c r="N14" s="383">
        <f t="shared" si="4"/>
        <v>74.410559988876372</v>
      </c>
      <c r="O14" s="385">
        <f>'IdxETF data'!AY24</f>
        <v>1976.540039</v>
      </c>
      <c r="P14" s="386">
        <f t="shared" si="5"/>
        <v>88.622953768107294</v>
      </c>
    </row>
    <row r="15" spans="3:40">
      <c r="C15" s="369">
        <v>10</v>
      </c>
      <c r="D15" s="370">
        <v>36831</v>
      </c>
      <c r="E15" s="378">
        <f>'IdxETF data'!C25</f>
        <v>1314.95</v>
      </c>
      <c r="F15" s="378">
        <f t="shared" si="0"/>
        <v>94.298151255683209</v>
      </c>
      <c r="G15" s="376">
        <f>'IdxETF data'!AA25</f>
        <v>2070.6130370000001</v>
      </c>
      <c r="H15" s="377">
        <f t="shared" si="1"/>
        <v>134.89362566472022</v>
      </c>
      <c r="I15" s="375">
        <f>'IdxETF data'!AE25</f>
        <v>6372.330078</v>
      </c>
      <c r="J15" s="379">
        <f t="shared" si="2"/>
        <v>93.222686913244885</v>
      </c>
      <c r="K15" s="381">
        <f>'IdxETF data'!AG25</f>
        <v>13984.389648</v>
      </c>
      <c r="L15" s="382">
        <f t="shared" si="3"/>
        <v>90.034017980890638</v>
      </c>
      <c r="M15" s="383">
        <f>'IdxETF data'!AO25</f>
        <v>14648.509765999999</v>
      </c>
      <c r="N15" s="383">
        <f t="shared" si="4"/>
        <v>74.967938870604982</v>
      </c>
      <c r="O15" s="385">
        <f>'IdxETF data'!AY25</f>
        <v>1952.2299800000001</v>
      </c>
      <c r="P15" s="386">
        <f t="shared" si="5"/>
        <v>87.532953468418469</v>
      </c>
    </row>
    <row r="16" spans="3:40">
      <c r="C16" s="369">
        <v>11</v>
      </c>
      <c r="D16" s="370">
        <v>36861</v>
      </c>
      <c r="E16" s="378">
        <f>'IdxETF data'!C26</f>
        <v>1320.28</v>
      </c>
      <c r="F16" s="378">
        <f t="shared" si="0"/>
        <v>94.680378067495653</v>
      </c>
      <c r="G16" s="376">
        <f>'IdxETF data'!AA26</f>
        <v>2073.4770509999998</v>
      </c>
      <c r="H16" s="377">
        <f t="shared" si="1"/>
        <v>135.08020675230682</v>
      </c>
      <c r="I16" s="375">
        <f>'IdxETF data'!AE26</f>
        <v>6433.6098629999997</v>
      </c>
      <c r="J16" s="379">
        <f t="shared" si="2"/>
        <v>94.119166872889224</v>
      </c>
      <c r="K16" s="381">
        <f>'IdxETF data'!AG26</f>
        <v>15095.530273</v>
      </c>
      <c r="L16" s="382">
        <f t="shared" si="3"/>
        <v>97.187741348778587</v>
      </c>
      <c r="M16" s="383">
        <f>'IdxETF data'!AO26</f>
        <v>13785.690430000001</v>
      </c>
      <c r="N16" s="383">
        <f t="shared" si="4"/>
        <v>70.55221411287171</v>
      </c>
      <c r="O16" s="385">
        <f>'IdxETF data'!AY26</f>
        <v>1926.829956</v>
      </c>
      <c r="P16" s="386">
        <f t="shared" si="5"/>
        <v>86.394081951401446</v>
      </c>
    </row>
    <row r="17" spans="3:16">
      <c r="C17" s="369">
        <v>12</v>
      </c>
      <c r="D17" s="370">
        <v>36892</v>
      </c>
      <c r="E17" s="378">
        <f>'IdxETF data'!C27</f>
        <v>1366.01</v>
      </c>
      <c r="F17" s="378">
        <f t="shared" si="0"/>
        <v>97.95978371556015</v>
      </c>
      <c r="G17" s="376">
        <f>'IdxETF data'!AA27</f>
        <v>2065.6059570000002</v>
      </c>
      <c r="H17" s="377">
        <f t="shared" si="1"/>
        <v>134.56743087934794</v>
      </c>
      <c r="I17" s="375">
        <f>'IdxETF data'!AE27</f>
        <v>6795.1401370000003</v>
      </c>
      <c r="J17" s="379">
        <f t="shared" si="2"/>
        <v>99.40809935601942</v>
      </c>
      <c r="K17" s="381">
        <f>'IdxETF data'!AG27</f>
        <v>16102.349609000001</v>
      </c>
      <c r="L17" s="382">
        <f t="shared" si="3"/>
        <v>103.66982547848507</v>
      </c>
      <c r="M17" s="383">
        <f>'IdxETF data'!AO27</f>
        <v>13843.549805000001</v>
      </c>
      <c r="N17" s="383">
        <f t="shared" si="4"/>
        <v>70.848326014859126</v>
      </c>
      <c r="O17" s="385">
        <f>'IdxETF data'!AY27</f>
        <v>1991.290039</v>
      </c>
      <c r="P17" s="386">
        <f t="shared" si="5"/>
        <v>89.2843056973811</v>
      </c>
    </row>
    <row r="18" spans="3:16">
      <c r="C18" s="369">
        <v>13</v>
      </c>
      <c r="D18" s="370">
        <v>36923</v>
      </c>
      <c r="E18" s="378">
        <f>'IdxETF data'!C28</f>
        <v>1239.94</v>
      </c>
      <c r="F18" s="378">
        <f t="shared" si="0"/>
        <v>88.919008074810321</v>
      </c>
      <c r="G18" s="376">
        <f>'IdxETF data'!AA28</f>
        <v>1959.1800539999999</v>
      </c>
      <c r="H18" s="377">
        <f t="shared" si="1"/>
        <v>127.63413351099379</v>
      </c>
      <c r="I18" s="375">
        <f>'IdxETF data'!AE28</f>
        <v>6208.2402339999999</v>
      </c>
      <c r="J18" s="379">
        <f t="shared" si="2"/>
        <v>90.822168426974599</v>
      </c>
      <c r="K18" s="381">
        <f>'IdxETF data'!AG28</f>
        <v>14787.870117</v>
      </c>
      <c r="L18" s="382">
        <f t="shared" si="3"/>
        <v>95.20696988041</v>
      </c>
      <c r="M18" s="383">
        <f>'IdxETF data'!AO28</f>
        <v>12883.540039</v>
      </c>
      <c r="N18" s="383">
        <f t="shared" si="4"/>
        <v>65.935201430697106</v>
      </c>
      <c r="O18" s="385">
        <f>'IdxETF data'!AY28</f>
        <v>1947.400024</v>
      </c>
      <c r="P18" s="386">
        <f t="shared" si="5"/>
        <v>87.316390707814563</v>
      </c>
    </row>
    <row r="19" spans="3:16">
      <c r="C19" s="369">
        <v>14</v>
      </c>
      <c r="D19" s="370">
        <v>36951</v>
      </c>
      <c r="E19" s="378">
        <f>'IdxETF data'!C29</f>
        <v>1160.33</v>
      </c>
      <c r="F19" s="378">
        <f t="shared" si="0"/>
        <v>83.209988095750319</v>
      </c>
      <c r="G19" s="376">
        <f>'IdxETF data'!AA29</f>
        <v>2112.7749020000001</v>
      </c>
      <c r="H19" s="377">
        <f t="shared" si="1"/>
        <v>137.6403324288564</v>
      </c>
      <c r="I19" s="375">
        <f>'IdxETF data'!AE29</f>
        <v>5829.9501950000003</v>
      </c>
      <c r="J19" s="379">
        <f t="shared" si="2"/>
        <v>85.288052422870109</v>
      </c>
      <c r="K19" s="381">
        <f>'IdxETF data'!AG29</f>
        <v>12760.639648</v>
      </c>
      <c r="L19" s="382">
        <f t="shared" si="3"/>
        <v>82.1552951851573</v>
      </c>
      <c r="M19" s="383">
        <f>'IdxETF data'!AO29</f>
        <v>12999.700194999999</v>
      </c>
      <c r="N19" s="383">
        <f t="shared" si="4"/>
        <v>66.52968425613922</v>
      </c>
      <c r="O19" s="385">
        <f>'IdxETF data'!AY29</f>
        <v>1674.1899410000001</v>
      </c>
      <c r="P19" s="386">
        <f t="shared" si="5"/>
        <v>75.066355759400466</v>
      </c>
    </row>
    <row r="20" spans="3:16">
      <c r="C20" s="369">
        <v>15</v>
      </c>
      <c r="D20" s="370">
        <v>36982</v>
      </c>
      <c r="E20" s="378">
        <f>'IdxETF data'!C30</f>
        <v>1249.46</v>
      </c>
      <c r="F20" s="378">
        <f t="shared" si="0"/>
        <v>89.601709622362776</v>
      </c>
      <c r="G20" s="376">
        <f>'IdxETF data'!AA30</f>
        <v>2119.1840820000002</v>
      </c>
      <c r="H20" s="377">
        <f t="shared" si="1"/>
        <v>138.05786941538599</v>
      </c>
      <c r="I20" s="375">
        <f>'IdxETF data'!AE30</f>
        <v>6264.5097660000001</v>
      </c>
      <c r="J20" s="379">
        <f t="shared" si="2"/>
        <v>91.645351925032998</v>
      </c>
      <c r="K20" s="381">
        <f>'IdxETF data'!AG30</f>
        <v>13386.040039</v>
      </c>
      <c r="L20" s="382">
        <f t="shared" si="3"/>
        <v>86.181735485081489</v>
      </c>
      <c r="M20" s="383">
        <f>'IdxETF data'!AO30</f>
        <v>13934.320313</v>
      </c>
      <c r="N20" s="383">
        <f t="shared" si="4"/>
        <v>71.312870054061818</v>
      </c>
      <c r="O20" s="385">
        <f>'IdxETF data'!AY30</f>
        <v>1722.719971</v>
      </c>
      <c r="P20" s="386">
        <f t="shared" si="5"/>
        <v>77.242317045381213</v>
      </c>
    </row>
    <row r="21" spans="3:16">
      <c r="C21" s="369">
        <v>16</v>
      </c>
      <c r="D21" s="370">
        <v>37012</v>
      </c>
      <c r="E21" s="378">
        <f>'IdxETF data'!C31</f>
        <v>1255.82</v>
      </c>
      <c r="F21" s="378">
        <f t="shared" si="0"/>
        <v>90.057800152030168</v>
      </c>
      <c r="G21" s="376">
        <f>'IdxETF data'!AA31</f>
        <v>2214.2570799999999</v>
      </c>
      <c r="H21" s="377">
        <f t="shared" si="1"/>
        <v>144.25156238160807</v>
      </c>
      <c r="I21" s="375">
        <f>'IdxETF data'!AE31</f>
        <v>6123.2597660000001</v>
      </c>
      <c r="J21" s="379">
        <f t="shared" si="2"/>
        <v>89.578964219858022</v>
      </c>
      <c r="K21" s="381">
        <f>'IdxETF data'!AG31</f>
        <v>13174.410156</v>
      </c>
      <c r="L21" s="382">
        <f t="shared" si="3"/>
        <v>84.819224201363014</v>
      </c>
      <c r="M21" s="383">
        <f>'IdxETF data'!AO31</f>
        <v>13262.139648</v>
      </c>
      <c r="N21" s="383">
        <f t="shared" si="4"/>
        <v>67.872793226541432</v>
      </c>
      <c r="O21" s="385">
        <f>'IdxETF data'!AY31</f>
        <v>1657.0500489999999</v>
      </c>
      <c r="P21" s="386">
        <f t="shared" si="5"/>
        <v>74.297847241316077</v>
      </c>
    </row>
    <row r="22" spans="3:16">
      <c r="C22" s="369">
        <v>17</v>
      </c>
      <c r="D22" s="370">
        <v>37043</v>
      </c>
      <c r="E22" s="378">
        <f>'IdxETF data'!C32</f>
        <v>1224.3800000000001</v>
      </c>
      <c r="F22" s="378">
        <f t="shared" si="0"/>
        <v>87.803163948768699</v>
      </c>
      <c r="G22" s="376">
        <f>'IdxETF data'!AA32</f>
        <v>2218.0290530000002</v>
      </c>
      <c r="H22" s="377">
        <f t="shared" si="1"/>
        <v>144.49729401025496</v>
      </c>
      <c r="I22" s="375">
        <f>'IdxETF data'!AE32</f>
        <v>6058.3798829999996</v>
      </c>
      <c r="J22" s="379">
        <f t="shared" si="2"/>
        <v>88.629817369986228</v>
      </c>
      <c r="K22" s="381">
        <f>'IdxETF data'!AG32</f>
        <v>13042.530273</v>
      </c>
      <c r="L22" s="382">
        <f t="shared" si="3"/>
        <v>83.970157773995709</v>
      </c>
      <c r="M22" s="383">
        <f>'IdxETF data'!AO32</f>
        <v>12969.049805000001</v>
      </c>
      <c r="N22" s="383">
        <f t="shared" si="4"/>
        <v>66.372822117902231</v>
      </c>
      <c r="O22" s="385">
        <f>'IdxETF data'!AY32</f>
        <v>1726.5</v>
      </c>
      <c r="P22" s="386">
        <f t="shared" si="5"/>
        <v>77.411803789236188</v>
      </c>
    </row>
    <row r="23" spans="3:16">
      <c r="C23" s="369">
        <v>18</v>
      </c>
      <c r="D23" s="370">
        <v>37073</v>
      </c>
      <c r="E23" s="378">
        <f>'IdxETF data'!C33</f>
        <v>1211.23</v>
      </c>
      <c r="F23" s="378">
        <f t="shared" si="0"/>
        <v>86.860146580038148</v>
      </c>
      <c r="G23" s="376">
        <f>'IdxETF data'!AA33</f>
        <v>1920.3179929999999</v>
      </c>
      <c r="H23" s="377">
        <f t="shared" si="1"/>
        <v>125.10239811890492</v>
      </c>
      <c r="I23" s="375">
        <f>'IdxETF data'!AE33</f>
        <v>5861.1899409999996</v>
      </c>
      <c r="J23" s="379">
        <f t="shared" si="2"/>
        <v>85.745067835593559</v>
      </c>
      <c r="K23" s="381">
        <f>'IdxETF data'!AG33</f>
        <v>12316.690430000001</v>
      </c>
      <c r="L23" s="382">
        <f t="shared" si="3"/>
        <v>79.297070201292456</v>
      </c>
      <c r="M23" s="383">
        <f>'IdxETF data'!AO33</f>
        <v>11860.769531</v>
      </c>
      <c r="N23" s="383">
        <f t="shared" si="4"/>
        <v>60.700880796910297</v>
      </c>
      <c r="O23" s="385">
        <f>'IdxETF data'!AY33</f>
        <v>1666.030029</v>
      </c>
      <c r="P23" s="386">
        <f t="shared" si="5"/>
        <v>74.700486366593395</v>
      </c>
    </row>
    <row r="24" spans="3:16">
      <c r="C24" s="369">
        <v>19</v>
      </c>
      <c r="D24" s="370">
        <v>37104</v>
      </c>
      <c r="E24" s="378">
        <f>'IdxETF data'!C34</f>
        <v>1133.58</v>
      </c>
      <c r="F24" s="378">
        <f t="shared" si="0"/>
        <v>81.29168280194483</v>
      </c>
      <c r="G24" s="376">
        <f>'IdxETF data'!AA34</f>
        <v>1834.137939</v>
      </c>
      <c r="H24" s="377">
        <f t="shared" si="1"/>
        <v>119.48805119057475</v>
      </c>
      <c r="I24" s="375">
        <f>'IdxETF data'!AE34</f>
        <v>5188.169922</v>
      </c>
      <c r="J24" s="379">
        <f t="shared" si="2"/>
        <v>75.899260454367209</v>
      </c>
      <c r="K24" s="381">
        <f>'IdxETF data'!AG34</f>
        <v>11090.480469</v>
      </c>
      <c r="L24" s="382">
        <f t="shared" si="3"/>
        <v>71.402509733806468</v>
      </c>
      <c r="M24" s="383">
        <f>'IdxETF data'!AO34</f>
        <v>10713.509765999999</v>
      </c>
      <c r="N24" s="383">
        <f t="shared" si="4"/>
        <v>54.829450780810404</v>
      </c>
      <c r="O24" s="385">
        <f>'IdxETF data'!AY34</f>
        <v>1619.119995</v>
      </c>
      <c r="P24" s="386">
        <f t="shared" si="5"/>
        <v>72.597161519935753</v>
      </c>
    </row>
    <row r="25" spans="3:16">
      <c r="C25" s="369">
        <v>20</v>
      </c>
      <c r="D25" s="370">
        <v>37135</v>
      </c>
      <c r="E25" s="378">
        <f>'IdxETF data'!C35</f>
        <v>1040.94</v>
      </c>
      <c r="F25" s="378">
        <f t="shared" si="0"/>
        <v>74.648250935846136</v>
      </c>
      <c r="G25" s="376">
        <f>'IdxETF data'!AA35</f>
        <v>1764.866943</v>
      </c>
      <c r="H25" s="377">
        <f t="shared" si="1"/>
        <v>114.97527374888305</v>
      </c>
      <c r="I25" s="375">
        <f>'IdxETF data'!AE35</f>
        <v>4308.1499020000001</v>
      </c>
      <c r="J25" s="379">
        <f t="shared" si="2"/>
        <v>63.025189306502938</v>
      </c>
      <c r="K25" s="381">
        <f>'IdxETF data'!AG35</f>
        <v>9950.7001949999994</v>
      </c>
      <c r="L25" s="382">
        <f t="shared" si="3"/>
        <v>64.064399150034461</v>
      </c>
      <c r="M25" s="383">
        <f>'IdxETF data'!AO35</f>
        <v>9774.6796880000002</v>
      </c>
      <c r="N25" s="383">
        <f t="shared" si="4"/>
        <v>50.024719308346896</v>
      </c>
      <c r="O25" s="385">
        <f>'IdxETF data'!AY35</f>
        <v>1319.530029</v>
      </c>
      <c r="P25" s="386">
        <f t="shared" si="5"/>
        <v>59.164320706025563</v>
      </c>
    </row>
    <row r="26" spans="3:16">
      <c r="C26" s="369">
        <v>21</v>
      </c>
      <c r="D26" s="370">
        <v>37165</v>
      </c>
      <c r="E26" s="378">
        <f>'IdxETF data'!C36</f>
        <v>1059.78</v>
      </c>
      <c r="F26" s="378">
        <f t="shared" si="0"/>
        <v>75.999311561464651</v>
      </c>
      <c r="G26" s="376">
        <f>'IdxETF data'!AA36</f>
        <v>1689.170044</v>
      </c>
      <c r="H26" s="377">
        <f t="shared" si="1"/>
        <v>110.0438698722416</v>
      </c>
      <c r="I26" s="375">
        <f>'IdxETF data'!AE36</f>
        <v>4559.1298829999996</v>
      </c>
      <c r="J26" s="379">
        <f t="shared" si="2"/>
        <v>66.696849108155646</v>
      </c>
      <c r="K26" s="381">
        <f>'IdxETF data'!AG36</f>
        <v>10073.969727</v>
      </c>
      <c r="L26" s="382">
        <f t="shared" si="3"/>
        <v>64.85803058765471</v>
      </c>
      <c r="M26" s="383">
        <f>'IdxETF data'!AO36</f>
        <v>10366.339844</v>
      </c>
      <c r="N26" s="383">
        <f t="shared" si="4"/>
        <v>53.052709398515127</v>
      </c>
      <c r="O26" s="385">
        <f>'IdxETF data'!AY36</f>
        <v>1367.839966</v>
      </c>
      <c r="P26" s="386">
        <f t="shared" si="5"/>
        <v>61.330413589960905</v>
      </c>
    </row>
    <row r="27" spans="3:16">
      <c r="C27" s="369">
        <v>22</v>
      </c>
      <c r="D27" s="370">
        <v>37196</v>
      </c>
      <c r="E27" s="378">
        <f>'IdxETF data'!C37</f>
        <v>1139.45</v>
      </c>
      <c r="F27" s="378">
        <f t="shared" si="0"/>
        <v>81.712634281370569</v>
      </c>
      <c r="G27" s="376">
        <f>'IdxETF data'!AA37</f>
        <v>1747.9930420000001</v>
      </c>
      <c r="H27" s="377">
        <f t="shared" si="1"/>
        <v>113.87599462510462</v>
      </c>
      <c r="I27" s="375">
        <f>'IdxETF data'!AE37</f>
        <v>4989.9101559999999</v>
      </c>
      <c r="J27" s="379">
        <f t="shared" si="2"/>
        <v>72.998860150698064</v>
      </c>
      <c r="K27" s="381">
        <f>'IdxETF data'!AG37</f>
        <v>11279.25</v>
      </c>
      <c r="L27" s="382">
        <f t="shared" si="3"/>
        <v>72.61784195609826</v>
      </c>
      <c r="M27" s="383">
        <f>'IdxETF data'!AO37</f>
        <v>10697.440430000001</v>
      </c>
      <c r="N27" s="383">
        <f t="shared" si="4"/>
        <v>54.747211357266089</v>
      </c>
      <c r="O27" s="385">
        <f>'IdxETF data'!AY37</f>
        <v>1478.540039</v>
      </c>
      <c r="P27" s="386">
        <f t="shared" si="5"/>
        <v>66.293919139066105</v>
      </c>
    </row>
    <row r="28" spans="3:16">
      <c r="C28" s="369">
        <v>23</v>
      </c>
      <c r="D28" s="370">
        <v>37226</v>
      </c>
      <c r="E28" s="378">
        <f>'IdxETF data'!C38</f>
        <v>1148.08</v>
      </c>
      <c r="F28" s="378">
        <f t="shared" si="0"/>
        <v>82.331511839708554</v>
      </c>
      <c r="G28" s="376">
        <f>'IdxETF data'!AA38</f>
        <v>1645.970947</v>
      </c>
      <c r="H28" s="377">
        <f t="shared" si="1"/>
        <v>107.22959085648944</v>
      </c>
      <c r="I28" s="375">
        <f>'IdxETF data'!AE38</f>
        <v>5160.1000979999999</v>
      </c>
      <c r="J28" s="379">
        <f t="shared" si="2"/>
        <v>75.488618760915699</v>
      </c>
      <c r="K28" s="381">
        <f>'IdxETF data'!AG38</f>
        <v>11397.209961</v>
      </c>
      <c r="L28" s="382">
        <f t="shared" si="3"/>
        <v>73.377289419807781</v>
      </c>
      <c r="M28" s="383">
        <f>'IdxETF data'!AO38</f>
        <v>10542.620117</v>
      </c>
      <c r="N28" s="383">
        <f t="shared" si="4"/>
        <v>53.954874119805154</v>
      </c>
      <c r="O28" s="385">
        <f>'IdxETF data'!AY38</f>
        <v>1623.599976</v>
      </c>
      <c r="P28" s="386">
        <f t="shared" si="5"/>
        <v>72.798032304848292</v>
      </c>
    </row>
    <row r="29" spans="3:16">
      <c r="C29" s="369">
        <v>24</v>
      </c>
      <c r="D29" s="370">
        <v>37257</v>
      </c>
      <c r="E29" s="378">
        <f>'IdxETF data'!C39</f>
        <v>1130.2</v>
      </c>
      <c r="F29" s="378">
        <f t="shared" si="0"/>
        <v>81.049295067624755</v>
      </c>
      <c r="G29" s="376">
        <f>'IdxETF data'!AA39</f>
        <v>1491.665039</v>
      </c>
      <c r="H29" s="377">
        <f t="shared" si="1"/>
        <v>97.177068719487764</v>
      </c>
      <c r="I29" s="375">
        <f>'IdxETF data'!AE39</f>
        <v>5107.6098629999997</v>
      </c>
      <c r="J29" s="379">
        <f t="shared" si="2"/>
        <v>74.720723707848478</v>
      </c>
      <c r="K29" s="381">
        <f>'IdxETF data'!AG39</f>
        <v>10725.299805000001</v>
      </c>
      <c r="L29" s="382">
        <f t="shared" si="3"/>
        <v>69.051410880267895</v>
      </c>
      <c r="M29" s="383">
        <f>'IdxETF data'!AO39</f>
        <v>9997.7998050000006</v>
      </c>
      <c r="N29" s="383">
        <f t="shared" si="4"/>
        <v>51.166600329642478</v>
      </c>
      <c r="O29" s="385">
        <f>'IdxETF data'!AY39</f>
        <v>1786.8900149999999</v>
      </c>
      <c r="P29" s="386">
        <f t="shared" si="5"/>
        <v>80.119536191210713</v>
      </c>
    </row>
    <row r="30" spans="3:16">
      <c r="C30" s="369">
        <v>25</v>
      </c>
      <c r="D30" s="370">
        <v>37288</v>
      </c>
      <c r="E30" s="378">
        <f>'IdxETF data'!C40</f>
        <v>1106.73</v>
      </c>
      <c r="F30" s="378">
        <f t="shared" si="0"/>
        <v>79.366206273396159</v>
      </c>
      <c r="G30" s="376">
        <f>'IdxETF data'!AA40</f>
        <v>1524.7010499999999</v>
      </c>
      <c r="H30" s="377">
        <f t="shared" si="1"/>
        <v>99.329256125661033</v>
      </c>
      <c r="I30" s="375">
        <f>'IdxETF data'!AE40</f>
        <v>5039.080078</v>
      </c>
      <c r="J30" s="379">
        <f t="shared" si="2"/>
        <v>73.718181370416374</v>
      </c>
      <c r="K30" s="381">
        <f>'IdxETF data'!AG40</f>
        <v>10482.549805000001</v>
      </c>
      <c r="L30" s="382">
        <f t="shared" si="3"/>
        <v>67.48854268115511</v>
      </c>
      <c r="M30" s="383">
        <f>'IdxETF data'!AO40</f>
        <v>10587.830078000001</v>
      </c>
      <c r="N30" s="383">
        <f t="shared" si="4"/>
        <v>54.186249027337198</v>
      </c>
      <c r="O30" s="385">
        <f>'IdxETF data'!AY40</f>
        <v>1715.579956</v>
      </c>
      <c r="P30" s="386">
        <f t="shared" si="5"/>
        <v>76.922177201632465</v>
      </c>
    </row>
    <row r="31" spans="3:16">
      <c r="C31" s="369">
        <v>26</v>
      </c>
      <c r="D31" s="370">
        <v>37316</v>
      </c>
      <c r="E31" s="378">
        <f>'IdxETF data'!C41</f>
        <v>1147.3900000000001</v>
      </c>
      <c r="F31" s="378">
        <f t="shared" si="0"/>
        <v>82.282030319980507</v>
      </c>
      <c r="G31" s="376">
        <f>'IdxETF data'!AA41</f>
        <v>1603.905029</v>
      </c>
      <c r="H31" s="377">
        <f t="shared" si="1"/>
        <v>104.48913472367374</v>
      </c>
      <c r="I31" s="375">
        <f>'IdxETF data'!AE41</f>
        <v>5397.2900390000004</v>
      </c>
      <c r="J31" s="379">
        <f t="shared" si="2"/>
        <v>78.95854002019766</v>
      </c>
      <c r="K31" s="381">
        <f>'IdxETF data'!AG41</f>
        <v>11032.919921999999</v>
      </c>
      <c r="L31" s="382">
        <f t="shared" si="3"/>
        <v>71.031924570346789</v>
      </c>
      <c r="M31" s="383">
        <f>'IdxETF data'!AO41</f>
        <v>11024.940430000001</v>
      </c>
      <c r="N31" s="383">
        <f t="shared" si="4"/>
        <v>56.423286287229935</v>
      </c>
      <c r="O31" s="385">
        <f>'IdxETF data'!AY41</f>
        <v>1803.219971</v>
      </c>
      <c r="P31" s="386">
        <f t="shared" si="5"/>
        <v>80.85172926955353</v>
      </c>
    </row>
    <row r="32" spans="3:16">
      <c r="C32" s="369">
        <v>27</v>
      </c>
      <c r="D32" s="370">
        <v>37347</v>
      </c>
      <c r="E32" s="378">
        <f>'IdxETF data'!C42</f>
        <v>1076.92</v>
      </c>
      <c r="F32" s="378">
        <f t="shared" si="0"/>
        <v>77.228461196448805</v>
      </c>
      <c r="G32" s="376">
        <f>'IdxETF data'!AA42</f>
        <v>1667.7490230000001</v>
      </c>
      <c r="H32" s="377">
        <f t="shared" si="1"/>
        <v>108.64836084351617</v>
      </c>
      <c r="I32" s="375">
        <f>'IdxETF data'!AE42</f>
        <v>5041.2001950000003</v>
      </c>
      <c r="J32" s="379">
        <f t="shared" si="2"/>
        <v>73.749197184238213</v>
      </c>
      <c r="K32" s="381">
        <f>'IdxETF data'!AG42</f>
        <v>11497.580078000001</v>
      </c>
      <c r="L32" s="382">
        <f t="shared" si="3"/>
        <v>74.023490301375361</v>
      </c>
      <c r="M32" s="383">
        <f>'IdxETF data'!AO42</f>
        <v>11492.540039</v>
      </c>
      <c r="N32" s="383">
        <f t="shared" si="4"/>
        <v>58.816361041140752</v>
      </c>
      <c r="O32" s="385">
        <f>'IdxETF data'!AY42</f>
        <v>1725.369995</v>
      </c>
      <c r="P32" s="386">
        <f t="shared" si="5"/>
        <v>77.361137281653882</v>
      </c>
    </row>
    <row r="33" spans="3:16">
      <c r="C33" s="369">
        <v>28</v>
      </c>
      <c r="D33" s="370">
        <v>37377</v>
      </c>
      <c r="E33" s="378">
        <f>'IdxETF data'!C43</f>
        <v>1067.1400000000001</v>
      </c>
      <c r="F33" s="378">
        <f t="shared" si="0"/>
        <v>76.527114438564041</v>
      </c>
      <c r="G33" s="376">
        <f>'IdxETF data'!AA43</f>
        <v>1515.7330320000001</v>
      </c>
      <c r="H33" s="377">
        <f t="shared" si="1"/>
        <v>98.745019263712578</v>
      </c>
      <c r="I33" s="375">
        <f>'IdxETF data'!AE43</f>
        <v>4818.2998049999997</v>
      </c>
      <c r="J33" s="379">
        <f t="shared" si="2"/>
        <v>70.488321960346482</v>
      </c>
      <c r="K33" s="381">
        <f>'IdxETF data'!AG43</f>
        <v>11301.940430000001</v>
      </c>
      <c r="L33" s="382">
        <f t="shared" si="3"/>
        <v>72.763927029100103</v>
      </c>
      <c r="M33" s="383">
        <f>'IdxETF data'!AO43</f>
        <v>11763.700194999999</v>
      </c>
      <c r="N33" s="383">
        <f t="shared" si="4"/>
        <v>60.204100703664984</v>
      </c>
      <c r="O33" s="385">
        <f>'IdxETF data'!AY43</f>
        <v>1671.839966</v>
      </c>
      <c r="P33" s="386">
        <f t="shared" si="5"/>
        <v>74.960988945841478</v>
      </c>
    </row>
    <row r="34" spans="3:16">
      <c r="C34" s="369">
        <v>29</v>
      </c>
      <c r="D34" s="370">
        <v>37408</v>
      </c>
      <c r="E34" s="378">
        <f>'IdxETF data'!C44</f>
        <v>989.82</v>
      </c>
      <c r="F34" s="378">
        <f t="shared" si="0"/>
        <v>70.982315735123279</v>
      </c>
      <c r="G34" s="376">
        <f>'IdxETF data'!AA44</f>
        <v>1732.755005</v>
      </c>
      <c r="H34" s="377">
        <f t="shared" si="1"/>
        <v>112.88328665784422</v>
      </c>
      <c r="I34" s="375">
        <f>'IdxETF data'!AE44</f>
        <v>4382.5600590000004</v>
      </c>
      <c r="J34" s="379">
        <f t="shared" si="2"/>
        <v>64.113757331741454</v>
      </c>
      <c r="K34" s="381">
        <f>'IdxETF data'!AG44</f>
        <v>10598.549805000001</v>
      </c>
      <c r="L34" s="382">
        <f t="shared" si="3"/>
        <v>68.235371563120424</v>
      </c>
      <c r="M34" s="383">
        <f>'IdxETF data'!AO44</f>
        <v>10621.839844</v>
      </c>
      <c r="N34" s="383">
        <f t="shared" si="4"/>
        <v>54.36030373318922</v>
      </c>
      <c r="O34" s="385">
        <f>'IdxETF data'!AY44</f>
        <v>1552.9799800000001</v>
      </c>
      <c r="P34" s="386">
        <f t="shared" si="5"/>
        <v>69.63161395909178</v>
      </c>
    </row>
    <row r="35" spans="3:16">
      <c r="C35" s="369">
        <v>30</v>
      </c>
      <c r="D35" s="370">
        <v>37438</v>
      </c>
      <c r="E35" s="378">
        <f>'IdxETF data'!C45</f>
        <v>911.62</v>
      </c>
      <c r="F35" s="378">
        <f t="shared" si="0"/>
        <v>65.374410165942379</v>
      </c>
      <c r="G35" s="376">
        <f>'IdxETF data'!AA45</f>
        <v>1651.5939940000001</v>
      </c>
      <c r="H35" s="377">
        <f t="shared" si="1"/>
        <v>107.59591386497011</v>
      </c>
      <c r="I35" s="375">
        <f>'IdxETF data'!AE45</f>
        <v>3700.139893</v>
      </c>
      <c r="J35" s="379">
        <f t="shared" si="2"/>
        <v>54.130432441222077</v>
      </c>
      <c r="K35" s="381">
        <f>'IdxETF data'!AG45</f>
        <v>10267.360352</v>
      </c>
      <c r="L35" s="382">
        <f t="shared" si="3"/>
        <v>66.103114244993719</v>
      </c>
      <c r="M35" s="383">
        <f>'IdxETF data'!AO45</f>
        <v>9877.9404300000006</v>
      </c>
      <c r="N35" s="383">
        <f t="shared" si="4"/>
        <v>50.553185692822211</v>
      </c>
      <c r="O35" s="385">
        <f>'IdxETF data'!AY45</f>
        <v>1508.3599850000001</v>
      </c>
      <c r="P35" s="386">
        <f t="shared" si="5"/>
        <v>67.630968550451925</v>
      </c>
    </row>
    <row r="36" spans="3:16">
      <c r="C36" s="369">
        <v>31</v>
      </c>
      <c r="D36" s="370">
        <v>37469</v>
      </c>
      <c r="E36" s="378">
        <f>'IdxETF data'!C46</f>
        <v>916.07</v>
      </c>
      <c r="F36" s="378">
        <f t="shared" si="0"/>
        <v>65.693530112014685</v>
      </c>
      <c r="G36" s="376">
        <f>'IdxETF data'!AA46</f>
        <v>1666.6180420000001</v>
      </c>
      <c r="H36" s="377">
        <f t="shared" si="1"/>
        <v>108.57468115304682</v>
      </c>
      <c r="I36" s="375">
        <f>'IdxETF data'!AE46</f>
        <v>3712.9399410000001</v>
      </c>
      <c r="J36" s="379">
        <f t="shared" si="2"/>
        <v>54.317688100074115</v>
      </c>
      <c r="K36" s="381">
        <f>'IdxETF data'!AG46</f>
        <v>10043.870117</v>
      </c>
      <c r="L36" s="382">
        <f t="shared" si="3"/>
        <v>64.664243880034959</v>
      </c>
      <c r="M36" s="383">
        <f>'IdxETF data'!AO46</f>
        <v>9619.2998050000006</v>
      </c>
      <c r="N36" s="383">
        <f t="shared" si="4"/>
        <v>49.229518311348379</v>
      </c>
      <c r="O36" s="385">
        <f>'IdxETF data'!AY46</f>
        <v>1488.5</v>
      </c>
      <c r="P36" s="386">
        <f t="shared" si="5"/>
        <v>66.740498082987585</v>
      </c>
    </row>
    <row r="37" spans="3:16">
      <c r="C37" s="369">
        <v>32</v>
      </c>
      <c r="D37" s="370">
        <v>37500</v>
      </c>
      <c r="E37" s="378">
        <f>'IdxETF data'!C47</f>
        <v>815.28</v>
      </c>
      <c r="F37" s="378">
        <f t="shared" si="0"/>
        <v>58.465642614345334</v>
      </c>
      <c r="G37" s="376">
        <f>'IdxETF data'!AA47</f>
        <v>1581.6180420000001</v>
      </c>
      <c r="H37" s="377">
        <f t="shared" si="1"/>
        <v>103.03721085965314</v>
      </c>
      <c r="I37" s="375">
        <f>'IdxETF data'!AE47</f>
        <v>2769.030029</v>
      </c>
      <c r="J37" s="379">
        <f t="shared" si="2"/>
        <v>40.508952971227487</v>
      </c>
      <c r="K37" s="381">
        <f>'IdxETF data'!AG47</f>
        <v>9072.2099610000005</v>
      </c>
      <c r="L37" s="382">
        <f t="shared" si="3"/>
        <v>58.40852088041656</v>
      </c>
      <c r="M37" s="383">
        <f>'IdxETF data'!AO47</f>
        <v>9383.2900389999995</v>
      </c>
      <c r="N37" s="383">
        <f t="shared" si="4"/>
        <v>48.021670824266749</v>
      </c>
      <c r="O37" s="385">
        <f>'IdxETF data'!AY47</f>
        <v>1352.3000489999999</v>
      </c>
      <c r="P37" s="386">
        <f t="shared" si="5"/>
        <v>60.633643821235154</v>
      </c>
    </row>
    <row r="38" spans="3:16">
      <c r="C38" s="369">
        <v>33</v>
      </c>
      <c r="D38" s="370">
        <v>37530</v>
      </c>
      <c r="E38" s="378">
        <f>'IdxETF data'!C48</f>
        <v>885.76</v>
      </c>
      <c r="F38" s="378">
        <f t="shared" si="0"/>
        <v>63.519928861351346</v>
      </c>
      <c r="G38" s="376">
        <f>'IdxETF data'!AA48</f>
        <v>1507.4959719999999</v>
      </c>
      <c r="H38" s="377">
        <f t="shared" si="1"/>
        <v>98.208401910125488</v>
      </c>
      <c r="I38" s="375">
        <f>'IdxETF data'!AE48</f>
        <v>3152.8500979999999</v>
      </c>
      <c r="J38" s="379">
        <f t="shared" si="2"/>
        <v>46.123969407199219</v>
      </c>
      <c r="K38" s="381">
        <f>'IdxETF data'!AG48</f>
        <v>9441.25</v>
      </c>
      <c r="L38" s="382">
        <f t="shared" si="3"/>
        <v>60.784467084958017</v>
      </c>
      <c r="M38" s="383">
        <f>'IdxETF data'!AO48</f>
        <v>8640.4804690000001</v>
      </c>
      <c r="N38" s="383">
        <f t="shared" si="4"/>
        <v>44.220130372314927</v>
      </c>
      <c r="O38" s="385">
        <f>'IdxETF data'!AY48</f>
        <v>1463.369995</v>
      </c>
      <c r="P38" s="386">
        <f t="shared" si="5"/>
        <v>65.613733520993662</v>
      </c>
    </row>
    <row r="39" spans="3:16">
      <c r="C39" s="369">
        <v>34</v>
      </c>
      <c r="D39" s="370">
        <v>37561</v>
      </c>
      <c r="E39" s="378">
        <f>'IdxETF data'!C49</f>
        <v>936.31</v>
      </c>
      <c r="F39" s="378">
        <f t="shared" si="0"/>
        <v>67.144988024037971</v>
      </c>
      <c r="G39" s="376">
        <f>'IdxETF data'!AA49</f>
        <v>1434.1820070000001</v>
      </c>
      <c r="H39" s="377">
        <f t="shared" si="1"/>
        <v>93.432238342144259</v>
      </c>
      <c r="I39" s="375">
        <f>'IdxETF data'!AE49</f>
        <v>3320.320068</v>
      </c>
      <c r="J39" s="379">
        <f t="shared" si="2"/>
        <v>48.573936748749816</v>
      </c>
      <c r="K39" s="381">
        <f>'IdxETF data'!AG49</f>
        <v>10069.870117</v>
      </c>
      <c r="L39" s="382">
        <f t="shared" si="3"/>
        <v>64.831636560475459</v>
      </c>
      <c r="M39" s="383">
        <f>'IdxETF data'!AO49</f>
        <v>9215.5595699999994</v>
      </c>
      <c r="N39" s="383">
        <f t="shared" si="4"/>
        <v>47.163262170581319</v>
      </c>
      <c r="O39" s="385">
        <f>'IdxETF data'!AY49</f>
        <v>1391.530029</v>
      </c>
      <c r="P39" s="386">
        <f t="shared" si="5"/>
        <v>62.392614869260441</v>
      </c>
    </row>
    <row r="40" spans="3:16">
      <c r="C40" s="369">
        <v>35</v>
      </c>
      <c r="D40" s="370">
        <v>37591</v>
      </c>
      <c r="E40" s="378">
        <f>'IdxETF data'!C50</f>
        <v>879.82</v>
      </c>
      <c r="F40" s="378">
        <f t="shared" si="0"/>
        <v>63.093957517605382</v>
      </c>
      <c r="G40" s="376">
        <f>'IdxETF data'!AA50</f>
        <v>1357.654053</v>
      </c>
      <c r="H40" s="377">
        <f t="shared" si="1"/>
        <v>88.446693966977179</v>
      </c>
      <c r="I40" s="375">
        <f>'IdxETF data'!AE50</f>
        <v>2892.6298830000001</v>
      </c>
      <c r="J40" s="379">
        <f t="shared" si="2"/>
        <v>42.317131510463035</v>
      </c>
      <c r="K40" s="381">
        <f>'IdxETF data'!AG50</f>
        <v>9321.2900389999995</v>
      </c>
      <c r="L40" s="382">
        <f t="shared" si="3"/>
        <v>60.012143261214625</v>
      </c>
      <c r="M40" s="383">
        <f>'IdxETF data'!AO50</f>
        <v>8578.9501949999994</v>
      </c>
      <c r="N40" s="383">
        <f t="shared" si="4"/>
        <v>43.905231594650168</v>
      </c>
      <c r="O40" s="385">
        <f>'IdxETF data'!AY50</f>
        <v>1341.030029</v>
      </c>
      <c r="P40" s="386">
        <f t="shared" si="5"/>
        <v>60.128325213102649</v>
      </c>
    </row>
    <row r="41" spans="3:16">
      <c r="C41" s="369">
        <v>36</v>
      </c>
      <c r="D41" s="370">
        <v>37622</v>
      </c>
      <c r="E41" s="378">
        <f>'IdxETF data'!C51</f>
        <v>855.7</v>
      </c>
      <c r="F41" s="378">
        <f t="shared" si="0"/>
        <v>61.364255697546</v>
      </c>
      <c r="G41" s="376">
        <f>'IdxETF data'!AA51</f>
        <v>1499.8149410000001</v>
      </c>
      <c r="H41" s="377">
        <f t="shared" si="1"/>
        <v>97.708008016182717</v>
      </c>
      <c r="I41" s="375">
        <f>'IdxETF data'!AE51</f>
        <v>2747.830078</v>
      </c>
      <c r="J41" s="379">
        <f t="shared" si="2"/>
        <v>40.198812666118023</v>
      </c>
      <c r="K41" s="381">
        <f>'IdxETF data'!AG51</f>
        <v>9258.9501949999994</v>
      </c>
      <c r="L41" s="382">
        <f t="shared" si="3"/>
        <v>59.610788123314506</v>
      </c>
      <c r="M41" s="383">
        <f>'IdxETF data'!AO51</f>
        <v>8339.9404300000006</v>
      </c>
      <c r="N41" s="383">
        <f t="shared" si="4"/>
        <v>42.68203075454926</v>
      </c>
      <c r="O41" s="385">
        <f>'IdxETF data'!AY51</f>
        <v>1291.4399410000001</v>
      </c>
      <c r="P41" s="386">
        <f t="shared" si="5"/>
        <v>57.904833662481771</v>
      </c>
    </row>
    <row r="42" spans="3:16">
      <c r="C42" s="369">
        <v>37</v>
      </c>
      <c r="D42" s="370">
        <v>37653</v>
      </c>
      <c r="E42" s="378">
        <f>'IdxETF data'!C52</f>
        <v>841.15</v>
      </c>
      <c r="F42" s="378">
        <f t="shared" si="0"/>
        <v>60.320841042410677</v>
      </c>
      <c r="G42" s="376">
        <f>'IdxETF data'!AA52</f>
        <v>1511.9320070000001</v>
      </c>
      <c r="H42" s="377">
        <f t="shared" si="1"/>
        <v>98.497394992866148</v>
      </c>
      <c r="I42" s="375">
        <f>'IdxETF data'!AE52</f>
        <v>2547.0500489999999</v>
      </c>
      <c r="J42" s="379">
        <f t="shared" si="2"/>
        <v>37.261542695355026</v>
      </c>
      <c r="K42" s="381">
        <f>'IdxETF data'!AG52</f>
        <v>9122.6601559999999</v>
      </c>
      <c r="L42" s="382">
        <f t="shared" si="3"/>
        <v>58.733328317716406</v>
      </c>
      <c r="M42" s="383">
        <f>'IdxETF data'!AO52</f>
        <v>8363.0400389999995</v>
      </c>
      <c r="N42" s="383">
        <f t="shared" si="4"/>
        <v>42.800249611150377</v>
      </c>
      <c r="O42" s="385">
        <f>'IdxETF data'!AY52</f>
        <v>1273.849976</v>
      </c>
      <c r="P42" s="386">
        <f t="shared" si="5"/>
        <v>57.116145032745571</v>
      </c>
    </row>
    <row r="43" spans="3:16">
      <c r="C43" s="369">
        <v>38</v>
      </c>
      <c r="D43" s="370">
        <v>37681</v>
      </c>
      <c r="E43" s="378">
        <f>'IdxETF data'!C53</f>
        <v>848.18</v>
      </c>
      <c r="F43" s="378">
        <f t="shared" si="0"/>
        <v>60.824978844857505</v>
      </c>
      <c r="G43" s="376">
        <f>'IdxETF data'!AA53</f>
        <v>1510.5780030000001</v>
      </c>
      <c r="H43" s="377">
        <f t="shared" si="1"/>
        <v>98.409186087841007</v>
      </c>
      <c r="I43" s="375">
        <f>'IdxETF data'!AE53</f>
        <v>2423.8701169999999</v>
      </c>
      <c r="J43" s="379">
        <f t="shared" si="2"/>
        <v>35.459507318299529</v>
      </c>
      <c r="K43" s="381">
        <f>'IdxETF data'!AG53</f>
        <v>8634.4501949999994</v>
      </c>
      <c r="L43" s="382">
        <f t="shared" si="3"/>
        <v>55.590144702733944</v>
      </c>
      <c r="M43" s="383">
        <f>'IdxETF data'!AO53</f>
        <v>7972.7099609999996</v>
      </c>
      <c r="N43" s="383">
        <f t="shared" si="4"/>
        <v>40.802623784748441</v>
      </c>
      <c r="O43" s="385">
        <f>'IdxETF data'!AY53</f>
        <v>1267.8199460000001</v>
      </c>
      <c r="P43" s="386">
        <f t="shared" si="5"/>
        <v>56.845774051452089</v>
      </c>
    </row>
    <row r="44" spans="3:16">
      <c r="C44" s="369">
        <v>39</v>
      </c>
      <c r="D44" s="370">
        <v>37712</v>
      </c>
      <c r="E44" s="378">
        <f>'IdxETF data'!C54</f>
        <v>916.92</v>
      </c>
      <c r="F44" s="378">
        <f t="shared" si="0"/>
        <v>65.754485607331873</v>
      </c>
      <c r="G44" s="376">
        <f>'IdxETF data'!AA54</f>
        <v>1521.44397</v>
      </c>
      <c r="H44" s="377">
        <f t="shared" si="1"/>
        <v>99.117068081623316</v>
      </c>
      <c r="I44" s="375">
        <f>'IdxETF data'!AE54</f>
        <v>2942.040039</v>
      </c>
      <c r="J44" s="379">
        <f t="shared" si="2"/>
        <v>43.039967183873138</v>
      </c>
      <c r="K44" s="381">
        <f>'IdxETF data'!AG54</f>
        <v>8717.2197269999997</v>
      </c>
      <c r="L44" s="382">
        <f t="shared" si="3"/>
        <v>56.123029849668029</v>
      </c>
      <c r="M44" s="383">
        <f>'IdxETF data'!AO54</f>
        <v>7831.419922</v>
      </c>
      <c r="N44" s="383">
        <f t="shared" si="4"/>
        <v>40.079531594759096</v>
      </c>
      <c r="O44" s="385">
        <f>'IdxETF data'!AY54</f>
        <v>1281.329956</v>
      </c>
      <c r="P44" s="386">
        <f t="shared" si="5"/>
        <v>57.451528029622146</v>
      </c>
    </row>
    <row r="45" spans="3:16">
      <c r="C45" s="369">
        <v>40</v>
      </c>
      <c r="D45" s="370">
        <v>37742</v>
      </c>
      <c r="E45" s="378">
        <f>'IdxETF data'!C55</f>
        <v>963.59</v>
      </c>
      <c r="F45" s="378">
        <f t="shared" si="0"/>
        <v>69.101300861982423</v>
      </c>
      <c r="G45" s="376">
        <f>'IdxETF data'!AA55</f>
        <v>1576.260986</v>
      </c>
      <c r="H45" s="377">
        <f t="shared" si="1"/>
        <v>102.68821628953492</v>
      </c>
      <c r="I45" s="375">
        <f>'IdxETF data'!AE55</f>
        <v>2982.679932</v>
      </c>
      <c r="J45" s="379">
        <f t="shared" si="2"/>
        <v>43.634500105889607</v>
      </c>
      <c r="K45" s="381">
        <f>'IdxETF data'!AG55</f>
        <v>9487.3798829999996</v>
      </c>
      <c r="L45" s="382">
        <f t="shared" si="3"/>
        <v>61.081459575872508</v>
      </c>
      <c r="M45" s="383">
        <f>'IdxETF data'!AO55</f>
        <v>8424.5097659999992</v>
      </c>
      <c r="N45" s="383">
        <f t="shared" si="4"/>
        <v>43.114838522223415</v>
      </c>
      <c r="O45" s="385">
        <f>'IdxETF data'!AY55</f>
        <v>1349</v>
      </c>
      <c r="P45" s="386">
        <f t="shared" si="5"/>
        <v>60.485678141720022</v>
      </c>
    </row>
    <row r="46" spans="3:16">
      <c r="C46" s="369">
        <v>41</v>
      </c>
      <c r="D46" s="370">
        <v>37773</v>
      </c>
      <c r="E46" s="378">
        <f>'IdxETF data'!C56</f>
        <v>974.5</v>
      </c>
      <c r="F46" s="378">
        <f t="shared" si="0"/>
        <v>69.883682572465318</v>
      </c>
      <c r="G46" s="376">
        <f>'IdxETF data'!AA56</f>
        <v>1486.024048</v>
      </c>
      <c r="H46" s="377">
        <f t="shared" si="1"/>
        <v>96.809576718454821</v>
      </c>
      <c r="I46" s="375">
        <f>'IdxETF data'!AE56</f>
        <v>3220.580078</v>
      </c>
      <c r="J46" s="379">
        <f t="shared" si="2"/>
        <v>47.114811162553174</v>
      </c>
      <c r="K46" s="381">
        <f>'IdxETF data'!AG56</f>
        <v>9577.1201170000004</v>
      </c>
      <c r="L46" s="382">
        <f t="shared" si="3"/>
        <v>61.659223357127061</v>
      </c>
      <c r="M46" s="383">
        <f>'IdxETF data'!AO56</f>
        <v>9083.1103519999997</v>
      </c>
      <c r="N46" s="383">
        <f t="shared" si="4"/>
        <v>46.485415410938216</v>
      </c>
      <c r="O46" s="385">
        <f>'IdxETF data'!AY56</f>
        <v>1447.8900149999999</v>
      </c>
      <c r="P46" s="386">
        <f t="shared" si="5"/>
        <v>64.919651172646525</v>
      </c>
    </row>
    <row r="47" spans="3:16">
      <c r="C47" s="369">
        <v>42</v>
      </c>
      <c r="D47" s="370">
        <v>37803</v>
      </c>
      <c r="E47" s="378">
        <f>'IdxETF data'!C57</f>
        <v>990.31</v>
      </c>
      <c r="F47" s="378">
        <f t="shared" si="0"/>
        <v>71.017454785364947</v>
      </c>
      <c r="G47" s="376">
        <f>'IdxETF data'!AA57</f>
        <v>1476.741943</v>
      </c>
      <c r="H47" s="377">
        <f t="shared" si="1"/>
        <v>96.204878122011749</v>
      </c>
      <c r="I47" s="375">
        <f>'IdxETF data'!AE57</f>
        <v>3487.860107</v>
      </c>
      <c r="J47" s="379">
        <f t="shared" si="2"/>
        <v>51.024929150265805</v>
      </c>
      <c r="K47" s="381">
        <f>'IdxETF data'!AG57</f>
        <v>10134.830078000001</v>
      </c>
      <c r="L47" s="382">
        <f t="shared" si="3"/>
        <v>65.249860483287023</v>
      </c>
      <c r="M47" s="383">
        <f>'IdxETF data'!AO57</f>
        <v>9563.2099610000005</v>
      </c>
      <c r="N47" s="383">
        <f t="shared" si="4"/>
        <v>48.942462490420183</v>
      </c>
      <c r="O47" s="385">
        <f>'IdxETF data'!AY57</f>
        <v>1558.869995</v>
      </c>
      <c r="P47" s="386">
        <f t="shared" si="5"/>
        <v>69.895707029173238</v>
      </c>
    </row>
    <row r="48" spans="3:16">
      <c r="C48" s="369">
        <v>43</v>
      </c>
      <c r="D48" s="370">
        <v>37834</v>
      </c>
      <c r="E48" s="378">
        <f>'IdxETF data'!C58</f>
        <v>1008.01</v>
      </c>
      <c r="F48" s="378">
        <f t="shared" si="0"/>
        <v>72.286763334911001</v>
      </c>
      <c r="G48" s="376">
        <f>'IdxETF data'!AA58</f>
        <v>1421.9830320000001</v>
      </c>
      <c r="H48" s="377">
        <f t="shared" si="1"/>
        <v>92.63751526364598</v>
      </c>
      <c r="I48" s="375">
        <f>'IdxETF data'!AE58</f>
        <v>3484.580078</v>
      </c>
      <c r="J48" s="379">
        <f t="shared" si="2"/>
        <v>50.976944643375774</v>
      </c>
      <c r="K48" s="381">
        <f>'IdxETF data'!AG58</f>
        <v>10908.990234000001</v>
      </c>
      <c r="L48" s="382">
        <f t="shared" si="3"/>
        <v>70.23404292955928</v>
      </c>
      <c r="M48" s="383">
        <f>'IdxETF data'!AO58</f>
        <v>10343.549805000001</v>
      </c>
      <c r="N48" s="383">
        <f t="shared" si="4"/>
        <v>52.936074854940173</v>
      </c>
      <c r="O48" s="385">
        <f>'IdxETF data'!AY58</f>
        <v>1599.25</v>
      </c>
      <c r="P48" s="386">
        <f t="shared" si="5"/>
        <v>71.706242229907886</v>
      </c>
    </row>
    <row r="49" spans="3:16">
      <c r="C49" s="369">
        <v>44</v>
      </c>
      <c r="D49" s="370">
        <v>37865</v>
      </c>
      <c r="E49" s="378">
        <f>'IdxETF data'!C59</f>
        <v>995.97</v>
      </c>
      <c r="F49" s="378">
        <f t="shared" si="0"/>
        <v>71.423346671829961</v>
      </c>
      <c r="G49" s="376">
        <f>'IdxETF data'!AA59</f>
        <v>1367.1610109999999</v>
      </c>
      <c r="H49" s="377">
        <f t="shared" si="1"/>
        <v>89.066040996454149</v>
      </c>
      <c r="I49" s="375">
        <f>'IdxETF data'!AE59</f>
        <v>3256.780029</v>
      </c>
      <c r="J49" s="379">
        <f t="shared" si="2"/>
        <v>47.644390869982104</v>
      </c>
      <c r="K49" s="381">
        <f>'IdxETF data'!AG59</f>
        <v>11229.870117</v>
      </c>
      <c r="L49" s="382">
        <f t="shared" si="3"/>
        <v>72.299925380128713</v>
      </c>
      <c r="M49" s="383">
        <f>'IdxETF data'!AO59</f>
        <v>10219.049805000001</v>
      </c>
      <c r="N49" s="383">
        <f t="shared" si="4"/>
        <v>52.298910492251636</v>
      </c>
      <c r="O49" s="385">
        <f>'IdxETF data'!AY59</f>
        <v>1630.8000489999999</v>
      </c>
      <c r="P49" s="386">
        <f t="shared" si="5"/>
        <v>73.120864994303375</v>
      </c>
    </row>
    <row r="50" spans="3:16">
      <c r="C50" s="369">
        <v>45</v>
      </c>
      <c r="D50" s="370">
        <v>37895</v>
      </c>
      <c r="E50" s="378">
        <f>'IdxETF data'!C60</f>
        <v>1050.71</v>
      </c>
      <c r="F50" s="378">
        <f t="shared" si="0"/>
        <v>75.348880570256583</v>
      </c>
      <c r="G50" s="376">
        <f>'IdxETF data'!AA60</f>
        <v>1348.3029790000001</v>
      </c>
      <c r="H50" s="377">
        <f t="shared" si="1"/>
        <v>87.837502267138063</v>
      </c>
      <c r="I50" s="375">
        <f>'IdxETF data'!AE60</f>
        <v>3655.98999</v>
      </c>
      <c r="J50" s="379">
        <f t="shared" si="2"/>
        <v>53.484550552769917</v>
      </c>
      <c r="K50" s="381">
        <f>'IdxETF data'!AG60</f>
        <v>12190.099609000001</v>
      </c>
      <c r="L50" s="382">
        <f t="shared" si="3"/>
        <v>78.482055707201923</v>
      </c>
      <c r="M50" s="383">
        <f>'IdxETF data'!AO60</f>
        <v>10559.589844</v>
      </c>
      <c r="N50" s="383">
        <f t="shared" si="4"/>
        <v>54.041721551844944</v>
      </c>
      <c r="O50" s="385">
        <f>'IdxETF data'!AY60</f>
        <v>1723.709961</v>
      </c>
      <c r="P50" s="386">
        <f t="shared" si="5"/>
        <v>77.286705641751496</v>
      </c>
    </row>
    <row r="51" spans="3:16">
      <c r="C51" s="369">
        <v>46</v>
      </c>
      <c r="D51" s="370">
        <v>37926</v>
      </c>
      <c r="E51" s="378">
        <f>'IdxETF data'!C61</f>
        <v>1058.2</v>
      </c>
      <c r="F51" s="378">
        <f t="shared" si="0"/>
        <v>75.88600605252212</v>
      </c>
      <c r="G51" s="376">
        <f>'IdxETF data'!AA61</f>
        <v>1397.224976</v>
      </c>
      <c r="H51" s="377">
        <f t="shared" si="1"/>
        <v>91.024609385738003</v>
      </c>
      <c r="I51" s="375">
        <f>'IdxETF data'!AE61</f>
        <v>3745.9499510000001</v>
      </c>
      <c r="J51" s="379">
        <f t="shared" si="2"/>
        <v>54.800601224404744</v>
      </c>
      <c r="K51" s="381">
        <f>'IdxETF data'!AG61</f>
        <v>12317.469727</v>
      </c>
      <c r="L51" s="382">
        <f t="shared" si="3"/>
        <v>79.302087455665131</v>
      </c>
      <c r="M51" s="383">
        <f>'IdxETF data'!AO61</f>
        <v>10100.570313</v>
      </c>
      <c r="N51" s="383">
        <f t="shared" si="4"/>
        <v>51.692557801393455</v>
      </c>
      <c r="O51" s="385">
        <f>'IdxETF data'!AY61</f>
        <v>1714</v>
      </c>
      <c r="P51" s="386">
        <f t="shared" si="5"/>
        <v>76.851336052563468</v>
      </c>
    </row>
    <row r="52" spans="3:16">
      <c r="C52" s="369">
        <v>47</v>
      </c>
      <c r="D52" s="370">
        <v>37956</v>
      </c>
      <c r="E52" s="378">
        <f>'IdxETF data'!C62</f>
        <v>1111.92</v>
      </c>
      <c r="F52" s="378">
        <f t="shared" si="0"/>
        <v>79.738393356568139</v>
      </c>
      <c r="G52" s="376">
        <f>'IdxETF data'!AA62</f>
        <v>1497.0439449999999</v>
      </c>
      <c r="H52" s="377">
        <f t="shared" si="1"/>
        <v>97.527486745204911</v>
      </c>
      <c r="I52" s="375">
        <f>'IdxETF data'!AE62</f>
        <v>3965.1599120000001</v>
      </c>
      <c r="J52" s="379">
        <f t="shared" si="2"/>
        <v>58.007488079358971</v>
      </c>
      <c r="K52" s="381">
        <f>'IdxETF data'!AG62</f>
        <v>12575.940430000001</v>
      </c>
      <c r="L52" s="382">
        <f t="shared" si="3"/>
        <v>80.966168370684798</v>
      </c>
      <c r="M52" s="383">
        <f>'IdxETF data'!AO62</f>
        <v>10676.639648</v>
      </c>
      <c r="N52" s="383">
        <f t="shared" si="4"/>
        <v>54.640757405407022</v>
      </c>
      <c r="O52" s="385">
        <f>'IdxETF data'!AY62</f>
        <v>1764.5200199999999</v>
      </c>
      <c r="P52" s="386">
        <f t="shared" si="5"/>
        <v>79.116523353848308</v>
      </c>
    </row>
    <row r="53" spans="3:16">
      <c r="C53" s="369">
        <v>48</v>
      </c>
      <c r="D53" s="370">
        <v>37987</v>
      </c>
      <c r="E53" s="378">
        <f>'IdxETF data'!C63</f>
        <v>1131.1300000000001</v>
      </c>
      <c r="F53" s="378">
        <f t="shared" si="0"/>
        <v>81.115987550736492</v>
      </c>
      <c r="G53" s="376">
        <f>'IdxETF data'!AA63</f>
        <v>1590.729004</v>
      </c>
      <c r="H53" s="377">
        <f t="shared" si="1"/>
        <v>103.63076005282063</v>
      </c>
      <c r="I53" s="375">
        <f>'IdxETF data'!AE63</f>
        <v>4058.6000979999999</v>
      </c>
      <c r="J53" s="379">
        <f t="shared" si="2"/>
        <v>59.374451983922953</v>
      </c>
      <c r="K53" s="381">
        <f>'IdxETF data'!AG63</f>
        <v>13289.370117</v>
      </c>
      <c r="L53" s="382">
        <f t="shared" si="3"/>
        <v>85.55935712502172</v>
      </c>
      <c r="M53" s="383">
        <f>'IdxETF data'!AO63</f>
        <v>10783.610352</v>
      </c>
      <c r="N53" s="383">
        <f t="shared" si="4"/>
        <v>55.188210581635978</v>
      </c>
      <c r="O53" s="385">
        <f>'IdxETF data'!AY63</f>
        <v>1848.3599850000001</v>
      </c>
      <c r="P53" s="386">
        <f t="shared" si="5"/>
        <v>82.875690987949923</v>
      </c>
    </row>
    <row r="54" spans="3:16">
      <c r="C54" s="369">
        <v>49</v>
      </c>
      <c r="D54" s="370">
        <v>38018</v>
      </c>
      <c r="E54" s="378">
        <f>'IdxETF data'!C64</f>
        <v>1144.94</v>
      </c>
      <c r="F54" s="378">
        <f t="shared" si="0"/>
        <v>82.10633506877214</v>
      </c>
      <c r="G54" s="376">
        <f>'IdxETF data'!AA64</f>
        <v>1675.0670170000001</v>
      </c>
      <c r="H54" s="377">
        <f t="shared" si="1"/>
        <v>109.12510407154244</v>
      </c>
      <c r="I54" s="375">
        <f>'IdxETF data'!AE64</f>
        <v>4018.1599120000001</v>
      </c>
      <c r="J54" s="379">
        <f t="shared" si="2"/>
        <v>58.782840634221081</v>
      </c>
      <c r="K54" s="381">
        <f>'IdxETF data'!AG64</f>
        <v>13907.030273</v>
      </c>
      <c r="L54" s="382">
        <f t="shared" si="3"/>
        <v>89.535964398642477</v>
      </c>
      <c r="M54" s="383">
        <f>'IdxETF data'!AO64</f>
        <v>11041.919921999999</v>
      </c>
      <c r="N54" s="383">
        <f t="shared" si="4"/>
        <v>56.510183694450454</v>
      </c>
      <c r="O54" s="385">
        <f>'IdxETF data'!AY64</f>
        <v>1888.630005</v>
      </c>
      <c r="P54" s="386">
        <f t="shared" si="5"/>
        <v>84.681294745163143</v>
      </c>
    </row>
    <row r="55" spans="3:16">
      <c r="C55" s="369">
        <v>50</v>
      </c>
      <c r="D55" s="370">
        <v>38047</v>
      </c>
      <c r="E55" s="378">
        <f>'IdxETF data'!C65</f>
        <v>1126.21</v>
      </c>
      <c r="F55" s="378">
        <f t="shared" si="0"/>
        <v>80.763162801371138</v>
      </c>
      <c r="G55" s="376">
        <f>'IdxETF data'!AA65</f>
        <v>1741.623047</v>
      </c>
      <c r="H55" s="377">
        <f t="shared" si="1"/>
        <v>113.46101041238032</v>
      </c>
      <c r="I55" s="375">
        <f>'IdxETF data'!AE65</f>
        <v>3856.6999510000001</v>
      </c>
      <c r="J55" s="379">
        <f t="shared" si="2"/>
        <v>56.420795478196808</v>
      </c>
      <c r="K55" s="381">
        <f>'IdxETF data'!AG65</f>
        <v>12681.669921999999</v>
      </c>
      <c r="L55" s="382">
        <f t="shared" si="3"/>
        <v>81.646873873280668</v>
      </c>
      <c r="M55" s="383">
        <f>'IdxETF data'!AO65</f>
        <v>11715.389648</v>
      </c>
      <c r="N55" s="383">
        <f t="shared" si="4"/>
        <v>59.956857660368676</v>
      </c>
      <c r="O55" s="385">
        <f>'IdxETF data'!AY65</f>
        <v>1858.920044</v>
      </c>
      <c r="P55" s="386">
        <f t="shared" si="5"/>
        <v>83.349176777298752</v>
      </c>
    </row>
    <row r="56" spans="3:16">
      <c r="C56" s="369">
        <v>51</v>
      </c>
      <c r="D56" s="370">
        <v>38078</v>
      </c>
      <c r="E56" s="378">
        <f>'IdxETF data'!C66</f>
        <v>1107.3</v>
      </c>
      <c r="F56" s="378">
        <f t="shared" si="0"/>
        <v>79.407082311432376</v>
      </c>
      <c r="G56" s="376">
        <f>'IdxETF data'!AA66</f>
        <v>1595.5870359999999</v>
      </c>
      <c r="H56" s="377">
        <f t="shared" si="1"/>
        <v>103.94724485146011</v>
      </c>
      <c r="I56" s="375">
        <f>'IdxETF data'!AE66</f>
        <v>3985.209961</v>
      </c>
      <c r="J56" s="379">
        <f t="shared" si="2"/>
        <v>58.300806130628033</v>
      </c>
      <c r="K56" s="381">
        <f>'IdxETF data'!AG66</f>
        <v>11942.959961</v>
      </c>
      <c r="L56" s="382">
        <f t="shared" si="3"/>
        <v>76.890926164054136</v>
      </c>
      <c r="M56" s="383">
        <f>'IdxETF data'!AO66</f>
        <v>11761.790039</v>
      </c>
      <c r="N56" s="383">
        <f t="shared" si="4"/>
        <v>60.194324933943086</v>
      </c>
      <c r="O56" s="385">
        <f>'IdxETF data'!AY66</f>
        <v>1842.030029</v>
      </c>
      <c r="P56" s="386">
        <f t="shared" si="5"/>
        <v>82.591872098945302</v>
      </c>
    </row>
    <row r="57" spans="3:16">
      <c r="C57" s="369">
        <v>52</v>
      </c>
      <c r="D57" s="370">
        <v>38108</v>
      </c>
      <c r="E57" s="378">
        <f>'IdxETF data'!C67</f>
        <v>1120.68</v>
      </c>
      <c r="F57" s="378">
        <f t="shared" si="0"/>
        <v>80.3665935200723</v>
      </c>
      <c r="G57" s="376">
        <f>'IdxETF data'!AA67</f>
        <v>1555.9060059999999</v>
      </c>
      <c r="H57" s="377">
        <f t="shared" si="1"/>
        <v>101.36215632397465</v>
      </c>
      <c r="I57" s="375">
        <f>'IdxETF data'!AE67</f>
        <v>3921.4099120000001</v>
      </c>
      <c r="J57" s="379">
        <f t="shared" si="2"/>
        <v>57.367456489260526</v>
      </c>
      <c r="K57" s="381">
        <f>'IdxETF data'!AG67</f>
        <v>12198.240234000001</v>
      </c>
      <c r="L57" s="382">
        <f t="shared" si="3"/>
        <v>78.534466516402347</v>
      </c>
      <c r="M57" s="383">
        <f>'IdxETF data'!AO67</f>
        <v>11236.370117</v>
      </c>
      <c r="N57" s="383">
        <f t="shared" si="4"/>
        <v>57.505338189003375</v>
      </c>
      <c r="O57" s="385">
        <f>'IdxETF data'!AY67</f>
        <v>1788.660034</v>
      </c>
      <c r="P57" s="386">
        <f t="shared" si="5"/>
        <v>80.198899274634542</v>
      </c>
    </row>
    <row r="58" spans="3:16">
      <c r="C58" s="369">
        <v>53</v>
      </c>
      <c r="D58" s="370">
        <v>38139</v>
      </c>
      <c r="E58" s="378">
        <f>'IdxETF data'!C68</f>
        <v>1140.8399999999999</v>
      </c>
      <c r="F58" s="378">
        <f t="shared" si="0"/>
        <v>81.812314444301009</v>
      </c>
      <c r="G58" s="376">
        <f>'IdxETF data'!AA68</f>
        <v>1399.161987</v>
      </c>
      <c r="H58" s="377">
        <f t="shared" si="1"/>
        <v>91.150799278331846</v>
      </c>
      <c r="I58" s="375">
        <f>'IdxETF data'!AE68</f>
        <v>4052.7299800000001</v>
      </c>
      <c r="J58" s="379">
        <f t="shared" si="2"/>
        <v>59.288576304891969</v>
      </c>
      <c r="K58" s="381">
        <f>'IdxETF data'!AG68</f>
        <v>12285.75</v>
      </c>
      <c r="L58" s="382">
        <f t="shared" si="3"/>
        <v>79.097870143150857</v>
      </c>
      <c r="M58" s="383">
        <f>'IdxETF data'!AO68</f>
        <v>11858.870117</v>
      </c>
      <c r="N58" s="383">
        <f t="shared" si="4"/>
        <v>60.691160002446097</v>
      </c>
      <c r="O58" s="385">
        <f>'IdxETF data'!AY68</f>
        <v>1838</v>
      </c>
      <c r="P58" s="386">
        <f t="shared" si="5"/>
        <v>82.411176000356861</v>
      </c>
    </row>
    <row r="59" spans="3:16">
      <c r="C59" s="369">
        <v>54</v>
      </c>
      <c r="D59" s="370">
        <v>38169</v>
      </c>
      <c r="E59" s="378">
        <f>'IdxETF data'!C69</f>
        <v>1101.72</v>
      </c>
      <c r="F59" s="378">
        <f t="shared" si="0"/>
        <v>79.006927412761925</v>
      </c>
      <c r="G59" s="376">
        <f>'IdxETF data'!AA69</f>
        <v>1386.2020259999999</v>
      </c>
      <c r="H59" s="377">
        <f t="shared" si="1"/>
        <v>90.306500466084316</v>
      </c>
      <c r="I59" s="375">
        <f>'IdxETF data'!AE69</f>
        <v>3895.610107</v>
      </c>
      <c r="J59" s="379">
        <f t="shared" si="2"/>
        <v>56.990023569983272</v>
      </c>
      <c r="K59" s="381">
        <f>'IdxETF data'!AG69</f>
        <v>12238.030273</v>
      </c>
      <c r="L59" s="382">
        <f t="shared" si="3"/>
        <v>78.790641950365497</v>
      </c>
      <c r="M59" s="383">
        <f>'IdxETF data'!AO69</f>
        <v>11325.780273</v>
      </c>
      <c r="N59" s="383">
        <f t="shared" si="4"/>
        <v>57.962920237723246</v>
      </c>
      <c r="O59" s="385">
        <f>'IdxETF data'!AY69</f>
        <v>1891.709961</v>
      </c>
      <c r="P59" s="386">
        <f t="shared" si="5"/>
        <v>84.819392022632869</v>
      </c>
    </row>
    <row r="60" spans="3:16">
      <c r="C60" s="369">
        <v>55</v>
      </c>
      <c r="D60" s="370">
        <v>38200</v>
      </c>
      <c r="E60" s="378">
        <f>'IdxETF data'!C70</f>
        <v>1104.24</v>
      </c>
      <c r="F60" s="378">
        <f t="shared" si="0"/>
        <v>79.187642528290525</v>
      </c>
      <c r="G60" s="376">
        <f>'IdxETF data'!AA70</f>
        <v>1342.0620120000001</v>
      </c>
      <c r="H60" s="377">
        <f t="shared" si="1"/>
        <v>87.43092380402571</v>
      </c>
      <c r="I60" s="375">
        <f>'IdxETF data'!AE70</f>
        <v>3785.209961</v>
      </c>
      <c r="J60" s="379">
        <f t="shared" si="2"/>
        <v>55.37494743303516</v>
      </c>
      <c r="K60" s="381">
        <f>'IdxETF data'!AG70</f>
        <v>12850.280273</v>
      </c>
      <c r="L60" s="382">
        <f t="shared" si="3"/>
        <v>82.732417665738538</v>
      </c>
      <c r="M60" s="383">
        <f>'IdxETF data'!AO70</f>
        <v>11081.790039</v>
      </c>
      <c r="N60" s="383">
        <f t="shared" si="4"/>
        <v>56.714230422873122</v>
      </c>
      <c r="O60" s="385">
        <f>'IdxETF data'!AY70</f>
        <v>1918.339966</v>
      </c>
      <c r="P60" s="386">
        <f t="shared" si="5"/>
        <v>86.01341271302752</v>
      </c>
    </row>
    <row r="61" spans="3:16">
      <c r="C61" s="369">
        <v>56</v>
      </c>
      <c r="D61" s="370">
        <v>38231</v>
      </c>
      <c r="E61" s="378">
        <f>'IdxETF data'!C71</f>
        <v>1114.58</v>
      </c>
      <c r="F61" s="378">
        <f t="shared" si="0"/>
        <v>79.929148200737203</v>
      </c>
      <c r="G61" s="376">
        <f>'IdxETF data'!AA71</f>
        <v>1396.6999510000001</v>
      </c>
      <c r="H61" s="377">
        <f t="shared" si="1"/>
        <v>90.990405734669906</v>
      </c>
      <c r="I61" s="375">
        <f>'IdxETF data'!AE71</f>
        <v>3892.8999020000001</v>
      </c>
      <c r="J61" s="379">
        <f t="shared" si="2"/>
        <v>56.950375185625731</v>
      </c>
      <c r="K61" s="381">
        <f>'IdxETF data'!AG71</f>
        <v>13120.030273</v>
      </c>
      <c r="L61" s="382">
        <f t="shared" si="3"/>
        <v>84.469116725308751</v>
      </c>
      <c r="M61" s="383">
        <f>'IdxETF data'!AO71</f>
        <v>10823.570313</v>
      </c>
      <c r="N61" s="383">
        <f t="shared" si="4"/>
        <v>55.392717112428144</v>
      </c>
      <c r="O61" s="385">
        <f>'IdxETF data'!AY71</f>
        <v>1984.73999</v>
      </c>
      <c r="P61" s="386">
        <f t="shared" si="5"/>
        <v>88.99061840633108</v>
      </c>
    </row>
    <row r="62" spans="3:16">
      <c r="C62" s="369">
        <v>57</v>
      </c>
      <c r="D62" s="370">
        <v>38261</v>
      </c>
      <c r="E62" s="378">
        <f>'IdxETF data'!C72</f>
        <v>1130.2</v>
      </c>
      <c r="F62" s="378">
        <f t="shared" si="0"/>
        <v>81.049295067624755</v>
      </c>
      <c r="G62" s="376">
        <f>'IdxETF data'!AA72</f>
        <v>1320.5360109999999</v>
      </c>
      <c r="H62" s="377">
        <f t="shared" si="1"/>
        <v>86.028575673754361</v>
      </c>
      <c r="I62" s="375">
        <f>'IdxETF data'!AE72</f>
        <v>3960.25</v>
      </c>
      <c r="J62" s="379">
        <f t="shared" si="2"/>
        <v>57.93565953571089</v>
      </c>
      <c r="K62" s="381">
        <f>'IdxETF data'!AG72</f>
        <v>13054.660156</v>
      </c>
      <c r="L62" s="382">
        <f t="shared" si="3"/>
        <v>84.048252144334171</v>
      </c>
      <c r="M62" s="383">
        <f>'IdxETF data'!AO72</f>
        <v>10771.419921999999</v>
      </c>
      <c r="N62" s="383">
        <f t="shared" si="4"/>
        <v>55.125822569091</v>
      </c>
      <c r="O62" s="385">
        <f>'IdxETF data'!AY72</f>
        <v>1980.6899410000001</v>
      </c>
      <c r="P62" s="386">
        <f t="shared" si="5"/>
        <v>88.809024662615585</v>
      </c>
    </row>
    <row r="63" spans="3:16">
      <c r="C63" s="369">
        <v>58</v>
      </c>
      <c r="D63" s="370">
        <v>38292</v>
      </c>
      <c r="E63" s="378">
        <f>'IdxETF data'!C73</f>
        <v>1173.82</v>
      </c>
      <c r="F63" s="378">
        <f t="shared" si="0"/>
        <v>84.177387662607742</v>
      </c>
      <c r="G63" s="376">
        <f>'IdxETF data'!AA73</f>
        <v>1340.770996</v>
      </c>
      <c r="H63" s="377">
        <f t="shared" si="1"/>
        <v>87.346818359928108</v>
      </c>
      <c r="I63" s="375">
        <f>'IdxETF data'!AE73</f>
        <v>4126</v>
      </c>
      <c r="J63" s="379">
        <f t="shared" si="2"/>
        <v>60.360464931340985</v>
      </c>
      <c r="K63" s="381">
        <f>'IdxETF data'!AG73</f>
        <v>14060.049805000001</v>
      </c>
      <c r="L63" s="382">
        <f t="shared" si="3"/>
        <v>90.521131691766769</v>
      </c>
      <c r="M63" s="383">
        <f>'IdxETF data'!AO73</f>
        <v>10899.25</v>
      </c>
      <c r="N63" s="383">
        <f t="shared" si="4"/>
        <v>55.78002955849901</v>
      </c>
      <c r="O63" s="385">
        <f>'IdxETF data'!AY73</f>
        <v>2027.660034</v>
      </c>
      <c r="P63" s="386">
        <f t="shared" si="5"/>
        <v>90.915042399816954</v>
      </c>
    </row>
    <row r="64" spans="3:16">
      <c r="C64" s="369">
        <v>59</v>
      </c>
      <c r="D64" s="370">
        <v>38322</v>
      </c>
      <c r="E64" s="378">
        <f>'IdxETF data'!C74</f>
        <v>1211.92</v>
      </c>
      <c r="F64" s="378">
        <f t="shared" si="0"/>
        <v>86.909628099766223</v>
      </c>
      <c r="G64" s="376">
        <f>'IdxETF data'!AA74</f>
        <v>1266.4959719999999</v>
      </c>
      <c r="H64" s="377">
        <f t="shared" si="1"/>
        <v>82.508044960620992</v>
      </c>
      <c r="I64" s="375">
        <f>'IdxETF data'!AE74</f>
        <v>4256.080078</v>
      </c>
      <c r="J64" s="379">
        <f t="shared" si="2"/>
        <v>62.263444569340287</v>
      </c>
      <c r="K64" s="381">
        <f>'IdxETF data'!AG74</f>
        <v>14230.139648</v>
      </c>
      <c r="L64" s="382">
        <f t="shared" si="3"/>
        <v>91.616200720054238</v>
      </c>
      <c r="M64" s="383">
        <f>'IdxETF data'!AO74</f>
        <v>11488.759765999999</v>
      </c>
      <c r="N64" s="383">
        <f t="shared" si="4"/>
        <v>58.797014412732452</v>
      </c>
      <c r="O64" s="385">
        <f>'IdxETF data'!AY74</f>
        <v>2066.139893</v>
      </c>
      <c r="P64" s="386">
        <f t="shared" si="5"/>
        <v>92.640379958314185</v>
      </c>
    </row>
    <row r="65" spans="3:16">
      <c r="C65" s="369">
        <v>60</v>
      </c>
      <c r="D65" s="370">
        <v>38353</v>
      </c>
      <c r="E65" s="378">
        <f>'IdxETF data'!C75</f>
        <v>1181.27</v>
      </c>
      <c r="F65" s="378">
        <f t="shared" si="0"/>
        <v>84.711644650975998</v>
      </c>
      <c r="G65" s="376">
        <f>'IdxETF data'!AA75</f>
        <v>1191.8229980000001</v>
      </c>
      <c r="H65" s="377">
        <f t="shared" si="1"/>
        <v>77.643346428334397</v>
      </c>
      <c r="I65" s="375">
        <f>'IdxETF data'!AE75</f>
        <v>4254.8500979999999</v>
      </c>
      <c r="J65" s="379">
        <f t="shared" si="2"/>
        <v>62.245450830935958</v>
      </c>
      <c r="K65" s="381">
        <f>'IdxETF data'!AG75</f>
        <v>13721.690430000001</v>
      </c>
      <c r="L65" s="382">
        <f t="shared" si="3"/>
        <v>88.342713125096623</v>
      </c>
      <c r="M65" s="383">
        <f>'IdxETF data'!AO75</f>
        <v>11387.589844</v>
      </c>
      <c r="N65" s="383">
        <f t="shared" si="4"/>
        <v>58.279248397677193</v>
      </c>
      <c r="O65" s="385">
        <f>'IdxETF data'!AY75</f>
        <v>2096.320068</v>
      </c>
      <c r="P65" s="386">
        <f t="shared" si="5"/>
        <v>93.993581108285127</v>
      </c>
    </row>
    <row r="66" spans="3:16">
      <c r="C66" s="369">
        <v>61</v>
      </c>
      <c r="D66" s="370">
        <v>38384</v>
      </c>
      <c r="E66" s="378">
        <f>'IdxETF data'!C76</f>
        <v>1203.5999999999999</v>
      </c>
      <c r="F66" s="378">
        <f t="shared" si="0"/>
        <v>86.312981369132132</v>
      </c>
      <c r="G66" s="376">
        <f>'IdxETF data'!AA76</f>
        <v>1306.003052</v>
      </c>
      <c r="H66" s="377">
        <f t="shared" si="1"/>
        <v>85.081801218017787</v>
      </c>
      <c r="I66" s="375">
        <f>'IdxETF data'!AE76</f>
        <v>4350.4902339999999</v>
      </c>
      <c r="J66" s="379">
        <f t="shared" si="2"/>
        <v>63.644598449708781</v>
      </c>
      <c r="K66" s="381">
        <f>'IdxETF data'!AG76</f>
        <v>14195.349609000001</v>
      </c>
      <c r="L66" s="382">
        <f t="shared" si="3"/>
        <v>91.392216186175801</v>
      </c>
      <c r="M66" s="383">
        <f>'IdxETF data'!AO76</f>
        <v>11740.599609000001</v>
      </c>
      <c r="N66" s="383">
        <f t="shared" si="4"/>
        <v>60.085876846986906</v>
      </c>
      <c r="O66" s="385">
        <f>'IdxETF data'!AY76</f>
        <v>2119.3999020000001</v>
      </c>
      <c r="P66" s="386">
        <f t="shared" si="5"/>
        <v>95.028421294266096</v>
      </c>
    </row>
    <row r="67" spans="3:16">
      <c r="C67" s="369">
        <v>62</v>
      </c>
      <c r="D67" s="370">
        <v>38412</v>
      </c>
      <c r="E67" s="378">
        <f>'IdxETF data'!C77</f>
        <v>1180.5899999999999</v>
      </c>
      <c r="F67" s="378">
        <f t="shared" si="0"/>
        <v>84.662880254722253</v>
      </c>
      <c r="G67" s="376">
        <f>'IdxETF data'!AA77</f>
        <v>1181.235962</v>
      </c>
      <c r="H67" s="377">
        <f t="shared" si="1"/>
        <v>76.953635871333333</v>
      </c>
      <c r="I67" s="375">
        <f>'IdxETF data'!AE77</f>
        <v>4348.7700199999999</v>
      </c>
      <c r="J67" s="379">
        <f t="shared" si="2"/>
        <v>63.61943293424067</v>
      </c>
      <c r="K67" s="381">
        <f>'IdxETF data'!AG77</f>
        <v>13516.879883</v>
      </c>
      <c r="L67" s="382">
        <f t="shared" si="3"/>
        <v>87.024105954142158</v>
      </c>
      <c r="M67" s="383">
        <f>'IdxETF data'!AO77</f>
        <v>11668.950194999999</v>
      </c>
      <c r="N67" s="383">
        <f t="shared" si="4"/>
        <v>59.719190475835745</v>
      </c>
      <c r="O67" s="385">
        <f>'IdxETF data'!AY77</f>
        <v>2141.429932</v>
      </c>
      <c r="P67" s="386">
        <f t="shared" si="5"/>
        <v>96.01619097850066</v>
      </c>
    </row>
    <row r="68" spans="3:16">
      <c r="C68" s="369">
        <v>63</v>
      </c>
      <c r="D68" s="370">
        <v>38443</v>
      </c>
      <c r="E68" s="378">
        <f>'IdxETF data'!C78</f>
        <v>1156.8499999999999</v>
      </c>
      <c r="F68" s="378">
        <f t="shared" si="0"/>
        <v>82.960429126687032</v>
      </c>
      <c r="G68" s="376">
        <f>'IdxETF data'!AA78</f>
        <v>1159.145996</v>
      </c>
      <c r="H68" s="377">
        <f t="shared" si="1"/>
        <v>75.514547277132436</v>
      </c>
      <c r="I68" s="375">
        <f>'IdxETF data'!AE78</f>
        <v>4184.8398440000001</v>
      </c>
      <c r="J68" s="379">
        <f t="shared" si="2"/>
        <v>61.221250278003026</v>
      </c>
      <c r="K68" s="381">
        <f>'IdxETF data'!AG78</f>
        <v>13908.969727</v>
      </c>
      <c r="L68" s="382">
        <f t="shared" si="3"/>
        <v>89.548450952629054</v>
      </c>
      <c r="M68" s="383">
        <f>'IdxETF data'!AO78</f>
        <v>11008.900390999999</v>
      </c>
      <c r="N68" s="383">
        <f t="shared" si="4"/>
        <v>56.34119679946339</v>
      </c>
      <c r="O68" s="385">
        <f>'IdxETF data'!AY78</f>
        <v>2125.25</v>
      </c>
      <c r="P68" s="386">
        <f t="shared" si="5"/>
        <v>95.290724589095973</v>
      </c>
    </row>
    <row r="69" spans="3:16">
      <c r="C69" s="369">
        <v>64</v>
      </c>
      <c r="D69" s="370">
        <v>38473</v>
      </c>
      <c r="E69" s="378">
        <f>'IdxETF data'!C79</f>
        <v>1191.5</v>
      </c>
      <c r="F69" s="378">
        <f t="shared" si="0"/>
        <v>85.445261965205162</v>
      </c>
      <c r="G69" s="376">
        <f>'IdxETF data'!AA79</f>
        <v>1060.7380370000001</v>
      </c>
      <c r="H69" s="377">
        <f t="shared" si="1"/>
        <v>69.103592576002967</v>
      </c>
      <c r="I69" s="375">
        <f>'IdxETF data'!AE79</f>
        <v>4460.6298829999996</v>
      </c>
      <c r="J69" s="379">
        <f t="shared" si="2"/>
        <v>65.25586369959116</v>
      </c>
      <c r="K69" s="381">
        <f>'IdxETF data'!AG79</f>
        <v>13867.070313</v>
      </c>
      <c r="L69" s="382">
        <f t="shared" si="3"/>
        <v>89.278694982692656</v>
      </c>
      <c r="M69" s="383">
        <f>'IdxETF data'!AO79</f>
        <v>11276.589844</v>
      </c>
      <c r="N69" s="383">
        <f t="shared" si="4"/>
        <v>57.71117414660548</v>
      </c>
      <c r="O69" s="385">
        <f>'IdxETF data'!AY79</f>
        <v>2161.7700199999999</v>
      </c>
      <c r="P69" s="386">
        <f t="shared" si="5"/>
        <v>96.928188025307378</v>
      </c>
    </row>
    <row r="70" spans="3:16">
      <c r="C70" s="369">
        <v>65</v>
      </c>
      <c r="D70" s="370">
        <v>38504</v>
      </c>
      <c r="E70" s="378">
        <f>'IdxETF data'!C80</f>
        <v>1191.33</v>
      </c>
      <c r="F70" s="378">
        <f t="shared" si="0"/>
        <v>85.433070866141719</v>
      </c>
      <c r="G70" s="376">
        <f>'IdxETF data'!AA80</f>
        <v>1080.9379879999999</v>
      </c>
      <c r="H70" s="377">
        <f t="shared" si="1"/>
        <v>70.419552912361866</v>
      </c>
      <c r="I70" s="375">
        <f>'IdxETF data'!AE80</f>
        <v>4586.2797849999997</v>
      </c>
      <c r="J70" s="379">
        <f t="shared" si="2"/>
        <v>67.094032992683111</v>
      </c>
      <c r="K70" s="381">
        <f>'IdxETF data'!AG80</f>
        <v>14201.059569999999</v>
      </c>
      <c r="L70" s="382">
        <f t="shared" si="3"/>
        <v>91.428977942983508</v>
      </c>
      <c r="M70" s="383">
        <f>'IdxETF data'!AO80</f>
        <v>11584.009765999999</v>
      </c>
      <c r="N70" s="383">
        <f t="shared" si="4"/>
        <v>59.284483533584535</v>
      </c>
      <c r="O70" s="385">
        <f>'IdxETF data'!AY80</f>
        <v>2212.6599120000001</v>
      </c>
      <c r="P70" s="386">
        <f t="shared" si="5"/>
        <v>99.209959432408127</v>
      </c>
    </row>
    <row r="71" spans="3:16">
      <c r="C71" s="369">
        <v>66</v>
      </c>
      <c r="D71" s="370">
        <v>38534</v>
      </c>
      <c r="E71" s="378">
        <f>'IdxETF data'!C81</f>
        <v>1234.18</v>
      </c>
      <c r="F71" s="378">
        <f t="shared" ref="F71:F134" si="6">(E71/$E$5)*100</f>
        <v>88.505944953602111</v>
      </c>
      <c r="G71" s="376">
        <f>'IdxETF data'!AA81</f>
        <v>1083.0329589999999</v>
      </c>
      <c r="H71" s="377">
        <f t="shared" ref="H71:H134" si="7">(G71/$G$5)*100</f>
        <v>70.55603337916213</v>
      </c>
      <c r="I71" s="375">
        <f>'IdxETF data'!AE81</f>
        <v>4886.5</v>
      </c>
      <c r="J71" s="379">
        <f t="shared" ref="J71:J134" si="8">(I71/$I$5)*100</f>
        <v>71.486042628937881</v>
      </c>
      <c r="K71" s="381">
        <f>'IdxETF data'!AG81</f>
        <v>14880.980469</v>
      </c>
      <c r="L71" s="382">
        <f t="shared" ref="L71:L134" si="9">(K71/$K$5)*100</f>
        <v>95.806431088026869</v>
      </c>
      <c r="M71" s="383">
        <f>'IdxETF data'!AO81</f>
        <v>11899.599609000001</v>
      </c>
      <c r="N71" s="383">
        <f t="shared" ref="N71:N134" si="10">(M71/$M$5)*100</f>
        <v>60.899604828251796</v>
      </c>
      <c r="O71" s="385">
        <f>'IdxETF data'!AY81</f>
        <v>2352.5600589999999</v>
      </c>
      <c r="P71" s="386">
        <f t="shared" ref="P71:P134" si="11">(O71/$O$5)*100</f>
        <v>105.48272093234978</v>
      </c>
    </row>
    <row r="72" spans="3:16">
      <c r="C72" s="369">
        <v>67</v>
      </c>
      <c r="D72" s="370">
        <v>38565</v>
      </c>
      <c r="E72" s="378">
        <f>'IdxETF data'!C82</f>
        <v>1220.33</v>
      </c>
      <c r="F72" s="378">
        <f t="shared" si="6"/>
        <v>87.512728941669167</v>
      </c>
      <c r="G72" s="376">
        <f>'IdxETF data'!AA82</f>
        <v>1162.7979740000001</v>
      </c>
      <c r="H72" s="377">
        <f t="shared" si="7"/>
        <v>75.752461626392758</v>
      </c>
      <c r="I72" s="375">
        <f>'IdxETF data'!AE82</f>
        <v>4829.6899409999996</v>
      </c>
      <c r="J72" s="379">
        <f t="shared" si="8"/>
        <v>70.654951602758302</v>
      </c>
      <c r="K72" s="381">
        <f>'IdxETF data'!AG82</f>
        <v>14903.549805000001</v>
      </c>
      <c r="L72" s="382">
        <f t="shared" si="9"/>
        <v>95.951736536057723</v>
      </c>
      <c r="M72" s="383">
        <f>'IdxETF data'!AO82</f>
        <v>12413.599609000001</v>
      </c>
      <c r="N72" s="383">
        <f t="shared" si="10"/>
        <v>63.530146855737037</v>
      </c>
      <c r="O72" s="385">
        <f>'IdxETF data'!AY82</f>
        <v>2275.429932</v>
      </c>
      <c r="P72" s="386">
        <f t="shared" si="11"/>
        <v>102.02440511563222</v>
      </c>
    </row>
    <row r="73" spans="3:16">
      <c r="C73" s="369">
        <v>68</v>
      </c>
      <c r="D73" s="370">
        <v>38596</v>
      </c>
      <c r="E73" s="378">
        <f>'IdxETF data'!C83</f>
        <v>1228.81</v>
      </c>
      <c r="F73" s="378">
        <f t="shared" si="6"/>
        <v>88.120849647892356</v>
      </c>
      <c r="G73" s="376">
        <f>'IdxETF data'!AA83</f>
        <v>1155.614014</v>
      </c>
      <c r="H73" s="377">
        <f t="shared" si="7"/>
        <v>75.284450272405365</v>
      </c>
      <c r="I73" s="375">
        <f>'IdxETF data'!AE83</f>
        <v>5044.1201170000004</v>
      </c>
      <c r="J73" s="379">
        <f t="shared" si="8"/>
        <v>73.791913580138186</v>
      </c>
      <c r="K73" s="381">
        <f>'IdxETF data'!AG83</f>
        <v>15428.519531</v>
      </c>
      <c r="L73" s="382">
        <f t="shared" si="9"/>
        <v>99.331586135490696</v>
      </c>
      <c r="M73" s="383">
        <f>'IdxETF data'!AO83</f>
        <v>13574.299805000001</v>
      </c>
      <c r="N73" s="383">
        <f t="shared" si="10"/>
        <v>69.470362122056784</v>
      </c>
      <c r="O73" s="385">
        <f>'IdxETF data'!AY83</f>
        <v>2305.139893</v>
      </c>
      <c r="P73" s="386">
        <f t="shared" si="11"/>
        <v>103.35652308349661</v>
      </c>
    </row>
    <row r="74" spans="3:16">
      <c r="C74" s="369">
        <v>69</v>
      </c>
      <c r="D74" s="370">
        <v>38626</v>
      </c>
      <c r="E74" s="378">
        <f>'IdxETF data'!C84</f>
        <v>1207.01</v>
      </c>
      <c r="F74" s="378">
        <f t="shared" si="6"/>
        <v>86.557520473875201</v>
      </c>
      <c r="G74" s="376">
        <f>'IdxETF data'!AA84</f>
        <v>1092.8170170000001</v>
      </c>
      <c r="H74" s="377">
        <f t="shared" si="7"/>
        <v>71.193432561795561</v>
      </c>
      <c r="I74" s="375">
        <f>'IdxETF data'!AE84</f>
        <v>4929.0698240000002</v>
      </c>
      <c r="J74" s="379">
        <f t="shared" si="8"/>
        <v>72.108809077964878</v>
      </c>
      <c r="K74" s="381">
        <f>'IdxETF data'!AG84</f>
        <v>14386.370117</v>
      </c>
      <c r="L74" s="382">
        <f t="shared" si="9"/>
        <v>92.622040603607587</v>
      </c>
      <c r="M74" s="383">
        <f>'IdxETF data'!AO84</f>
        <v>13606.5</v>
      </c>
      <c r="N74" s="383">
        <f t="shared" si="10"/>
        <v>69.63515583069632</v>
      </c>
      <c r="O74" s="385">
        <f>'IdxETF data'!AY84</f>
        <v>2216.7700199999999</v>
      </c>
      <c r="P74" s="386">
        <f t="shared" si="11"/>
        <v>99.39424606666735</v>
      </c>
    </row>
    <row r="75" spans="3:16">
      <c r="C75" s="369">
        <v>70</v>
      </c>
      <c r="D75" s="370">
        <v>38657</v>
      </c>
      <c r="E75" s="378">
        <f>'IdxETF data'!C85</f>
        <v>1249.48</v>
      </c>
      <c r="F75" s="378">
        <f t="shared" si="6"/>
        <v>89.603143869311424</v>
      </c>
      <c r="G75" s="376">
        <f>'IdxETF data'!AA85</f>
        <v>1099.260986</v>
      </c>
      <c r="H75" s="377">
        <f t="shared" si="7"/>
        <v>71.613235937196137</v>
      </c>
      <c r="I75" s="375">
        <f>'IdxETF data'!AE85</f>
        <v>5193.3999020000001</v>
      </c>
      <c r="J75" s="379">
        <f t="shared" si="8"/>
        <v>75.975771366723393</v>
      </c>
      <c r="K75" s="381">
        <f>'IdxETF data'!AG85</f>
        <v>14937.139648</v>
      </c>
      <c r="L75" s="382">
        <f t="shared" si="9"/>
        <v>96.167993992032564</v>
      </c>
      <c r="M75" s="383">
        <f>'IdxETF data'!AO85</f>
        <v>14872.150390999999</v>
      </c>
      <c r="N75" s="383">
        <f t="shared" si="10"/>
        <v>76.112483740479632</v>
      </c>
      <c r="O75" s="385">
        <f>'IdxETF data'!AY85</f>
        <v>2300.25</v>
      </c>
      <c r="P75" s="386">
        <f t="shared" si="11"/>
        <v>103.13727290251407</v>
      </c>
    </row>
    <row r="76" spans="3:16">
      <c r="C76" s="369">
        <v>71</v>
      </c>
      <c r="D76" s="370">
        <v>38687</v>
      </c>
      <c r="E76" s="378">
        <f>'IdxETF data'!C86</f>
        <v>1248.29</v>
      </c>
      <c r="F76" s="378">
        <f t="shared" si="6"/>
        <v>89.517806175867349</v>
      </c>
      <c r="G76" s="376">
        <f>'IdxETF data'!AA86</f>
        <v>1161.0570070000001</v>
      </c>
      <c r="H76" s="377">
        <f t="shared" si="7"/>
        <v>75.639043355283604</v>
      </c>
      <c r="I76" s="375">
        <f>'IdxETF data'!AE86</f>
        <v>5408.2597660000001</v>
      </c>
      <c r="J76" s="379">
        <f t="shared" si="8"/>
        <v>79.119019375963504</v>
      </c>
      <c r="K76" s="381">
        <f>'IdxETF data'!AG86</f>
        <v>14876.429688</v>
      </c>
      <c r="L76" s="382">
        <f t="shared" si="9"/>
        <v>95.777132340731185</v>
      </c>
      <c r="M76" s="383">
        <f>'IdxETF data'!AO86</f>
        <v>16111.429688</v>
      </c>
      <c r="N76" s="383">
        <f t="shared" si="10"/>
        <v>82.45485003338014</v>
      </c>
      <c r="O76" s="385">
        <f>'IdxETF data'!AY86</f>
        <v>2347.3400879999999</v>
      </c>
      <c r="P76" s="386">
        <f t="shared" si="11"/>
        <v>105.24867090580041</v>
      </c>
    </row>
    <row r="77" spans="3:16">
      <c r="C77" s="369">
        <v>72</v>
      </c>
      <c r="D77" s="370">
        <v>38718</v>
      </c>
      <c r="E77" s="378">
        <f>'IdxETF data'!C87</f>
        <v>1280.08</v>
      </c>
      <c r="F77" s="378">
        <f t="shared" si="6"/>
        <v>91.797541700730022</v>
      </c>
      <c r="G77" s="376">
        <f>'IdxETF data'!AA87</f>
        <v>1258.0460210000001</v>
      </c>
      <c r="H77" s="377">
        <f t="shared" si="7"/>
        <v>81.957558458937086</v>
      </c>
      <c r="I77" s="375">
        <f>'IdxETF data'!AE87</f>
        <v>5674.1499020000001</v>
      </c>
      <c r="J77" s="379">
        <f t="shared" si="8"/>
        <v>83.008804211062255</v>
      </c>
      <c r="K77" s="381">
        <f>'IdxETF data'!AG87</f>
        <v>15753.139648</v>
      </c>
      <c r="L77" s="382">
        <f t="shared" si="9"/>
        <v>101.42154888585762</v>
      </c>
      <c r="M77" s="383">
        <f>'IdxETF data'!AO87</f>
        <v>16649.820313</v>
      </c>
      <c r="N77" s="383">
        <f t="shared" si="10"/>
        <v>85.210218061136061</v>
      </c>
      <c r="O77" s="385">
        <f>'IdxETF data'!AY87</f>
        <v>2412.080078</v>
      </c>
      <c r="P77" s="386">
        <f t="shared" si="11"/>
        <v>108.15144495920157</v>
      </c>
    </row>
    <row r="78" spans="3:16">
      <c r="C78" s="369">
        <v>73</v>
      </c>
      <c r="D78" s="370">
        <v>38749</v>
      </c>
      <c r="E78" s="378">
        <f>'IdxETF data'!C88</f>
        <v>1280.6600000000001</v>
      </c>
      <c r="F78" s="378">
        <f t="shared" si="6"/>
        <v>91.839134862240584</v>
      </c>
      <c r="G78" s="376">
        <f>'IdxETF data'!AA88</f>
        <v>1299.030029</v>
      </c>
      <c r="H78" s="377">
        <f t="shared" si="7"/>
        <v>84.627531715457195</v>
      </c>
      <c r="I78" s="375">
        <f>'IdxETF data'!AE88</f>
        <v>5796.0400390000004</v>
      </c>
      <c r="J78" s="379">
        <f t="shared" si="8"/>
        <v>84.791970798523451</v>
      </c>
      <c r="K78" s="381">
        <f>'IdxETF data'!AG88</f>
        <v>15918.480469</v>
      </c>
      <c r="L78" s="382">
        <f t="shared" si="9"/>
        <v>102.48604285560468</v>
      </c>
      <c r="M78" s="383">
        <f>'IdxETF data'!AO88</f>
        <v>16205.429688</v>
      </c>
      <c r="N78" s="383">
        <f t="shared" si="10"/>
        <v>82.935921921675117</v>
      </c>
      <c r="O78" s="385">
        <f>'IdxETF data'!AY88</f>
        <v>2481.959961</v>
      </c>
      <c r="P78" s="386">
        <f t="shared" si="11"/>
        <v>111.28467854831874</v>
      </c>
    </row>
    <row r="79" spans="3:16">
      <c r="C79" s="369">
        <v>74</v>
      </c>
      <c r="D79" s="370">
        <v>38777</v>
      </c>
      <c r="E79" s="378">
        <f>'IdxETF data'!C89</f>
        <v>1294.8699999999999</v>
      </c>
      <c r="F79" s="378">
        <f t="shared" si="6"/>
        <v>92.85816731924902</v>
      </c>
      <c r="G79" s="376">
        <f>'IdxETF data'!AA89</f>
        <v>1298.295044</v>
      </c>
      <c r="H79" s="377">
        <f t="shared" si="7"/>
        <v>84.579649861297312</v>
      </c>
      <c r="I79" s="375">
        <f>'IdxETF data'!AE89</f>
        <v>5970.080078</v>
      </c>
      <c r="J79" s="379">
        <f t="shared" si="8"/>
        <v>87.338053607711203</v>
      </c>
      <c r="K79" s="381">
        <f>'IdxETF data'!AG89</f>
        <v>15805.040039</v>
      </c>
      <c r="L79" s="382">
        <f t="shared" si="9"/>
        <v>101.7556929460653</v>
      </c>
      <c r="M79" s="383">
        <f>'IdxETF data'!AO89</f>
        <v>17059.660156000002</v>
      </c>
      <c r="N79" s="383">
        <f t="shared" si="10"/>
        <v>87.307690690609718</v>
      </c>
      <c r="O79" s="385">
        <f>'IdxETF data'!AY89</f>
        <v>2533.3999020000001</v>
      </c>
      <c r="P79" s="386">
        <f t="shared" si="11"/>
        <v>113.59111273286662</v>
      </c>
    </row>
    <row r="80" spans="3:16">
      <c r="C80" s="369">
        <v>75</v>
      </c>
      <c r="D80" s="370">
        <v>38808</v>
      </c>
      <c r="E80" s="378">
        <f>'IdxETF data'!C90</f>
        <v>1310.6099999999999</v>
      </c>
      <c r="F80" s="378">
        <f t="shared" si="6"/>
        <v>93.986919667828388</v>
      </c>
      <c r="G80" s="376">
        <f>'IdxETF data'!AA90</f>
        <v>1440.2230219999999</v>
      </c>
      <c r="H80" s="377">
        <f t="shared" si="7"/>
        <v>93.825790590431836</v>
      </c>
      <c r="I80" s="375">
        <f>'IdxETF data'!AE90</f>
        <v>6009.8901370000003</v>
      </c>
      <c r="J80" s="379">
        <f t="shared" si="8"/>
        <v>87.920446644595401</v>
      </c>
      <c r="K80" s="381">
        <f>'IdxETF data'!AG90</f>
        <v>16661.300781000002</v>
      </c>
      <c r="L80" s="382">
        <f t="shared" si="9"/>
        <v>107.26845374450204</v>
      </c>
      <c r="M80" s="383">
        <f>'IdxETF data'!AO90</f>
        <v>16906.230468999998</v>
      </c>
      <c r="N80" s="383">
        <f t="shared" si="10"/>
        <v>86.52247037948635</v>
      </c>
      <c r="O80" s="385">
        <f>'IdxETF data'!AY90</f>
        <v>2610.709961</v>
      </c>
      <c r="P80" s="386">
        <f t="shared" si="11"/>
        <v>117.05749623604777</v>
      </c>
    </row>
    <row r="81" spans="3:16">
      <c r="C81" s="369">
        <v>76</v>
      </c>
      <c r="D81" s="370">
        <v>38838</v>
      </c>
      <c r="E81" s="378">
        <f>'IdxETF data'!C91</f>
        <v>1270.0899999999999</v>
      </c>
      <c r="F81" s="378">
        <f t="shared" si="6"/>
        <v>91.081135349884534</v>
      </c>
      <c r="G81" s="376">
        <f>'IdxETF data'!AA91</f>
        <v>1641.3000489999999</v>
      </c>
      <c r="H81" s="377">
        <f t="shared" si="7"/>
        <v>106.92529722215447</v>
      </c>
      <c r="I81" s="375">
        <f>'IdxETF data'!AE91</f>
        <v>5692.8598629999997</v>
      </c>
      <c r="J81" s="379">
        <f t="shared" si="8"/>
        <v>83.282517721679625</v>
      </c>
      <c r="K81" s="381">
        <f>'IdxETF data'!AG91</f>
        <v>15857.889648</v>
      </c>
      <c r="L81" s="382">
        <f t="shared" si="9"/>
        <v>102.09594824263233</v>
      </c>
      <c r="M81" s="383">
        <f>'IdxETF data'!AO91</f>
        <v>15467.330078000001</v>
      </c>
      <c r="N81" s="383">
        <f t="shared" si="10"/>
        <v>79.158486037287062</v>
      </c>
      <c r="O81" s="385">
        <f>'IdxETF data'!AY91</f>
        <v>2383.8701169999999</v>
      </c>
      <c r="P81" s="386">
        <f t="shared" si="11"/>
        <v>106.88658311973791</v>
      </c>
    </row>
    <row r="82" spans="3:16">
      <c r="C82" s="369">
        <v>77</v>
      </c>
      <c r="D82" s="370">
        <v>38869</v>
      </c>
      <c r="E82" s="378">
        <f>'IdxETF data'!C92</f>
        <v>1270.2</v>
      </c>
      <c r="F82" s="378">
        <f t="shared" si="6"/>
        <v>91.089023708102062</v>
      </c>
      <c r="G82" s="376">
        <f>'IdxETF data'!AA92</f>
        <v>1672.2110600000001</v>
      </c>
      <c r="H82" s="377">
        <f t="shared" si="7"/>
        <v>108.93904787099291</v>
      </c>
      <c r="I82" s="375">
        <f>'IdxETF data'!AE92</f>
        <v>5683.3100590000004</v>
      </c>
      <c r="J82" s="379">
        <f t="shared" si="8"/>
        <v>83.142810836211098</v>
      </c>
      <c r="K82" s="381">
        <f>'IdxETF data'!AG92</f>
        <v>16267.620117</v>
      </c>
      <c r="L82" s="382">
        <f t="shared" si="9"/>
        <v>104.73386676048059</v>
      </c>
      <c r="M82" s="383">
        <f>'IdxETF data'!AO92</f>
        <v>15505.179688</v>
      </c>
      <c r="N82" s="383">
        <f t="shared" si="10"/>
        <v>79.3521922431799</v>
      </c>
      <c r="O82" s="385">
        <f>'IdxETF data'!AY92</f>
        <v>2435.389893</v>
      </c>
      <c r="P82" s="386">
        <f t="shared" si="11"/>
        <v>109.19659689962637</v>
      </c>
    </row>
    <row r="83" spans="3:16">
      <c r="C83" s="369">
        <v>78</v>
      </c>
      <c r="D83" s="370">
        <v>38899</v>
      </c>
      <c r="E83" s="378">
        <f>'IdxETF data'!C93</f>
        <v>1276.6600000000001</v>
      </c>
      <c r="F83" s="378">
        <f t="shared" si="6"/>
        <v>91.552285472512665</v>
      </c>
      <c r="G83" s="376">
        <f>'IdxETF data'!AA93</f>
        <v>1612.7330320000001</v>
      </c>
      <c r="H83" s="377">
        <f t="shared" si="7"/>
        <v>105.06425006911479</v>
      </c>
      <c r="I83" s="375">
        <f>'IdxETF data'!AE93</f>
        <v>5681.9702150000003</v>
      </c>
      <c r="J83" s="379">
        <f t="shared" si="8"/>
        <v>83.123209865107</v>
      </c>
      <c r="K83" s="381">
        <f>'IdxETF data'!AG93</f>
        <v>16971.339843999998</v>
      </c>
      <c r="L83" s="382">
        <f t="shared" si="9"/>
        <v>109.26454104438019</v>
      </c>
      <c r="M83" s="383">
        <f>'IdxETF data'!AO93</f>
        <v>15456.809569999999</v>
      </c>
      <c r="N83" s="383">
        <f t="shared" si="10"/>
        <v>79.104644328251055</v>
      </c>
      <c r="O83" s="385">
        <f>'IdxETF data'!AY93</f>
        <v>2445.429932</v>
      </c>
      <c r="P83" s="386">
        <f t="shared" si="11"/>
        <v>109.64676633438124</v>
      </c>
    </row>
    <row r="84" spans="3:16">
      <c r="C84" s="369">
        <v>79</v>
      </c>
      <c r="D84" s="370">
        <v>38930</v>
      </c>
      <c r="E84" s="378">
        <f>'IdxETF data'!C94</f>
        <v>1303.82</v>
      </c>
      <c r="F84" s="378">
        <f t="shared" si="6"/>
        <v>93.499992828765258</v>
      </c>
      <c r="G84" s="376">
        <f>'IdxETF data'!AA94</f>
        <v>1658.637939</v>
      </c>
      <c r="H84" s="377">
        <f t="shared" si="7"/>
        <v>108.05480370245009</v>
      </c>
      <c r="I84" s="375">
        <f>'IdxETF data'!AE94</f>
        <v>5859.5698240000002</v>
      </c>
      <c r="J84" s="379">
        <f t="shared" si="8"/>
        <v>85.721366668515728</v>
      </c>
      <c r="K84" s="381">
        <f>'IdxETF data'!AG94</f>
        <v>17392.269531000002</v>
      </c>
      <c r="L84" s="382">
        <f t="shared" si="9"/>
        <v>111.97456214376147</v>
      </c>
      <c r="M84" s="383">
        <f>'IdxETF data'!AO94</f>
        <v>16140.759765999999</v>
      </c>
      <c r="N84" s="383">
        <f t="shared" si="10"/>
        <v>82.604955097287572</v>
      </c>
      <c r="O84" s="385">
        <f>'IdxETF data'!AY94</f>
        <v>2482.389893</v>
      </c>
      <c r="P84" s="386">
        <f t="shared" si="11"/>
        <v>111.30395558951579</v>
      </c>
    </row>
    <row r="85" spans="3:16">
      <c r="C85" s="369">
        <v>80</v>
      </c>
      <c r="D85" s="370">
        <v>38961</v>
      </c>
      <c r="E85" s="378">
        <f>'IdxETF data'!C95</f>
        <v>1335.85</v>
      </c>
      <c r="F85" s="378">
        <f t="shared" si="6"/>
        <v>95.796939317011592</v>
      </c>
      <c r="G85" s="376">
        <f>'IdxETF data'!AA95</f>
        <v>1752.4239500000001</v>
      </c>
      <c r="H85" s="377">
        <f t="shared" si="7"/>
        <v>114.16465370066653</v>
      </c>
      <c r="I85" s="375">
        <f>'IdxETF data'!AE95</f>
        <v>6004.330078</v>
      </c>
      <c r="J85" s="379">
        <f t="shared" si="8"/>
        <v>87.839106909673987</v>
      </c>
      <c r="K85" s="381">
        <f>'IdxETF data'!AG95</f>
        <v>17543.050781000002</v>
      </c>
      <c r="L85" s="382">
        <f t="shared" si="9"/>
        <v>112.94531897444107</v>
      </c>
      <c r="M85" s="383">
        <f>'IdxETF data'!AO95</f>
        <v>16127.580078000001</v>
      </c>
      <c r="N85" s="383">
        <f t="shared" si="10"/>
        <v>82.537504273954625</v>
      </c>
      <c r="O85" s="385">
        <f>'IdxETF data'!AY95</f>
        <v>2568.860107</v>
      </c>
      <c r="P85" s="386">
        <f t="shared" si="11"/>
        <v>115.18105679993064</v>
      </c>
    </row>
    <row r="86" spans="3:16">
      <c r="C86" s="369">
        <v>81</v>
      </c>
      <c r="D86" s="370">
        <v>38991</v>
      </c>
      <c r="E86" s="378">
        <f>'IdxETF data'!C96</f>
        <v>1377.94</v>
      </c>
      <c r="F86" s="378">
        <f t="shared" si="6"/>
        <v>98.815312020423676</v>
      </c>
      <c r="G86" s="376">
        <f>'IdxETF data'!AA96</f>
        <v>1837.9930420000001</v>
      </c>
      <c r="H86" s="377">
        <f t="shared" si="7"/>
        <v>119.73919846516854</v>
      </c>
      <c r="I86" s="375">
        <f>'IdxETF data'!AE96</f>
        <v>6268.919922</v>
      </c>
      <c r="J86" s="379">
        <f t="shared" si="8"/>
        <v>91.709869391484702</v>
      </c>
      <c r="K86" s="381">
        <f>'IdxETF data'!AG96</f>
        <v>18324.349609000001</v>
      </c>
      <c r="L86" s="382">
        <f t="shared" si="9"/>
        <v>117.97546147613123</v>
      </c>
      <c r="M86" s="383">
        <f>'IdxETF data'!AO96</f>
        <v>16399.390625</v>
      </c>
      <c r="N86" s="383">
        <f t="shared" si="10"/>
        <v>83.928572498462884</v>
      </c>
      <c r="O86" s="385">
        <f>'IdxETF data'!AY96</f>
        <v>2701.75</v>
      </c>
      <c r="P86" s="386">
        <f t="shared" si="11"/>
        <v>121.13949660444186</v>
      </c>
    </row>
    <row r="87" spans="3:16">
      <c r="C87" s="369">
        <v>82</v>
      </c>
      <c r="D87" s="370">
        <v>39022</v>
      </c>
      <c r="E87" s="378">
        <f>'IdxETF data'!C97</f>
        <v>1400.63</v>
      </c>
      <c r="F87" s="378">
        <f t="shared" si="6"/>
        <v>100.44246518365532</v>
      </c>
      <c r="G87" s="376">
        <f>'IdxETF data'!AA97</f>
        <v>2099.2890630000002</v>
      </c>
      <c r="H87" s="377">
        <f t="shared" si="7"/>
        <v>136.76177439539771</v>
      </c>
      <c r="I87" s="375">
        <f>'IdxETF data'!AE97</f>
        <v>6309.1899409999996</v>
      </c>
      <c r="J87" s="379">
        <f t="shared" si="8"/>
        <v>92.298991318201601</v>
      </c>
      <c r="K87" s="381">
        <f>'IdxETF data'!AG97</f>
        <v>18960.480468999998</v>
      </c>
      <c r="L87" s="382">
        <f t="shared" si="9"/>
        <v>122.07098646714363</v>
      </c>
      <c r="M87" s="383">
        <f>'IdxETF data'!AO97</f>
        <v>16274.330078000001</v>
      </c>
      <c r="N87" s="383">
        <f t="shared" si="10"/>
        <v>83.28853937615979</v>
      </c>
      <c r="O87" s="385">
        <f>'IdxETF data'!AY97</f>
        <v>2838.530029</v>
      </c>
      <c r="P87" s="386">
        <f t="shared" si="11"/>
        <v>127.27236006649458</v>
      </c>
    </row>
    <row r="88" spans="3:16">
      <c r="C88" s="369">
        <v>83</v>
      </c>
      <c r="D88" s="370">
        <v>39052</v>
      </c>
      <c r="E88" s="378">
        <f>'IdxETF data'!C98</f>
        <v>1418.3</v>
      </c>
      <c r="F88" s="378">
        <f t="shared" si="6"/>
        <v>101.7096223627784</v>
      </c>
      <c r="G88" s="376">
        <f>'IdxETF data'!AA98</f>
        <v>2675.4741210000002</v>
      </c>
      <c r="H88" s="377">
        <f t="shared" si="7"/>
        <v>174.29833489154274</v>
      </c>
      <c r="I88" s="375">
        <f>'IdxETF data'!AE98</f>
        <v>6596.919922</v>
      </c>
      <c r="J88" s="379">
        <f t="shared" si="8"/>
        <v>96.508277655537015</v>
      </c>
      <c r="K88" s="381">
        <f>'IdxETF data'!AG98</f>
        <v>19964.720702999999</v>
      </c>
      <c r="L88" s="382">
        <f t="shared" si="9"/>
        <v>128.53646587389204</v>
      </c>
      <c r="M88" s="383">
        <f>'IdxETF data'!AO98</f>
        <v>17225.830077999999</v>
      </c>
      <c r="N88" s="383">
        <f t="shared" si="10"/>
        <v>88.158112798634889</v>
      </c>
      <c r="O88" s="385">
        <f>'IdxETF data'!AY98</f>
        <v>2985.830078</v>
      </c>
      <c r="P88" s="386">
        <f t="shared" si="11"/>
        <v>133.87691407247945</v>
      </c>
    </row>
    <row r="89" spans="3:16">
      <c r="C89" s="369">
        <v>84</v>
      </c>
      <c r="D89" s="370">
        <v>39083</v>
      </c>
      <c r="E89" s="378">
        <f>'IdxETF data'!C99</f>
        <v>1438.24</v>
      </c>
      <c r="F89" s="378">
        <f t="shared" si="6"/>
        <v>103.13956657057213</v>
      </c>
      <c r="G89" s="376">
        <f>'IdxETF data'!AA99</f>
        <v>2786.334961</v>
      </c>
      <c r="H89" s="377">
        <f t="shared" si="7"/>
        <v>181.52055381155066</v>
      </c>
      <c r="I89" s="375">
        <f>'IdxETF data'!AE99</f>
        <v>6789.1098629999997</v>
      </c>
      <c r="J89" s="379">
        <f t="shared" si="8"/>
        <v>99.319880707860563</v>
      </c>
      <c r="K89" s="381">
        <f>'IdxETF data'!AG99</f>
        <v>20106.419922000001</v>
      </c>
      <c r="L89" s="382">
        <f t="shared" si="9"/>
        <v>129.44875095407423</v>
      </c>
      <c r="M89" s="383">
        <f>'IdxETF data'!AO99</f>
        <v>17383.419922000001</v>
      </c>
      <c r="N89" s="383">
        <f t="shared" si="10"/>
        <v>88.964623903200746</v>
      </c>
      <c r="O89" s="385">
        <f>'IdxETF data'!AY99</f>
        <v>3125.5600589999999</v>
      </c>
      <c r="P89" s="386">
        <f t="shared" si="11"/>
        <v>140.14204576819085</v>
      </c>
    </row>
    <row r="90" spans="3:16">
      <c r="C90" s="369">
        <v>85</v>
      </c>
      <c r="D90" s="370">
        <v>39114</v>
      </c>
      <c r="E90" s="378">
        <f>'IdxETF data'!C100</f>
        <v>1406.82</v>
      </c>
      <c r="F90" s="378">
        <f t="shared" si="6"/>
        <v>100.88636461425928</v>
      </c>
      <c r="G90" s="376">
        <f>'IdxETF data'!AA100</f>
        <v>2881.0729980000001</v>
      </c>
      <c r="H90" s="377">
        <f t="shared" si="7"/>
        <v>187.69242517086749</v>
      </c>
      <c r="I90" s="375">
        <f>'IdxETF data'!AE100</f>
        <v>6715.4399409999996</v>
      </c>
      <c r="J90" s="379">
        <f t="shared" si="8"/>
        <v>98.242141797687125</v>
      </c>
      <c r="K90" s="381">
        <f>'IdxETF data'!AG100</f>
        <v>19651.509765999999</v>
      </c>
      <c r="L90" s="382">
        <f t="shared" si="9"/>
        <v>126.51995747821083</v>
      </c>
      <c r="M90" s="383">
        <f>'IdxETF data'!AO100</f>
        <v>17604.119140999999</v>
      </c>
      <c r="N90" s="383">
        <f t="shared" si="10"/>
        <v>90.09411528649386</v>
      </c>
      <c r="O90" s="385">
        <f>'IdxETF data'!AY100</f>
        <v>3104.1499020000001</v>
      </c>
      <c r="P90" s="386">
        <f t="shared" si="11"/>
        <v>139.18206958934303</v>
      </c>
    </row>
    <row r="91" spans="3:16">
      <c r="C91" s="369">
        <v>86</v>
      </c>
      <c r="D91" s="370">
        <v>39142</v>
      </c>
      <c r="E91" s="378">
        <f>'IdxETF data'!C101</f>
        <v>1420.86</v>
      </c>
      <c r="F91" s="378">
        <f t="shared" si="6"/>
        <v>101.89320597220429</v>
      </c>
      <c r="G91" s="376">
        <f>'IdxETF data'!AA101</f>
        <v>3183.9829100000002</v>
      </c>
      <c r="H91" s="377">
        <f t="shared" si="7"/>
        <v>207.42600916233224</v>
      </c>
      <c r="I91" s="375">
        <f>'IdxETF data'!AE101</f>
        <v>6917.0297849999997</v>
      </c>
      <c r="J91" s="379">
        <f t="shared" si="8"/>
        <v>101.19125878975608</v>
      </c>
      <c r="K91" s="381">
        <f>'IdxETF data'!AG101</f>
        <v>19800.929688</v>
      </c>
      <c r="L91" s="382">
        <f t="shared" si="9"/>
        <v>127.48194983416434</v>
      </c>
      <c r="M91" s="383">
        <f>'IdxETF data'!AO101</f>
        <v>17287.650390999999</v>
      </c>
      <c r="N91" s="383">
        <f t="shared" si="10"/>
        <v>88.474495933846555</v>
      </c>
      <c r="O91" s="385">
        <f>'IdxETF data'!AY101</f>
        <v>3231.23999</v>
      </c>
      <c r="P91" s="386">
        <f t="shared" si="11"/>
        <v>144.88046110733478</v>
      </c>
    </row>
    <row r="92" spans="3:16">
      <c r="C92" s="369">
        <v>87</v>
      </c>
      <c r="D92" s="370">
        <v>39173</v>
      </c>
      <c r="E92" s="378">
        <f>'IdxETF data'!C102</f>
        <v>1482.37</v>
      </c>
      <c r="F92" s="378">
        <f t="shared" si="6"/>
        <v>106.30423246274543</v>
      </c>
      <c r="G92" s="376">
        <f>'IdxETF data'!AA102</f>
        <v>3841.2719729999999</v>
      </c>
      <c r="H92" s="377">
        <f t="shared" si="7"/>
        <v>250.24622869803909</v>
      </c>
      <c r="I92" s="375">
        <f>'IdxETF data'!AE102</f>
        <v>7408.8701170000004</v>
      </c>
      <c r="J92" s="379">
        <f t="shared" si="8"/>
        <v>108.38653535580191</v>
      </c>
      <c r="K92" s="381">
        <f>'IdxETF data'!AG102</f>
        <v>20318.980468999998</v>
      </c>
      <c r="L92" s="382">
        <f t="shared" si="9"/>
        <v>130.81725402015996</v>
      </c>
      <c r="M92" s="383">
        <f>'IdxETF data'!AO102</f>
        <v>17400.410156000002</v>
      </c>
      <c r="N92" s="383">
        <f t="shared" si="10"/>
        <v>89.051576285678962</v>
      </c>
      <c r="O92" s="385">
        <f>'IdxETF data'!AY102</f>
        <v>3361.290039</v>
      </c>
      <c r="P92" s="386">
        <f t="shared" si="11"/>
        <v>150.71156963671132</v>
      </c>
    </row>
    <row r="93" spans="3:16">
      <c r="C93" s="369">
        <v>88</v>
      </c>
      <c r="D93" s="370">
        <v>39203</v>
      </c>
      <c r="E93" s="378">
        <f>'IdxETF data'!C103</f>
        <v>1530.62</v>
      </c>
      <c r="F93" s="378">
        <f t="shared" si="6"/>
        <v>109.7643532263385</v>
      </c>
      <c r="G93" s="376">
        <f>'IdxETF data'!AA103</f>
        <v>4109.6538090000004</v>
      </c>
      <c r="H93" s="377">
        <f t="shared" si="7"/>
        <v>267.73042215846806</v>
      </c>
      <c r="I93" s="375">
        <f>'IdxETF data'!AE103</f>
        <v>7883.0400390000004</v>
      </c>
      <c r="J93" s="379">
        <f t="shared" si="8"/>
        <v>115.32330630790509</v>
      </c>
      <c r="K93" s="381">
        <f>'IdxETF data'!AG103</f>
        <v>20634.470702999999</v>
      </c>
      <c r="L93" s="382">
        <f t="shared" si="9"/>
        <v>132.84843694023925</v>
      </c>
      <c r="M93" s="383">
        <f>'IdxETF data'!AO103</f>
        <v>17875.75</v>
      </c>
      <c r="N93" s="383">
        <f t="shared" si="10"/>
        <v>91.484263906263166</v>
      </c>
      <c r="O93" s="385">
        <f>'IdxETF data'!AY103</f>
        <v>3511.1298830000001</v>
      </c>
      <c r="P93" s="386">
        <f t="shared" si="11"/>
        <v>157.43000149511718</v>
      </c>
    </row>
    <row r="94" spans="3:16">
      <c r="C94" s="369">
        <v>89</v>
      </c>
      <c r="D94" s="370">
        <v>39234</v>
      </c>
      <c r="E94" s="378">
        <f>'IdxETF data'!C104</f>
        <v>1503.35</v>
      </c>
      <c r="F94" s="378">
        <f t="shared" si="6"/>
        <v>107.80875751186838</v>
      </c>
      <c r="G94" s="376">
        <f>'IdxETF data'!AA104</f>
        <v>3820.7028810000002</v>
      </c>
      <c r="H94" s="377">
        <f t="shared" si="7"/>
        <v>248.90622004024991</v>
      </c>
      <c r="I94" s="375">
        <f>'IdxETF data'!AE104</f>
        <v>8007.3198240000002</v>
      </c>
      <c r="J94" s="379">
        <f t="shared" si="8"/>
        <v>117.14143175729119</v>
      </c>
      <c r="K94" s="381">
        <f>'IdxETF data'!AG104</f>
        <v>21772.730468999998</v>
      </c>
      <c r="L94" s="382">
        <f t="shared" si="9"/>
        <v>140.17675821979009</v>
      </c>
      <c r="M94" s="383">
        <f>'IdxETF data'!AO104</f>
        <v>18138.359375</v>
      </c>
      <c r="N94" s="383">
        <f t="shared" si="10"/>
        <v>92.828242501105834</v>
      </c>
      <c r="O94" s="385">
        <f>'IdxETF data'!AY104</f>
        <v>3548.1999510000001</v>
      </c>
      <c r="P94" s="386">
        <f t="shared" si="11"/>
        <v>159.0921276639383</v>
      </c>
    </row>
    <row r="95" spans="3:16">
      <c r="C95" s="369">
        <v>90</v>
      </c>
      <c r="D95" s="370">
        <v>39264</v>
      </c>
      <c r="E95" s="378">
        <f>'IdxETF data'!C105</f>
        <v>1455.27</v>
      </c>
      <c r="F95" s="378">
        <f t="shared" si="6"/>
        <v>104.36082784733875</v>
      </c>
      <c r="G95" s="376">
        <f>'IdxETF data'!AA105</f>
        <v>4471.0322269999997</v>
      </c>
      <c r="H95" s="377">
        <f t="shared" si="7"/>
        <v>291.27303691551049</v>
      </c>
      <c r="I95" s="375">
        <f>'IdxETF data'!AE105</f>
        <v>7584.1401370000003</v>
      </c>
      <c r="J95" s="379">
        <f t="shared" si="8"/>
        <v>110.95061191802331</v>
      </c>
      <c r="K95" s="381">
        <f>'IdxETF data'!AG105</f>
        <v>23184.939452999999</v>
      </c>
      <c r="L95" s="382">
        <f t="shared" si="9"/>
        <v>149.2688138803255</v>
      </c>
      <c r="M95" s="383">
        <f>'IdxETF data'!AO105</f>
        <v>17248.890625</v>
      </c>
      <c r="N95" s="383">
        <f t="shared" si="10"/>
        <v>88.276131744277492</v>
      </c>
      <c r="O95" s="385">
        <f>'IdxETF data'!AY105</f>
        <v>3547.6599120000001</v>
      </c>
      <c r="P95" s="386">
        <f t="shared" si="11"/>
        <v>159.06791370905469</v>
      </c>
    </row>
    <row r="96" spans="3:16">
      <c r="C96" s="369">
        <v>91</v>
      </c>
      <c r="D96" s="370">
        <v>39295</v>
      </c>
      <c r="E96" s="378">
        <f>'IdxETF data'!C106</f>
        <v>1473.99</v>
      </c>
      <c r="F96" s="378">
        <f t="shared" si="6"/>
        <v>105.70328299126544</v>
      </c>
      <c r="G96" s="376">
        <f>'IdxETF data'!AA106</f>
        <v>5218.8251950000003</v>
      </c>
      <c r="H96" s="377">
        <f t="shared" si="7"/>
        <v>339.98928804384832</v>
      </c>
      <c r="I96" s="375">
        <f>'IdxETF data'!AE106</f>
        <v>7638.169922</v>
      </c>
      <c r="J96" s="379">
        <f t="shared" si="8"/>
        <v>111.74102949987991</v>
      </c>
      <c r="K96" s="381">
        <f>'IdxETF data'!AG106</f>
        <v>23984.140625</v>
      </c>
      <c r="L96" s="382">
        <f t="shared" si="9"/>
        <v>154.4142148954129</v>
      </c>
      <c r="M96" s="383">
        <f>'IdxETF data'!AO106</f>
        <v>16569.089843999998</v>
      </c>
      <c r="N96" s="383">
        <f t="shared" si="10"/>
        <v>84.797056793425767</v>
      </c>
      <c r="O96" s="385">
        <f>'IdxETF data'!AY106</f>
        <v>3392.9099120000001</v>
      </c>
      <c r="P96" s="386">
        <f t="shared" si="11"/>
        <v>152.12932312904641</v>
      </c>
    </row>
    <row r="97" spans="3:16">
      <c r="C97" s="369">
        <v>92</v>
      </c>
      <c r="D97" s="370">
        <v>39326</v>
      </c>
      <c r="E97" s="378">
        <f>'IdxETF data'!C107</f>
        <v>1526.75</v>
      </c>
      <c r="F97" s="378">
        <f t="shared" si="6"/>
        <v>109.48682644177674</v>
      </c>
      <c r="G97" s="376">
        <f>'IdxETF data'!AA107</f>
        <v>5552.3007809999999</v>
      </c>
      <c r="H97" s="377">
        <f t="shared" si="7"/>
        <v>361.71412511499017</v>
      </c>
      <c r="I97" s="375">
        <f>'IdxETF data'!AE107</f>
        <v>7861.5097660000001</v>
      </c>
      <c r="J97" s="379">
        <f t="shared" si="8"/>
        <v>115.00833362531209</v>
      </c>
      <c r="K97" s="381">
        <f>'IdxETF data'!AG107</f>
        <v>27142.470702999999</v>
      </c>
      <c r="L97" s="382">
        <f t="shared" si="9"/>
        <v>174.74811249050083</v>
      </c>
      <c r="M97" s="383">
        <f>'IdxETF data'!AO107</f>
        <v>16785.689452999999</v>
      </c>
      <c r="N97" s="383">
        <f t="shared" si="10"/>
        <v>85.905567249868113</v>
      </c>
      <c r="O97" s="385">
        <f>'IdxETF data'!AY107</f>
        <v>3706.2299800000001</v>
      </c>
      <c r="P97" s="386">
        <f t="shared" si="11"/>
        <v>166.17778627833465</v>
      </c>
    </row>
    <row r="98" spans="3:16">
      <c r="C98" s="369">
        <v>93</v>
      </c>
      <c r="D98" s="370">
        <v>39356</v>
      </c>
      <c r="E98" s="378">
        <f>'IdxETF data'!C108</f>
        <v>1549.38</v>
      </c>
      <c r="F98" s="378">
        <f t="shared" si="6"/>
        <v>111.10967686416247</v>
      </c>
      <c r="G98" s="376">
        <f>'IdxETF data'!AA108</f>
        <v>5954.7651370000003</v>
      </c>
      <c r="H98" s="377">
        <f t="shared" si="7"/>
        <v>387.93335353263518</v>
      </c>
      <c r="I98" s="375">
        <f>'IdxETF data'!AE108</f>
        <v>8019.2202150000003</v>
      </c>
      <c r="J98" s="379">
        <f t="shared" si="8"/>
        <v>117.31552606985174</v>
      </c>
      <c r="K98" s="381">
        <f>'IdxETF data'!AG108</f>
        <v>31352.580077999999</v>
      </c>
      <c r="L98" s="382">
        <f t="shared" si="9"/>
        <v>201.85355453776793</v>
      </c>
      <c r="M98" s="383">
        <f>'IdxETF data'!AO108</f>
        <v>16737.630859000001</v>
      </c>
      <c r="N98" s="383">
        <f t="shared" si="10"/>
        <v>85.659613648119389</v>
      </c>
      <c r="O98" s="385">
        <f>'IdxETF data'!AY108</f>
        <v>3805.6999510000001</v>
      </c>
      <c r="P98" s="386">
        <f t="shared" si="11"/>
        <v>170.63776303939636</v>
      </c>
    </row>
    <row r="99" spans="3:16">
      <c r="C99" s="369">
        <v>94</v>
      </c>
      <c r="D99" s="370">
        <v>39387</v>
      </c>
      <c r="E99" s="378">
        <f>'IdxETF data'!C109</f>
        <v>1481.14</v>
      </c>
      <c r="F99" s="378">
        <f t="shared" si="6"/>
        <v>106.21602627540409</v>
      </c>
      <c r="G99" s="376">
        <f>'IdxETF data'!AA109</f>
        <v>4871.7778319999998</v>
      </c>
      <c r="H99" s="377">
        <f t="shared" si="7"/>
        <v>317.38029436134093</v>
      </c>
      <c r="I99" s="375">
        <f>'IdxETF data'!AE109</f>
        <v>7870.5200199999999</v>
      </c>
      <c r="J99" s="379">
        <f t="shared" si="8"/>
        <v>115.14014727547919</v>
      </c>
      <c r="K99" s="381">
        <f>'IdxETF data'!AG109</f>
        <v>28643.609375</v>
      </c>
      <c r="L99" s="382">
        <f t="shared" si="9"/>
        <v>184.41271349123076</v>
      </c>
      <c r="M99" s="383">
        <f>'IdxETF data'!AO109</f>
        <v>15680.669921999999</v>
      </c>
      <c r="N99" s="383">
        <f t="shared" si="10"/>
        <v>80.250313713900169</v>
      </c>
      <c r="O99" s="385">
        <f>'IdxETF data'!AY109</f>
        <v>3521.2700199999999</v>
      </c>
      <c r="P99" s="386">
        <f t="shared" si="11"/>
        <v>157.88465906583249</v>
      </c>
    </row>
    <row r="100" spans="3:16">
      <c r="C100" s="369">
        <v>95</v>
      </c>
      <c r="D100" s="370">
        <v>39417</v>
      </c>
      <c r="E100" s="378">
        <f>'IdxETF data'!C110</f>
        <v>1468.36</v>
      </c>
      <c r="F100" s="378">
        <f t="shared" si="6"/>
        <v>105.29954247522338</v>
      </c>
      <c r="G100" s="376">
        <f>'IdxETF data'!AA110</f>
        <v>5261.5629879999997</v>
      </c>
      <c r="H100" s="377">
        <f t="shared" si="7"/>
        <v>342.77351462199778</v>
      </c>
      <c r="I100" s="375">
        <f>'IdxETF data'!AE110</f>
        <v>8067.3198240000002</v>
      </c>
      <c r="J100" s="379">
        <f t="shared" si="8"/>
        <v>118.01918936656905</v>
      </c>
      <c r="K100" s="381">
        <f>'IdxETF data'!AG110</f>
        <v>27812.650390999999</v>
      </c>
      <c r="L100" s="382">
        <f t="shared" si="9"/>
        <v>179.06284996554317</v>
      </c>
      <c r="M100" s="383">
        <f>'IdxETF data'!AO110</f>
        <v>15307.780273</v>
      </c>
      <c r="N100" s="383">
        <f t="shared" si="10"/>
        <v>78.341944271665312</v>
      </c>
      <c r="O100" s="385">
        <f>'IdxETF data'!AY110</f>
        <v>3482.3000489999999</v>
      </c>
      <c r="P100" s="386">
        <f t="shared" si="11"/>
        <v>156.13734615026675</v>
      </c>
    </row>
    <row r="101" spans="3:16">
      <c r="C101" s="369">
        <v>96</v>
      </c>
      <c r="D101" s="370">
        <v>39448</v>
      </c>
      <c r="E101" s="378">
        <f>'IdxETF data'!C111</f>
        <v>1378.55</v>
      </c>
      <c r="F101" s="378">
        <f t="shared" si="6"/>
        <v>98.859056552357188</v>
      </c>
      <c r="G101" s="376">
        <f>'IdxETF data'!AA111</f>
        <v>4383.3930659999996</v>
      </c>
      <c r="H101" s="377">
        <f t="shared" si="7"/>
        <v>285.56363396756404</v>
      </c>
      <c r="I101" s="375">
        <f>'IdxETF data'!AE111</f>
        <v>6851.75</v>
      </c>
      <c r="J101" s="379">
        <f t="shared" si="8"/>
        <v>100.23626165615987</v>
      </c>
      <c r="K101" s="381">
        <f>'IdxETF data'!AG111</f>
        <v>23455.740234000001</v>
      </c>
      <c r="L101" s="382">
        <f t="shared" si="9"/>
        <v>151.01227805713211</v>
      </c>
      <c r="M101" s="383">
        <f>'IdxETF data'!AO111</f>
        <v>13592.469727</v>
      </c>
      <c r="N101" s="383">
        <f t="shared" si="10"/>
        <v>69.563351895319684</v>
      </c>
      <c r="O101" s="385">
        <f>'IdxETF data'!AY111</f>
        <v>2981.75</v>
      </c>
      <c r="P101" s="386">
        <f t="shared" si="11"/>
        <v>133.69397390591081</v>
      </c>
    </row>
    <row r="102" spans="3:16">
      <c r="C102" s="369">
        <v>97</v>
      </c>
      <c r="D102" s="370">
        <v>39479</v>
      </c>
      <c r="E102" s="378">
        <f>'IdxETF data'!C112</f>
        <v>1330.63</v>
      </c>
      <c r="F102" s="378">
        <f t="shared" si="6"/>
        <v>95.422600863416676</v>
      </c>
      <c r="G102" s="376">
        <f>'IdxETF data'!AA112</f>
        <v>4348.5429690000001</v>
      </c>
      <c r="H102" s="377">
        <f t="shared" si="7"/>
        <v>283.29326482804186</v>
      </c>
      <c r="I102" s="375">
        <f>'IdxETF data'!AE112</f>
        <v>6748.1298829999996</v>
      </c>
      <c r="J102" s="379">
        <f t="shared" si="8"/>
        <v>98.720372553309659</v>
      </c>
      <c r="K102" s="381">
        <f>'IdxETF data'!AG112</f>
        <v>24331.669922000001</v>
      </c>
      <c r="L102" s="382">
        <f t="shared" si="9"/>
        <v>156.65167107066037</v>
      </c>
      <c r="M102" s="383">
        <f>'IdxETF data'!AO112</f>
        <v>13603.019531</v>
      </c>
      <c r="N102" s="383">
        <f t="shared" si="10"/>
        <v>69.61734353501565</v>
      </c>
      <c r="O102" s="385">
        <f>'IdxETF data'!AY112</f>
        <v>3026.4499510000001</v>
      </c>
      <c r="P102" s="386">
        <f t="shared" si="11"/>
        <v>135.69820433521892</v>
      </c>
    </row>
    <row r="103" spans="3:16">
      <c r="C103" s="369">
        <v>98</v>
      </c>
      <c r="D103" s="370">
        <v>39508</v>
      </c>
      <c r="E103" s="378">
        <f>'IdxETF data'!C113</f>
        <v>1322.7</v>
      </c>
      <c r="F103" s="378">
        <f t="shared" si="6"/>
        <v>94.853921948281055</v>
      </c>
      <c r="G103" s="376">
        <f>'IdxETF data'!AA113</f>
        <v>3472.7128910000001</v>
      </c>
      <c r="H103" s="377">
        <f t="shared" si="7"/>
        <v>226.23581731056314</v>
      </c>
      <c r="I103" s="375">
        <f>'IdxETF data'!AE113</f>
        <v>6534.9702150000003</v>
      </c>
      <c r="J103" s="379">
        <f t="shared" si="8"/>
        <v>95.601997210340613</v>
      </c>
      <c r="K103" s="381">
        <f>'IdxETF data'!AG113</f>
        <v>22849.199218999998</v>
      </c>
      <c r="L103" s="382">
        <f t="shared" si="9"/>
        <v>147.10725781490311</v>
      </c>
      <c r="M103" s="383">
        <f>'IdxETF data'!AO113</f>
        <v>12525.540039</v>
      </c>
      <c r="N103" s="383">
        <f t="shared" si="10"/>
        <v>64.103034026339685</v>
      </c>
      <c r="O103" s="385">
        <f>'IdxETF data'!AY113</f>
        <v>3007.360107</v>
      </c>
      <c r="P103" s="386">
        <f t="shared" si="11"/>
        <v>134.8422650024097</v>
      </c>
    </row>
    <row r="104" spans="3:16">
      <c r="C104" s="369">
        <v>99</v>
      </c>
      <c r="D104" s="370">
        <v>39539</v>
      </c>
      <c r="E104" s="378">
        <f>'IdxETF data'!C114</f>
        <v>1385.59</v>
      </c>
      <c r="F104" s="378">
        <f t="shared" si="6"/>
        <v>99.363911478278325</v>
      </c>
      <c r="G104" s="376">
        <f>'IdxETF data'!AA114</f>
        <v>3693.1059570000002</v>
      </c>
      <c r="H104" s="377">
        <f t="shared" si="7"/>
        <v>240.59370032050387</v>
      </c>
      <c r="I104" s="375">
        <f>'IdxETF data'!AE114</f>
        <v>6948.8198240000002</v>
      </c>
      <c r="J104" s="379">
        <f t="shared" si="8"/>
        <v>101.65632460028091</v>
      </c>
      <c r="K104" s="381">
        <f>'IdxETF data'!AG114</f>
        <v>25755.349609000001</v>
      </c>
      <c r="L104" s="382">
        <f t="shared" si="9"/>
        <v>165.81757718203065</v>
      </c>
      <c r="M104" s="383">
        <f>'IdxETF data'!AO114</f>
        <v>13849.990234000001</v>
      </c>
      <c r="N104" s="383">
        <f t="shared" si="10"/>
        <v>70.881286752523593</v>
      </c>
      <c r="O104" s="385">
        <f>'IdxETF data'!AY114</f>
        <v>3147.790039</v>
      </c>
      <c r="P104" s="386">
        <f t="shared" si="11"/>
        <v>141.13878069434122</v>
      </c>
    </row>
    <row r="105" spans="3:16">
      <c r="C105" s="369">
        <v>100</v>
      </c>
      <c r="D105" s="370">
        <v>39569</v>
      </c>
      <c r="E105" s="378">
        <f>'IdxETF data'!C115</f>
        <v>1400.38</v>
      </c>
      <c r="F105" s="378">
        <f t="shared" si="6"/>
        <v>100.42453709679732</v>
      </c>
      <c r="G105" s="376">
        <f>'IdxETF data'!AA115</f>
        <v>3433.3540039999998</v>
      </c>
      <c r="H105" s="377">
        <f t="shared" si="7"/>
        <v>223.67171533946268</v>
      </c>
      <c r="I105" s="375">
        <f>'IdxETF data'!AE115</f>
        <v>7096.7900390000004</v>
      </c>
      <c r="J105" s="379">
        <f t="shared" si="8"/>
        <v>103.82102430299311</v>
      </c>
      <c r="K105" s="381">
        <f>'IdxETF data'!AG115</f>
        <v>24533.119140999999</v>
      </c>
      <c r="L105" s="382">
        <f t="shared" si="9"/>
        <v>157.9486374068548</v>
      </c>
      <c r="M105" s="383">
        <f>'IdxETF data'!AO115</f>
        <v>14338.540039</v>
      </c>
      <c r="N105" s="383">
        <f t="shared" si="10"/>
        <v>73.381580127177699</v>
      </c>
      <c r="O105" s="385">
        <f>'IdxETF data'!AY115</f>
        <v>3192.6201169999999</v>
      </c>
      <c r="P105" s="386">
        <f t="shared" si="11"/>
        <v>143.14884568246296</v>
      </c>
    </row>
    <row r="106" spans="3:16">
      <c r="C106" s="369">
        <v>101</v>
      </c>
      <c r="D106" s="370">
        <v>39600</v>
      </c>
      <c r="E106" s="378">
        <f>'IdxETF data'!C116</f>
        <v>1280</v>
      </c>
      <c r="F106" s="378">
        <f t="shared" si="6"/>
        <v>91.791804712935473</v>
      </c>
      <c r="G106" s="376">
        <f>'IdxETF data'!AA116</f>
        <v>2736.1030270000001</v>
      </c>
      <c r="H106" s="377">
        <f t="shared" si="7"/>
        <v>178.24810860796578</v>
      </c>
      <c r="I106" s="375">
        <f>'IdxETF data'!AE116</f>
        <v>6418.3198240000002</v>
      </c>
      <c r="J106" s="379">
        <f t="shared" si="8"/>
        <v>93.89548440491582</v>
      </c>
      <c r="K106" s="381">
        <f>'IdxETF data'!AG116</f>
        <v>22102.009765999999</v>
      </c>
      <c r="L106" s="382">
        <f t="shared" si="9"/>
        <v>142.29671760972832</v>
      </c>
      <c r="M106" s="383">
        <f>'IdxETF data'!AO116</f>
        <v>13481.379883</v>
      </c>
      <c r="N106" s="383">
        <f t="shared" si="10"/>
        <v>68.994817841878472</v>
      </c>
      <c r="O106" s="385">
        <f>'IdxETF data'!AY116</f>
        <v>2947.540039</v>
      </c>
      <c r="P106" s="386">
        <f t="shared" si="11"/>
        <v>132.16008755284426</v>
      </c>
    </row>
    <row r="107" spans="3:16">
      <c r="C107" s="369">
        <v>102</v>
      </c>
      <c r="D107" s="370">
        <v>39630</v>
      </c>
      <c r="E107" s="378">
        <f>'IdxETF data'!C117</f>
        <v>1267.3800000000001</v>
      </c>
      <c r="F107" s="378">
        <f t="shared" si="6"/>
        <v>90.886794888343886</v>
      </c>
      <c r="G107" s="376">
        <f>'IdxETF data'!AA117</f>
        <v>2775.7170409999999</v>
      </c>
      <c r="H107" s="377">
        <f t="shared" si="7"/>
        <v>180.82883126357851</v>
      </c>
      <c r="I107" s="375">
        <f>'IdxETF data'!AE117</f>
        <v>6479.5600590000004</v>
      </c>
      <c r="J107" s="379">
        <f t="shared" si="8"/>
        <v>94.791385776002727</v>
      </c>
      <c r="K107" s="381">
        <f>'IdxETF data'!AG117</f>
        <v>22731.099609000001</v>
      </c>
      <c r="L107" s="382">
        <f t="shared" si="9"/>
        <v>146.34691126579241</v>
      </c>
      <c r="M107" s="383">
        <f>'IdxETF data'!AO117</f>
        <v>13376.809569999999</v>
      </c>
      <c r="N107" s="383">
        <f t="shared" si="10"/>
        <v>68.459649353213507</v>
      </c>
      <c r="O107" s="385">
        <f>'IdxETF data'!AY117</f>
        <v>2929.6499020000001</v>
      </c>
      <c r="P107" s="386">
        <f t="shared" si="11"/>
        <v>131.35793998539185</v>
      </c>
    </row>
    <row r="108" spans="3:16">
      <c r="C108" s="369">
        <v>103</v>
      </c>
      <c r="D108" s="370">
        <v>39661</v>
      </c>
      <c r="E108" s="378">
        <f>'IdxETF data'!C118</f>
        <v>1282.83</v>
      </c>
      <c r="F108" s="378">
        <f t="shared" si="6"/>
        <v>91.994750656167966</v>
      </c>
      <c r="G108" s="376">
        <f>'IdxETF data'!AA118</f>
        <v>2397.3688959999999</v>
      </c>
      <c r="H108" s="377">
        <f t="shared" si="7"/>
        <v>156.18069463418894</v>
      </c>
      <c r="I108" s="375">
        <f>'IdxETF data'!AE118</f>
        <v>6422.2998049999997</v>
      </c>
      <c r="J108" s="379">
        <f t="shared" si="8"/>
        <v>93.95370871504133</v>
      </c>
      <c r="K108" s="381">
        <f>'IdxETF data'!AG118</f>
        <v>21261.890625</v>
      </c>
      <c r="L108" s="382">
        <f t="shared" si="9"/>
        <v>136.88787934429126</v>
      </c>
      <c r="M108" s="383">
        <f>'IdxETF data'!AO118</f>
        <v>13072.870117</v>
      </c>
      <c r="N108" s="383">
        <f t="shared" si="10"/>
        <v>66.904152261915129</v>
      </c>
      <c r="O108" s="385">
        <f>'IdxETF data'!AY118</f>
        <v>2739.9499510000001</v>
      </c>
      <c r="P108" s="386">
        <f t="shared" si="11"/>
        <v>122.85228381068016</v>
      </c>
    </row>
    <row r="109" spans="3:16">
      <c r="C109" s="369">
        <v>104</v>
      </c>
      <c r="D109" s="370">
        <v>39692</v>
      </c>
      <c r="E109" s="378">
        <f>'IdxETF data'!C119</f>
        <v>1166.3599999999999</v>
      </c>
      <c r="F109" s="378">
        <f t="shared" si="6"/>
        <v>83.642413550765156</v>
      </c>
      <c r="G109" s="376">
        <f>'IdxETF data'!AA119</f>
        <v>2293.7839359999998</v>
      </c>
      <c r="H109" s="377">
        <f t="shared" si="7"/>
        <v>149.43247535369039</v>
      </c>
      <c r="I109" s="375">
        <f>'IdxETF data'!AE119</f>
        <v>5831.0200199999999</v>
      </c>
      <c r="J109" s="379">
        <f t="shared" si="8"/>
        <v>85.303703206775864</v>
      </c>
      <c r="K109" s="381">
        <f>'IdxETF data'!AG119</f>
        <v>18016.210938</v>
      </c>
      <c r="L109" s="382">
        <f t="shared" si="9"/>
        <v>115.99160924205181</v>
      </c>
      <c r="M109" s="383">
        <f>'IdxETF data'!AO119</f>
        <v>11259.860352</v>
      </c>
      <c r="N109" s="383">
        <f t="shared" si="10"/>
        <v>57.625556185896379</v>
      </c>
      <c r="O109" s="385">
        <f>'IdxETF data'!AY119</f>
        <v>2358.9099120000001</v>
      </c>
      <c r="P109" s="386">
        <f t="shared" si="11"/>
        <v>105.76743195147895</v>
      </c>
    </row>
    <row r="110" spans="3:16">
      <c r="C110" s="369">
        <v>105</v>
      </c>
      <c r="D110" s="370">
        <v>39722</v>
      </c>
      <c r="E110" s="378">
        <f>'IdxETF data'!C120</f>
        <v>968.75</v>
      </c>
      <c r="F110" s="378">
        <f t="shared" si="6"/>
        <v>69.471336574731438</v>
      </c>
      <c r="G110" s="376">
        <f>'IdxETF data'!AA120</f>
        <v>1728.7860109999999</v>
      </c>
      <c r="H110" s="377">
        <f t="shared" si="7"/>
        <v>112.62471975937764</v>
      </c>
      <c r="I110" s="375">
        <f>'IdxETF data'!AE120</f>
        <v>4987.9702150000003</v>
      </c>
      <c r="J110" s="379">
        <f t="shared" si="8"/>
        <v>72.970480184459745</v>
      </c>
      <c r="K110" s="381">
        <f>'IdxETF data'!AG120</f>
        <v>13968.669921999999</v>
      </c>
      <c r="L110" s="382">
        <f t="shared" si="9"/>
        <v>89.932811555085607</v>
      </c>
      <c r="M110" s="383">
        <f>'IdxETF data'!AO120</f>
        <v>8576.9804690000001</v>
      </c>
      <c r="N110" s="383">
        <f t="shared" si="10"/>
        <v>43.895150958413538</v>
      </c>
      <c r="O110" s="385">
        <f>'IdxETF data'!AY120</f>
        <v>1794.1999510000001</v>
      </c>
      <c r="P110" s="386">
        <f t="shared" si="11"/>
        <v>80.447294854022118</v>
      </c>
    </row>
    <row r="111" spans="3:16">
      <c r="C111" s="369">
        <v>106</v>
      </c>
      <c r="D111" s="370">
        <v>39753</v>
      </c>
      <c r="E111" s="378">
        <f>'IdxETF data'!C121</f>
        <v>896.24</v>
      </c>
      <c r="F111" s="378">
        <f t="shared" si="6"/>
        <v>64.271474262438517</v>
      </c>
      <c r="G111" s="376">
        <f>'IdxETF data'!AA121</f>
        <v>1871.1560059999999</v>
      </c>
      <c r="H111" s="377">
        <f t="shared" si="7"/>
        <v>121.89965644153189</v>
      </c>
      <c r="I111" s="375">
        <f>'IdxETF data'!AE121</f>
        <v>4669.4399409999996</v>
      </c>
      <c r="J111" s="379">
        <f t="shared" si="8"/>
        <v>68.31060732131202</v>
      </c>
      <c r="K111" s="381">
        <f>'IdxETF data'!AG121</f>
        <v>13888.240234000001</v>
      </c>
      <c r="L111" s="382">
        <f t="shared" si="9"/>
        <v>89.414990745035112</v>
      </c>
      <c r="M111" s="383">
        <f>'IdxETF data'!AO121</f>
        <v>8512.2695309999999</v>
      </c>
      <c r="N111" s="383">
        <f t="shared" si="10"/>
        <v>43.563974222913551</v>
      </c>
      <c r="O111" s="385">
        <f>'IdxETF data'!AY121</f>
        <v>1732.5699460000001</v>
      </c>
      <c r="P111" s="386">
        <f t="shared" si="11"/>
        <v>77.683964500943844</v>
      </c>
    </row>
    <row r="112" spans="3:16">
      <c r="C112" s="369">
        <v>107</v>
      </c>
      <c r="D112" s="370">
        <v>39783</v>
      </c>
      <c r="E112" s="378">
        <f>'IdxETF data'!C122</f>
        <v>903.25</v>
      </c>
      <c r="F112" s="378">
        <f t="shared" si="6"/>
        <v>64.774177817936689</v>
      </c>
      <c r="G112" s="376">
        <f>'IdxETF data'!AA122</f>
        <v>1820.8050539999999</v>
      </c>
      <c r="H112" s="377">
        <f t="shared" si="7"/>
        <v>118.61945760689552</v>
      </c>
      <c r="I112" s="375">
        <f>'IdxETF data'!AE122</f>
        <v>4810.2001950000003</v>
      </c>
      <c r="J112" s="379">
        <f t="shared" si="8"/>
        <v>70.369830388518437</v>
      </c>
      <c r="K112" s="381">
        <f>'IdxETF data'!AG122</f>
        <v>14387.480469</v>
      </c>
      <c r="L112" s="382">
        <f t="shared" si="9"/>
        <v>92.629189249665771</v>
      </c>
      <c r="M112" s="383">
        <f>'IdxETF data'!AO122</f>
        <v>8859.5595699999994</v>
      </c>
      <c r="N112" s="383">
        <f t="shared" si="10"/>
        <v>45.341330338315281</v>
      </c>
      <c r="O112" s="385">
        <f>'IdxETF data'!AY122</f>
        <v>1761.5600589999999</v>
      </c>
      <c r="P112" s="386">
        <f t="shared" si="11"/>
        <v>78.983806342463552</v>
      </c>
    </row>
    <row r="113" spans="3:16">
      <c r="C113" s="369">
        <v>108</v>
      </c>
      <c r="D113" s="370">
        <v>39814</v>
      </c>
      <c r="E113" s="378">
        <f>'IdxETF data'!C123</f>
        <v>825.88</v>
      </c>
      <c r="F113" s="378">
        <f t="shared" si="6"/>
        <v>59.225793497124336</v>
      </c>
      <c r="G113" s="376">
        <f>'IdxETF data'!AA123</f>
        <v>1990.656982</v>
      </c>
      <c r="H113" s="377">
        <f t="shared" si="7"/>
        <v>129.68475179013842</v>
      </c>
      <c r="I113" s="375">
        <f>'IdxETF data'!AE123</f>
        <v>4338.3500979999999</v>
      </c>
      <c r="J113" s="379">
        <f t="shared" si="8"/>
        <v>63.466996837180979</v>
      </c>
      <c r="K113" s="381">
        <f>'IdxETF data'!AG123</f>
        <v>13278.209961</v>
      </c>
      <c r="L113" s="382">
        <f t="shared" si="9"/>
        <v>85.487506031676546</v>
      </c>
      <c r="M113" s="383">
        <f>'IdxETF data'!AO123</f>
        <v>7994.0498049999997</v>
      </c>
      <c r="N113" s="383">
        <f t="shared" si="10"/>
        <v>40.911836540588872</v>
      </c>
      <c r="O113" s="385">
        <f>'IdxETF data'!AY123</f>
        <v>1746.469971</v>
      </c>
      <c r="P113" s="386">
        <f t="shared" si="11"/>
        <v>78.307205745059377</v>
      </c>
    </row>
    <row r="114" spans="3:16">
      <c r="C114" s="369">
        <v>109</v>
      </c>
      <c r="D114" s="370">
        <v>39845</v>
      </c>
      <c r="E114" s="378">
        <f>'IdxETF data'!C124</f>
        <v>735.09</v>
      </c>
      <c r="F114" s="378">
        <f t="shared" si="6"/>
        <v>52.715029473774798</v>
      </c>
      <c r="G114" s="376">
        <f>'IdxETF data'!AA124</f>
        <v>2082.8520509999998</v>
      </c>
      <c r="H114" s="377">
        <f t="shared" si="7"/>
        <v>135.6909571523135</v>
      </c>
      <c r="I114" s="375">
        <f>'IdxETF data'!AE124</f>
        <v>3843.73999</v>
      </c>
      <c r="J114" s="379">
        <f t="shared" si="8"/>
        <v>56.231200405135226</v>
      </c>
      <c r="K114" s="381">
        <f>'IdxETF data'!AG124</f>
        <v>12811.570313</v>
      </c>
      <c r="L114" s="382">
        <f t="shared" si="9"/>
        <v>82.483195974809888</v>
      </c>
      <c r="M114" s="383">
        <f>'IdxETF data'!AO124</f>
        <v>7568.419922</v>
      </c>
      <c r="N114" s="383">
        <f t="shared" si="10"/>
        <v>38.733553864742326</v>
      </c>
      <c r="O114" s="385">
        <f>'IdxETF data'!AY124</f>
        <v>1594.869995</v>
      </c>
      <c r="P114" s="386">
        <f t="shared" si="11"/>
        <v>71.509854110790684</v>
      </c>
    </row>
    <row r="115" spans="3:16">
      <c r="C115" s="369">
        <v>110</v>
      </c>
      <c r="D115" s="370">
        <v>39873</v>
      </c>
      <c r="E115" s="378">
        <f>'IdxETF data'!C125</f>
        <v>797.87</v>
      </c>
      <c r="F115" s="378">
        <f t="shared" si="6"/>
        <v>57.217130645554548</v>
      </c>
      <c r="G115" s="376">
        <f>'IdxETF data'!AA125</f>
        <v>2373.2128910000001</v>
      </c>
      <c r="H115" s="377">
        <f t="shared" si="7"/>
        <v>154.60701039778223</v>
      </c>
      <c r="I115" s="375">
        <f>'IdxETF data'!AE125</f>
        <v>4084.76001</v>
      </c>
      <c r="J115" s="379">
        <f t="shared" si="8"/>
        <v>59.757153014190266</v>
      </c>
      <c r="K115" s="381">
        <f>'IdxETF data'!AG125</f>
        <v>13576.019531</v>
      </c>
      <c r="L115" s="382">
        <f t="shared" si="9"/>
        <v>87.404857654104774</v>
      </c>
      <c r="M115" s="383">
        <f>'IdxETF data'!AO125</f>
        <v>8109.5297849999997</v>
      </c>
      <c r="N115" s="383">
        <f t="shared" si="10"/>
        <v>41.502838370789561</v>
      </c>
      <c r="O115" s="385">
        <f>'IdxETF data'!AY125</f>
        <v>1699.98999</v>
      </c>
      <c r="P115" s="386">
        <f t="shared" si="11"/>
        <v>76.223163364926492</v>
      </c>
    </row>
    <row r="116" spans="3:16">
      <c r="C116" s="369">
        <v>111</v>
      </c>
      <c r="D116" s="370">
        <v>39904</v>
      </c>
      <c r="E116" s="378">
        <f>'IdxETF data'!C126</f>
        <v>872.81</v>
      </c>
      <c r="F116" s="378">
        <f t="shared" si="6"/>
        <v>62.591253962107189</v>
      </c>
      <c r="G116" s="376">
        <f>'IdxETF data'!AA126</f>
        <v>2477.5690920000002</v>
      </c>
      <c r="H116" s="377">
        <f t="shared" si="7"/>
        <v>161.40547349153428</v>
      </c>
      <c r="I116" s="375">
        <f>'IdxETF data'!AE126</f>
        <v>4769.4501950000003</v>
      </c>
      <c r="J116" s="379">
        <f t="shared" si="8"/>
        <v>69.773686678883891</v>
      </c>
      <c r="K116" s="381">
        <f>'IdxETF data'!AG126</f>
        <v>15520.990234000001</v>
      </c>
      <c r="L116" s="382">
        <f t="shared" si="9"/>
        <v>99.926929167697907</v>
      </c>
      <c r="M116" s="383">
        <f>'IdxETF data'!AO126</f>
        <v>8828.2597659999992</v>
      </c>
      <c r="N116" s="383">
        <f t="shared" si="10"/>
        <v>45.181144638171212</v>
      </c>
      <c r="O116" s="385">
        <f>'IdxETF data'!AY126</f>
        <v>1920.280029</v>
      </c>
      <c r="P116" s="386">
        <f t="shared" si="11"/>
        <v>86.100400130516533</v>
      </c>
    </row>
    <row r="117" spans="3:16">
      <c r="C117" s="369">
        <v>112</v>
      </c>
      <c r="D117" s="370">
        <v>39934</v>
      </c>
      <c r="E117" s="378">
        <f>'IdxETF data'!C127</f>
        <v>919.14</v>
      </c>
      <c r="F117" s="378">
        <f t="shared" si="6"/>
        <v>65.913687018630867</v>
      </c>
      <c r="G117" s="376">
        <f>'IdxETF data'!AA127</f>
        <v>2632.929932</v>
      </c>
      <c r="H117" s="377">
        <f t="shared" si="7"/>
        <v>171.52672097690711</v>
      </c>
      <c r="I117" s="375">
        <f>'IdxETF data'!AE127</f>
        <v>4940.8198240000002</v>
      </c>
      <c r="J117" s="379">
        <f t="shared" si="8"/>
        <v>72.280703276448463</v>
      </c>
      <c r="K117" s="381">
        <f>'IdxETF data'!AG127</f>
        <v>18171</v>
      </c>
      <c r="L117" s="382">
        <f t="shared" si="9"/>
        <v>116.98816908786146</v>
      </c>
      <c r="M117" s="383">
        <f>'IdxETF data'!AO127</f>
        <v>9522.5</v>
      </c>
      <c r="N117" s="383">
        <f t="shared" si="10"/>
        <v>48.734117620093755</v>
      </c>
      <c r="O117" s="385">
        <f>'IdxETF data'!AY127</f>
        <v>2329.080078</v>
      </c>
      <c r="P117" s="386">
        <f t="shared" si="11"/>
        <v>104.42993918769471</v>
      </c>
    </row>
    <row r="118" spans="3:16">
      <c r="C118" s="369">
        <v>113</v>
      </c>
      <c r="D118" s="370">
        <v>39965</v>
      </c>
      <c r="E118" s="378">
        <f>'IdxETF data'!C128</f>
        <v>919.32</v>
      </c>
      <c r="F118" s="378">
        <f t="shared" si="6"/>
        <v>65.926595241168627</v>
      </c>
      <c r="G118" s="376">
        <f>'IdxETF data'!AA128</f>
        <v>2959.3620609999998</v>
      </c>
      <c r="H118" s="377">
        <f t="shared" si="7"/>
        <v>192.79270000216314</v>
      </c>
      <c r="I118" s="375">
        <f>'IdxETF data'!AE128</f>
        <v>4808.6401370000003</v>
      </c>
      <c r="J118" s="379">
        <f t="shared" si="8"/>
        <v>70.347007842178201</v>
      </c>
      <c r="K118" s="381">
        <f>'IdxETF data'!AG128</f>
        <v>18378.730468999998</v>
      </c>
      <c r="L118" s="382">
        <f t="shared" si="9"/>
        <v>118.32557524228736</v>
      </c>
      <c r="M118" s="383">
        <f>'IdxETF data'!AO128</f>
        <v>9958.4404300000006</v>
      </c>
      <c r="N118" s="383">
        <f t="shared" si="10"/>
        <v>50.965167469500351</v>
      </c>
      <c r="O118" s="385">
        <f>'IdxETF data'!AY128</f>
        <v>2333.139893</v>
      </c>
      <c r="P118" s="386">
        <f t="shared" si="11"/>
        <v>104.61197081364351</v>
      </c>
    </row>
    <row r="119" spans="3:16">
      <c r="C119" s="369">
        <v>114</v>
      </c>
      <c r="D119" s="370">
        <v>39995</v>
      </c>
      <c r="E119" s="378">
        <f>'IdxETF data'!C129</f>
        <v>987.48</v>
      </c>
      <c r="F119" s="378">
        <f t="shared" si="6"/>
        <v>70.81450884213244</v>
      </c>
      <c r="G119" s="376">
        <f>'IdxETF data'!AA129</f>
        <v>3412.0620119999999</v>
      </c>
      <c r="H119" s="377">
        <f t="shared" si="7"/>
        <v>222.2846121254959</v>
      </c>
      <c r="I119" s="375">
        <f>'IdxETF data'!AE129</f>
        <v>5332.1401370000003</v>
      </c>
      <c r="J119" s="379">
        <f t="shared" si="8"/>
        <v>78.005442983127537</v>
      </c>
      <c r="K119" s="381">
        <f>'IdxETF data'!AG129</f>
        <v>20573.330077999999</v>
      </c>
      <c r="L119" s="382">
        <f t="shared" si="9"/>
        <v>132.4548025901409</v>
      </c>
      <c r="M119" s="383">
        <f>'IdxETF data'!AO129</f>
        <v>10356.830078000001</v>
      </c>
      <c r="N119" s="383">
        <f t="shared" si="10"/>
        <v>53.004040450782554</v>
      </c>
      <c r="O119" s="385">
        <f>'IdxETF data'!AY129</f>
        <v>2659.1999510000001</v>
      </c>
      <c r="P119" s="386">
        <f t="shared" si="11"/>
        <v>119.23166223177439</v>
      </c>
    </row>
    <row r="120" spans="3:16">
      <c r="C120" s="369">
        <v>115</v>
      </c>
      <c r="D120" s="370">
        <v>40026</v>
      </c>
      <c r="E120" s="378">
        <f>'IdxETF data'!C130</f>
        <v>1020.62</v>
      </c>
      <c r="F120" s="378">
        <f t="shared" si="6"/>
        <v>73.191056036028286</v>
      </c>
      <c r="G120" s="376">
        <f>'IdxETF data'!AA130</f>
        <v>2667.7451169999999</v>
      </c>
      <c r="H120" s="377">
        <f t="shared" si="7"/>
        <v>173.79481571451308</v>
      </c>
      <c r="I120" s="375">
        <f>'IdxETF data'!AE130</f>
        <v>5464.6098629999997</v>
      </c>
      <c r="J120" s="379">
        <f t="shared" si="8"/>
        <v>79.943381483051752</v>
      </c>
      <c r="K120" s="381">
        <f>'IdxETF data'!AG130</f>
        <v>19724.189452999999</v>
      </c>
      <c r="L120" s="382">
        <f t="shared" si="9"/>
        <v>126.98788238669188</v>
      </c>
      <c r="M120" s="383">
        <f>'IdxETF data'!AO130</f>
        <v>10492.530273</v>
      </c>
      <c r="N120" s="383">
        <f t="shared" si="10"/>
        <v>53.698525015151112</v>
      </c>
      <c r="O120" s="385">
        <f>'IdxETF data'!AY130</f>
        <v>2592.8999020000001</v>
      </c>
      <c r="P120" s="386">
        <f t="shared" si="11"/>
        <v>116.25893915942875</v>
      </c>
    </row>
    <row r="121" spans="3:16">
      <c r="C121" s="369">
        <v>116</v>
      </c>
      <c r="D121" s="370">
        <v>40057</v>
      </c>
      <c r="E121" s="378">
        <f>'IdxETF data'!C131</f>
        <v>1057.08</v>
      </c>
      <c r="F121" s="378">
        <f t="shared" si="6"/>
        <v>75.805688223398292</v>
      </c>
      <c r="G121" s="376">
        <f>'IdxETF data'!AA131</f>
        <v>2779.4260250000002</v>
      </c>
      <c r="H121" s="377">
        <f t="shared" si="7"/>
        <v>181.07045936615114</v>
      </c>
      <c r="I121" s="375">
        <f>'IdxETF data'!AE131</f>
        <v>5675.1601559999999</v>
      </c>
      <c r="J121" s="379">
        <f t="shared" si="8"/>
        <v>83.023583513325647</v>
      </c>
      <c r="K121" s="381">
        <f>'IdxETF data'!AG131</f>
        <v>20955.25</v>
      </c>
      <c r="L121" s="382">
        <f t="shared" si="9"/>
        <v>134.91367180003354</v>
      </c>
      <c r="M121" s="383">
        <f>'IdxETF data'!AO131</f>
        <v>10133.230469</v>
      </c>
      <c r="N121" s="383">
        <f t="shared" si="10"/>
        <v>51.85970549202036</v>
      </c>
      <c r="O121" s="385">
        <f>'IdxETF data'!AY131</f>
        <v>2672.570068</v>
      </c>
      <c r="P121" s="386">
        <f t="shared" si="11"/>
        <v>119.83114376889755</v>
      </c>
    </row>
    <row r="122" spans="3:16">
      <c r="C122" s="369">
        <v>117</v>
      </c>
      <c r="D122" s="370">
        <v>40087</v>
      </c>
      <c r="E122" s="378">
        <f>'IdxETF data'!C132</f>
        <v>1036.19</v>
      </c>
      <c r="F122" s="378">
        <f t="shared" si="6"/>
        <v>74.307617285544225</v>
      </c>
      <c r="G122" s="376">
        <f>'IdxETF data'!AA132</f>
        <v>2995.8479000000002</v>
      </c>
      <c r="H122" s="377">
        <f t="shared" si="7"/>
        <v>195.16963235030488</v>
      </c>
      <c r="I122" s="375">
        <f>'IdxETF data'!AE132</f>
        <v>5414.9599609999996</v>
      </c>
      <c r="J122" s="379">
        <f t="shared" si="8"/>
        <v>79.217038495045088</v>
      </c>
      <c r="K122" s="381">
        <f>'IdxETF data'!AG132</f>
        <v>21752.869140999999</v>
      </c>
      <c r="L122" s="382">
        <f t="shared" si="9"/>
        <v>140.04888741475054</v>
      </c>
      <c r="M122" s="383">
        <f>'IdxETF data'!AO132</f>
        <v>10034.740234000001</v>
      </c>
      <c r="N122" s="383">
        <f t="shared" si="10"/>
        <v>51.355653541700519</v>
      </c>
      <c r="O122" s="385">
        <f>'IdxETF data'!AY132</f>
        <v>2651.1298830000001</v>
      </c>
      <c r="P122" s="386">
        <f t="shared" si="11"/>
        <v>118.869821212034</v>
      </c>
    </row>
    <row r="123" spans="3:16">
      <c r="C123" s="369">
        <v>118</v>
      </c>
      <c r="D123" s="370">
        <v>40118</v>
      </c>
      <c r="E123" s="378">
        <f>'IdxETF data'!C133</f>
        <v>1095.6300000000001</v>
      </c>
      <c r="F123" s="378">
        <f t="shared" si="6"/>
        <v>78.570199216901173</v>
      </c>
      <c r="G123" s="376">
        <f>'IdxETF data'!AA133</f>
        <v>3195.3010250000002</v>
      </c>
      <c r="H123" s="377">
        <f t="shared" si="7"/>
        <v>208.16334711044652</v>
      </c>
      <c r="I123" s="375">
        <f>'IdxETF data'!AE133</f>
        <v>5625.9501950000003</v>
      </c>
      <c r="J123" s="379">
        <f t="shared" si="8"/>
        <v>82.303676551325381</v>
      </c>
      <c r="K123" s="381">
        <f>'IdxETF data'!AG133</f>
        <v>21821.5</v>
      </c>
      <c r="L123" s="382">
        <f t="shared" si="9"/>
        <v>140.49074523970995</v>
      </c>
      <c r="M123" s="383">
        <f>'IdxETF data'!AO133</f>
        <v>9345.5498050000006</v>
      </c>
      <c r="N123" s="383">
        <f t="shared" si="10"/>
        <v>47.828524381340429</v>
      </c>
      <c r="O123" s="385">
        <f>'IdxETF data'!AY133</f>
        <v>2732.1201169999999</v>
      </c>
      <c r="P123" s="386">
        <f t="shared" si="11"/>
        <v>122.50121426343992</v>
      </c>
    </row>
    <row r="124" spans="3:16">
      <c r="C124" s="369">
        <v>119</v>
      </c>
      <c r="D124" s="370">
        <v>40148</v>
      </c>
      <c r="E124" s="378">
        <f>'IdxETF data'!C134</f>
        <v>1115.0999999999999</v>
      </c>
      <c r="F124" s="378">
        <f t="shared" si="6"/>
        <v>79.966438621401821</v>
      </c>
      <c r="G124" s="376">
        <f>'IdxETF data'!AA134</f>
        <v>3277.1389159999999</v>
      </c>
      <c r="H124" s="377">
        <f t="shared" si="7"/>
        <v>213.49481640793462</v>
      </c>
      <c r="I124" s="375">
        <f>'IdxETF data'!AE134</f>
        <v>5957.4301759999998</v>
      </c>
      <c r="J124" s="379">
        <f t="shared" si="8"/>
        <v>87.152994478759226</v>
      </c>
      <c r="K124" s="381">
        <f>'IdxETF data'!AG134</f>
        <v>21872.5</v>
      </c>
      <c r="L124" s="382">
        <f t="shared" si="9"/>
        <v>140.81909242057401</v>
      </c>
      <c r="M124" s="383">
        <f>'IdxETF data'!AO134</f>
        <v>10546.440430000001</v>
      </c>
      <c r="N124" s="383">
        <f t="shared" si="10"/>
        <v>53.974425664366734</v>
      </c>
      <c r="O124" s="385">
        <f>'IdxETF data'!AY134</f>
        <v>2897.6201169999999</v>
      </c>
      <c r="P124" s="386">
        <f t="shared" si="11"/>
        <v>129.92180709698673</v>
      </c>
    </row>
    <row r="125" spans="3:16">
      <c r="C125" s="369">
        <v>120</v>
      </c>
      <c r="D125" s="370">
        <v>40179</v>
      </c>
      <c r="E125" s="378">
        <f>'IdxETF data'!C135</f>
        <v>1073.8699999999999</v>
      </c>
      <c r="F125" s="378">
        <f t="shared" si="6"/>
        <v>77.009738536781256</v>
      </c>
      <c r="G125" s="376">
        <f>'IdxETF data'!AA135</f>
        <v>2989.2919919999999</v>
      </c>
      <c r="H125" s="377">
        <f t="shared" si="7"/>
        <v>194.74253651740813</v>
      </c>
      <c r="I125" s="375">
        <f>'IdxETF data'!AE135</f>
        <v>5608.7900390000004</v>
      </c>
      <c r="J125" s="379">
        <f t="shared" si="8"/>
        <v>82.052635592902121</v>
      </c>
      <c r="K125" s="381">
        <f>'IdxETF data'!AG135</f>
        <v>20121.990234000001</v>
      </c>
      <c r="L125" s="382">
        <f t="shared" si="9"/>
        <v>129.54899542565019</v>
      </c>
      <c r="M125" s="383">
        <f>'IdxETF data'!AO135</f>
        <v>10198.040039</v>
      </c>
      <c r="N125" s="383">
        <f t="shared" si="10"/>
        <v>52.191387004993594</v>
      </c>
      <c r="O125" s="385">
        <f>'IdxETF data'!AY135</f>
        <v>2745.3500979999999</v>
      </c>
      <c r="P125" s="386">
        <f t="shared" si="11"/>
        <v>123.09441246402338</v>
      </c>
    </row>
    <row r="126" spans="3:16">
      <c r="C126" s="369">
        <v>121</v>
      </c>
      <c r="D126" s="370">
        <v>40210</v>
      </c>
      <c r="E126" s="378">
        <f>'IdxETF data'!C136</f>
        <v>1104.49</v>
      </c>
      <c r="F126" s="378">
        <f t="shared" si="6"/>
        <v>79.205570615148517</v>
      </c>
      <c r="G126" s="376">
        <f>'IdxETF data'!AA136</f>
        <v>3051.943115</v>
      </c>
      <c r="H126" s="377">
        <f t="shared" si="7"/>
        <v>198.82405101694053</v>
      </c>
      <c r="I126" s="375">
        <f>'IdxETF data'!AE136</f>
        <v>5598.4599609999996</v>
      </c>
      <c r="J126" s="379">
        <f t="shared" si="8"/>
        <v>81.901513850086545</v>
      </c>
      <c r="K126" s="381">
        <f>'IdxETF data'!AG136</f>
        <v>20608.699218999998</v>
      </c>
      <c r="L126" s="382">
        <f t="shared" si="9"/>
        <v>132.68251548694352</v>
      </c>
      <c r="M126" s="383">
        <f>'IdxETF data'!AO136</f>
        <v>10126.030273</v>
      </c>
      <c r="N126" s="383">
        <f t="shared" si="10"/>
        <v>51.82285642940532</v>
      </c>
      <c r="O126" s="385">
        <f>'IdxETF data'!AY136</f>
        <v>2750.860107</v>
      </c>
      <c r="P126" s="386">
        <f t="shared" si="11"/>
        <v>123.34146704588547</v>
      </c>
    </row>
    <row r="127" spans="3:16">
      <c r="C127" s="369">
        <v>122</v>
      </c>
      <c r="D127" s="370">
        <v>40238</v>
      </c>
      <c r="E127" s="378">
        <f>'IdxETF data'!C137</f>
        <v>1169.43</v>
      </c>
      <c r="F127" s="378">
        <f t="shared" si="6"/>
        <v>83.862570457381352</v>
      </c>
      <c r="G127" s="376">
        <f>'IdxETF data'!AA137</f>
        <v>3109.1049800000001</v>
      </c>
      <c r="H127" s="377">
        <f t="shared" si="7"/>
        <v>202.54795842108737</v>
      </c>
      <c r="I127" s="375">
        <f>'IdxETF data'!AE137</f>
        <v>6153.5498049999997</v>
      </c>
      <c r="J127" s="379">
        <f t="shared" si="8"/>
        <v>90.022086090150907</v>
      </c>
      <c r="K127" s="381">
        <f>'IdxETF data'!AG137</f>
        <v>21239.349609000001</v>
      </c>
      <c r="L127" s="382">
        <f t="shared" si="9"/>
        <v>136.74275622551849</v>
      </c>
      <c r="M127" s="383">
        <f>'IdxETF data'!AO137</f>
        <v>11089.940430000001</v>
      </c>
      <c r="N127" s="383">
        <f t="shared" si="10"/>
        <v>56.755942380199855</v>
      </c>
      <c r="O127" s="385">
        <f>'IdxETF data'!AY137</f>
        <v>2887.459961</v>
      </c>
      <c r="P127" s="386">
        <f t="shared" si="11"/>
        <v>129.46625192598179</v>
      </c>
    </row>
    <row r="128" spans="3:16">
      <c r="C128" s="369">
        <v>123</v>
      </c>
      <c r="D128" s="370">
        <v>40269</v>
      </c>
      <c r="E128" s="378">
        <f>'IdxETF data'!C138</f>
        <v>1186.69</v>
      </c>
      <c r="F128" s="378">
        <f t="shared" si="6"/>
        <v>85.100325574057351</v>
      </c>
      <c r="G128" s="376">
        <f>'IdxETF data'!AA138</f>
        <v>2870.6110840000001</v>
      </c>
      <c r="H128" s="377">
        <f t="shared" si="7"/>
        <v>187.01086590043175</v>
      </c>
      <c r="I128" s="375">
        <f>'IdxETF data'!AE138</f>
        <v>6135.7001950000003</v>
      </c>
      <c r="J128" s="379">
        <f t="shared" si="8"/>
        <v>89.760958906815219</v>
      </c>
      <c r="K128" s="381">
        <f>'IdxETF data'!AG138</f>
        <v>21108.589843999998</v>
      </c>
      <c r="L128" s="382">
        <f t="shared" si="9"/>
        <v>135.90090131947539</v>
      </c>
      <c r="M128" s="383">
        <f>'IdxETF data'!AO138</f>
        <v>11057.400390999999</v>
      </c>
      <c r="N128" s="383">
        <f t="shared" si="10"/>
        <v>56.589409422679402</v>
      </c>
      <c r="O128" s="385">
        <f>'IdxETF data'!AY138</f>
        <v>2974.610107</v>
      </c>
      <c r="P128" s="386">
        <f t="shared" si="11"/>
        <v>133.37383953232717</v>
      </c>
    </row>
    <row r="129" spans="3:16">
      <c r="C129" s="369">
        <v>124</v>
      </c>
      <c r="D129" s="370">
        <v>40299</v>
      </c>
      <c r="E129" s="378">
        <f>'IdxETF data'!C139</f>
        <v>1089.4100000000001</v>
      </c>
      <c r="F129" s="378">
        <f t="shared" si="6"/>
        <v>78.124148415874245</v>
      </c>
      <c r="G129" s="376">
        <f>'IdxETF data'!AA139</f>
        <v>2592.1459960000002</v>
      </c>
      <c r="H129" s="377">
        <f t="shared" si="7"/>
        <v>168.86978175281689</v>
      </c>
      <c r="I129" s="375">
        <f>'IdxETF data'!AE139</f>
        <v>5964.330078</v>
      </c>
      <c r="J129" s="379">
        <f t="shared" si="8"/>
        <v>87.253935170155415</v>
      </c>
      <c r="K129" s="381">
        <f>'IdxETF data'!AG139</f>
        <v>19765.189452999999</v>
      </c>
      <c r="L129" s="382">
        <f t="shared" si="9"/>
        <v>127.25184776738652</v>
      </c>
      <c r="M129" s="383">
        <f>'IdxETF data'!AO139</f>
        <v>9768.7001949999994</v>
      </c>
      <c r="N129" s="383">
        <f t="shared" si="10"/>
        <v>49.994117542511184</v>
      </c>
      <c r="O129" s="385">
        <f>'IdxETF data'!AY139</f>
        <v>2752.6000979999999</v>
      </c>
      <c r="P129" s="386">
        <f t="shared" si="11"/>
        <v>123.41948375129354</v>
      </c>
    </row>
    <row r="130" spans="3:16">
      <c r="C130" s="369">
        <v>125</v>
      </c>
      <c r="D130" s="370">
        <v>40330</v>
      </c>
      <c r="E130" s="378">
        <f>'IdxETF data'!C140</f>
        <v>1030.71</v>
      </c>
      <c r="F130" s="378">
        <f t="shared" si="6"/>
        <v>73.914633621616971</v>
      </c>
      <c r="G130" s="376">
        <f>'IdxETF data'!AA140</f>
        <v>2398.3701169999999</v>
      </c>
      <c r="H130" s="377">
        <f t="shared" si="7"/>
        <v>156.24592088765507</v>
      </c>
      <c r="I130" s="375">
        <f>'IdxETF data'!AE140</f>
        <v>5965.5200199999999</v>
      </c>
      <c r="J130" s="379">
        <f t="shared" si="8"/>
        <v>87.271343180907067</v>
      </c>
      <c r="K130" s="381">
        <f>'IdxETF data'!AG140</f>
        <v>20128.990234000001</v>
      </c>
      <c r="L130" s="382">
        <f t="shared" si="9"/>
        <v>129.59406268576879</v>
      </c>
      <c r="M130" s="383">
        <f>'IdxETF data'!AO140</f>
        <v>9382.6396480000003</v>
      </c>
      <c r="N130" s="383">
        <f t="shared" si="10"/>
        <v>48.018342262282708</v>
      </c>
      <c r="O130" s="385">
        <f>'IdxETF data'!AY140</f>
        <v>2835.51001</v>
      </c>
      <c r="P130" s="386">
        <f t="shared" si="11"/>
        <v>127.13695020940349</v>
      </c>
    </row>
    <row r="131" spans="3:16">
      <c r="C131" s="369">
        <v>126</v>
      </c>
      <c r="D131" s="370">
        <v>40360</v>
      </c>
      <c r="E131" s="378">
        <f>'IdxETF data'!C141</f>
        <v>1101.5999999999999</v>
      </c>
      <c r="F131" s="378">
        <f t="shared" si="6"/>
        <v>78.99832193107008</v>
      </c>
      <c r="G131" s="376">
        <f>'IdxETF data'!AA141</f>
        <v>2637.5029300000001</v>
      </c>
      <c r="H131" s="377">
        <f t="shared" si="7"/>
        <v>171.82463674839829</v>
      </c>
      <c r="I131" s="375">
        <f>'IdxETF data'!AE141</f>
        <v>6147.9702150000003</v>
      </c>
      <c r="J131" s="379">
        <f t="shared" si="8"/>
        <v>89.940460630498407</v>
      </c>
      <c r="K131" s="381">
        <f>'IdxETF data'!AG141</f>
        <v>21029.810547000001</v>
      </c>
      <c r="L131" s="382">
        <f t="shared" si="9"/>
        <v>135.39370602378122</v>
      </c>
      <c r="M131" s="383">
        <f>'IdxETF data'!AO141</f>
        <v>9537.2998050000006</v>
      </c>
      <c r="N131" s="383">
        <f t="shared" si="10"/>
        <v>48.809859855601708</v>
      </c>
      <c r="O131" s="385">
        <f>'IdxETF data'!AY141</f>
        <v>2987.6999510000001</v>
      </c>
      <c r="P131" s="386">
        <f t="shared" si="11"/>
        <v>133.9607543515335</v>
      </c>
    </row>
    <row r="132" spans="3:16">
      <c r="C132" s="369">
        <v>127</v>
      </c>
      <c r="D132" s="370">
        <v>40391</v>
      </c>
      <c r="E132" s="378">
        <f>'IdxETF data'!C142</f>
        <v>1049.33</v>
      </c>
      <c r="F132" s="378">
        <f t="shared" si="6"/>
        <v>75.249917530800445</v>
      </c>
      <c r="G132" s="376">
        <f>'IdxETF data'!AA142</f>
        <v>2638.798096</v>
      </c>
      <c r="H132" s="377">
        <f t="shared" si="7"/>
        <v>171.9090125513396</v>
      </c>
      <c r="I132" s="375">
        <f>'IdxETF data'!AE142</f>
        <v>5925.2202150000003</v>
      </c>
      <c r="J132" s="379">
        <f t="shared" si="8"/>
        <v>86.681785506054339</v>
      </c>
      <c r="K132" s="381">
        <f>'IdxETF data'!AG142</f>
        <v>20536.490234000001</v>
      </c>
      <c r="L132" s="382">
        <f t="shared" si="9"/>
        <v>132.21762104267282</v>
      </c>
      <c r="M132" s="383">
        <f>'IdxETF data'!AO142</f>
        <v>8824.0595699999994</v>
      </c>
      <c r="N132" s="383">
        <f t="shared" si="10"/>
        <v>45.159648933693241</v>
      </c>
      <c r="O132" s="385">
        <f>'IdxETF data'!AY142</f>
        <v>2950.330078</v>
      </c>
      <c r="P132" s="386">
        <f t="shared" si="11"/>
        <v>132.28518570032892</v>
      </c>
    </row>
    <row r="133" spans="3:16">
      <c r="C133" s="369">
        <v>128</v>
      </c>
      <c r="D133" s="370">
        <v>40422</v>
      </c>
      <c r="E133" s="378">
        <f>'IdxETF data'!C143</f>
        <v>1141.2</v>
      </c>
      <c r="F133" s="378">
        <f t="shared" si="6"/>
        <v>81.838130889376544</v>
      </c>
      <c r="G133" s="376">
        <f>'IdxETF data'!AA143</f>
        <v>2655.6579590000001</v>
      </c>
      <c r="H133" s="377">
        <f t="shared" si="7"/>
        <v>173.00737714561242</v>
      </c>
      <c r="I133" s="375">
        <f>'IdxETF data'!AE143</f>
        <v>6229.0200199999999</v>
      </c>
      <c r="J133" s="379">
        <f t="shared" si="8"/>
        <v>91.126162014985681</v>
      </c>
      <c r="K133" s="381">
        <f>'IdxETF data'!AG143</f>
        <v>22358.169922000001</v>
      </c>
      <c r="L133" s="382">
        <f t="shared" si="9"/>
        <v>143.94592280722441</v>
      </c>
      <c r="M133" s="383">
        <f>'IdxETF data'!AO143</f>
        <v>9369.3496090000008</v>
      </c>
      <c r="N133" s="383">
        <f t="shared" si="10"/>
        <v>47.950326686141821</v>
      </c>
      <c r="O133" s="385">
        <f>'IdxETF data'!AY143</f>
        <v>3097.6298830000001</v>
      </c>
      <c r="P133" s="386">
        <f t="shared" si="11"/>
        <v>138.88972876598359</v>
      </c>
    </row>
    <row r="134" spans="3:16">
      <c r="C134" s="369">
        <v>129</v>
      </c>
      <c r="D134" s="370">
        <v>40452</v>
      </c>
      <c r="E134" s="378">
        <f>'IdxETF data'!C144</f>
        <v>1183.26</v>
      </c>
      <c r="F134" s="378">
        <f t="shared" si="6"/>
        <v>84.854352222365648</v>
      </c>
      <c r="G134" s="376">
        <f>'IdxETF data'!AA144</f>
        <v>2978.834961</v>
      </c>
      <c r="H134" s="377">
        <f t="shared" si="7"/>
        <v>194.06129535835404</v>
      </c>
      <c r="I134" s="375">
        <f>'IdxETF data'!AE144</f>
        <v>6601.3701170000004</v>
      </c>
      <c r="J134" s="379">
        <f t="shared" si="8"/>
        <v>96.573380864270689</v>
      </c>
      <c r="K134" s="381">
        <f>'IdxETF data'!AG144</f>
        <v>23096.320313</v>
      </c>
      <c r="L134" s="382">
        <f t="shared" si="9"/>
        <v>148.69826790405887</v>
      </c>
      <c r="M134" s="383">
        <f>'IdxETF data'!AO144</f>
        <v>9202.4501949999994</v>
      </c>
      <c r="N134" s="383">
        <f t="shared" si="10"/>
        <v>47.096171194138584</v>
      </c>
      <c r="O134" s="385">
        <f>'IdxETF data'!AY144</f>
        <v>3142.6201169999999</v>
      </c>
      <c r="P134" s="386">
        <f t="shared" si="11"/>
        <v>140.90697473577208</v>
      </c>
    </row>
    <row r="135" spans="3:16">
      <c r="C135" s="369">
        <v>130</v>
      </c>
      <c r="D135" s="370">
        <v>40483</v>
      </c>
      <c r="E135" s="378">
        <f>'IdxETF data'!C145</f>
        <v>1180.55</v>
      </c>
      <c r="F135" s="378">
        <f t="shared" ref="F135:F198" si="12">(E135/$E$5)*100</f>
        <v>84.660011760824972</v>
      </c>
      <c r="G135" s="376">
        <f>'IdxETF data'!AA145</f>
        <v>2820.1809079999998</v>
      </c>
      <c r="H135" s="377">
        <f t="shared" ref="H135:H198" si="13">(G135/$G$5)*100</f>
        <v>183.72550588289508</v>
      </c>
      <c r="I135" s="375">
        <f>'IdxETF data'!AE145</f>
        <v>6688.4902339999999</v>
      </c>
      <c r="J135" s="379">
        <f t="shared" ref="J135:J198" si="14">(I135/$I$5)*100</f>
        <v>97.847886624569483</v>
      </c>
      <c r="K135" s="381">
        <f>'IdxETF data'!AG145</f>
        <v>23007.990234000001</v>
      </c>
      <c r="L135" s="382">
        <f t="shared" ref="L135:L198" si="15">(K135/$K$5)*100</f>
        <v>148.12958295454612</v>
      </c>
      <c r="M135" s="383">
        <f>'IdxETF data'!AO145</f>
        <v>9937.0400389999995</v>
      </c>
      <c r="N135" s="383">
        <f t="shared" ref="N135:N198" si="16">(M135/$M$5)*100</f>
        <v>50.855644847068206</v>
      </c>
      <c r="O135" s="385">
        <f>'IdxETF data'!AY145</f>
        <v>3144.6999510000001</v>
      </c>
      <c r="P135" s="386">
        <f t="shared" ref="P135:P198" si="17">(O135/$O$5)*100</f>
        <v>141.00022912414286</v>
      </c>
    </row>
    <row r="136" spans="3:16">
      <c r="C136" s="369">
        <v>131</v>
      </c>
      <c r="D136" s="370">
        <v>40513</v>
      </c>
      <c r="E136" s="378">
        <f>'IdxETF data'!C146</f>
        <v>1257.6400000000001</v>
      </c>
      <c r="F136" s="378">
        <f t="shared" si="12"/>
        <v>90.188316624356389</v>
      </c>
      <c r="G136" s="376">
        <f>'IdxETF data'!AA146</f>
        <v>2808.076904</v>
      </c>
      <c r="H136" s="377">
        <f t="shared" si="13"/>
        <v>182.93696985252899</v>
      </c>
      <c r="I136" s="375">
        <f>'IdxETF data'!AE146</f>
        <v>6914.1899409999996</v>
      </c>
      <c r="J136" s="379">
        <f t="shared" si="14"/>
        <v>101.14971387842004</v>
      </c>
      <c r="K136" s="381">
        <f>'IdxETF data'!AG146</f>
        <v>23035.449218999998</v>
      </c>
      <c r="L136" s="382">
        <f t="shared" si="15"/>
        <v>148.30636884305864</v>
      </c>
      <c r="M136" s="383">
        <f>'IdxETF data'!AO146</f>
        <v>10228.919921999999</v>
      </c>
      <c r="N136" s="383">
        <f t="shared" si="16"/>
        <v>52.349423639303559</v>
      </c>
      <c r="O136" s="385">
        <f>'IdxETF data'!AY146</f>
        <v>3190.040039</v>
      </c>
      <c r="P136" s="386">
        <f t="shared" si="17"/>
        <v>143.03316164429503</v>
      </c>
    </row>
    <row r="137" spans="3:16">
      <c r="C137" s="369">
        <v>132</v>
      </c>
      <c r="D137" s="370">
        <v>40544</v>
      </c>
      <c r="E137" s="378">
        <f>'IdxETF data'!C147</f>
        <v>1286.1199999999999</v>
      </c>
      <c r="F137" s="378">
        <f t="shared" si="12"/>
        <v>92.23068427921919</v>
      </c>
      <c r="G137" s="376">
        <f>'IdxETF data'!AA147</f>
        <v>2790.6940920000002</v>
      </c>
      <c r="H137" s="377">
        <f t="shared" si="13"/>
        <v>181.80453685175669</v>
      </c>
      <c r="I137" s="375">
        <f>'IdxETF data'!AE147</f>
        <v>7077.4799800000001</v>
      </c>
      <c r="J137" s="379">
        <f t="shared" si="14"/>
        <v>103.53853178261218</v>
      </c>
      <c r="K137" s="381">
        <f>'IdxETF data'!AG147</f>
        <v>23447.339843999998</v>
      </c>
      <c r="L137" s="382">
        <f t="shared" si="15"/>
        <v>150.95819483409957</v>
      </c>
      <c r="M137" s="383">
        <f>'IdxETF data'!AO147</f>
        <v>10237.919921999999</v>
      </c>
      <c r="N137" s="383">
        <f t="shared" si="16"/>
        <v>52.395483713714782</v>
      </c>
      <c r="O137" s="385">
        <f>'IdxETF data'!AY147</f>
        <v>3179.719971</v>
      </c>
      <c r="P137" s="386">
        <f t="shared" si="17"/>
        <v>142.57043643195354</v>
      </c>
    </row>
    <row r="138" spans="3:16">
      <c r="C138" s="369">
        <v>133</v>
      </c>
      <c r="D138" s="370">
        <v>40575</v>
      </c>
      <c r="E138" s="378">
        <f>'IdxETF data'!C148</f>
        <v>1327.22</v>
      </c>
      <c r="F138" s="378">
        <f t="shared" si="12"/>
        <v>95.178061758673607</v>
      </c>
      <c r="G138" s="376">
        <f>'IdxETF data'!AA148</f>
        <v>2905.0529790000001</v>
      </c>
      <c r="H138" s="377">
        <f t="shared" si="13"/>
        <v>189.25464202291039</v>
      </c>
      <c r="I138" s="375">
        <f>'IdxETF data'!AE148</f>
        <v>7272.3198240000002</v>
      </c>
      <c r="J138" s="379">
        <f t="shared" si="14"/>
        <v>106.38890104363739</v>
      </c>
      <c r="K138" s="381">
        <f>'IdxETF data'!AG148</f>
        <v>23338.019531000002</v>
      </c>
      <c r="L138" s="382">
        <f t="shared" si="15"/>
        <v>150.25437097949711</v>
      </c>
      <c r="M138" s="383">
        <f>'IdxETF data'!AO148</f>
        <v>10624.089844</v>
      </c>
      <c r="N138" s="383">
        <f t="shared" si="16"/>
        <v>54.37181875179202</v>
      </c>
      <c r="O138" s="385">
        <f>'IdxETF data'!AY148</f>
        <v>3010.51001</v>
      </c>
      <c r="P138" s="386">
        <f t="shared" si="17"/>
        <v>134.98349852282158</v>
      </c>
    </row>
    <row r="139" spans="3:16">
      <c r="C139" s="369">
        <v>134</v>
      </c>
      <c r="D139" s="370">
        <v>40603</v>
      </c>
      <c r="E139" s="378">
        <f>'IdxETF data'!C149</f>
        <v>1325.83</v>
      </c>
      <c r="F139" s="378">
        <f t="shared" si="12"/>
        <v>95.078381595743139</v>
      </c>
      <c r="G139" s="376">
        <f>'IdxETF data'!AA149</f>
        <v>2928.1110840000001</v>
      </c>
      <c r="H139" s="377">
        <f t="shared" si="13"/>
        <v>190.75680168713927</v>
      </c>
      <c r="I139" s="375">
        <f>'IdxETF data'!AE149</f>
        <v>7041.3100590000004</v>
      </c>
      <c r="J139" s="379">
        <f t="shared" si="14"/>
        <v>103.00939139286672</v>
      </c>
      <c r="K139" s="381">
        <f>'IdxETF data'!AG149</f>
        <v>23527.519531000002</v>
      </c>
      <c r="L139" s="382">
        <f t="shared" si="15"/>
        <v>151.47440609270771</v>
      </c>
      <c r="M139" s="383">
        <f>'IdxETF data'!AO149</f>
        <v>9755.0996090000008</v>
      </c>
      <c r="N139" s="383">
        <f t="shared" si="16"/>
        <v>49.924512653267172</v>
      </c>
      <c r="O139" s="385">
        <f>'IdxETF data'!AY149</f>
        <v>3105.8500979999999</v>
      </c>
      <c r="P139" s="386">
        <f t="shared" si="17"/>
        <v>139.25830198966463</v>
      </c>
    </row>
    <row r="140" spans="3:16">
      <c r="C140" s="369">
        <v>135</v>
      </c>
      <c r="D140" s="370">
        <v>40634</v>
      </c>
      <c r="E140" s="378">
        <f>'IdxETF data'!C150</f>
        <v>1363.61</v>
      </c>
      <c r="F140" s="378">
        <f t="shared" si="12"/>
        <v>97.787674081723381</v>
      </c>
      <c r="G140" s="376">
        <f>'IdxETF data'!AA150</f>
        <v>2911.51001</v>
      </c>
      <c r="H140" s="377">
        <f t="shared" si="13"/>
        <v>189.67529634462829</v>
      </c>
      <c r="I140" s="375">
        <f>'IdxETF data'!AE150</f>
        <v>7514.4599609999996</v>
      </c>
      <c r="J140" s="379">
        <f t="shared" si="14"/>
        <v>109.93124017302627</v>
      </c>
      <c r="K140" s="381">
        <f>'IdxETF data'!AG150</f>
        <v>23720.810547000001</v>
      </c>
      <c r="L140" s="382">
        <f t="shared" si="15"/>
        <v>152.71884844937341</v>
      </c>
      <c r="M140" s="383">
        <f>'IdxETF data'!AO150</f>
        <v>9849.7402340000008</v>
      </c>
      <c r="N140" s="383">
        <f t="shared" si="16"/>
        <v>50.408863123247663</v>
      </c>
      <c r="O140" s="385">
        <f>'IdxETF data'!AY150</f>
        <v>3172.7299800000001</v>
      </c>
      <c r="P140" s="386">
        <f t="shared" si="17"/>
        <v>142.25702327714293</v>
      </c>
    </row>
    <row r="141" spans="3:16">
      <c r="C141" s="369">
        <v>136</v>
      </c>
      <c r="D141" s="370">
        <v>40664</v>
      </c>
      <c r="E141" s="378">
        <f>'IdxETF data'!C151</f>
        <v>1345.2</v>
      </c>
      <c r="F141" s="378">
        <f t="shared" si="12"/>
        <v>96.467449765500618</v>
      </c>
      <c r="G141" s="376">
        <f>'IdxETF data'!AA151</f>
        <v>2743.4719239999999</v>
      </c>
      <c r="H141" s="377">
        <f t="shared" si="13"/>
        <v>178.72816799893729</v>
      </c>
      <c r="I141" s="375">
        <f>'IdxETF data'!AE151</f>
        <v>7293.6899409999996</v>
      </c>
      <c r="J141" s="379">
        <f t="shared" si="14"/>
        <v>106.70153075710252</v>
      </c>
      <c r="K141" s="381">
        <f>'IdxETF data'!AG151</f>
        <v>23684.130859000001</v>
      </c>
      <c r="L141" s="382">
        <f t="shared" si="15"/>
        <v>152.4826980150641</v>
      </c>
      <c r="M141" s="383">
        <f>'IdxETF data'!AO151</f>
        <v>9693.7304690000001</v>
      </c>
      <c r="N141" s="383">
        <f t="shared" si="16"/>
        <v>49.610438524939106</v>
      </c>
      <c r="O141" s="385">
        <f>'IdxETF data'!AY151</f>
        <v>3159.929932</v>
      </c>
      <c r="P141" s="386">
        <f t="shared" si="17"/>
        <v>141.68310216259394</v>
      </c>
    </row>
    <row r="142" spans="3:16">
      <c r="C142" s="369">
        <v>137</v>
      </c>
      <c r="D142" s="370">
        <v>40695</v>
      </c>
      <c r="E142" s="378">
        <f>'IdxETF data'!C152</f>
        <v>1320.64</v>
      </c>
      <c r="F142" s="378">
        <f t="shared" si="12"/>
        <v>94.706194512571187</v>
      </c>
      <c r="G142" s="376">
        <f>'IdxETF data'!AA152</f>
        <v>2762.0759280000002</v>
      </c>
      <c r="H142" s="377">
        <f t="shared" si="13"/>
        <v>179.94015763997467</v>
      </c>
      <c r="I142" s="375">
        <f>'IdxETF data'!AE152</f>
        <v>7376.2402339999999</v>
      </c>
      <c r="J142" s="379">
        <f t="shared" si="14"/>
        <v>107.90918322091696</v>
      </c>
      <c r="K142" s="381">
        <f>'IdxETF data'!AG152</f>
        <v>22398.099609000001</v>
      </c>
      <c r="L142" s="382">
        <f t="shared" si="15"/>
        <v>144.20299732015059</v>
      </c>
      <c r="M142" s="383">
        <f>'IdxETF data'!AO152</f>
        <v>9816.0898440000001</v>
      </c>
      <c r="N142" s="383">
        <f t="shared" si="16"/>
        <v>50.236647626873591</v>
      </c>
      <c r="O142" s="385">
        <f>'IdxETF data'!AY152</f>
        <v>3120.4399410000001</v>
      </c>
      <c r="P142" s="386">
        <f t="shared" si="17"/>
        <v>139.91247289243427</v>
      </c>
    </row>
    <row r="143" spans="3:16">
      <c r="C143" s="369">
        <v>138</v>
      </c>
      <c r="D143" s="370">
        <v>40725</v>
      </c>
      <c r="E143" s="378">
        <f>'IdxETF data'!C153</f>
        <v>1292.28</v>
      </c>
      <c r="F143" s="378">
        <f t="shared" si="12"/>
        <v>92.672432339400189</v>
      </c>
      <c r="G143" s="376">
        <f>'IdxETF data'!AA153</f>
        <v>2701.7290039999998</v>
      </c>
      <c r="H143" s="377">
        <f t="shared" si="13"/>
        <v>176.00875412294303</v>
      </c>
      <c r="I143" s="375">
        <f>'IdxETF data'!AE153</f>
        <v>7158.7700199999999</v>
      </c>
      <c r="J143" s="379">
        <f t="shared" si="14"/>
        <v>104.72774763542054</v>
      </c>
      <c r="K143" s="381">
        <f>'IdxETF data'!AG153</f>
        <v>22440.25</v>
      </c>
      <c r="L143" s="382">
        <f t="shared" si="15"/>
        <v>144.47436912519308</v>
      </c>
      <c r="M143" s="383">
        <f>'IdxETF data'!AO153</f>
        <v>9833.0302730000003</v>
      </c>
      <c r="N143" s="383">
        <f t="shared" si="16"/>
        <v>50.323345118017812</v>
      </c>
      <c r="O143" s="385">
        <f>'IdxETF data'!AY153</f>
        <v>3189.26001</v>
      </c>
      <c r="P143" s="386">
        <f t="shared" si="17"/>
        <v>142.99818715724152</v>
      </c>
    </row>
    <row r="144" spans="3:16">
      <c r="C144" s="369">
        <v>139</v>
      </c>
      <c r="D144" s="370">
        <v>40756</v>
      </c>
      <c r="E144" s="378">
        <f>'IdxETF data'!C154</f>
        <v>1218.8900000000001</v>
      </c>
      <c r="F144" s="378">
        <f t="shared" si="12"/>
        <v>87.409463161367128</v>
      </c>
      <c r="G144" s="376">
        <f>'IdxETF data'!AA154</f>
        <v>2567.3400879999999</v>
      </c>
      <c r="H144" s="377">
        <f t="shared" si="13"/>
        <v>167.25375847457386</v>
      </c>
      <c r="I144" s="375">
        <f>'IdxETF data'!AE154</f>
        <v>5784.8500979999999</v>
      </c>
      <c r="J144" s="379">
        <f t="shared" si="14"/>
        <v>84.628269867521439</v>
      </c>
      <c r="K144" s="381">
        <f>'IdxETF data'!AG154</f>
        <v>20534.849609000001</v>
      </c>
      <c r="L144" s="382">
        <f t="shared" si="15"/>
        <v>132.20705840358252</v>
      </c>
      <c r="M144" s="383">
        <f>'IdxETF data'!AO154</f>
        <v>8955.2001949999994</v>
      </c>
      <c r="N144" s="383">
        <f t="shared" si="16"/>
        <v>45.830798594341452</v>
      </c>
      <c r="O144" s="385">
        <f>'IdxETF data'!AY154</f>
        <v>2885.26001</v>
      </c>
      <c r="P144" s="386">
        <f t="shared" si="17"/>
        <v>129.36761180136094</v>
      </c>
    </row>
    <row r="145" spans="3:16">
      <c r="C145" s="369">
        <v>140</v>
      </c>
      <c r="D145" s="370">
        <v>40787</v>
      </c>
      <c r="E145" s="378">
        <f>'IdxETF data'!C155</f>
        <v>1131.42</v>
      </c>
      <c r="F145" s="378">
        <f t="shared" si="12"/>
        <v>81.136784131491765</v>
      </c>
      <c r="G145" s="376">
        <f>'IdxETF data'!AA155</f>
        <v>2359.2189939999998</v>
      </c>
      <c r="H145" s="377">
        <f t="shared" si="13"/>
        <v>153.69535405747268</v>
      </c>
      <c r="I145" s="375">
        <f>'IdxETF data'!AE155</f>
        <v>5502.0200199999999</v>
      </c>
      <c r="J145" s="379">
        <f t="shared" si="14"/>
        <v>80.490665649235581</v>
      </c>
      <c r="K145" s="381">
        <f>'IdxETF data'!AG155</f>
        <v>17592.410156000002</v>
      </c>
      <c r="L145" s="382">
        <f t="shared" si="15"/>
        <v>113.26310351621483</v>
      </c>
      <c r="M145" s="383">
        <f>'IdxETF data'!AO155</f>
        <v>8700.2900389999995</v>
      </c>
      <c r="N145" s="383">
        <f t="shared" si="16"/>
        <v>44.526222955059708</v>
      </c>
      <c r="O145" s="385">
        <f>'IdxETF data'!AY155</f>
        <v>2675.1599120000001</v>
      </c>
      <c r="P145" s="386">
        <f t="shared" si="17"/>
        <v>119.94726568929879</v>
      </c>
    </row>
    <row r="146" spans="3:16">
      <c r="C146" s="369">
        <v>141</v>
      </c>
      <c r="D146" s="370">
        <v>40817</v>
      </c>
      <c r="E146" s="378">
        <f>'IdxETF data'!C156</f>
        <v>1253.3</v>
      </c>
      <c r="F146" s="378">
        <f t="shared" si="12"/>
        <v>89.877085036501583</v>
      </c>
      <c r="G146" s="376">
        <f>'IdxETF data'!AA156</f>
        <v>2468.25</v>
      </c>
      <c r="H146" s="377">
        <f t="shared" si="13"/>
        <v>160.79836531375307</v>
      </c>
      <c r="I146" s="375">
        <f>'IdxETF data'!AE156</f>
        <v>6141.3398440000001</v>
      </c>
      <c r="J146" s="379">
        <f t="shared" si="14"/>
        <v>89.843462987205314</v>
      </c>
      <c r="K146" s="381">
        <f>'IdxETF data'!AG156</f>
        <v>19864.869140999999</v>
      </c>
      <c r="L146" s="382">
        <f t="shared" si="15"/>
        <v>127.89360354276317</v>
      </c>
      <c r="M146" s="383">
        <f>'IdxETF data'!AO156</f>
        <v>8988.3896480000003</v>
      </c>
      <c r="N146" s="383">
        <f t="shared" si="16"/>
        <v>46.000655113768978</v>
      </c>
      <c r="O146" s="385">
        <f>'IdxETF data'!AY156</f>
        <v>2855.7700199999999</v>
      </c>
      <c r="P146" s="386">
        <f t="shared" si="17"/>
        <v>128.04535676537682</v>
      </c>
    </row>
    <row r="147" spans="3:16">
      <c r="C147" s="369">
        <v>142</v>
      </c>
      <c r="D147" s="370">
        <v>40848</v>
      </c>
      <c r="E147" s="378">
        <f>'IdxETF data'!C157</f>
        <v>1246.96</v>
      </c>
      <c r="F147" s="378">
        <f t="shared" si="12"/>
        <v>89.422428753782825</v>
      </c>
      <c r="G147" s="376">
        <f>'IdxETF data'!AA157</f>
        <v>2333.4140630000002</v>
      </c>
      <c r="H147" s="377">
        <f t="shared" si="13"/>
        <v>152.01424771823068</v>
      </c>
      <c r="I147" s="375">
        <f>'IdxETF data'!AE157</f>
        <v>6088.8398440000001</v>
      </c>
      <c r="J147" s="379">
        <f t="shared" si="14"/>
        <v>89.075425079087182</v>
      </c>
      <c r="K147" s="381">
        <f>'IdxETF data'!AG157</f>
        <v>17989.349609000001</v>
      </c>
      <c r="L147" s="382">
        <f t="shared" si="15"/>
        <v>115.8186711704555</v>
      </c>
      <c r="M147" s="383">
        <f>'IdxETF data'!AO157</f>
        <v>8434.6103519999997</v>
      </c>
      <c r="N147" s="383">
        <f t="shared" si="16"/>
        <v>43.166531160307521</v>
      </c>
      <c r="O147" s="385">
        <f>'IdxETF data'!AY157</f>
        <v>2702.459961</v>
      </c>
      <c r="P147" s="386">
        <f t="shared" si="17"/>
        <v>121.17132942322553</v>
      </c>
    </row>
    <row r="148" spans="3:16">
      <c r="C148" s="369">
        <v>143</v>
      </c>
      <c r="D148" s="370">
        <v>40878</v>
      </c>
      <c r="E148" s="378">
        <f>'IdxETF data'!C158</f>
        <v>1257.5999999999999</v>
      </c>
      <c r="F148" s="378">
        <f t="shared" si="12"/>
        <v>90.185448130459093</v>
      </c>
      <c r="G148" s="376">
        <f>'IdxETF data'!AA158</f>
        <v>2199.4169919999999</v>
      </c>
      <c r="H148" s="377">
        <f t="shared" si="13"/>
        <v>143.28477948218043</v>
      </c>
      <c r="I148" s="375">
        <f>'IdxETF data'!AE158</f>
        <v>5898.3500979999999</v>
      </c>
      <c r="J148" s="379">
        <f t="shared" si="14"/>
        <v>86.288694678405392</v>
      </c>
      <c r="K148" s="381">
        <f>'IdxETF data'!AG158</f>
        <v>18434.390625</v>
      </c>
      <c r="L148" s="382">
        <f t="shared" si="15"/>
        <v>118.68392534638646</v>
      </c>
      <c r="M148" s="383">
        <f>'IdxETF data'!AO158</f>
        <v>8455.3496090000008</v>
      </c>
      <c r="N148" s="383">
        <f t="shared" si="16"/>
        <v>43.27267024038013</v>
      </c>
      <c r="O148" s="385">
        <f>'IdxETF data'!AY158</f>
        <v>2646.3500979999999</v>
      </c>
      <c r="P148" s="386">
        <f t="shared" si="17"/>
        <v>118.6555079895754</v>
      </c>
    </row>
    <row r="149" spans="3:16">
      <c r="C149" s="369">
        <v>144</v>
      </c>
      <c r="D149" s="370">
        <v>40909</v>
      </c>
      <c r="E149" s="378">
        <f>'IdxETF data'!C159</f>
        <v>1312.41</v>
      </c>
      <c r="F149" s="378">
        <f t="shared" si="12"/>
        <v>94.116001893205976</v>
      </c>
      <c r="G149" s="376">
        <f>'IdxETF data'!AA159</f>
        <v>2292.610107</v>
      </c>
      <c r="H149" s="377">
        <f t="shared" si="13"/>
        <v>149.35600425701955</v>
      </c>
      <c r="I149" s="375">
        <f>'IdxETF data'!AE159</f>
        <v>6458.9101559999999</v>
      </c>
      <c r="J149" s="379">
        <f t="shared" si="14"/>
        <v>94.489292284517717</v>
      </c>
      <c r="K149" s="381">
        <f>'IdxETF data'!AG159</f>
        <v>20390.490234000001</v>
      </c>
      <c r="L149" s="382">
        <f t="shared" si="15"/>
        <v>131.27764676019925</v>
      </c>
      <c r="M149" s="383">
        <f>'IdxETF data'!AO159</f>
        <v>8802.5097659999992</v>
      </c>
      <c r="N149" s="383">
        <f t="shared" si="16"/>
        <v>45.049361647494663</v>
      </c>
      <c r="O149" s="385">
        <f>'IdxETF data'!AY159</f>
        <v>2906.6899410000001</v>
      </c>
      <c r="P149" s="386">
        <f t="shared" si="17"/>
        <v>130.32847459533073</v>
      </c>
    </row>
    <row r="150" spans="3:16">
      <c r="C150" s="369">
        <v>145</v>
      </c>
      <c r="D150" s="370">
        <v>40940</v>
      </c>
      <c r="E150" s="378">
        <f>'IdxETF data'!C160</f>
        <v>1365.68</v>
      </c>
      <c r="F150" s="378">
        <f t="shared" si="12"/>
        <v>97.936118640907594</v>
      </c>
      <c r="G150" s="376">
        <f>'IdxETF data'!AA160</f>
        <v>2428.4870609999998</v>
      </c>
      <c r="H150" s="377">
        <f t="shared" si="13"/>
        <v>158.20794068445275</v>
      </c>
      <c r="I150" s="375">
        <f>'IdxETF data'!AE160</f>
        <v>6856.080078</v>
      </c>
      <c r="J150" s="379">
        <f t="shared" si="14"/>
        <v>100.29960763804763</v>
      </c>
      <c r="K150" s="381">
        <f>'IdxETF data'!AG160</f>
        <v>21680.080077999999</v>
      </c>
      <c r="L150" s="382">
        <f t="shared" si="15"/>
        <v>139.58025832389197</v>
      </c>
      <c r="M150" s="383">
        <f>'IdxETF data'!AO160</f>
        <v>9723.2402340000008</v>
      </c>
      <c r="N150" s="383">
        <f t="shared" si="16"/>
        <v>49.761463188467729</v>
      </c>
      <c r="O150" s="385">
        <f>'IdxETF data'!AY160</f>
        <v>2994.0600589999999</v>
      </c>
      <c r="P150" s="386">
        <f t="shared" si="17"/>
        <v>134.24592517839383</v>
      </c>
    </row>
    <row r="151" spans="3:16">
      <c r="C151" s="369">
        <v>146</v>
      </c>
      <c r="D151" s="370">
        <v>40969</v>
      </c>
      <c r="E151" s="378">
        <f>'IdxETF data'!C161</f>
        <v>1408.47</v>
      </c>
      <c r="F151" s="378">
        <f t="shared" si="12"/>
        <v>101.00468998752206</v>
      </c>
      <c r="G151" s="376">
        <f>'IdxETF data'!AA161</f>
        <v>2262.788086</v>
      </c>
      <c r="H151" s="377">
        <f t="shared" si="13"/>
        <v>147.4131977231788</v>
      </c>
      <c r="I151" s="375">
        <f>'IdxETF data'!AE161</f>
        <v>6946.830078</v>
      </c>
      <c r="J151" s="379">
        <f t="shared" si="14"/>
        <v>101.6272160220804</v>
      </c>
      <c r="K151" s="381">
        <f>'IdxETF data'!AG161</f>
        <v>20555.580077999999</v>
      </c>
      <c r="L151" s="382">
        <f t="shared" si="15"/>
        <v>132.34052489484017</v>
      </c>
      <c r="M151" s="383">
        <f>'IdxETF data'!AO161</f>
        <v>10083.559569999999</v>
      </c>
      <c r="N151" s="383">
        <f t="shared" si="16"/>
        <v>51.605500458241217</v>
      </c>
      <c r="O151" s="385">
        <f>'IdxETF data'!AY161</f>
        <v>3010.459961</v>
      </c>
      <c r="P151" s="386">
        <f t="shared" si="17"/>
        <v>134.98125445484138</v>
      </c>
    </row>
    <row r="152" spans="3:16">
      <c r="C152" s="369">
        <v>147</v>
      </c>
      <c r="D152" s="370">
        <v>41000</v>
      </c>
      <c r="E152" s="378">
        <f>'IdxETF data'!C162</f>
        <v>1397.91</v>
      </c>
      <c r="F152" s="378">
        <f t="shared" si="12"/>
        <v>100.24740759864035</v>
      </c>
      <c r="G152" s="376">
        <f>'IdxETF data'!AA162</f>
        <v>2396.3159179999998</v>
      </c>
      <c r="H152" s="377">
        <f t="shared" si="13"/>
        <v>156.11209658248779</v>
      </c>
      <c r="I152" s="375">
        <f>'IdxETF data'!AE162</f>
        <v>6761.1899409999996</v>
      </c>
      <c r="J152" s="379">
        <f t="shared" si="14"/>
        <v>98.911431974761484</v>
      </c>
      <c r="K152" s="381">
        <f>'IdxETF data'!AG162</f>
        <v>21094.210938</v>
      </c>
      <c r="L152" s="382">
        <f t="shared" si="15"/>
        <v>135.80832733420073</v>
      </c>
      <c r="M152" s="383">
        <f>'IdxETF data'!AO162</f>
        <v>9520.8896480000003</v>
      </c>
      <c r="N152" s="383">
        <f t="shared" si="16"/>
        <v>48.725876183099501</v>
      </c>
      <c r="O152" s="385">
        <f>'IdxETF data'!AY162</f>
        <v>2978.570068</v>
      </c>
      <c r="P152" s="386">
        <f t="shared" si="17"/>
        <v>133.55139396264576</v>
      </c>
    </row>
    <row r="153" spans="3:16">
      <c r="C153" s="369">
        <v>148</v>
      </c>
      <c r="D153" s="370">
        <v>41030</v>
      </c>
      <c r="E153" s="378">
        <f>'IdxETF data'!C163</f>
        <v>1310.33</v>
      </c>
      <c r="F153" s="378">
        <f t="shared" si="12"/>
        <v>93.966840210547446</v>
      </c>
      <c r="G153" s="376">
        <f>'IdxETF data'!AA163</f>
        <v>2372.2338869999999</v>
      </c>
      <c r="H153" s="377">
        <f t="shared" si="13"/>
        <v>154.54323150875737</v>
      </c>
      <c r="I153" s="375">
        <f>'IdxETF data'!AE163</f>
        <v>6264.3798829999996</v>
      </c>
      <c r="J153" s="379">
        <f t="shared" si="14"/>
        <v>91.643451828506898</v>
      </c>
      <c r="K153" s="381">
        <f>'IdxETF data'!AG163</f>
        <v>18629.519531000002</v>
      </c>
      <c r="L153" s="382">
        <f t="shared" si="15"/>
        <v>119.94020036972353</v>
      </c>
      <c r="M153" s="383">
        <f>'IdxETF data'!AO163</f>
        <v>8542.7304690000001</v>
      </c>
      <c r="N153" s="383">
        <f t="shared" si="16"/>
        <v>43.719866786348618</v>
      </c>
      <c r="O153" s="385">
        <f>'IdxETF data'!AY163</f>
        <v>2772.540039</v>
      </c>
      <c r="P153" s="386">
        <f t="shared" si="17"/>
        <v>124.31353923942616</v>
      </c>
    </row>
    <row r="154" spans="3:16">
      <c r="C154" s="369">
        <v>149</v>
      </c>
      <c r="D154" s="370">
        <v>41061</v>
      </c>
      <c r="E154" s="378">
        <f>'IdxETF data'!C164</f>
        <v>1362.16</v>
      </c>
      <c r="F154" s="378">
        <f t="shared" si="12"/>
        <v>97.683691177947026</v>
      </c>
      <c r="G154" s="376">
        <f>'IdxETF data'!AA164</f>
        <v>2225.429932</v>
      </c>
      <c r="H154" s="377">
        <f t="shared" si="13"/>
        <v>144.97943692328437</v>
      </c>
      <c r="I154" s="375">
        <f>'IdxETF data'!AE164</f>
        <v>6416.2797849999997</v>
      </c>
      <c r="J154" s="379">
        <f t="shared" si="14"/>
        <v>93.865640075657922</v>
      </c>
      <c r="K154" s="381">
        <f>'IdxETF data'!AG164</f>
        <v>19441.460938</v>
      </c>
      <c r="L154" s="382">
        <f t="shared" si="15"/>
        <v>125.16762531119905</v>
      </c>
      <c r="M154" s="383">
        <f>'IdxETF data'!AO164</f>
        <v>9006.7802730000003</v>
      </c>
      <c r="N154" s="383">
        <f t="shared" si="16"/>
        <v>46.094774397765519</v>
      </c>
      <c r="O154" s="385">
        <f>'IdxETF data'!AY164</f>
        <v>2878.4499510000001</v>
      </c>
      <c r="P154" s="386">
        <f t="shared" si="17"/>
        <v>129.06226633301392</v>
      </c>
    </row>
    <row r="155" spans="3:16">
      <c r="C155" s="369">
        <v>150</v>
      </c>
      <c r="D155" s="370">
        <v>41091</v>
      </c>
      <c r="E155" s="378">
        <f>'IdxETF data'!C165</f>
        <v>1379.32</v>
      </c>
      <c r="F155" s="378">
        <f t="shared" si="12"/>
        <v>98.914275059879813</v>
      </c>
      <c r="G155" s="376">
        <f>'IdxETF data'!AA165</f>
        <v>2103.63501</v>
      </c>
      <c r="H155" s="377">
        <f t="shared" si="13"/>
        <v>137.04489854138785</v>
      </c>
      <c r="I155" s="375">
        <f>'IdxETF data'!AE165</f>
        <v>6772.2597660000001</v>
      </c>
      <c r="J155" s="379">
        <f t="shared" si="14"/>
        <v>99.073375693546907</v>
      </c>
      <c r="K155" s="381">
        <f>'IdxETF data'!AG165</f>
        <v>19796.810547000001</v>
      </c>
      <c r="L155" s="382">
        <f t="shared" si="15"/>
        <v>127.45543006289117</v>
      </c>
      <c r="M155" s="383">
        <f>'IdxETF data'!AO165</f>
        <v>8695.0595699999994</v>
      </c>
      <c r="N155" s="383">
        <f t="shared" si="16"/>
        <v>44.499454533799089</v>
      </c>
      <c r="O155" s="385">
        <f>'IdxETF data'!AY165</f>
        <v>3036.3999020000001</v>
      </c>
      <c r="P155" s="386">
        <f t="shared" si="17"/>
        <v>136.1443344565769</v>
      </c>
    </row>
    <row r="156" spans="3:16">
      <c r="C156" s="369">
        <v>151</v>
      </c>
      <c r="D156" s="370">
        <v>41122</v>
      </c>
      <c r="E156" s="378">
        <f>'IdxETF data'!C166</f>
        <v>1406.58</v>
      </c>
      <c r="F156" s="378">
        <f t="shared" si="12"/>
        <v>100.8691536508756</v>
      </c>
      <c r="G156" s="376">
        <f>'IdxETF data'!AA166</f>
        <v>2047.5219729999999</v>
      </c>
      <c r="H156" s="377">
        <f t="shared" si="13"/>
        <v>133.3893188300984</v>
      </c>
      <c r="I156" s="375">
        <f>'IdxETF data'!AE166</f>
        <v>6970.7900390000004</v>
      </c>
      <c r="J156" s="379">
        <f t="shared" si="14"/>
        <v>101.9777333235096</v>
      </c>
      <c r="K156" s="381">
        <f>'IdxETF data'!AG166</f>
        <v>19482.570313</v>
      </c>
      <c r="L156" s="382">
        <f t="shared" si="15"/>
        <v>125.43229486783305</v>
      </c>
      <c r="M156" s="383">
        <f>'IdxETF data'!AO166</f>
        <v>8839.9101559999999</v>
      </c>
      <c r="N156" s="383">
        <f t="shared" si="16"/>
        <v>45.240768841540067</v>
      </c>
      <c r="O156" s="385">
        <f>'IdxETF data'!AY166</f>
        <v>3025.459961</v>
      </c>
      <c r="P156" s="386">
        <f t="shared" si="17"/>
        <v>135.65381573884864</v>
      </c>
    </row>
    <row r="157" spans="3:16">
      <c r="C157" s="369">
        <v>152</v>
      </c>
      <c r="D157" s="370">
        <v>41153</v>
      </c>
      <c r="E157" s="378">
        <f>'IdxETF data'!C167</f>
        <v>1440.67</v>
      </c>
      <c r="F157" s="378">
        <f t="shared" si="12"/>
        <v>103.31382757483183</v>
      </c>
      <c r="G157" s="376">
        <f>'IdxETF data'!AA167</f>
        <v>2086.1689449999999</v>
      </c>
      <c r="H157" s="377">
        <f t="shared" si="13"/>
        <v>135.90704188162331</v>
      </c>
      <c r="I157" s="375">
        <f>'IdxETF data'!AE167</f>
        <v>7216.1499020000001</v>
      </c>
      <c r="J157" s="379">
        <f t="shared" si="14"/>
        <v>105.56717476950332</v>
      </c>
      <c r="K157" s="381">
        <f>'IdxETF data'!AG167</f>
        <v>20840.380859000001</v>
      </c>
      <c r="L157" s="382">
        <f t="shared" si="15"/>
        <v>134.17412359188398</v>
      </c>
      <c r="M157" s="383">
        <f>'IdxETF data'!AO167</f>
        <v>8870.1601559999999</v>
      </c>
      <c r="N157" s="383">
        <f t="shared" si="16"/>
        <v>45.39558186942223</v>
      </c>
      <c r="O157" s="385">
        <f>'IdxETF data'!AY167</f>
        <v>3060.3400879999999</v>
      </c>
      <c r="P157" s="386">
        <f t="shared" si="17"/>
        <v>137.21775060561242</v>
      </c>
    </row>
    <row r="158" spans="3:16">
      <c r="C158" s="369">
        <v>153</v>
      </c>
      <c r="D158" s="370">
        <v>41183</v>
      </c>
      <c r="E158" s="378">
        <f>'IdxETF data'!C168</f>
        <v>1412.16</v>
      </c>
      <c r="F158" s="378">
        <f t="shared" si="12"/>
        <v>101.26930854954605</v>
      </c>
      <c r="G158" s="376">
        <f>'IdxETF data'!AA168</f>
        <v>2068.8798830000001</v>
      </c>
      <c r="H158" s="377">
        <f t="shared" si="13"/>
        <v>134.7807163848511</v>
      </c>
      <c r="I158" s="375">
        <f>'IdxETF data'!AE168</f>
        <v>7260.6298829999996</v>
      </c>
      <c r="J158" s="379">
        <f t="shared" si="14"/>
        <v>106.2178854658914</v>
      </c>
      <c r="K158" s="381">
        <f>'IdxETF data'!AG168</f>
        <v>21641.820313</v>
      </c>
      <c r="L158" s="382">
        <f t="shared" si="15"/>
        <v>139.33393506941607</v>
      </c>
      <c r="M158" s="383">
        <f>'IdxETF data'!AO168</f>
        <v>8928.2900389999995</v>
      </c>
      <c r="N158" s="383">
        <f t="shared" si="16"/>
        <v>45.693078173477289</v>
      </c>
      <c r="O158" s="385">
        <f>'IdxETF data'!AY168</f>
        <v>3038.3701169999999</v>
      </c>
      <c r="P158" s="386">
        <f t="shared" si="17"/>
        <v>136.23267381192156</v>
      </c>
    </row>
    <row r="159" spans="3:16">
      <c r="C159" s="369">
        <v>154</v>
      </c>
      <c r="D159" s="370">
        <v>41214</v>
      </c>
      <c r="E159" s="378">
        <f>'IdxETF data'!C169</f>
        <v>1416.18</v>
      </c>
      <c r="F159" s="378">
        <f t="shared" si="12"/>
        <v>101.55759218622262</v>
      </c>
      <c r="G159" s="376">
        <f>'IdxETF data'!AA169</f>
        <v>1980.116943</v>
      </c>
      <c r="H159" s="377">
        <f t="shared" si="13"/>
        <v>128.99810293303594</v>
      </c>
      <c r="I159" s="375">
        <f>'IdxETF data'!AE169</f>
        <v>7405.5</v>
      </c>
      <c r="J159" s="379">
        <f t="shared" si="14"/>
        <v>108.33723292512015</v>
      </c>
      <c r="K159" s="381">
        <f>'IdxETF data'!AG169</f>
        <v>22030.390625</v>
      </c>
      <c r="L159" s="382">
        <f t="shared" si="15"/>
        <v>141.83562068731155</v>
      </c>
      <c r="M159" s="383">
        <f>'IdxETF data'!AO169</f>
        <v>9446.0097659999992</v>
      </c>
      <c r="N159" s="383">
        <f t="shared" si="16"/>
        <v>48.3426569678969</v>
      </c>
      <c r="O159" s="385">
        <f>'IdxETF data'!AY169</f>
        <v>3069.9499510000001</v>
      </c>
      <c r="P159" s="386">
        <f t="shared" si="17"/>
        <v>137.64863205883998</v>
      </c>
    </row>
    <row r="160" spans="3:16">
      <c r="C160" s="369">
        <v>155</v>
      </c>
      <c r="D160" s="370">
        <v>41244</v>
      </c>
      <c r="E160" s="378">
        <f>'IdxETF data'!C170</f>
        <v>1426.19</v>
      </c>
      <c r="F160" s="378">
        <f t="shared" si="12"/>
        <v>102.27543278401676</v>
      </c>
      <c r="G160" s="376">
        <f>'IdxETF data'!AA170</f>
        <v>2269.1279300000001</v>
      </c>
      <c r="H160" s="377">
        <f t="shared" si="13"/>
        <v>147.82621769746999</v>
      </c>
      <c r="I160" s="375">
        <f>'IdxETF data'!AE170</f>
        <v>7612.3901370000003</v>
      </c>
      <c r="J160" s="379">
        <f t="shared" si="14"/>
        <v>111.36388945905829</v>
      </c>
      <c r="K160" s="381">
        <f>'IdxETF data'!AG170</f>
        <v>22656.919922000001</v>
      </c>
      <c r="L160" s="382">
        <f t="shared" si="15"/>
        <v>145.86932908728599</v>
      </c>
      <c r="M160" s="383">
        <f>'IdxETF data'!AO170</f>
        <v>10395.179688</v>
      </c>
      <c r="N160" s="383">
        <f t="shared" si="16"/>
        <v>53.200305549698243</v>
      </c>
      <c r="O160" s="385">
        <f>'IdxETF data'!AY170</f>
        <v>3167.080078</v>
      </c>
      <c r="P160" s="386">
        <f t="shared" si="17"/>
        <v>142.00369625423392</v>
      </c>
    </row>
    <row r="161" spans="3:16">
      <c r="C161" s="369">
        <v>156</v>
      </c>
      <c r="D161" s="370">
        <v>41275</v>
      </c>
      <c r="E161" s="378">
        <f>'IdxETF data'!C171</f>
        <v>1498.11</v>
      </c>
      <c r="F161" s="378">
        <f t="shared" si="12"/>
        <v>107.4329848113248</v>
      </c>
      <c r="G161" s="376">
        <f>'IdxETF data'!AA171</f>
        <v>2385.4221189999998</v>
      </c>
      <c r="H161" s="377">
        <f t="shared" si="13"/>
        <v>155.40240142549129</v>
      </c>
      <c r="I161" s="375">
        <f>'IdxETF data'!AE171</f>
        <v>7776.0498049999997</v>
      </c>
      <c r="J161" s="379">
        <f t="shared" si="14"/>
        <v>113.7581147743731</v>
      </c>
      <c r="K161" s="381">
        <f>'IdxETF data'!AG171</f>
        <v>23729.529297000001</v>
      </c>
      <c r="L161" s="382">
        <f t="shared" si="15"/>
        <v>152.77498133139611</v>
      </c>
      <c r="M161" s="383">
        <f>'IdxETF data'!AO171</f>
        <v>11138.660156</v>
      </c>
      <c r="N161" s="383">
        <f t="shared" si="16"/>
        <v>57.005279514072548</v>
      </c>
      <c r="O161" s="385">
        <f>'IdxETF data'!AY171</f>
        <v>3282.6599120000001</v>
      </c>
      <c r="P161" s="386">
        <f t="shared" si="17"/>
        <v>147.18599769159303</v>
      </c>
    </row>
    <row r="162" spans="3:16">
      <c r="C162" s="369">
        <v>157</v>
      </c>
      <c r="D162" s="370">
        <v>41306</v>
      </c>
      <c r="E162" s="378">
        <f>'IdxETF data'!C172</f>
        <v>1514.68</v>
      </c>
      <c r="F162" s="378">
        <f t="shared" si="12"/>
        <v>108.62125840827275</v>
      </c>
      <c r="G162" s="376">
        <f>'IdxETF data'!AA172</f>
        <v>2365.593018</v>
      </c>
      <c r="H162" s="377">
        <f t="shared" si="13"/>
        <v>154.1106007462889</v>
      </c>
      <c r="I162" s="375">
        <f>'IdxETF data'!AE172</f>
        <v>7741.7001950000003</v>
      </c>
      <c r="J162" s="379">
        <f t="shared" si="14"/>
        <v>113.25560424848599</v>
      </c>
      <c r="K162" s="381">
        <f>'IdxETF data'!AG172</f>
        <v>23020.269531000002</v>
      </c>
      <c r="L162" s="382">
        <f t="shared" si="15"/>
        <v>148.20863927911364</v>
      </c>
      <c r="M162" s="383">
        <f>'IdxETF data'!AO172</f>
        <v>11559.360352</v>
      </c>
      <c r="N162" s="383">
        <f t="shared" si="16"/>
        <v>59.158333106580876</v>
      </c>
      <c r="O162" s="385">
        <f>'IdxETF data'!AY172</f>
        <v>3269.9499510000001</v>
      </c>
      <c r="P162" s="386">
        <f t="shared" si="17"/>
        <v>146.61611584560353</v>
      </c>
    </row>
    <row r="163" spans="3:16">
      <c r="C163" s="369">
        <v>158</v>
      </c>
      <c r="D163" s="370">
        <v>41334</v>
      </c>
      <c r="E163" s="378">
        <f>'IdxETF data'!C173</f>
        <v>1569.19</v>
      </c>
      <c r="F163" s="378">
        <f t="shared" si="12"/>
        <v>112.53029846679001</v>
      </c>
      <c r="G163" s="376">
        <f>'IdxETF data'!AA173</f>
        <v>2236.6210940000001</v>
      </c>
      <c r="H163" s="377">
        <f t="shared" si="13"/>
        <v>145.70850430120856</v>
      </c>
      <c r="I163" s="375">
        <f>'IdxETF data'!AE173</f>
        <v>7795.3100590000004</v>
      </c>
      <c r="J163" s="379">
        <f t="shared" si="14"/>
        <v>114.03987868279184</v>
      </c>
      <c r="K163" s="381">
        <f>'IdxETF data'!AG173</f>
        <v>22299.630859000001</v>
      </c>
      <c r="L163" s="382">
        <f t="shared" si="15"/>
        <v>143.56903778160728</v>
      </c>
      <c r="M163" s="383">
        <f>'IdxETF data'!AO173</f>
        <v>12397.910156</v>
      </c>
      <c r="N163" s="383">
        <f t="shared" si="16"/>
        <v>63.449851592109098</v>
      </c>
      <c r="O163" s="385">
        <f>'IdxETF data'!AY173</f>
        <v>3308.1000979999999</v>
      </c>
      <c r="P163" s="386">
        <f t="shared" si="17"/>
        <v>148.32666996902927</v>
      </c>
    </row>
    <row r="164" spans="3:16">
      <c r="C164" s="369">
        <v>159</v>
      </c>
      <c r="D164" s="370">
        <v>41365</v>
      </c>
      <c r="E164" s="378">
        <f>'IdxETF data'!C174</f>
        <v>1597.57</v>
      </c>
      <c r="F164" s="378">
        <f t="shared" si="12"/>
        <v>114.56549488690962</v>
      </c>
      <c r="G164" s="376">
        <f>'IdxETF data'!AA174</f>
        <v>2177.9121089999999</v>
      </c>
      <c r="H164" s="377">
        <f t="shared" si="13"/>
        <v>141.88380712011681</v>
      </c>
      <c r="I164" s="375">
        <f>'IdxETF data'!AE174</f>
        <v>7913.7099609999996</v>
      </c>
      <c r="J164" s="379">
        <f t="shared" si="14"/>
        <v>115.77198559809605</v>
      </c>
      <c r="K164" s="381">
        <f>'IdxETF data'!AG174</f>
        <v>22737.009765999999</v>
      </c>
      <c r="L164" s="382">
        <f t="shared" si="15"/>
        <v>146.3849619204868</v>
      </c>
      <c r="M164" s="383">
        <f>'IdxETF data'!AO174</f>
        <v>13860.860352</v>
      </c>
      <c r="N164" s="383">
        <f t="shared" si="16"/>
        <v>70.936917690738994</v>
      </c>
      <c r="O164" s="385">
        <f>'IdxETF data'!AY174</f>
        <v>3368.179932</v>
      </c>
      <c r="P164" s="386">
        <f t="shared" si="17"/>
        <v>151.02049465556149</v>
      </c>
    </row>
    <row r="165" spans="3:16">
      <c r="C165" s="369">
        <v>160</v>
      </c>
      <c r="D165" s="370">
        <v>41395</v>
      </c>
      <c r="E165" s="378">
        <f>'IdxETF data'!C175</f>
        <v>1630.74</v>
      </c>
      <c r="F165" s="378">
        <f t="shared" si="12"/>
        <v>116.94419345122844</v>
      </c>
      <c r="G165" s="376">
        <f>'IdxETF data'!AA175</f>
        <v>2300.594971</v>
      </c>
      <c r="H165" s="377">
        <f t="shared" si="13"/>
        <v>149.87619187109942</v>
      </c>
      <c r="I165" s="375">
        <f>'IdxETF data'!AE175</f>
        <v>8348.8398440000001</v>
      </c>
      <c r="J165" s="379">
        <f t="shared" si="14"/>
        <v>122.13762836188667</v>
      </c>
      <c r="K165" s="381">
        <f>'IdxETF data'!AG175</f>
        <v>22392.160156000002</v>
      </c>
      <c r="L165" s="382">
        <f t="shared" si="15"/>
        <v>144.16475805253441</v>
      </c>
      <c r="M165" s="383">
        <f>'IdxETF data'!AO175</f>
        <v>13774.540039</v>
      </c>
      <c r="N165" s="383">
        <f t="shared" si="16"/>
        <v>70.495148797407907</v>
      </c>
      <c r="O165" s="385">
        <f>'IdxETF data'!AY175</f>
        <v>3311.3701169999999</v>
      </c>
      <c r="P165" s="386">
        <f t="shared" si="17"/>
        <v>148.47328918085381</v>
      </c>
    </row>
    <row r="166" spans="3:16">
      <c r="C166" s="369">
        <v>161</v>
      </c>
      <c r="D166" s="370">
        <v>41426</v>
      </c>
      <c r="E166" s="378">
        <f>'IdxETF data'!C176</f>
        <v>1606.28</v>
      </c>
      <c r="F166" s="378">
        <f t="shared" si="12"/>
        <v>115.19010943304218</v>
      </c>
      <c r="G166" s="376">
        <f>'IdxETF data'!AA176</f>
        <v>1979.2060550000001</v>
      </c>
      <c r="H166" s="377">
        <f t="shared" si="13"/>
        <v>128.93876157726407</v>
      </c>
      <c r="I166" s="375">
        <f>'IdxETF data'!AE176</f>
        <v>7959.2202150000003</v>
      </c>
      <c r="J166" s="379">
        <f t="shared" si="14"/>
        <v>116.43776846057388</v>
      </c>
      <c r="K166" s="381">
        <f>'IdxETF data'!AG176</f>
        <v>20803.289063</v>
      </c>
      <c r="L166" s="382">
        <f t="shared" si="15"/>
        <v>133.93531993208427</v>
      </c>
      <c r="M166" s="383">
        <f>'IdxETF data'!AO176</f>
        <v>13677.320313</v>
      </c>
      <c r="N166" s="383">
        <f t="shared" si="16"/>
        <v>69.997599040319187</v>
      </c>
      <c r="O166" s="385">
        <f>'IdxETF data'!AY176</f>
        <v>3150.4399410000001</v>
      </c>
      <c r="P166" s="386">
        <f t="shared" si="17"/>
        <v>141.25759546044881</v>
      </c>
    </row>
    <row r="167" spans="3:16">
      <c r="C167" s="369">
        <v>162</v>
      </c>
      <c r="D167" s="370">
        <v>41456</v>
      </c>
      <c r="E167" s="378">
        <f>'IdxETF data'!C177</f>
        <v>1685.73</v>
      </c>
      <c r="F167" s="378">
        <f t="shared" si="12"/>
        <v>120.88765543651306</v>
      </c>
      <c r="G167" s="376">
        <f>'IdxETF data'!AA177</f>
        <v>1993.7989500000001</v>
      </c>
      <c r="H167" s="377">
        <f t="shared" si="13"/>
        <v>129.88944066617131</v>
      </c>
      <c r="I167" s="375">
        <f>'IdxETF data'!AE177</f>
        <v>8275.9697269999997</v>
      </c>
      <c r="J167" s="379">
        <f t="shared" si="14"/>
        <v>121.07159003379135</v>
      </c>
      <c r="K167" s="381">
        <f>'IdxETF data'!AG177</f>
        <v>21883.660156000002</v>
      </c>
      <c r="L167" s="382">
        <f t="shared" si="15"/>
        <v>140.89094351391918</v>
      </c>
      <c r="M167" s="383">
        <f>'IdxETF data'!AO177</f>
        <v>13668.320313</v>
      </c>
      <c r="N167" s="383">
        <f t="shared" si="16"/>
        <v>69.951538965907972</v>
      </c>
      <c r="O167" s="385">
        <f>'IdxETF data'!AY177</f>
        <v>3221.929932</v>
      </c>
      <c r="P167" s="386">
        <f t="shared" si="17"/>
        <v>144.46302213649065</v>
      </c>
    </row>
    <row r="168" spans="3:16">
      <c r="C168" s="369">
        <v>163</v>
      </c>
      <c r="D168" s="370">
        <v>41487</v>
      </c>
      <c r="E168" s="378">
        <f>'IdxETF data'!C178</f>
        <v>1632.97</v>
      </c>
      <c r="F168" s="378">
        <f t="shared" si="12"/>
        <v>117.10411198600174</v>
      </c>
      <c r="G168" s="376">
        <f>'IdxETF data'!AA178</f>
        <v>2098.3820799999999</v>
      </c>
      <c r="H168" s="377">
        <f t="shared" si="13"/>
        <v>136.70268743752575</v>
      </c>
      <c r="I168" s="375">
        <f>'IdxETF data'!AE178</f>
        <v>8103.1499020000001</v>
      </c>
      <c r="J168" s="379">
        <f t="shared" si="14"/>
        <v>118.54335809332773</v>
      </c>
      <c r="K168" s="381">
        <f>'IdxETF data'!AG178</f>
        <v>21731.369140999999</v>
      </c>
      <c r="L168" s="382">
        <f t="shared" si="15"/>
        <v>139.91046654438628</v>
      </c>
      <c r="M168" s="383">
        <f>'IdxETF data'!AO178</f>
        <v>13388.860352</v>
      </c>
      <c r="N168" s="383">
        <f t="shared" si="16"/>
        <v>68.52132267717279</v>
      </c>
      <c r="O168" s="385">
        <f>'IdxETF data'!AY178</f>
        <v>3028.9399410000001</v>
      </c>
      <c r="P168" s="386">
        <f t="shared" si="17"/>
        <v>135.80984905998994</v>
      </c>
    </row>
    <row r="169" spans="3:16">
      <c r="C169" s="369">
        <v>164</v>
      </c>
      <c r="D169" s="370">
        <v>41518</v>
      </c>
      <c r="E169" s="378">
        <f>'IdxETF data'!C179</f>
        <v>1681.55</v>
      </c>
      <c r="F169" s="378">
        <f t="shared" si="12"/>
        <v>120.58789782424736</v>
      </c>
      <c r="G169" s="376">
        <f>'IdxETF data'!AA179</f>
        <v>2174.665039</v>
      </c>
      <c r="H169" s="377">
        <f t="shared" si="13"/>
        <v>141.67227119463953</v>
      </c>
      <c r="I169" s="375">
        <f>'IdxETF data'!AE179</f>
        <v>8594.4003909999992</v>
      </c>
      <c r="J169" s="379">
        <f t="shared" si="14"/>
        <v>125.73000567301472</v>
      </c>
      <c r="K169" s="381">
        <f>'IdxETF data'!AG179</f>
        <v>22859.859375</v>
      </c>
      <c r="L169" s="382">
        <f t="shared" si="15"/>
        <v>147.1758898182398</v>
      </c>
      <c r="M169" s="383">
        <f>'IdxETF data'!AO179</f>
        <v>14455.799805000001</v>
      </c>
      <c r="N169" s="383">
        <f t="shared" si="16"/>
        <v>73.981690521333505</v>
      </c>
      <c r="O169" s="385">
        <f>'IdxETF data'!AY179</f>
        <v>3167.8701169999999</v>
      </c>
      <c r="P169" s="386">
        <f t="shared" si="17"/>
        <v>142.03911956385096</v>
      </c>
    </row>
    <row r="170" spans="3:16">
      <c r="C170" s="369">
        <v>165</v>
      </c>
      <c r="D170" s="370">
        <v>41548</v>
      </c>
      <c r="E170" s="378">
        <f>'IdxETF data'!C180</f>
        <v>1756.54</v>
      </c>
      <c r="F170" s="378">
        <f t="shared" si="12"/>
        <v>125.96560675817162</v>
      </c>
      <c r="G170" s="376">
        <f>'IdxETF data'!AA180</f>
        <v>2141.6140140000002</v>
      </c>
      <c r="H170" s="377">
        <f t="shared" si="13"/>
        <v>139.51910567577235</v>
      </c>
      <c r="I170" s="375">
        <f>'IdxETF data'!AE180</f>
        <v>9033.9199219999991</v>
      </c>
      <c r="J170" s="379">
        <f t="shared" si="14"/>
        <v>132.15986588570615</v>
      </c>
      <c r="K170" s="381">
        <f>'IdxETF data'!AG180</f>
        <v>23206.369140999999</v>
      </c>
      <c r="L170" s="382">
        <f t="shared" si="15"/>
        <v>149.40678206937642</v>
      </c>
      <c r="M170" s="383">
        <f>'IdxETF data'!AO180</f>
        <v>14327.940430000001</v>
      </c>
      <c r="N170" s="383">
        <f t="shared" si="16"/>
        <v>73.327333596147724</v>
      </c>
      <c r="O170" s="385">
        <f>'IdxETF data'!AY180</f>
        <v>3210.669922</v>
      </c>
      <c r="P170" s="386">
        <f t="shared" si="17"/>
        <v>143.95815235092167</v>
      </c>
    </row>
    <row r="171" spans="3:16">
      <c r="C171" s="369">
        <v>166</v>
      </c>
      <c r="D171" s="370">
        <v>41579</v>
      </c>
      <c r="E171" s="378">
        <f>'IdxETF data'!C181</f>
        <v>1805.81</v>
      </c>
      <c r="F171" s="378">
        <f t="shared" si="12"/>
        <v>129.49887411614532</v>
      </c>
      <c r="G171" s="376">
        <f>'IdxETF data'!AA181</f>
        <v>2220.5039059999999</v>
      </c>
      <c r="H171" s="377">
        <f t="shared" si="13"/>
        <v>144.6585225392904</v>
      </c>
      <c r="I171" s="375">
        <f>'IdxETF data'!AE181</f>
        <v>9405.2998050000006</v>
      </c>
      <c r="J171" s="379">
        <f t="shared" si="14"/>
        <v>137.59289118963906</v>
      </c>
      <c r="K171" s="381">
        <f>'IdxETF data'!AG181</f>
        <v>23881.289063</v>
      </c>
      <c r="L171" s="382">
        <f t="shared" si="15"/>
        <v>153.75203802423317</v>
      </c>
      <c r="M171" s="383">
        <f>'IdxETF data'!AO181</f>
        <v>15661.870117</v>
      </c>
      <c r="N171" s="383">
        <f t="shared" si="16"/>
        <v>80.15410033420946</v>
      </c>
      <c r="O171" s="385">
        <f>'IdxETF data'!AY181</f>
        <v>3176.3500979999999</v>
      </c>
      <c r="P171" s="386">
        <f t="shared" si="17"/>
        <v>142.41934002449875</v>
      </c>
    </row>
    <row r="172" spans="3:16">
      <c r="C172" s="369">
        <v>167</v>
      </c>
      <c r="D172" s="370">
        <v>41609</v>
      </c>
      <c r="E172" s="378">
        <f>'IdxETF data'!C182</f>
        <v>1848.36</v>
      </c>
      <c r="F172" s="378">
        <f t="shared" si="12"/>
        <v>132.55023449937607</v>
      </c>
      <c r="G172" s="376">
        <f>'IdxETF data'!AA182</f>
        <v>2115.9780270000001</v>
      </c>
      <c r="H172" s="377">
        <f t="shared" si="13"/>
        <v>137.84900548219201</v>
      </c>
      <c r="I172" s="375">
        <f>'IdxETF data'!AE182</f>
        <v>9552.1601559999999</v>
      </c>
      <c r="J172" s="379">
        <f t="shared" si="14"/>
        <v>139.74135436616351</v>
      </c>
      <c r="K172" s="381">
        <f>'IdxETF data'!AG182</f>
        <v>23306.390625</v>
      </c>
      <c r="L172" s="382">
        <f t="shared" si="15"/>
        <v>150.05073838893014</v>
      </c>
      <c r="M172" s="383">
        <f>'IdxETF data'!AO182</f>
        <v>16291.309569999999</v>
      </c>
      <c r="N172" s="383">
        <f t="shared" si="16"/>
        <v>83.375436783380309</v>
      </c>
      <c r="O172" s="385">
        <f>'IdxETF data'!AY182</f>
        <v>3167.429932</v>
      </c>
      <c r="P172" s="386">
        <f t="shared" si="17"/>
        <v>142.01938280459757</v>
      </c>
    </row>
    <row r="173" spans="3:16">
      <c r="C173" s="369">
        <v>168</v>
      </c>
      <c r="D173" s="370">
        <v>41640</v>
      </c>
      <c r="E173" s="378">
        <f>'IdxETF data'!C183</f>
        <v>1782.59</v>
      </c>
      <c r="F173" s="378">
        <f t="shared" si="12"/>
        <v>127.83371340877471</v>
      </c>
      <c r="G173" s="376">
        <f>'IdxETF data'!AA183</f>
        <v>2033.0830080000001</v>
      </c>
      <c r="H173" s="377">
        <f t="shared" si="13"/>
        <v>132.44866777415899</v>
      </c>
      <c r="I173" s="375">
        <f>'IdxETF data'!AE183</f>
        <v>9306.4804690000001</v>
      </c>
      <c r="J173" s="379">
        <f t="shared" si="14"/>
        <v>136.14723412100929</v>
      </c>
      <c r="K173" s="381">
        <f>'IdxETF data'!AG183</f>
        <v>22035.419922000001</v>
      </c>
      <c r="L173" s="382">
        <f t="shared" si="15"/>
        <v>141.86800020675622</v>
      </c>
      <c r="M173" s="383">
        <f>'IdxETF data'!AO183</f>
        <v>14914.530273</v>
      </c>
      <c r="N173" s="383">
        <f t="shared" si="16"/>
        <v>76.329374909197284</v>
      </c>
      <c r="O173" s="385">
        <f>'IdxETF data'!AY183</f>
        <v>3027.219971</v>
      </c>
      <c r="P173" s="386">
        <f t="shared" si="17"/>
        <v>135.73273004454634</v>
      </c>
    </row>
    <row r="174" spans="3:16">
      <c r="C174" s="369">
        <v>169</v>
      </c>
      <c r="D174" s="370">
        <v>41671</v>
      </c>
      <c r="E174" s="378">
        <f>'IdxETF data'!C184</f>
        <v>1859.45</v>
      </c>
      <c r="F174" s="378">
        <f t="shared" si="12"/>
        <v>133.34552443239679</v>
      </c>
      <c r="G174" s="376">
        <f>'IdxETF data'!AA184</f>
        <v>2056.3020019999999</v>
      </c>
      <c r="H174" s="377">
        <f t="shared" si="13"/>
        <v>133.96130882730588</v>
      </c>
      <c r="I174" s="375">
        <f>'IdxETF data'!AE184</f>
        <v>9692.0800780000009</v>
      </c>
      <c r="J174" s="379">
        <f t="shared" si="14"/>
        <v>141.7882839699146</v>
      </c>
      <c r="K174" s="381">
        <f>'IdxETF data'!AG184</f>
        <v>22836.960938</v>
      </c>
      <c r="L174" s="382">
        <f t="shared" si="15"/>
        <v>147.02846555872719</v>
      </c>
      <c r="M174" s="383">
        <f>'IdxETF data'!AO184</f>
        <v>14841.070313</v>
      </c>
      <c r="N174" s="383">
        <f t="shared" si="16"/>
        <v>75.953422550992244</v>
      </c>
      <c r="O174" s="385">
        <f>'IdxETF data'!AY184</f>
        <v>3110.780029</v>
      </c>
      <c r="P174" s="386">
        <f t="shared" si="17"/>
        <v>139.47934737122645</v>
      </c>
    </row>
    <row r="175" spans="3:16">
      <c r="C175" s="369">
        <v>170</v>
      </c>
      <c r="D175" s="370">
        <v>41699</v>
      </c>
      <c r="E175" s="378">
        <f>'IdxETF data'!C185</f>
        <v>1872.34</v>
      </c>
      <c r="F175" s="378">
        <f t="shared" si="12"/>
        <v>134.26989659079501</v>
      </c>
      <c r="G175" s="376">
        <f>'IdxETF data'!AA185</f>
        <v>2033.30603</v>
      </c>
      <c r="H175" s="377">
        <f t="shared" si="13"/>
        <v>132.46319692356809</v>
      </c>
      <c r="I175" s="375">
        <f>'IdxETF data'!AE185</f>
        <v>9555.9101559999999</v>
      </c>
      <c r="J175" s="379">
        <f t="shared" si="14"/>
        <v>139.79621421674338</v>
      </c>
      <c r="K175" s="381">
        <f>'IdxETF data'!AG185</f>
        <v>22151.060547000001</v>
      </c>
      <c r="L175" s="382">
        <f t="shared" si="15"/>
        <v>142.61251536777797</v>
      </c>
      <c r="M175" s="383">
        <f>'IdxETF data'!AO185</f>
        <v>14827.830078000001</v>
      </c>
      <c r="N175" s="383">
        <f t="shared" si="16"/>
        <v>75.885661861067575</v>
      </c>
      <c r="O175" s="385">
        <f>'IdxETF data'!AY185</f>
        <v>3188.6201169999999</v>
      </c>
      <c r="P175" s="386">
        <f t="shared" si="17"/>
        <v>142.9694960067277</v>
      </c>
    </row>
    <row r="176" spans="3:16">
      <c r="C176" s="369">
        <v>171</v>
      </c>
      <c r="D176" s="370">
        <v>41730</v>
      </c>
      <c r="E176" s="378">
        <f>'IdxETF data'!C186</f>
        <v>1883.95</v>
      </c>
      <c r="F176" s="378">
        <f t="shared" si="12"/>
        <v>135.10247694448029</v>
      </c>
      <c r="G176" s="376">
        <f>'IdxETF data'!AA186</f>
        <v>2026.3580320000001</v>
      </c>
      <c r="H176" s="377">
        <f t="shared" si="13"/>
        <v>132.01055771740857</v>
      </c>
      <c r="I176" s="375">
        <f>'IdxETF data'!AE186</f>
        <v>9603.2304690000001</v>
      </c>
      <c r="J176" s="379">
        <f t="shared" si="14"/>
        <v>140.4884769635627</v>
      </c>
      <c r="K176" s="381">
        <f>'IdxETF data'!AG186</f>
        <v>22133.970702999999</v>
      </c>
      <c r="L176" s="382">
        <f t="shared" si="15"/>
        <v>142.5024878756445</v>
      </c>
      <c r="M176" s="383">
        <f>'IdxETF data'!AO186</f>
        <v>14304.110352</v>
      </c>
      <c r="N176" s="383">
        <f t="shared" si="16"/>
        <v>73.205376355491595</v>
      </c>
      <c r="O176" s="385">
        <f>'IdxETF data'!AY186</f>
        <v>3264.709961</v>
      </c>
      <c r="P176" s="386">
        <f t="shared" si="17"/>
        <v>146.38116821876451</v>
      </c>
    </row>
    <row r="177" spans="3:16">
      <c r="C177" s="369">
        <v>172</v>
      </c>
      <c r="D177" s="370">
        <v>41760</v>
      </c>
      <c r="E177" s="378">
        <f>'IdxETF data'!C187</f>
        <v>1923.57</v>
      </c>
      <c r="F177" s="378">
        <f t="shared" si="12"/>
        <v>137.94372014973538</v>
      </c>
      <c r="G177" s="376">
        <f>'IdxETF data'!AA187</f>
        <v>2039.2120359999999</v>
      </c>
      <c r="H177" s="377">
        <f t="shared" si="13"/>
        <v>132.8479537797752</v>
      </c>
      <c r="I177" s="375">
        <f>'IdxETF data'!AE187</f>
        <v>9943.2695309999999</v>
      </c>
      <c r="J177" s="379">
        <f t="shared" si="14"/>
        <v>145.46300819893284</v>
      </c>
      <c r="K177" s="381">
        <f>'IdxETF data'!AG187</f>
        <v>23081.650390999999</v>
      </c>
      <c r="L177" s="382">
        <f t="shared" si="15"/>
        <v>148.60382030538835</v>
      </c>
      <c r="M177" s="383">
        <f>'IdxETF data'!AO187</f>
        <v>14632.379883</v>
      </c>
      <c r="N177" s="383">
        <f t="shared" si="16"/>
        <v>74.885389580468967</v>
      </c>
      <c r="O177" s="385">
        <f>'IdxETF data'!AY187</f>
        <v>3295.8500979999999</v>
      </c>
      <c r="P177" s="386">
        <f t="shared" si="17"/>
        <v>147.77741158709</v>
      </c>
    </row>
    <row r="178" spans="3:16">
      <c r="C178" s="369">
        <v>173</v>
      </c>
      <c r="D178" s="370">
        <v>41791</v>
      </c>
      <c r="E178" s="378">
        <f>'IdxETF data'!C188</f>
        <v>1960.23</v>
      </c>
      <c r="F178" s="378">
        <f t="shared" si="12"/>
        <v>140.57269480659181</v>
      </c>
      <c r="G178" s="376">
        <f>'IdxETF data'!AA188</f>
        <v>2048.326904</v>
      </c>
      <c r="H178" s="377">
        <f t="shared" si="13"/>
        <v>133.44175743598939</v>
      </c>
      <c r="I178" s="375">
        <f>'IdxETF data'!AE188</f>
        <v>9833.0703130000002</v>
      </c>
      <c r="J178" s="379">
        <f t="shared" si="14"/>
        <v>143.85087149666666</v>
      </c>
      <c r="K178" s="381">
        <f>'IdxETF data'!AG188</f>
        <v>23190.720702999999</v>
      </c>
      <c r="L178" s="382">
        <f t="shared" si="15"/>
        <v>149.30603460854843</v>
      </c>
      <c r="M178" s="383">
        <f>'IdxETF data'!AO188</f>
        <v>15162.099609000001</v>
      </c>
      <c r="N178" s="383">
        <f t="shared" si="16"/>
        <v>77.596381802319087</v>
      </c>
      <c r="O178" s="385">
        <f>'IdxETF data'!AY188</f>
        <v>3255.669922</v>
      </c>
      <c r="P178" s="386">
        <f t="shared" si="17"/>
        <v>145.97583620294347</v>
      </c>
    </row>
    <row r="179" spans="3:16">
      <c r="C179" s="369">
        <v>174</v>
      </c>
      <c r="D179" s="370">
        <v>41821</v>
      </c>
      <c r="E179" s="378">
        <f>'IdxETF data'!C189</f>
        <v>1930.67</v>
      </c>
      <c r="F179" s="378">
        <f t="shared" si="12"/>
        <v>138.45287781650245</v>
      </c>
      <c r="G179" s="376">
        <f>'IdxETF data'!AA189</f>
        <v>2201.5620119999999</v>
      </c>
      <c r="H179" s="377">
        <f t="shared" si="13"/>
        <v>143.42452047663613</v>
      </c>
      <c r="I179" s="375">
        <f>'IdxETF data'!AE189</f>
        <v>9407.4804690000001</v>
      </c>
      <c r="J179" s="379">
        <f t="shared" si="14"/>
        <v>137.6247927632937</v>
      </c>
      <c r="K179" s="381">
        <f>'IdxETF data'!AG189</f>
        <v>24756.849609000001</v>
      </c>
      <c r="L179" s="382">
        <f t="shared" si="15"/>
        <v>159.38905443511362</v>
      </c>
      <c r="M179" s="383">
        <f>'IdxETF data'!AO189</f>
        <v>15620.769531</v>
      </c>
      <c r="N179" s="383">
        <f t="shared" si="16"/>
        <v>79.943756328708929</v>
      </c>
      <c r="O179" s="385">
        <f>'IdxETF data'!AY189</f>
        <v>3374.0600589999999</v>
      </c>
      <c r="P179" s="386">
        <f t="shared" si="17"/>
        <v>151.28414437324454</v>
      </c>
    </row>
    <row r="180" spans="3:16">
      <c r="C180" s="369">
        <v>175</v>
      </c>
      <c r="D180" s="370">
        <v>41852</v>
      </c>
      <c r="E180" s="378">
        <f>'IdxETF data'!C190</f>
        <v>2003.37</v>
      </c>
      <c r="F180" s="378">
        <f t="shared" si="12"/>
        <v>143.66636547480744</v>
      </c>
      <c r="G180" s="376">
        <f>'IdxETF data'!AA190</f>
        <v>2217.1999510000001</v>
      </c>
      <c r="H180" s="377">
        <f t="shared" si="13"/>
        <v>144.44328074325264</v>
      </c>
      <c r="I180" s="375">
        <f>'IdxETF data'!AE190</f>
        <v>9470.1699219999991</v>
      </c>
      <c r="J180" s="379">
        <f t="shared" si="14"/>
        <v>138.54189516983061</v>
      </c>
      <c r="K180" s="381">
        <f>'IdxETF data'!AG190</f>
        <v>24742.060547000001</v>
      </c>
      <c r="L180" s="382">
        <f t="shared" si="15"/>
        <v>159.29383979167588</v>
      </c>
      <c r="M180" s="383">
        <f>'IdxETF data'!AO190</f>
        <v>15424.589844</v>
      </c>
      <c r="N180" s="383">
        <f t="shared" si="16"/>
        <v>78.939750664132276</v>
      </c>
      <c r="O180" s="385">
        <f>'IdxETF data'!AY190</f>
        <v>3327.0900879999999</v>
      </c>
      <c r="P180" s="386">
        <f t="shared" si="17"/>
        <v>149.17813210620824</v>
      </c>
    </row>
    <row r="181" spans="3:16">
      <c r="C181" s="369">
        <v>176</v>
      </c>
      <c r="D181" s="370">
        <v>41883</v>
      </c>
      <c r="E181" s="378">
        <f>'IdxETF data'!C191</f>
        <v>1972.29</v>
      </c>
      <c r="F181" s="378">
        <f t="shared" si="12"/>
        <v>141.43754571662149</v>
      </c>
      <c r="G181" s="376">
        <f>'IdxETF data'!AA191</f>
        <v>2363.8701169999999</v>
      </c>
      <c r="H181" s="377">
        <f t="shared" si="13"/>
        <v>153.99835941563057</v>
      </c>
      <c r="I181" s="375">
        <f>'IdxETF data'!AE191</f>
        <v>9474.2998050000006</v>
      </c>
      <c r="J181" s="379">
        <f t="shared" si="14"/>
        <v>138.60231244030859</v>
      </c>
      <c r="K181" s="381">
        <f>'IdxETF data'!AG191</f>
        <v>22932.980468999998</v>
      </c>
      <c r="L181" s="382">
        <f t="shared" si="15"/>
        <v>147.64665658444756</v>
      </c>
      <c r="M181" s="383">
        <f>'IdxETF data'!AO191</f>
        <v>16173.519531</v>
      </c>
      <c r="N181" s="383">
        <f t="shared" si="16"/>
        <v>82.772612565464698</v>
      </c>
      <c r="O181" s="385">
        <f>'IdxETF data'!AY191</f>
        <v>3276.73999</v>
      </c>
      <c r="P181" s="386">
        <f t="shared" si="17"/>
        <v>146.92056366882349</v>
      </c>
    </row>
    <row r="182" spans="3:16">
      <c r="C182" s="369">
        <v>177</v>
      </c>
      <c r="D182" s="370">
        <v>41913</v>
      </c>
      <c r="E182" s="378">
        <f>'IdxETF data'!C192</f>
        <v>2018.05</v>
      </c>
      <c r="F182" s="378">
        <f t="shared" si="12"/>
        <v>144.71910273510892</v>
      </c>
      <c r="G182" s="376">
        <f>'IdxETF data'!AA192</f>
        <v>2420.1779790000001</v>
      </c>
      <c r="H182" s="377">
        <f t="shared" si="13"/>
        <v>157.66663133456603</v>
      </c>
      <c r="I182" s="375">
        <f>'IdxETF data'!AE192</f>
        <v>9326.8701170000004</v>
      </c>
      <c r="J182" s="379">
        <f t="shared" si="14"/>
        <v>136.44552026571756</v>
      </c>
      <c r="K182" s="381">
        <f>'IdxETF data'!AG192</f>
        <v>23998.060547000001</v>
      </c>
      <c r="L182" s="382">
        <f t="shared" si="15"/>
        <v>154.50383385907068</v>
      </c>
      <c r="M182" s="383">
        <f>'IdxETF data'!AO192</f>
        <v>16413.759765999999</v>
      </c>
      <c r="N182" s="383">
        <f t="shared" si="16"/>
        <v>84.00211068776126</v>
      </c>
      <c r="O182" s="385">
        <f>'IdxETF data'!AY192</f>
        <v>3274.25</v>
      </c>
      <c r="P182" s="386">
        <f t="shared" si="17"/>
        <v>146.80891894405249</v>
      </c>
    </row>
    <row r="183" spans="3:16">
      <c r="C183" s="369">
        <v>178</v>
      </c>
      <c r="D183" s="370">
        <v>41944</v>
      </c>
      <c r="E183" s="378">
        <f>'IdxETF data'!C193</f>
        <v>2067.56</v>
      </c>
      <c r="F183" s="378">
        <f t="shared" si="12"/>
        <v>148.26958105646631</v>
      </c>
      <c r="G183" s="376">
        <f>'IdxETF data'!AA193</f>
        <v>2682.9189449999999</v>
      </c>
      <c r="H183" s="377">
        <f t="shared" si="13"/>
        <v>174.78334067671383</v>
      </c>
      <c r="I183" s="375">
        <f>'IdxETF data'!AE193</f>
        <v>9980.8496090000008</v>
      </c>
      <c r="J183" s="379">
        <f t="shared" si="14"/>
        <v>146.01277818929543</v>
      </c>
      <c r="K183" s="381">
        <f>'IdxETF data'!AG193</f>
        <v>23987.449218999998</v>
      </c>
      <c r="L183" s="382">
        <f t="shared" si="15"/>
        <v>154.43551621918786</v>
      </c>
      <c r="M183" s="383">
        <f>'IdxETF data'!AO193</f>
        <v>17459.849609000001</v>
      </c>
      <c r="N183" s="383">
        <f t="shared" si="16"/>
        <v>89.35577468880588</v>
      </c>
      <c r="O183" s="385">
        <f>'IdxETF data'!AY193</f>
        <v>3350.5</v>
      </c>
      <c r="P183" s="386">
        <f t="shared" si="17"/>
        <v>150.22777213775606</v>
      </c>
    </row>
    <row r="184" spans="3:16">
      <c r="C184" s="369">
        <v>179</v>
      </c>
      <c r="D184" s="370">
        <v>41974</v>
      </c>
      <c r="E184" s="378">
        <f>'IdxETF data'!C194</f>
        <v>2058.9</v>
      </c>
      <c r="F184" s="378">
        <f t="shared" si="12"/>
        <v>147.64855212770536</v>
      </c>
      <c r="G184" s="376">
        <f>'IdxETF data'!AA194</f>
        <v>3234.6770019999999</v>
      </c>
      <c r="H184" s="377">
        <f t="shared" si="13"/>
        <v>210.72856243880946</v>
      </c>
      <c r="I184" s="375">
        <f>'IdxETF data'!AE194</f>
        <v>9805.5498050000006</v>
      </c>
      <c r="J184" s="379">
        <f t="shared" si="14"/>
        <v>143.44826590819679</v>
      </c>
      <c r="K184" s="381">
        <f>'IdxETF data'!AG194</f>
        <v>23605.039063</v>
      </c>
      <c r="L184" s="382">
        <f t="shared" si="15"/>
        <v>151.97349079455282</v>
      </c>
      <c r="M184" s="383">
        <f>'IdxETF data'!AO194</f>
        <v>17450.769531000002</v>
      </c>
      <c r="N184" s="383">
        <f t="shared" si="16"/>
        <v>89.309304792323701</v>
      </c>
      <c r="O184" s="385">
        <f>'IdxETF data'!AY194</f>
        <v>3365.1499020000001</v>
      </c>
      <c r="P184" s="386">
        <f t="shared" si="17"/>
        <v>150.88463593106945</v>
      </c>
    </row>
    <row r="185" spans="3:16">
      <c r="C185" s="369">
        <v>180</v>
      </c>
      <c r="D185" s="370">
        <v>42005</v>
      </c>
      <c r="E185" s="378">
        <f>'IdxETF data'!C195</f>
        <v>1994.99</v>
      </c>
      <c r="F185" s="378">
        <f t="shared" si="12"/>
        <v>143.06541600332744</v>
      </c>
      <c r="G185" s="376">
        <f>'IdxETF data'!AA195</f>
        <v>3210.3630370000001</v>
      </c>
      <c r="H185" s="377">
        <f t="shared" si="13"/>
        <v>209.14458762819638</v>
      </c>
      <c r="I185" s="375">
        <f>'IdxETF data'!AE195</f>
        <v>10694.320313</v>
      </c>
      <c r="J185" s="379">
        <f t="shared" si="14"/>
        <v>156.45035051317598</v>
      </c>
      <c r="K185" s="381">
        <f>'IdxETF data'!AG195</f>
        <v>24507.050781000002</v>
      </c>
      <c r="L185" s="382">
        <f t="shared" si="15"/>
        <v>157.78080461242837</v>
      </c>
      <c r="M185" s="383">
        <f>'IdxETF data'!AO195</f>
        <v>17674.390625</v>
      </c>
      <c r="N185" s="383">
        <f t="shared" si="16"/>
        <v>90.45374970671908</v>
      </c>
      <c r="O185" s="385">
        <f>'IdxETF data'!AY195</f>
        <v>3391.1999510000001</v>
      </c>
      <c r="P185" s="386">
        <f t="shared" si="17"/>
        <v>152.05265289132893</v>
      </c>
    </row>
    <row r="186" spans="3:16">
      <c r="C186" s="369">
        <v>181</v>
      </c>
      <c r="D186" s="370">
        <v>42036</v>
      </c>
      <c r="E186" s="378">
        <f>'IdxETF data'!C196</f>
        <v>2104.5</v>
      </c>
      <c r="F186" s="378">
        <f t="shared" si="12"/>
        <v>150.91863517060366</v>
      </c>
      <c r="G186" s="376">
        <f>'IdxETF data'!AA196</f>
        <v>3310.3029790000001</v>
      </c>
      <c r="H186" s="377">
        <f t="shared" si="13"/>
        <v>215.65534598053156</v>
      </c>
      <c r="I186" s="375">
        <f>'IdxETF data'!AE196</f>
        <v>11401.660156</v>
      </c>
      <c r="J186" s="379">
        <f t="shared" si="14"/>
        <v>166.7982326721536</v>
      </c>
      <c r="K186" s="381">
        <f>'IdxETF data'!AG196</f>
        <v>24823.289063</v>
      </c>
      <c r="L186" s="382">
        <f t="shared" si="15"/>
        <v>159.81680360019297</v>
      </c>
      <c r="M186" s="383">
        <f>'IdxETF data'!AO196</f>
        <v>18797.939452999999</v>
      </c>
      <c r="N186" s="383">
        <f t="shared" si="16"/>
        <v>96.20383222031009</v>
      </c>
      <c r="O186" s="385">
        <f>'IdxETF data'!AY196</f>
        <v>3402.860107</v>
      </c>
      <c r="P186" s="386">
        <f t="shared" si="17"/>
        <v>152.57546419073458</v>
      </c>
    </row>
    <row r="187" spans="3:16">
      <c r="C187" s="369">
        <v>182</v>
      </c>
      <c r="D187" s="370">
        <v>42064</v>
      </c>
      <c r="E187" s="378">
        <f>'IdxETF data'!C197</f>
        <v>2067.89</v>
      </c>
      <c r="F187" s="378">
        <f t="shared" si="12"/>
        <v>148.29324613111885</v>
      </c>
      <c r="G187" s="376">
        <f>'IdxETF data'!AA197</f>
        <v>3747.8989259999998</v>
      </c>
      <c r="H187" s="377">
        <f t="shared" si="13"/>
        <v>244.1632819454961</v>
      </c>
      <c r="I187" s="375">
        <f>'IdxETF data'!AE197</f>
        <v>11966.169921999999</v>
      </c>
      <c r="J187" s="379">
        <f t="shared" si="14"/>
        <v>175.05661171578967</v>
      </c>
      <c r="K187" s="381">
        <f>'IdxETF data'!AG197</f>
        <v>24900.890625</v>
      </c>
      <c r="L187" s="382">
        <f t="shared" si="15"/>
        <v>160.31641642594491</v>
      </c>
      <c r="M187" s="383">
        <f>'IdxETF data'!AO197</f>
        <v>19206.990234000001</v>
      </c>
      <c r="N187" s="383">
        <f t="shared" si="16"/>
        <v>98.29726659929095</v>
      </c>
      <c r="O187" s="385">
        <f>'IdxETF data'!AY197</f>
        <v>3447.01001</v>
      </c>
      <c r="P187" s="386">
        <f t="shared" si="17"/>
        <v>154.55503188743302</v>
      </c>
    </row>
    <row r="188" spans="3:16">
      <c r="C188" s="369">
        <v>183</v>
      </c>
      <c r="D188" s="370">
        <v>42095</v>
      </c>
      <c r="E188" s="378">
        <f>'IdxETF data'!C198</f>
        <v>2085.5100000000002</v>
      </c>
      <c r="F188" s="378">
        <f t="shared" si="12"/>
        <v>149.55681769287037</v>
      </c>
      <c r="G188" s="376">
        <f>'IdxETF data'!AA198</f>
        <v>4441.6547849999997</v>
      </c>
      <c r="H188" s="377">
        <f t="shared" si="13"/>
        <v>289.3591932405588</v>
      </c>
      <c r="I188" s="375">
        <f>'IdxETF data'!AE198</f>
        <v>11454.379883</v>
      </c>
      <c r="J188" s="379">
        <f t="shared" si="14"/>
        <v>167.56948503104198</v>
      </c>
      <c r="K188" s="381">
        <f>'IdxETF data'!AG198</f>
        <v>28133</v>
      </c>
      <c r="L188" s="382">
        <f t="shared" si="15"/>
        <v>181.12531841664227</v>
      </c>
      <c r="M188" s="383">
        <f>'IdxETF data'!AO198</f>
        <v>19520.009765999999</v>
      </c>
      <c r="N188" s="383">
        <f t="shared" si="16"/>
        <v>99.899233592189319</v>
      </c>
      <c r="O188" s="385">
        <f>'IdxETF data'!AY198</f>
        <v>3487.389893</v>
      </c>
      <c r="P188" s="386">
        <f t="shared" si="17"/>
        <v>156.36556161800254</v>
      </c>
    </row>
    <row r="189" spans="3:16">
      <c r="C189" s="369">
        <v>184</v>
      </c>
      <c r="D189" s="370">
        <v>42125</v>
      </c>
      <c r="E189" s="378">
        <f>'IdxETF data'!C199</f>
        <v>2107.39</v>
      </c>
      <c r="F189" s="378">
        <f t="shared" si="12"/>
        <v>151.12588385468209</v>
      </c>
      <c r="G189" s="376">
        <f>'IdxETF data'!AA199</f>
        <v>4611.7441410000001</v>
      </c>
      <c r="H189" s="377">
        <f t="shared" si="13"/>
        <v>300.43995507670547</v>
      </c>
      <c r="I189" s="375">
        <f>'IdxETF data'!AE199</f>
        <v>11413.820313</v>
      </c>
      <c r="J189" s="379">
        <f t="shared" si="14"/>
        <v>166.97612717776633</v>
      </c>
      <c r="K189" s="381">
        <f>'IdxETF data'!AG199</f>
        <v>27424.189452999999</v>
      </c>
      <c r="L189" s="382">
        <f t="shared" si="15"/>
        <v>176.56186851714884</v>
      </c>
      <c r="M189" s="383">
        <f>'IdxETF data'!AO199</f>
        <v>20563.150390999999</v>
      </c>
      <c r="N189" s="383">
        <f t="shared" si="16"/>
        <v>105.23780412650783</v>
      </c>
      <c r="O189" s="385">
        <f>'IdxETF data'!AY199</f>
        <v>3392.110107</v>
      </c>
      <c r="P189" s="386">
        <f t="shared" si="17"/>
        <v>152.09346193719603</v>
      </c>
    </row>
    <row r="190" spans="3:16">
      <c r="C190" s="369">
        <v>185</v>
      </c>
      <c r="D190" s="370">
        <v>42156</v>
      </c>
      <c r="E190" s="378">
        <f>'IdxETF data'!C200</f>
        <v>2063.11</v>
      </c>
      <c r="F190" s="378">
        <f t="shared" si="12"/>
        <v>147.95046111039397</v>
      </c>
      <c r="G190" s="376">
        <f>'IdxETF data'!AA200</f>
        <v>4277.2221680000002</v>
      </c>
      <c r="H190" s="377">
        <f t="shared" si="13"/>
        <v>278.64694933582371</v>
      </c>
      <c r="I190" s="375">
        <f>'IdxETF data'!AE200</f>
        <v>10944.969727</v>
      </c>
      <c r="J190" s="379">
        <f t="shared" si="14"/>
        <v>160.11717435316825</v>
      </c>
      <c r="K190" s="381">
        <f>'IdxETF data'!AG200</f>
        <v>26250.029297000001</v>
      </c>
      <c r="L190" s="382">
        <f t="shared" si="15"/>
        <v>169.00241406409958</v>
      </c>
      <c r="M190" s="383">
        <f>'IdxETF data'!AO200</f>
        <v>20235.730468999998</v>
      </c>
      <c r="N190" s="383">
        <f t="shared" si="16"/>
        <v>103.56213901861496</v>
      </c>
      <c r="O190" s="385">
        <f>'IdxETF data'!AY200</f>
        <v>3317.330078</v>
      </c>
      <c r="P190" s="386">
        <f t="shared" si="17"/>
        <v>148.74051844904002</v>
      </c>
    </row>
    <row r="191" spans="3:16">
      <c r="C191" s="369">
        <v>186</v>
      </c>
      <c r="D191" s="370">
        <v>42186</v>
      </c>
      <c r="E191" s="378">
        <f>'IdxETF data'!C201</f>
        <v>2103.84</v>
      </c>
      <c r="F191" s="378">
        <f t="shared" si="12"/>
        <v>150.87130502129858</v>
      </c>
      <c r="G191" s="376">
        <f>'IdxETF data'!AA201</f>
        <v>3663.7260740000002</v>
      </c>
      <c r="H191" s="377">
        <f t="shared" si="13"/>
        <v>238.67969762243462</v>
      </c>
      <c r="I191" s="375">
        <f>'IdxETF data'!AE201</f>
        <v>11308.990234000001</v>
      </c>
      <c r="J191" s="379">
        <f t="shared" si="14"/>
        <v>165.44253718570886</v>
      </c>
      <c r="K191" s="381">
        <f>'IdxETF data'!AG201</f>
        <v>24636.279297000001</v>
      </c>
      <c r="L191" s="382">
        <f t="shared" si="15"/>
        <v>158.61280106175869</v>
      </c>
      <c r="M191" s="383">
        <f>'IdxETF data'!AO201</f>
        <v>20585.240234000001</v>
      </c>
      <c r="N191" s="383">
        <f t="shared" si="16"/>
        <v>105.35085521676476</v>
      </c>
      <c r="O191" s="385">
        <f>'IdxETF data'!AY201</f>
        <v>3202.5</v>
      </c>
      <c r="P191" s="386">
        <f t="shared" si="17"/>
        <v>143.59183413555107</v>
      </c>
    </row>
    <row r="192" spans="3:16">
      <c r="C192" s="369">
        <v>187</v>
      </c>
      <c r="D192" s="370">
        <v>42217</v>
      </c>
      <c r="E192" s="378">
        <f>'IdxETF data'!C202</f>
        <v>1972.18</v>
      </c>
      <c r="F192" s="378">
        <f t="shared" si="12"/>
        <v>141.42965735840397</v>
      </c>
      <c r="G192" s="376">
        <f>'IdxETF data'!AA202</f>
        <v>3205.9860840000001</v>
      </c>
      <c r="H192" s="377">
        <f t="shared" si="13"/>
        <v>208.85944354333662</v>
      </c>
      <c r="I192" s="375">
        <f>'IdxETF data'!AE202</f>
        <v>10259.459961</v>
      </c>
      <c r="J192" s="379">
        <f t="shared" si="14"/>
        <v>150.08865079748847</v>
      </c>
      <c r="K192" s="381">
        <f>'IdxETF data'!AG202</f>
        <v>21670.580077999999</v>
      </c>
      <c r="L192" s="382">
        <f t="shared" si="15"/>
        <v>139.51909561373103</v>
      </c>
      <c r="M192" s="383">
        <f>'IdxETF data'!AO202</f>
        <v>18890.480468999998</v>
      </c>
      <c r="N192" s="383">
        <f t="shared" si="16"/>
        <v>96.677437340648964</v>
      </c>
      <c r="O192" s="385">
        <f>'IdxETF data'!AY202</f>
        <v>2921.4399410000001</v>
      </c>
      <c r="P192" s="386">
        <f t="shared" si="17"/>
        <v>130.98982652460455</v>
      </c>
    </row>
    <row r="193" spans="3:16">
      <c r="C193" s="369">
        <v>188</v>
      </c>
      <c r="D193" s="370">
        <v>42248</v>
      </c>
      <c r="E193" s="378">
        <f>'IdxETF data'!C203</f>
        <v>1920.03</v>
      </c>
      <c r="F193" s="378">
        <f t="shared" si="12"/>
        <v>137.68985843982617</v>
      </c>
      <c r="G193" s="376">
        <f>'IdxETF data'!AA203</f>
        <v>3052.7810060000002</v>
      </c>
      <c r="H193" s="377">
        <f t="shared" si="13"/>
        <v>198.87863685837115</v>
      </c>
      <c r="I193" s="375">
        <f>'IdxETF data'!AE203</f>
        <v>9660.4404300000006</v>
      </c>
      <c r="J193" s="379">
        <f t="shared" si="14"/>
        <v>141.32541827346671</v>
      </c>
      <c r="K193" s="381">
        <f>'IdxETF data'!AG203</f>
        <v>20846.300781000002</v>
      </c>
      <c r="L193" s="382">
        <f t="shared" si="15"/>
        <v>134.21223711540625</v>
      </c>
      <c r="M193" s="383">
        <f>'IdxETF data'!AO203</f>
        <v>17388.150390999999</v>
      </c>
      <c r="N193" s="383">
        <f t="shared" si="16"/>
        <v>88.988833431438508</v>
      </c>
      <c r="O193" s="385">
        <f>'IdxETF data'!AY203</f>
        <v>2790.889893</v>
      </c>
      <c r="P193" s="386">
        <f t="shared" si="17"/>
        <v>125.13629933059856</v>
      </c>
    </row>
    <row r="194" spans="3:16">
      <c r="C194" s="369">
        <v>189</v>
      </c>
      <c r="D194" s="370">
        <v>42278</v>
      </c>
      <c r="E194" s="378">
        <f>'IdxETF data'!C204</f>
        <v>2079.36</v>
      </c>
      <c r="F194" s="378">
        <f t="shared" si="12"/>
        <v>149.11578675616369</v>
      </c>
      <c r="G194" s="376">
        <f>'IdxETF data'!AA204</f>
        <v>3382.5610350000002</v>
      </c>
      <c r="H194" s="377">
        <f t="shared" si="13"/>
        <v>220.3627205518066</v>
      </c>
      <c r="I194" s="375">
        <f>'IdxETF data'!AE204</f>
        <v>10850.139648</v>
      </c>
      <c r="J194" s="379">
        <f t="shared" si="14"/>
        <v>158.72987729599041</v>
      </c>
      <c r="K194" s="381">
        <f>'IdxETF data'!AG204</f>
        <v>22640.039063</v>
      </c>
      <c r="L194" s="382">
        <f t="shared" si="15"/>
        <v>145.76064707820336</v>
      </c>
      <c r="M194" s="383">
        <f>'IdxETF data'!AO204</f>
        <v>19083.099609000001</v>
      </c>
      <c r="N194" s="383">
        <f t="shared" si="16"/>
        <v>97.663220887473997</v>
      </c>
      <c r="O194" s="385">
        <f>'IdxETF data'!AY204</f>
        <v>2998.3500979999999</v>
      </c>
      <c r="P194" s="386">
        <f t="shared" si="17"/>
        <v>134.43827945427924</v>
      </c>
    </row>
    <row r="195" spans="3:16">
      <c r="C195" s="369">
        <v>190</v>
      </c>
      <c r="D195" s="370">
        <v>42309</v>
      </c>
      <c r="E195" s="378">
        <f>'IdxETF data'!C205</f>
        <v>2080.41</v>
      </c>
      <c r="F195" s="378">
        <f t="shared" si="12"/>
        <v>149.19108472096724</v>
      </c>
      <c r="G195" s="376">
        <f>'IdxETF data'!AA205</f>
        <v>3445.405029</v>
      </c>
      <c r="H195" s="377">
        <f t="shared" si="13"/>
        <v>224.45679996231496</v>
      </c>
      <c r="I195" s="375">
        <f>'IdxETF data'!AE205</f>
        <v>11382.230469</v>
      </c>
      <c r="J195" s="379">
        <f t="shared" si="14"/>
        <v>166.51399007865132</v>
      </c>
      <c r="K195" s="381">
        <f>'IdxETF data'!AG205</f>
        <v>21996.419922000001</v>
      </c>
      <c r="L195" s="382">
        <f t="shared" si="15"/>
        <v>141.61691118609548</v>
      </c>
      <c r="M195" s="383">
        <f>'IdxETF data'!AO205</f>
        <v>19747.470702999999</v>
      </c>
      <c r="N195" s="383">
        <f t="shared" si="16"/>
        <v>101.06333000150774</v>
      </c>
      <c r="O195" s="385">
        <f>'IdxETF data'!AY205</f>
        <v>2855.9399410000001</v>
      </c>
      <c r="P195" s="386">
        <f t="shared" si="17"/>
        <v>128.05297558443948</v>
      </c>
    </row>
    <row r="196" spans="3:16">
      <c r="C196" s="369">
        <v>191</v>
      </c>
      <c r="D196" s="370">
        <v>42339</v>
      </c>
      <c r="E196" s="378">
        <f>'IdxETF data'!C206</f>
        <v>2043.94</v>
      </c>
      <c r="F196" s="378">
        <f t="shared" si="12"/>
        <v>146.57573541012292</v>
      </c>
      <c r="G196" s="376">
        <f>'IdxETF data'!AA206</f>
        <v>3539.181885</v>
      </c>
      <c r="H196" s="377">
        <f t="shared" si="13"/>
        <v>230.56605354240745</v>
      </c>
      <c r="I196" s="375">
        <f>'IdxETF data'!AE206</f>
        <v>10743.009765999999</v>
      </c>
      <c r="J196" s="379">
        <f t="shared" si="14"/>
        <v>157.16264281088141</v>
      </c>
      <c r="K196" s="381">
        <f>'IdxETF data'!AG206</f>
        <v>21914.400390999999</v>
      </c>
      <c r="L196" s="382">
        <f t="shared" si="15"/>
        <v>141.08885468061229</v>
      </c>
      <c r="M196" s="383">
        <f>'IdxETF data'!AO206</f>
        <v>19033.710938</v>
      </c>
      <c r="N196" s="383">
        <f t="shared" si="16"/>
        <v>97.410460236214973</v>
      </c>
      <c r="O196" s="385">
        <f>'IdxETF data'!AY206</f>
        <v>2882.7299800000001</v>
      </c>
      <c r="P196" s="386">
        <f t="shared" si="17"/>
        <v>129.2541717863358</v>
      </c>
    </row>
    <row r="197" spans="3:16">
      <c r="C197" s="369">
        <v>192</v>
      </c>
      <c r="D197" s="370">
        <v>42370</v>
      </c>
      <c r="E197" s="378">
        <f>'IdxETF data'!C207</f>
        <v>1940.24</v>
      </c>
      <c r="F197" s="378">
        <f t="shared" si="12"/>
        <v>139.13916498142649</v>
      </c>
      <c r="G197" s="376">
        <f>'IdxETF data'!AA207</f>
        <v>2737.6000979999999</v>
      </c>
      <c r="H197" s="377">
        <f t="shared" si="13"/>
        <v>178.34563785725518</v>
      </c>
      <c r="I197" s="375">
        <f>'IdxETF data'!AE207</f>
        <v>9798.1103519999997</v>
      </c>
      <c r="J197" s="379">
        <f t="shared" si="14"/>
        <v>143.33943196686988</v>
      </c>
      <c r="K197" s="381">
        <f>'IdxETF data'!AG207</f>
        <v>19683.109375</v>
      </c>
      <c r="L197" s="382">
        <f t="shared" si="15"/>
        <v>126.72340144941782</v>
      </c>
      <c r="M197" s="383">
        <f>'IdxETF data'!AO207</f>
        <v>17518.300781000002</v>
      </c>
      <c r="N197" s="383">
        <f t="shared" si="16"/>
        <v>89.654915281221776</v>
      </c>
      <c r="O197" s="385">
        <f>'IdxETF data'!AY207</f>
        <v>2629.110107</v>
      </c>
      <c r="P197" s="386">
        <f t="shared" si="17"/>
        <v>117.88251129069319</v>
      </c>
    </row>
    <row r="198" spans="3:16">
      <c r="C198" s="369">
        <v>193</v>
      </c>
      <c r="D198" s="370">
        <v>42401</v>
      </c>
      <c r="E198" s="378">
        <f>'IdxETF data'!C208</f>
        <v>1932.23</v>
      </c>
      <c r="F198" s="378">
        <f t="shared" si="12"/>
        <v>138.56474907849633</v>
      </c>
      <c r="G198" s="376">
        <f>'IdxETF data'!AA208</f>
        <v>2687.9790039999998</v>
      </c>
      <c r="H198" s="377">
        <f t="shared" si="13"/>
        <v>175.11298686959995</v>
      </c>
      <c r="I198" s="375">
        <f>'IdxETF data'!AE208</f>
        <v>9495.4003909999992</v>
      </c>
      <c r="J198" s="379">
        <f t="shared" si="14"/>
        <v>138.91099910567061</v>
      </c>
      <c r="K198" s="381">
        <f>'IdxETF data'!AG208</f>
        <v>19111.929688</v>
      </c>
      <c r="L198" s="382">
        <f t="shared" si="15"/>
        <v>123.04604380249098</v>
      </c>
      <c r="M198" s="383">
        <f>'IdxETF data'!AO208</f>
        <v>16026.759765999999</v>
      </c>
      <c r="N198" s="383">
        <f t="shared" si="16"/>
        <v>82.021527488078789</v>
      </c>
      <c r="O198" s="385">
        <f>'IdxETF data'!AY208</f>
        <v>2666.51001</v>
      </c>
      <c r="P198" s="386">
        <f t="shared" si="17"/>
        <v>119.55942640958833</v>
      </c>
    </row>
    <row r="199" spans="3:16">
      <c r="C199" s="369">
        <v>194</v>
      </c>
      <c r="D199" s="370">
        <v>42430</v>
      </c>
      <c r="E199" s="378">
        <f>'IdxETF data'!C209</f>
        <v>2059.7399999999998</v>
      </c>
      <c r="F199" s="378">
        <f t="shared" ref="F199:F262" si="18">(E199/$E$5)*100</f>
        <v>147.7087904995482</v>
      </c>
      <c r="G199" s="376">
        <f>'IdxETF data'!AA209</f>
        <v>3003.915039</v>
      </c>
      <c r="H199" s="377">
        <f t="shared" ref="H199:H262" si="19">(G199/$G$5)*100</f>
        <v>195.69517990989519</v>
      </c>
      <c r="I199" s="375">
        <f>'IdxETF data'!AE209</f>
        <v>9965.5097659999992</v>
      </c>
      <c r="J199" s="379">
        <f t="shared" ref="J199:J262" si="20">(I199/$I$5)*100</f>
        <v>145.7883671239891</v>
      </c>
      <c r="K199" s="381">
        <f>'IdxETF data'!AG209</f>
        <v>20776.699218999998</v>
      </c>
      <c r="L199" s="382">
        <f t="shared" ref="L199:L262" si="21">(K199/$K$5)*100</f>
        <v>133.76412972978983</v>
      </c>
      <c r="M199" s="383">
        <f>'IdxETF data'!AO209</f>
        <v>16758.669922000001</v>
      </c>
      <c r="N199" s="383">
        <f t="shared" ref="N199:N262" si="22">(M199/$M$5)*100</f>
        <v>85.767287071155209</v>
      </c>
      <c r="O199" s="385">
        <f>'IdxETF data'!AY209</f>
        <v>2840.8999020000001</v>
      </c>
      <c r="P199" s="386">
        <f t="shared" ref="P199:P262" si="23">(O199/$O$5)*100</f>
        <v>127.37861905501553</v>
      </c>
    </row>
    <row r="200" spans="3:16">
      <c r="C200" s="369">
        <v>195</v>
      </c>
      <c r="D200" s="370">
        <v>42461</v>
      </c>
      <c r="E200" s="378">
        <f>'IdxETF data'!C210</f>
        <v>2065.3000000000002</v>
      </c>
      <c r="F200" s="378">
        <f t="shared" si="18"/>
        <v>148.10751115127005</v>
      </c>
      <c r="G200" s="376">
        <f>'IdxETF data'!AA210</f>
        <v>2938.3239749999998</v>
      </c>
      <c r="H200" s="377">
        <f t="shared" si="19"/>
        <v>191.42213792857652</v>
      </c>
      <c r="I200" s="375">
        <f>'IdxETF data'!AE210</f>
        <v>10038.969727</v>
      </c>
      <c r="J200" s="379">
        <f t="shared" si="20"/>
        <v>146.86303445307254</v>
      </c>
      <c r="K200" s="381">
        <f>'IdxETF data'!AG210</f>
        <v>21067.050781000002</v>
      </c>
      <c r="L200" s="382">
        <f t="shared" si="21"/>
        <v>135.63346535414632</v>
      </c>
      <c r="M200" s="383">
        <f>'IdxETF data'!AO210</f>
        <v>16666.050781000002</v>
      </c>
      <c r="N200" s="383">
        <f t="shared" si="22"/>
        <v>85.293282123781509</v>
      </c>
      <c r="O200" s="385">
        <f>'IdxETF data'!AY210</f>
        <v>2838.5200199999999</v>
      </c>
      <c r="P200" s="386">
        <f t="shared" si="23"/>
        <v>127.27191128876846</v>
      </c>
    </row>
    <row r="201" spans="3:16">
      <c r="C201" s="369">
        <v>196</v>
      </c>
      <c r="D201" s="370">
        <v>42491</v>
      </c>
      <c r="E201" s="378">
        <f>'IdxETF data'!C211</f>
        <v>2096.9499999999998</v>
      </c>
      <c r="F201" s="378">
        <f t="shared" si="18"/>
        <v>150.3772069474922</v>
      </c>
      <c r="G201" s="376">
        <f>'IdxETF data'!AA211</f>
        <v>2916.6159670000002</v>
      </c>
      <c r="H201" s="377">
        <f t="shared" si="19"/>
        <v>190.00793264117942</v>
      </c>
      <c r="I201" s="375">
        <f>'IdxETF data'!AE211</f>
        <v>10262.740234000001</v>
      </c>
      <c r="J201" s="379">
        <f t="shared" si="20"/>
        <v>150.13663887392613</v>
      </c>
      <c r="K201" s="381">
        <f>'IdxETF data'!AG211</f>
        <v>20815.089843999998</v>
      </c>
      <c r="L201" s="382">
        <f t="shared" si="21"/>
        <v>134.0112954845028</v>
      </c>
      <c r="M201" s="383">
        <f>'IdxETF data'!AO211</f>
        <v>17234.980468999998</v>
      </c>
      <c r="N201" s="383">
        <f t="shared" si="22"/>
        <v>88.204942542007302</v>
      </c>
      <c r="O201" s="385">
        <f>'IdxETF data'!AY211</f>
        <v>2791.0600589999999</v>
      </c>
      <c r="P201" s="386">
        <f t="shared" si="23"/>
        <v>125.14392913482884</v>
      </c>
    </row>
    <row r="202" spans="3:16">
      <c r="C202" s="369">
        <v>197</v>
      </c>
      <c r="D202" s="370">
        <v>42522</v>
      </c>
      <c r="E202" s="378">
        <f>'IdxETF data'!C212</f>
        <v>2098.86</v>
      </c>
      <c r="F202" s="378">
        <f t="shared" si="18"/>
        <v>150.51417753108731</v>
      </c>
      <c r="G202" s="376">
        <f>'IdxETF data'!AA212</f>
        <v>2929.6059570000002</v>
      </c>
      <c r="H202" s="377">
        <f t="shared" si="19"/>
        <v>190.85418774396157</v>
      </c>
      <c r="I202" s="375">
        <f>'IdxETF data'!AE212</f>
        <v>9680.0898440000001</v>
      </c>
      <c r="J202" s="379">
        <f t="shared" si="20"/>
        <v>141.61287531773922</v>
      </c>
      <c r="K202" s="381">
        <f>'IdxETF data'!AG212</f>
        <v>20794.369140999999</v>
      </c>
      <c r="L202" s="382">
        <f t="shared" si="21"/>
        <v>133.87789186851117</v>
      </c>
      <c r="M202" s="383">
        <f>'IdxETF data'!AO212</f>
        <v>15575.919921999999</v>
      </c>
      <c r="N202" s="383">
        <f t="shared" si="22"/>
        <v>79.71422562561402</v>
      </c>
      <c r="O202" s="385">
        <f>'IdxETF data'!AY212</f>
        <v>2840.929932</v>
      </c>
      <c r="P202" s="386">
        <f t="shared" si="23"/>
        <v>127.37996552270612</v>
      </c>
    </row>
    <row r="203" spans="3:16">
      <c r="C203" s="369">
        <v>198</v>
      </c>
      <c r="D203" s="370">
        <v>42552</v>
      </c>
      <c r="E203" s="378">
        <f>'IdxETF data'!C213</f>
        <v>2173.6</v>
      </c>
      <c r="F203" s="378">
        <f t="shared" si="18"/>
        <v>155.87395837815353</v>
      </c>
      <c r="G203" s="376">
        <f>'IdxETF data'!AA213</f>
        <v>2979.3391109999998</v>
      </c>
      <c r="H203" s="377">
        <f t="shared" si="19"/>
        <v>194.09413907186476</v>
      </c>
      <c r="I203" s="375">
        <f>'IdxETF data'!AE213</f>
        <v>10337.5</v>
      </c>
      <c r="J203" s="379">
        <f t="shared" si="20"/>
        <v>151.23032143183167</v>
      </c>
      <c r="K203" s="381">
        <f>'IdxETF data'!AG213</f>
        <v>21891.369140999999</v>
      </c>
      <c r="L203" s="382">
        <f t="shared" si="21"/>
        <v>140.94057534709708</v>
      </c>
      <c r="M203" s="383">
        <f>'IdxETF data'!AO213</f>
        <v>16569.269531000002</v>
      </c>
      <c r="N203" s="383">
        <f t="shared" si="22"/>
        <v>84.797976393046966</v>
      </c>
      <c r="O203" s="385">
        <f>'IdxETF data'!AY213</f>
        <v>2868.6899410000001</v>
      </c>
      <c r="P203" s="386">
        <f t="shared" si="23"/>
        <v>128.62465267584565</v>
      </c>
    </row>
    <row r="204" spans="3:16">
      <c r="C204" s="369">
        <v>199</v>
      </c>
      <c r="D204" s="370">
        <v>42583</v>
      </c>
      <c r="E204" s="378">
        <f>'IdxETF data'!C214</f>
        <v>2170.9499999999998</v>
      </c>
      <c r="F204" s="378">
        <f t="shared" si="18"/>
        <v>155.68392065745877</v>
      </c>
      <c r="G204" s="376">
        <f>'IdxETF data'!AA214</f>
        <v>3085.4909670000002</v>
      </c>
      <c r="H204" s="377">
        <f t="shared" si="19"/>
        <v>201.00958317996606</v>
      </c>
      <c r="I204" s="375">
        <f>'IdxETF data'!AE214</f>
        <v>10592.690430000001</v>
      </c>
      <c r="J204" s="379">
        <f t="shared" si="20"/>
        <v>154.96357712762151</v>
      </c>
      <c r="K204" s="381">
        <f>'IdxETF data'!AG214</f>
        <v>22976.880859000001</v>
      </c>
      <c r="L204" s="382">
        <f t="shared" si="21"/>
        <v>147.92929519808155</v>
      </c>
      <c r="M204" s="383">
        <f>'IdxETF data'!AO214</f>
        <v>16887.400390999999</v>
      </c>
      <c r="N204" s="383">
        <f t="shared" si="22"/>
        <v>86.426102069058672</v>
      </c>
      <c r="O204" s="385">
        <f>'IdxETF data'!AY214</f>
        <v>2820.5900879999999</v>
      </c>
      <c r="P204" s="386">
        <f t="shared" si="23"/>
        <v>126.46797941622962</v>
      </c>
    </row>
    <row r="205" spans="3:16">
      <c r="C205" s="369">
        <v>200</v>
      </c>
      <c r="D205" s="370">
        <v>42614</v>
      </c>
      <c r="E205" s="378">
        <f>'IdxETF data'!C215</f>
        <v>2168.27</v>
      </c>
      <c r="F205" s="378">
        <f t="shared" si="18"/>
        <v>155.49173156634109</v>
      </c>
      <c r="G205" s="376">
        <f>'IdxETF data'!AA215</f>
        <v>3004.7028810000002</v>
      </c>
      <c r="H205" s="377">
        <f t="shared" si="19"/>
        <v>195.74650522367034</v>
      </c>
      <c r="I205" s="375">
        <f>'IdxETF data'!AE215</f>
        <v>10511.019531</v>
      </c>
      <c r="J205" s="379">
        <f t="shared" si="20"/>
        <v>153.7687895767246</v>
      </c>
      <c r="K205" s="381">
        <f>'IdxETF data'!AG215</f>
        <v>23297.150390999999</v>
      </c>
      <c r="L205" s="382">
        <f t="shared" si="21"/>
        <v>149.99124809903947</v>
      </c>
      <c r="M205" s="383">
        <f>'IdxETF data'!AO215</f>
        <v>16449.839843999998</v>
      </c>
      <c r="N205" s="383">
        <f t="shared" si="22"/>
        <v>84.186760807477086</v>
      </c>
      <c r="O205" s="385">
        <f>'IdxETF data'!AY215</f>
        <v>2869.469971</v>
      </c>
      <c r="P205" s="386">
        <f t="shared" si="23"/>
        <v>128.65962720773661</v>
      </c>
    </row>
    <row r="206" spans="3:16">
      <c r="C206" s="369">
        <v>201</v>
      </c>
      <c r="D206" s="370">
        <v>42644</v>
      </c>
      <c r="E206" s="378">
        <f>'IdxETF data'!C216</f>
        <v>2126.15</v>
      </c>
      <c r="F206" s="378">
        <f t="shared" si="18"/>
        <v>152.47120749250607</v>
      </c>
      <c r="G206" s="376">
        <f>'IdxETF data'!AA216</f>
        <v>3100.491943</v>
      </c>
      <c r="H206" s="377">
        <f t="shared" si="19"/>
        <v>201.98684740316503</v>
      </c>
      <c r="I206" s="375">
        <f>'IdxETF data'!AE216</f>
        <v>10665.009765999999</v>
      </c>
      <c r="J206" s="379">
        <f t="shared" si="20"/>
        <v>156.02155791882018</v>
      </c>
      <c r="K206" s="381">
        <f>'IdxETF data'!AG216</f>
        <v>22934.539063</v>
      </c>
      <c r="L206" s="382">
        <f t="shared" si="21"/>
        <v>147.6566910931929</v>
      </c>
      <c r="M206" s="383">
        <f>'IdxETF data'!AO216</f>
        <v>17425.019531000002</v>
      </c>
      <c r="N206" s="383">
        <f t="shared" si="22"/>
        <v>89.177521801647146</v>
      </c>
      <c r="O206" s="385">
        <f>'IdxETF data'!AY216</f>
        <v>2813.8701169999999</v>
      </c>
      <c r="P206" s="386">
        <f t="shared" si="23"/>
        <v>126.1666732612795</v>
      </c>
    </row>
    <row r="207" spans="3:16">
      <c r="C207" s="369">
        <v>202</v>
      </c>
      <c r="D207" s="370">
        <v>42675</v>
      </c>
      <c r="E207" s="378">
        <f>'IdxETF data'!C217</f>
        <v>2198.81</v>
      </c>
      <c r="F207" s="378">
        <f t="shared" si="18"/>
        <v>157.68182665691376</v>
      </c>
      <c r="G207" s="376">
        <f>'IdxETF data'!AA217</f>
        <v>3250.0339359999998</v>
      </c>
      <c r="H207" s="377">
        <f t="shared" si="19"/>
        <v>211.72901615436959</v>
      </c>
      <c r="I207" s="375">
        <f>'IdxETF data'!AE217</f>
        <v>10640.299805000001</v>
      </c>
      <c r="J207" s="379">
        <f t="shared" si="20"/>
        <v>155.66006864727507</v>
      </c>
      <c r="K207" s="381">
        <f>'IdxETF data'!AG217</f>
        <v>22789.769531000002</v>
      </c>
      <c r="L207" s="382">
        <f t="shared" si="21"/>
        <v>146.72463878520841</v>
      </c>
      <c r="M207" s="383">
        <f>'IdxETF data'!AO217</f>
        <v>18308.480468999998</v>
      </c>
      <c r="N207" s="383">
        <f t="shared" si="22"/>
        <v>93.698885862056727</v>
      </c>
      <c r="O207" s="385">
        <f>'IdxETF data'!AY217</f>
        <v>2905.169922</v>
      </c>
      <c r="P207" s="386">
        <f t="shared" si="23"/>
        <v>130.26032086664037</v>
      </c>
    </row>
    <row r="208" spans="3:16">
      <c r="C208" s="369">
        <v>203</v>
      </c>
      <c r="D208" s="370">
        <v>42705</v>
      </c>
      <c r="E208" s="378">
        <f>'IdxETF data'!C218</f>
        <v>2238.83</v>
      </c>
      <c r="F208" s="378">
        <f t="shared" si="18"/>
        <v>160.55175480114167</v>
      </c>
      <c r="G208" s="376">
        <f>'IdxETF data'!AA218</f>
        <v>3103.6369629999999</v>
      </c>
      <c r="H208" s="377">
        <f t="shared" si="19"/>
        <v>202.19173510695475</v>
      </c>
      <c r="I208" s="375">
        <f>'IdxETF data'!AE218</f>
        <v>11481.059569999999</v>
      </c>
      <c r="J208" s="379">
        <f t="shared" si="20"/>
        <v>167.959790002332</v>
      </c>
      <c r="K208" s="381">
        <f>'IdxETF data'!AG218</f>
        <v>22000.560547000001</v>
      </c>
      <c r="L208" s="382">
        <f t="shared" si="21"/>
        <v>141.64356927522812</v>
      </c>
      <c r="M208" s="383">
        <f>'IdxETF data'!AO218</f>
        <v>19114.369140999999</v>
      </c>
      <c r="N208" s="383">
        <f t="shared" si="22"/>
        <v>97.823251661998896</v>
      </c>
      <c r="O208" s="385">
        <f>'IdxETF data'!AY218</f>
        <v>2880.76001</v>
      </c>
      <c r="P208" s="386">
        <f t="shared" si="23"/>
        <v>129.16584341615876</v>
      </c>
    </row>
    <row r="209" spans="3:16">
      <c r="C209" s="369">
        <v>204</v>
      </c>
      <c r="D209" s="370">
        <v>42736</v>
      </c>
      <c r="E209" s="378">
        <f>'IdxETF data'!C219</f>
        <v>2278.87</v>
      </c>
      <c r="F209" s="378">
        <f t="shared" si="18"/>
        <v>163.42311719231816</v>
      </c>
      <c r="G209" s="376">
        <f>'IdxETF data'!AA219</f>
        <v>3159.1660160000001</v>
      </c>
      <c r="H209" s="377">
        <f t="shared" si="19"/>
        <v>205.80927018234044</v>
      </c>
      <c r="I209" s="375">
        <f>'IdxETF data'!AE219</f>
        <v>11535.309569999999</v>
      </c>
      <c r="J209" s="379">
        <f t="shared" si="20"/>
        <v>168.75342917405405</v>
      </c>
      <c r="K209" s="381">
        <f>'IdxETF data'!AG219</f>
        <v>23360.779297000001</v>
      </c>
      <c r="L209" s="382">
        <f t="shared" si="21"/>
        <v>150.40090245014858</v>
      </c>
      <c r="M209" s="383">
        <f>'IdxETF data'!AO219</f>
        <v>19041.339843999998</v>
      </c>
      <c r="N209" s="383">
        <f t="shared" si="22"/>
        <v>97.449503344885642</v>
      </c>
      <c r="O209" s="385">
        <f>'IdxETF data'!AY219</f>
        <v>3046.8000489999999</v>
      </c>
      <c r="P209" s="386">
        <f t="shared" si="23"/>
        <v>136.61065020458918</v>
      </c>
    </row>
    <row r="210" spans="3:16">
      <c r="C210" s="369">
        <v>205</v>
      </c>
      <c r="D210" s="370">
        <v>42767</v>
      </c>
      <c r="E210" s="378">
        <f>'IdxETF data'!C220</f>
        <v>2363.64</v>
      </c>
      <c r="F210" s="378">
        <f t="shared" si="18"/>
        <v>169.50217288412716</v>
      </c>
      <c r="G210" s="376">
        <f>'IdxETF data'!AA220</f>
        <v>3241.7329100000002</v>
      </c>
      <c r="H210" s="377">
        <f t="shared" si="19"/>
        <v>211.18823162637327</v>
      </c>
      <c r="I210" s="375">
        <f>'IdxETF data'!AE220</f>
        <v>11834.410156</v>
      </c>
      <c r="J210" s="379">
        <f t="shared" si="20"/>
        <v>173.1290594290702</v>
      </c>
      <c r="K210" s="381">
        <f>'IdxETF data'!AG220</f>
        <v>23740.730468999998</v>
      </c>
      <c r="L210" s="382">
        <f t="shared" si="21"/>
        <v>152.84709649313285</v>
      </c>
      <c r="M210" s="383">
        <f>'IdxETF data'!AO220</f>
        <v>19118.990234000001</v>
      </c>
      <c r="N210" s="383">
        <f t="shared" si="22"/>
        <v>97.84690142727014</v>
      </c>
      <c r="O210" s="385">
        <f>'IdxETF data'!AY220</f>
        <v>3096.610107</v>
      </c>
      <c r="P210" s="386">
        <f t="shared" si="23"/>
        <v>138.84400464225294</v>
      </c>
    </row>
    <row r="211" spans="3:16">
      <c r="C211" s="369">
        <v>206</v>
      </c>
      <c r="D211" s="370">
        <v>42795</v>
      </c>
      <c r="E211" s="378">
        <f>'IdxETF data'!C221</f>
        <v>2362.7199999999998</v>
      </c>
      <c r="F211" s="378">
        <f t="shared" si="18"/>
        <v>169.43619752448976</v>
      </c>
      <c r="G211" s="376">
        <f>'IdxETF data'!AA221</f>
        <v>3222.5139159999999</v>
      </c>
      <c r="H211" s="377">
        <f t="shared" si="19"/>
        <v>209.93617741056249</v>
      </c>
      <c r="I211" s="375">
        <f>'IdxETF data'!AE221</f>
        <v>12312.870117</v>
      </c>
      <c r="J211" s="379">
        <f t="shared" si="20"/>
        <v>180.12859062077916</v>
      </c>
      <c r="K211" s="381">
        <f>'IdxETF data'!AG221</f>
        <v>24111.589843999998</v>
      </c>
      <c r="L211" s="382">
        <f t="shared" si="21"/>
        <v>155.23475591035361</v>
      </c>
      <c r="M211" s="383">
        <f>'IdxETF data'!AO221</f>
        <v>18909.259765999999</v>
      </c>
      <c r="N211" s="383">
        <f t="shared" si="22"/>
        <v>96.773545764783449</v>
      </c>
      <c r="O211" s="385">
        <f>'IdxETF data'!AY221</f>
        <v>3175.110107</v>
      </c>
      <c r="P211" s="386">
        <f t="shared" si="23"/>
        <v>142.36374202855762</v>
      </c>
    </row>
    <row r="212" spans="3:16">
      <c r="C212" s="369">
        <v>207</v>
      </c>
      <c r="D212" s="370">
        <v>42826</v>
      </c>
      <c r="E212" s="378">
        <f>'IdxETF data'!C222</f>
        <v>2384.1999999999998</v>
      </c>
      <c r="F212" s="378">
        <f t="shared" si="18"/>
        <v>170.97657874732869</v>
      </c>
      <c r="G212" s="376">
        <f>'IdxETF data'!AA222</f>
        <v>3154.6579590000001</v>
      </c>
      <c r="H212" s="377">
        <f t="shared" si="19"/>
        <v>205.51558510330014</v>
      </c>
      <c r="I212" s="375">
        <f>'IdxETF data'!AE222</f>
        <v>12438.009765999999</v>
      </c>
      <c r="J212" s="379">
        <f t="shared" si="20"/>
        <v>181.959295272981</v>
      </c>
      <c r="K212" s="381">
        <f>'IdxETF data'!AG222</f>
        <v>24615.130859000001</v>
      </c>
      <c r="L212" s="382">
        <f t="shared" si="21"/>
        <v>158.47664361083756</v>
      </c>
      <c r="M212" s="383">
        <f>'IdxETF data'!AO222</f>
        <v>19196.740234000001</v>
      </c>
      <c r="N212" s="383">
        <f t="shared" si="22"/>
        <v>98.244809292322628</v>
      </c>
      <c r="O212" s="385">
        <f>'IdxETF data'!AY222</f>
        <v>3175.4399410000001</v>
      </c>
      <c r="P212" s="386">
        <f t="shared" si="23"/>
        <v>142.37853093379425</v>
      </c>
    </row>
    <row r="213" spans="3:16">
      <c r="C213" s="369">
        <v>208</v>
      </c>
      <c r="D213" s="370">
        <v>42856</v>
      </c>
      <c r="E213" s="378">
        <f>'IdxETF data'!C223</f>
        <v>2411.8000000000002</v>
      </c>
      <c r="F213" s="378">
        <f t="shared" si="18"/>
        <v>172.95583953645141</v>
      </c>
      <c r="G213" s="376">
        <f>'IdxETF data'!AA223</f>
        <v>3117.1779790000001</v>
      </c>
      <c r="H213" s="377">
        <f t="shared" si="19"/>
        <v>203.07388774039441</v>
      </c>
      <c r="I213" s="375">
        <f>'IdxETF data'!AE223</f>
        <v>12615.059569999999</v>
      </c>
      <c r="J213" s="379">
        <f t="shared" si="20"/>
        <v>184.54940881768357</v>
      </c>
      <c r="K213" s="381">
        <f>'IdxETF data'!AG223</f>
        <v>25660.650390999999</v>
      </c>
      <c r="L213" s="382">
        <f t="shared" si="21"/>
        <v>165.20788656908297</v>
      </c>
      <c r="M213" s="383">
        <f>'IdxETF data'!AO223</f>
        <v>19650.570313</v>
      </c>
      <c r="N213" s="383">
        <f t="shared" si="22"/>
        <v>100.56741453774372</v>
      </c>
      <c r="O213" s="385">
        <f>'IdxETF data'!AY223</f>
        <v>3210.820068</v>
      </c>
      <c r="P213" s="386">
        <f t="shared" si="23"/>
        <v>143.96488451002492</v>
      </c>
    </row>
    <row r="214" spans="3:16">
      <c r="C214" s="369">
        <v>209</v>
      </c>
      <c r="D214" s="370">
        <v>42887</v>
      </c>
      <c r="E214" s="378">
        <f>'IdxETF data'!C224</f>
        <v>2423.41</v>
      </c>
      <c r="F214" s="378">
        <f t="shared" si="18"/>
        <v>173.78841989013668</v>
      </c>
      <c r="G214" s="376">
        <f>'IdxETF data'!AA224</f>
        <v>3192.4270019999999</v>
      </c>
      <c r="H214" s="377">
        <f t="shared" si="19"/>
        <v>207.97611396944612</v>
      </c>
      <c r="I214" s="375">
        <f>'IdxETF data'!AE224</f>
        <v>12325.120117</v>
      </c>
      <c r="J214" s="379">
        <f t="shared" si="20"/>
        <v>180.30779946600674</v>
      </c>
      <c r="K214" s="381">
        <f>'IdxETF data'!AG224</f>
        <v>25764.580077999999</v>
      </c>
      <c r="L214" s="382">
        <f t="shared" si="21"/>
        <v>165.87700460309344</v>
      </c>
      <c r="M214" s="383">
        <f>'IdxETF data'!AO224</f>
        <v>20033.429688</v>
      </c>
      <c r="N214" s="383">
        <f t="shared" si="22"/>
        <v>102.52680690458074</v>
      </c>
      <c r="O214" s="385">
        <f>'IdxETF data'!AY224</f>
        <v>3226.4799800000001</v>
      </c>
      <c r="P214" s="386">
        <f t="shared" si="23"/>
        <v>144.66703454483562</v>
      </c>
    </row>
    <row r="215" spans="3:16">
      <c r="C215" s="369">
        <v>210</v>
      </c>
      <c r="D215" s="370">
        <v>42917</v>
      </c>
      <c r="E215" s="378">
        <f>'IdxETF data'!C225</f>
        <v>2470.3000000000002</v>
      </c>
      <c r="F215" s="378">
        <f t="shared" si="18"/>
        <v>177.15101186122226</v>
      </c>
      <c r="G215" s="376">
        <f>'IdxETF data'!AA225</f>
        <v>3273.0280760000001</v>
      </c>
      <c r="H215" s="377">
        <f t="shared" si="19"/>
        <v>213.22700870933588</v>
      </c>
      <c r="I215" s="375">
        <f>'IdxETF data'!AE225</f>
        <v>12118.25</v>
      </c>
      <c r="J215" s="379">
        <f t="shared" si="20"/>
        <v>177.28143581052421</v>
      </c>
      <c r="K215" s="381">
        <f>'IdxETF data'!AG225</f>
        <v>27323.990234000001</v>
      </c>
      <c r="L215" s="382">
        <f t="shared" si="21"/>
        <v>175.91676790766979</v>
      </c>
      <c r="M215" s="383">
        <f>'IdxETF data'!AO225</f>
        <v>19925.179688</v>
      </c>
      <c r="N215" s="383">
        <f t="shared" si="22"/>
        <v>101.97280656513468</v>
      </c>
      <c r="O215" s="385">
        <f>'IdxETF data'!AY225</f>
        <v>3329.5200199999999</v>
      </c>
      <c r="P215" s="386">
        <f t="shared" si="23"/>
        <v>149.28708398527294</v>
      </c>
    </row>
    <row r="216" spans="3:16">
      <c r="C216" s="369">
        <v>211</v>
      </c>
      <c r="D216" s="370">
        <v>42948</v>
      </c>
      <c r="E216" s="378">
        <f>'IdxETF data'!C226</f>
        <v>2471.65</v>
      </c>
      <c r="F216" s="378">
        <f t="shared" si="18"/>
        <v>177.24782353025543</v>
      </c>
      <c r="G216" s="376">
        <f>'IdxETF data'!AA226</f>
        <v>3360.8100589999999</v>
      </c>
      <c r="H216" s="377">
        <f t="shared" si="19"/>
        <v>218.94571604060283</v>
      </c>
      <c r="I216" s="375">
        <f>'IdxETF data'!AE226</f>
        <v>12055.839844</v>
      </c>
      <c r="J216" s="379">
        <f t="shared" si="20"/>
        <v>176.36841932177057</v>
      </c>
      <c r="K216" s="381">
        <f>'IdxETF data'!AG226</f>
        <v>27970.300781000002</v>
      </c>
      <c r="L216" s="382">
        <f t="shared" si="21"/>
        <v>180.07783155610434</v>
      </c>
      <c r="M216" s="383">
        <f>'IdxETF data'!AO226</f>
        <v>19646.240234000001</v>
      </c>
      <c r="N216" s="383">
        <f t="shared" si="22"/>
        <v>100.54525411986077</v>
      </c>
      <c r="O216" s="385">
        <f>'IdxETF data'!AY226</f>
        <v>3277.26001</v>
      </c>
      <c r="P216" s="386">
        <f t="shared" si="23"/>
        <v>146.94388002341745</v>
      </c>
    </row>
    <row r="217" spans="3:16">
      <c r="C217" s="369">
        <v>212</v>
      </c>
      <c r="D217" s="370">
        <v>42979</v>
      </c>
      <c r="E217" s="378">
        <f>'IdxETF data'!C227</f>
        <v>2519.36</v>
      </c>
      <c r="F217" s="378">
        <f t="shared" si="18"/>
        <v>180.66921962623525</v>
      </c>
      <c r="G217" s="376">
        <f>'IdxETF data'!AA227</f>
        <v>3348.943115</v>
      </c>
      <c r="H217" s="377">
        <f t="shared" si="19"/>
        <v>218.17262368915146</v>
      </c>
      <c r="I217" s="375">
        <f>'IdxETF data'!AE227</f>
        <v>12828.860352</v>
      </c>
      <c r="J217" s="379">
        <f t="shared" si="20"/>
        <v>187.67716320551787</v>
      </c>
      <c r="K217" s="381">
        <f>'IdxETF data'!AG227</f>
        <v>27554.300781000002</v>
      </c>
      <c r="L217" s="382">
        <f t="shared" si="21"/>
        <v>177.39954866905629</v>
      </c>
      <c r="M217" s="383">
        <f>'IdxETF data'!AO227</f>
        <v>20356.279297000001</v>
      </c>
      <c r="N217" s="383">
        <f t="shared" si="22"/>
        <v>104.17908212837779</v>
      </c>
      <c r="O217" s="385">
        <f>'IdxETF data'!AY227</f>
        <v>3219.9099120000001</v>
      </c>
      <c r="P217" s="386">
        <f t="shared" si="23"/>
        <v>144.37244965349595</v>
      </c>
    </row>
    <row r="218" spans="3:16">
      <c r="C218" s="369">
        <v>213</v>
      </c>
      <c r="D218" s="370">
        <v>43009</v>
      </c>
      <c r="E218" s="378">
        <f>'IdxETF data'!C228</f>
        <v>2575.2600000000002</v>
      </c>
      <c r="F218" s="378">
        <f t="shared" si="18"/>
        <v>184.67793984768298</v>
      </c>
      <c r="G218" s="376">
        <f>'IdxETF data'!AA228</f>
        <v>3393.3420409999999</v>
      </c>
      <c r="H218" s="377">
        <f t="shared" si="19"/>
        <v>221.06506761601716</v>
      </c>
      <c r="I218" s="375">
        <f>'IdxETF data'!AE228</f>
        <v>13229.570313</v>
      </c>
      <c r="J218" s="379">
        <f t="shared" si="20"/>
        <v>193.53926682853765</v>
      </c>
      <c r="K218" s="381">
        <f>'IdxETF data'!AG228</f>
        <v>28245.539063</v>
      </c>
      <c r="L218" s="382">
        <f t="shared" si="21"/>
        <v>181.84986516317431</v>
      </c>
      <c r="M218" s="383">
        <f>'IdxETF data'!AO228</f>
        <v>22011.609375</v>
      </c>
      <c r="N218" s="383">
        <f t="shared" si="22"/>
        <v>112.65070730257898</v>
      </c>
      <c r="O218" s="385">
        <f>'IdxETF data'!AY228</f>
        <v>3374.080078</v>
      </c>
      <c r="P218" s="386">
        <f t="shared" si="23"/>
        <v>151.28504197353416</v>
      </c>
    </row>
    <row r="219" spans="3:16">
      <c r="C219" s="369">
        <v>214</v>
      </c>
      <c r="D219" s="370">
        <v>43040</v>
      </c>
      <c r="E219" s="378">
        <f>'IdxETF data'!C229</f>
        <v>2647.58</v>
      </c>
      <c r="F219" s="378">
        <f t="shared" si="18"/>
        <v>189.86417681396381</v>
      </c>
      <c r="G219" s="376">
        <f>'IdxETF data'!AA229</f>
        <v>3317.1879880000001</v>
      </c>
      <c r="H219" s="377">
        <f t="shared" si="19"/>
        <v>216.10388166061685</v>
      </c>
      <c r="I219" s="375">
        <f>'IdxETF data'!AE229</f>
        <v>13023.980469</v>
      </c>
      <c r="J219" s="379">
        <f t="shared" si="20"/>
        <v>190.53163266251681</v>
      </c>
      <c r="K219" s="381">
        <f>'IdxETF data'!AG229</f>
        <v>29177.349609000001</v>
      </c>
      <c r="L219" s="382">
        <f t="shared" si="21"/>
        <v>187.84902920000778</v>
      </c>
      <c r="M219" s="383">
        <f>'IdxETF data'!AO229</f>
        <v>22724.960938</v>
      </c>
      <c r="N219" s="383">
        <f t="shared" si="22"/>
        <v>116.30148797737235</v>
      </c>
      <c r="O219" s="385">
        <f>'IdxETF data'!AY229</f>
        <v>3433.540039</v>
      </c>
      <c r="P219" s="386">
        <f t="shared" si="23"/>
        <v>153.95107315467962</v>
      </c>
    </row>
    <row r="220" spans="3:16">
      <c r="C220" s="369">
        <v>215</v>
      </c>
      <c r="D220" s="370">
        <v>43070</v>
      </c>
      <c r="E220" s="378">
        <f>'IdxETF data'!C230</f>
        <v>2673.61</v>
      </c>
      <c r="F220" s="378">
        <f t="shared" si="18"/>
        <v>191.7308492176183</v>
      </c>
      <c r="G220" s="376">
        <f>'IdxETF data'!AA230</f>
        <v>3307.1721189999998</v>
      </c>
      <c r="H220" s="377">
        <f t="shared" si="19"/>
        <v>215.45138075414596</v>
      </c>
      <c r="I220" s="375">
        <f>'IdxETF data'!AE230</f>
        <v>12917.639648</v>
      </c>
      <c r="J220" s="379">
        <f t="shared" si="20"/>
        <v>188.97594158235677</v>
      </c>
      <c r="K220" s="381">
        <f>'IdxETF data'!AG230</f>
        <v>29919.150390999999</v>
      </c>
      <c r="L220" s="382">
        <f t="shared" si="21"/>
        <v>192.62487617123244</v>
      </c>
      <c r="M220" s="383">
        <f>'IdxETF data'!AO230</f>
        <v>22764.939452999999</v>
      </c>
      <c r="N220" s="383">
        <f t="shared" si="22"/>
        <v>116.50608946356679</v>
      </c>
      <c r="O220" s="385">
        <f>'IdxETF data'!AY230</f>
        <v>3402.919922</v>
      </c>
      <c r="P220" s="386">
        <f t="shared" si="23"/>
        <v>152.57814614094812</v>
      </c>
    </row>
    <row r="221" spans="3:16">
      <c r="C221" s="369">
        <v>216</v>
      </c>
      <c r="D221" s="370">
        <v>43101</v>
      </c>
      <c r="E221" s="378">
        <f>'IdxETF data'!C231</f>
        <v>2823.81</v>
      </c>
      <c r="F221" s="378">
        <f t="shared" si="18"/>
        <v>202.50204380190181</v>
      </c>
      <c r="G221" s="376">
        <f>'IdxETF data'!AA231</f>
        <v>3480.8330080000001</v>
      </c>
      <c r="H221" s="377">
        <f t="shared" si="19"/>
        <v>226.7648162125206</v>
      </c>
      <c r="I221" s="375">
        <f>'IdxETF data'!AE231</f>
        <v>13189.480469</v>
      </c>
      <c r="J221" s="379">
        <f t="shared" si="20"/>
        <v>192.95278073477493</v>
      </c>
      <c r="K221" s="381">
        <f>'IdxETF data'!AG231</f>
        <v>32887.269530999998</v>
      </c>
      <c r="L221" s="382">
        <f t="shared" si="21"/>
        <v>211.73416150628489</v>
      </c>
      <c r="M221" s="383">
        <f>'IdxETF data'!AO231</f>
        <v>23098.289063</v>
      </c>
      <c r="N221" s="383">
        <f t="shared" si="22"/>
        <v>118.21210144596137</v>
      </c>
      <c r="O221" s="385">
        <f>'IdxETF data'!AY231</f>
        <v>3533.98999</v>
      </c>
      <c r="P221" s="386">
        <f t="shared" si="23"/>
        <v>158.45498968954809</v>
      </c>
    </row>
    <row r="222" spans="3:16">
      <c r="C222" s="369">
        <v>217</v>
      </c>
      <c r="D222" s="370">
        <v>43132</v>
      </c>
      <c r="E222" s="378">
        <f>'IdxETF data'!C232</f>
        <v>2713.83</v>
      </c>
      <c r="F222" s="378">
        <f t="shared" si="18"/>
        <v>194.61511983133255</v>
      </c>
      <c r="G222" s="376">
        <f>'IdxETF data'!AA232</f>
        <v>3259.4079590000001</v>
      </c>
      <c r="H222" s="377">
        <f t="shared" si="19"/>
        <v>212.33970290604125</v>
      </c>
      <c r="I222" s="375">
        <f>'IdxETF data'!AE232</f>
        <v>12435.849609000001</v>
      </c>
      <c r="J222" s="379">
        <f t="shared" si="20"/>
        <v>181.92769370224795</v>
      </c>
      <c r="K222" s="381">
        <f>'IdxETF data'!AG232</f>
        <v>30844.720702999999</v>
      </c>
      <c r="L222" s="382">
        <f t="shared" si="21"/>
        <v>198.58386445822603</v>
      </c>
      <c r="M222" s="383">
        <f>'IdxETF data'!AO232</f>
        <v>22068.240234000001</v>
      </c>
      <c r="N222" s="383">
        <f t="shared" si="22"/>
        <v>112.94053192252468</v>
      </c>
      <c r="O222" s="385">
        <f>'IdxETF data'!AY232</f>
        <v>3517.9399410000001</v>
      </c>
      <c r="P222" s="386">
        <f t="shared" si="23"/>
        <v>157.73534691862679</v>
      </c>
    </row>
    <row r="223" spans="3:16">
      <c r="C223" s="369">
        <v>218</v>
      </c>
      <c r="D223" s="370">
        <v>43160</v>
      </c>
      <c r="E223" s="378">
        <f>'IdxETF data'!C233</f>
        <v>2640.87</v>
      </c>
      <c r="F223" s="378">
        <f t="shared" si="18"/>
        <v>189.38298696269521</v>
      </c>
      <c r="G223" s="376">
        <f>'IdxETF data'!AA233</f>
        <v>3168.8969729999999</v>
      </c>
      <c r="H223" s="377">
        <f t="shared" si="19"/>
        <v>206.44321000956154</v>
      </c>
      <c r="I223" s="375">
        <f>'IdxETF data'!AE233</f>
        <v>12096.730469</v>
      </c>
      <c r="J223" s="379">
        <f t="shared" si="20"/>
        <v>176.96662027580186</v>
      </c>
      <c r="K223" s="381">
        <f>'IdxETF data'!AG233</f>
        <v>30093.380859000001</v>
      </c>
      <c r="L223" s="382">
        <f t="shared" si="21"/>
        <v>193.74660328865258</v>
      </c>
      <c r="M223" s="383">
        <f>'IdxETF data'!AO233</f>
        <v>21454.300781000002</v>
      </c>
      <c r="N223" s="383">
        <f t="shared" si="22"/>
        <v>109.79852115706205</v>
      </c>
      <c r="O223" s="385">
        <f>'IdxETF data'!AY233</f>
        <v>3427.969971</v>
      </c>
      <c r="P223" s="386">
        <f t="shared" si="23"/>
        <v>153.70132568227376</v>
      </c>
    </row>
    <row r="224" spans="3:16">
      <c r="C224" s="369">
        <v>219</v>
      </c>
      <c r="D224" s="370">
        <v>43191</v>
      </c>
      <c r="E224" s="378">
        <f>'IdxETF data'!C234</f>
        <v>2648.05</v>
      </c>
      <c r="F224" s="378">
        <f t="shared" si="18"/>
        <v>189.89788161725687</v>
      </c>
      <c r="G224" s="376">
        <f>'IdxETF data'!AA234</f>
        <v>3082.2319339999999</v>
      </c>
      <c r="H224" s="377">
        <f t="shared" si="19"/>
        <v>200.797267904405</v>
      </c>
      <c r="I224" s="375">
        <f>'IdxETF data'!AE234</f>
        <v>12612.110352</v>
      </c>
      <c r="J224" s="379">
        <f t="shared" si="20"/>
        <v>184.5062638420016</v>
      </c>
      <c r="K224" s="381">
        <f>'IdxETF data'!AG234</f>
        <v>30808.449218999998</v>
      </c>
      <c r="L224" s="382">
        <f t="shared" si="21"/>
        <v>198.35034211475241</v>
      </c>
      <c r="M224" s="383">
        <f>'IdxETF data'!AO234</f>
        <v>22467.869140999999</v>
      </c>
      <c r="N224" s="383">
        <f t="shared" si="22"/>
        <v>114.98574716622407</v>
      </c>
      <c r="O224" s="385">
        <f>'IdxETF data'!AY234</f>
        <v>3613.929932</v>
      </c>
      <c r="P224" s="386">
        <f t="shared" si="23"/>
        <v>162.03929035854716</v>
      </c>
    </row>
    <row r="225" spans="3:16">
      <c r="C225" s="369">
        <v>220</v>
      </c>
      <c r="D225" s="370">
        <v>43221</v>
      </c>
      <c r="E225" s="378">
        <f>'IdxETF data'!C235</f>
        <v>2705.27</v>
      </c>
      <c r="F225" s="378">
        <f t="shared" si="18"/>
        <v>194.0012621373148</v>
      </c>
      <c r="G225" s="376">
        <f>'IdxETF data'!AA235</f>
        <v>3095.4741210000002</v>
      </c>
      <c r="H225" s="377">
        <f t="shared" si="19"/>
        <v>201.65995281184107</v>
      </c>
      <c r="I225" s="375">
        <f>'IdxETF data'!AE235</f>
        <v>12604.889648</v>
      </c>
      <c r="J225" s="379">
        <f t="shared" si="20"/>
        <v>184.4006300439959</v>
      </c>
      <c r="K225" s="381">
        <f>'IdxETF data'!AG235</f>
        <v>30468.560547000001</v>
      </c>
      <c r="L225" s="382">
        <f t="shared" si="21"/>
        <v>196.16207765869692</v>
      </c>
      <c r="M225" s="383">
        <f>'IdxETF data'!AO235</f>
        <v>22201.820313</v>
      </c>
      <c r="N225" s="383">
        <f t="shared" si="22"/>
        <v>113.62416618681321</v>
      </c>
      <c r="O225" s="385">
        <f>'IdxETF data'!AY235</f>
        <v>3428.179932</v>
      </c>
      <c r="P225" s="386">
        <f t="shared" si="23"/>
        <v>153.71073979159053</v>
      </c>
    </row>
    <row r="226" spans="3:16">
      <c r="C226" s="369">
        <v>221</v>
      </c>
      <c r="D226" s="370">
        <v>43252</v>
      </c>
      <c r="E226" s="378">
        <f>'IdxETF data'!C236</f>
        <v>2718.37</v>
      </c>
      <c r="F226" s="378">
        <f t="shared" si="18"/>
        <v>194.94069388867374</v>
      </c>
      <c r="G226" s="376">
        <f>'IdxETF data'!AA236</f>
        <v>2847.4179690000001</v>
      </c>
      <c r="H226" s="377">
        <f t="shared" si="19"/>
        <v>185.4999107789757</v>
      </c>
      <c r="I226" s="375">
        <f>'IdxETF data'!AE236</f>
        <v>12306</v>
      </c>
      <c r="J226" s="379">
        <f t="shared" si="20"/>
        <v>180.02808566288954</v>
      </c>
      <c r="K226" s="381">
        <f>'IdxETF data'!AG236</f>
        <v>28955.109375</v>
      </c>
      <c r="L226" s="382">
        <f t="shared" si="21"/>
        <v>186.41820656650833</v>
      </c>
      <c r="M226" s="383">
        <f>'IdxETF data'!AO236</f>
        <v>22304.509765999999</v>
      </c>
      <c r="N226" s="383">
        <f t="shared" si="22"/>
        <v>114.14970883641627</v>
      </c>
      <c r="O226" s="385">
        <f>'IdxETF data'!AY236</f>
        <v>3268.6999510000001</v>
      </c>
      <c r="P226" s="386">
        <f t="shared" si="23"/>
        <v>146.56006907193625</v>
      </c>
    </row>
    <row r="227" spans="3:16">
      <c r="C227" s="369">
        <v>222</v>
      </c>
      <c r="D227" s="370">
        <v>43282</v>
      </c>
      <c r="E227" s="378">
        <f>'IdxETF data'!C237</f>
        <v>2816.29</v>
      </c>
      <c r="F227" s="378">
        <f t="shared" si="18"/>
        <v>201.96276694921332</v>
      </c>
      <c r="G227" s="376">
        <f>'IdxETF data'!AA237</f>
        <v>2876.4008789999998</v>
      </c>
      <c r="H227" s="377">
        <f t="shared" si="19"/>
        <v>187.38805199240042</v>
      </c>
      <c r="I227" s="375">
        <f>'IdxETF data'!AE237</f>
        <v>12805.5</v>
      </c>
      <c r="J227" s="379">
        <f t="shared" si="20"/>
        <v>187.33541776012771</v>
      </c>
      <c r="K227" s="381">
        <f>'IdxETF data'!AG237</f>
        <v>28583.009765999999</v>
      </c>
      <c r="L227" s="382">
        <f t="shared" si="21"/>
        <v>184.02256229953244</v>
      </c>
      <c r="M227" s="383">
        <f>'IdxETF data'!AO237</f>
        <v>22553.720702999999</v>
      </c>
      <c r="N227" s="383">
        <f t="shared" si="22"/>
        <v>115.42511709222848</v>
      </c>
      <c r="O227" s="385">
        <f>'IdxETF data'!AY237</f>
        <v>3319.8500979999999</v>
      </c>
      <c r="P227" s="386">
        <f t="shared" si="23"/>
        <v>148.8535096415016</v>
      </c>
    </row>
    <row r="228" spans="3:16">
      <c r="C228" s="369">
        <v>223</v>
      </c>
      <c r="D228" s="370">
        <v>43313</v>
      </c>
      <c r="E228" s="378">
        <f>'IdxETF data'!C238</f>
        <v>2901.52</v>
      </c>
      <c r="F228" s="378">
        <f t="shared" si="18"/>
        <v>208.07481032084104</v>
      </c>
      <c r="G228" s="376">
        <f>'IdxETF data'!AA238</f>
        <v>2725.25</v>
      </c>
      <c r="H228" s="377">
        <f t="shared" si="19"/>
        <v>177.54106961260226</v>
      </c>
      <c r="I228" s="375">
        <f>'IdxETF data'!AE238</f>
        <v>12364.059569999999</v>
      </c>
      <c r="J228" s="379">
        <f t="shared" si="20"/>
        <v>180.87745615220453</v>
      </c>
      <c r="K228" s="381">
        <f>'IdxETF data'!AG238</f>
        <v>27888.550781000002</v>
      </c>
      <c r="L228" s="382">
        <f t="shared" si="21"/>
        <v>179.5515103397193</v>
      </c>
      <c r="M228" s="383">
        <f>'IdxETF data'!AO238</f>
        <v>22865.150390999999</v>
      </c>
      <c r="N228" s="383">
        <f t="shared" si="22"/>
        <v>117.0189476036888</v>
      </c>
      <c r="O228" s="385">
        <f>'IdxETF data'!AY238</f>
        <v>3213.4799800000001</v>
      </c>
      <c r="P228" s="386">
        <f t="shared" si="23"/>
        <v>144.08414809869601</v>
      </c>
    </row>
    <row r="229" spans="3:16">
      <c r="C229" s="369">
        <v>224</v>
      </c>
      <c r="D229" s="370">
        <v>43344</v>
      </c>
      <c r="E229" s="378">
        <f>'IdxETF data'!C239</f>
        <v>2913.98</v>
      </c>
      <c r="F229" s="378">
        <f t="shared" si="18"/>
        <v>208.9683461698435</v>
      </c>
      <c r="G229" s="376">
        <f>'IdxETF data'!AA239</f>
        <v>2821.3500979999999</v>
      </c>
      <c r="H229" s="377">
        <f t="shared" si="19"/>
        <v>183.80167476398134</v>
      </c>
      <c r="I229" s="375">
        <f>'IdxETF data'!AE239</f>
        <v>12246.730469</v>
      </c>
      <c r="J229" s="379">
        <f t="shared" si="20"/>
        <v>179.16101429899652</v>
      </c>
      <c r="K229" s="381">
        <f>'IdxETF data'!AG239</f>
        <v>27788.519531000002</v>
      </c>
      <c r="L229" s="382">
        <f t="shared" si="21"/>
        <v>178.90749114489952</v>
      </c>
      <c r="M229" s="383">
        <f>'IdxETF data'!AO239</f>
        <v>24120.039063</v>
      </c>
      <c r="N229" s="383">
        <f t="shared" si="22"/>
        <v>123.44119933814628</v>
      </c>
      <c r="O229" s="385">
        <f>'IdxETF data'!AY239</f>
        <v>3257.0500489999999</v>
      </c>
      <c r="P229" s="386">
        <f t="shared" si="23"/>
        <v>146.03771753542435</v>
      </c>
    </row>
    <row r="230" spans="3:16">
      <c r="C230" s="369">
        <v>225</v>
      </c>
      <c r="D230" s="370">
        <v>43374</v>
      </c>
      <c r="E230" s="378">
        <f>'IdxETF data'!C240</f>
        <v>2711.74</v>
      </c>
      <c r="F230" s="378">
        <f t="shared" si="18"/>
        <v>194.4652410251997</v>
      </c>
      <c r="G230" s="376">
        <f>'IdxETF data'!AA240</f>
        <v>2602.7829590000001</v>
      </c>
      <c r="H230" s="377">
        <f t="shared" si="19"/>
        <v>169.56274488957484</v>
      </c>
      <c r="I230" s="375">
        <f>'IdxETF data'!AE240</f>
        <v>11447.509765999999</v>
      </c>
      <c r="J230" s="379">
        <f t="shared" si="20"/>
        <v>167.4689800731523</v>
      </c>
      <c r="K230" s="381">
        <f>'IdxETF data'!AG240</f>
        <v>24979.689452999999</v>
      </c>
      <c r="L230" s="382">
        <f t="shared" si="21"/>
        <v>160.82373746573296</v>
      </c>
      <c r="M230" s="383">
        <f>'IdxETF data'!AO240</f>
        <v>21920.460938</v>
      </c>
      <c r="N230" s="383">
        <f t="shared" si="22"/>
        <v>112.18422910361383</v>
      </c>
      <c r="O230" s="385">
        <f>'IdxETF data'!AY240</f>
        <v>3018.8000489999999</v>
      </c>
      <c r="P230" s="386">
        <f t="shared" si="23"/>
        <v>135.35520247444228</v>
      </c>
    </row>
    <row r="231" spans="3:16">
      <c r="C231" s="369">
        <v>226</v>
      </c>
      <c r="D231" s="370">
        <v>43405</v>
      </c>
      <c r="E231" s="378">
        <f>'IdxETF data'!C241</f>
        <v>2760.17</v>
      </c>
      <c r="F231" s="378">
        <f t="shared" si="18"/>
        <v>197.93827001133056</v>
      </c>
      <c r="G231" s="376">
        <f>'IdxETF data'!AA241</f>
        <v>2588.1879880000001</v>
      </c>
      <c r="H231" s="377">
        <f t="shared" si="19"/>
        <v>168.61193055609905</v>
      </c>
      <c r="I231" s="375">
        <f>'IdxETF data'!AE241</f>
        <v>11257.240234000001</v>
      </c>
      <c r="J231" s="379">
        <f t="shared" si="20"/>
        <v>164.68547124770669</v>
      </c>
      <c r="K231" s="381">
        <f>'IdxETF data'!AG241</f>
        <v>26506.75</v>
      </c>
      <c r="L231" s="382">
        <f t="shared" si="21"/>
        <v>170.65522816408961</v>
      </c>
      <c r="M231" s="383">
        <f>'IdxETF data'!AO241</f>
        <v>22351.060547000001</v>
      </c>
      <c r="N231" s="383">
        <f t="shared" si="22"/>
        <v>114.38794577383409</v>
      </c>
      <c r="O231" s="385">
        <f>'IdxETF data'!AY241</f>
        <v>3117.610107</v>
      </c>
      <c r="P231" s="386">
        <f t="shared" si="23"/>
        <v>139.78559043986309</v>
      </c>
    </row>
    <row r="232" spans="3:16">
      <c r="C232" s="369">
        <v>227</v>
      </c>
      <c r="D232" s="370">
        <v>43435</v>
      </c>
      <c r="E232" s="378">
        <f>'IdxETF data'!C242</f>
        <v>2506.85</v>
      </c>
      <c r="F232" s="378">
        <f t="shared" si="18"/>
        <v>179.77209815986114</v>
      </c>
      <c r="G232" s="376">
        <f>'IdxETF data'!AA242</f>
        <v>2493.8959960000002</v>
      </c>
      <c r="H232" s="377">
        <f t="shared" si="19"/>
        <v>162.46911756074712</v>
      </c>
      <c r="I232" s="375">
        <f>'IdxETF data'!AE242</f>
        <v>10558.959961</v>
      </c>
      <c r="J232" s="379">
        <f t="shared" si="20"/>
        <v>154.47012419713383</v>
      </c>
      <c r="K232" s="381">
        <f>'IdxETF data'!AG242</f>
        <v>25845.699218999998</v>
      </c>
      <c r="L232" s="382">
        <f t="shared" si="21"/>
        <v>166.39926423567118</v>
      </c>
      <c r="M232" s="383">
        <f>'IdxETF data'!AO242</f>
        <v>20014.769531000002</v>
      </c>
      <c r="N232" s="383">
        <f t="shared" si="22"/>
        <v>102.43130821347575</v>
      </c>
      <c r="O232" s="385">
        <f>'IdxETF data'!AY242</f>
        <v>3068.76001</v>
      </c>
      <c r="P232" s="386">
        <f t="shared" si="23"/>
        <v>137.59527817571646</v>
      </c>
    </row>
    <row r="233" spans="3:16">
      <c r="C233" s="369">
        <v>228</v>
      </c>
      <c r="D233" s="370">
        <v>43466</v>
      </c>
      <c r="E233" s="378">
        <f>'IdxETF data'!C243</f>
        <v>2704.1</v>
      </c>
      <c r="F233" s="378">
        <f t="shared" si="18"/>
        <v>193.91735869081936</v>
      </c>
      <c r="G233" s="376">
        <f>'IdxETF data'!AA243</f>
        <v>2584.5720209999999</v>
      </c>
      <c r="H233" s="377">
        <f t="shared" si="19"/>
        <v>168.37636220498857</v>
      </c>
      <c r="I233" s="375">
        <f>'IdxETF data'!AE243</f>
        <v>11173.099609000001</v>
      </c>
      <c r="J233" s="379">
        <f t="shared" si="20"/>
        <v>163.45455335032096</v>
      </c>
      <c r="K233" s="381">
        <f>'IdxETF data'!AG243</f>
        <v>27942.470702999999</v>
      </c>
      <c r="L233" s="382">
        <f t="shared" si="21"/>
        <v>179.8986565040548</v>
      </c>
      <c r="M233" s="383">
        <f>'IdxETF data'!AO243</f>
        <v>20773.490234000001</v>
      </c>
      <c r="N233" s="383">
        <f t="shared" si="22"/>
        <v>106.3142784398661</v>
      </c>
      <c r="O233" s="385">
        <f>'IdxETF data'!AY243</f>
        <v>3190.169922</v>
      </c>
      <c r="P233" s="386">
        <f t="shared" si="23"/>
        <v>143.0389852627784</v>
      </c>
    </row>
    <row r="234" spans="3:16">
      <c r="C234" s="369">
        <v>229</v>
      </c>
      <c r="D234" s="370">
        <v>43497</v>
      </c>
      <c r="E234" s="378">
        <f>'IdxETF data'!C244</f>
        <v>2784.49</v>
      </c>
      <c r="F234" s="378">
        <f t="shared" si="18"/>
        <v>199.6823143008763</v>
      </c>
      <c r="G234" s="376">
        <f>'IdxETF data'!AA244</f>
        <v>2940.9541020000001</v>
      </c>
      <c r="H234" s="377">
        <f t="shared" si="19"/>
        <v>191.59348204775713</v>
      </c>
      <c r="I234" s="375">
        <f>'IdxETF data'!AE244</f>
        <v>11515.639648</v>
      </c>
      <c r="J234" s="379">
        <f t="shared" si="20"/>
        <v>168.46567211223069</v>
      </c>
      <c r="K234" s="381">
        <f>'IdxETF data'!AG244</f>
        <v>28633.179688</v>
      </c>
      <c r="L234" s="382">
        <f t="shared" si="21"/>
        <v>184.34556528880441</v>
      </c>
      <c r="M234" s="383">
        <f>'IdxETF data'!AO244</f>
        <v>21385.160156000002</v>
      </c>
      <c r="N234" s="383">
        <f t="shared" si="22"/>
        <v>109.44467423124668</v>
      </c>
      <c r="O234" s="385">
        <f>'IdxETF data'!AY244</f>
        <v>3212.6899410000001</v>
      </c>
      <c r="P234" s="386">
        <f t="shared" si="23"/>
        <v>144.04872478907896</v>
      </c>
    </row>
    <row r="235" spans="3:16">
      <c r="C235" s="369">
        <v>230</v>
      </c>
      <c r="D235" s="370">
        <v>43525</v>
      </c>
      <c r="E235" s="378">
        <f>'IdxETF data'!C245</f>
        <v>2834.4</v>
      </c>
      <c r="F235" s="378">
        <f t="shared" si="18"/>
        <v>203.2614775612065</v>
      </c>
      <c r="G235" s="376">
        <f>'IdxETF data'!AA245</f>
        <v>3090.758057</v>
      </c>
      <c r="H235" s="377">
        <f t="shared" si="19"/>
        <v>201.3527167612323</v>
      </c>
      <c r="I235" s="375">
        <f>'IdxETF data'!AE245</f>
        <v>11526.040039</v>
      </c>
      <c r="J235" s="379">
        <f t="shared" si="20"/>
        <v>168.61782248455927</v>
      </c>
      <c r="K235" s="381">
        <f>'IdxETF data'!AG245</f>
        <v>29051.359375</v>
      </c>
      <c r="L235" s="382">
        <f t="shared" si="21"/>
        <v>187.03788139313906</v>
      </c>
      <c r="M235" s="383">
        <f>'IdxETF data'!AO245</f>
        <v>21205.810547000001</v>
      </c>
      <c r="N235" s="383">
        <f t="shared" si="22"/>
        <v>108.52680130500632</v>
      </c>
      <c r="O235" s="385">
        <f>'IdxETF data'!AY245</f>
        <v>3212.8798830000001</v>
      </c>
      <c r="P235" s="386">
        <f t="shared" si="23"/>
        <v>144.05724129810608</v>
      </c>
    </row>
    <row r="236" spans="3:16">
      <c r="C236" s="369">
        <v>231</v>
      </c>
      <c r="D236" s="370">
        <v>43556</v>
      </c>
      <c r="E236" s="378">
        <f>'IdxETF data'!C246</f>
        <v>2945.83</v>
      </c>
      <c r="F236" s="378">
        <f t="shared" si="18"/>
        <v>211.2523844355521</v>
      </c>
      <c r="G236" s="376">
        <f>'IdxETF data'!AA246</f>
        <v>3078.3391109999998</v>
      </c>
      <c r="H236" s="377">
        <f t="shared" si="19"/>
        <v>200.54366329593506</v>
      </c>
      <c r="I236" s="375">
        <f>'IdxETF data'!AE246</f>
        <v>12344.080078000001</v>
      </c>
      <c r="J236" s="379">
        <f t="shared" si="20"/>
        <v>180.58517029999609</v>
      </c>
      <c r="K236" s="381">
        <f>'IdxETF data'!AG246</f>
        <v>29699.109375</v>
      </c>
      <c r="L236" s="382">
        <f t="shared" si="21"/>
        <v>191.20821249911353</v>
      </c>
      <c r="M236" s="383">
        <f>'IdxETF data'!AO246</f>
        <v>22258.730468999998</v>
      </c>
      <c r="N236" s="383">
        <f t="shared" si="22"/>
        <v>113.91542018904811</v>
      </c>
      <c r="O236" s="385">
        <f>'IdxETF data'!AY246</f>
        <v>3400.1999510000001</v>
      </c>
      <c r="P236" s="386">
        <f t="shared" si="23"/>
        <v>152.45618966173328</v>
      </c>
    </row>
    <row r="237" spans="3:16">
      <c r="C237" s="369">
        <v>232</v>
      </c>
      <c r="D237" s="370">
        <v>43586</v>
      </c>
      <c r="E237" s="378">
        <f>'IdxETF data'!C247</f>
        <v>2752.06</v>
      </c>
      <c r="F237" s="378">
        <f t="shared" si="18"/>
        <v>197.35668287365718</v>
      </c>
      <c r="G237" s="376">
        <f>'IdxETF data'!AA247</f>
        <v>2898.6960450000001</v>
      </c>
      <c r="H237" s="377">
        <f t="shared" si="19"/>
        <v>188.84050869135672</v>
      </c>
      <c r="I237" s="375">
        <f>'IdxETF data'!AE247</f>
        <v>11726.839844</v>
      </c>
      <c r="J237" s="379">
        <f t="shared" si="20"/>
        <v>171.55538176423028</v>
      </c>
      <c r="K237" s="381">
        <f>'IdxETF data'!AG247</f>
        <v>26901.089843999998</v>
      </c>
      <c r="L237" s="382">
        <f t="shared" si="21"/>
        <v>173.1940590676146</v>
      </c>
      <c r="M237" s="383">
        <f>'IdxETF data'!AO247</f>
        <v>20601.189452999999</v>
      </c>
      <c r="N237" s="383">
        <f t="shared" si="22"/>
        <v>105.43247990720262</v>
      </c>
      <c r="O237" s="385">
        <f>'IdxETF data'!AY247</f>
        <v>3117.76001</v>
      </c>
      <c r="P237" s="386">
        <f t="shared" si="23"/>
        <v>139.79231170347353</v>
      </c>
    </row>
    <row r="238" spans="3:16">
      <c r="C238" s="369">
        <v>233</v>
      </c>
      <c r="D238" s="370">
        <v>43617</v>
      </c>
      <c r="E238" s="378">
        <f>'IdxETF data'!C248</f>
        <v>2941.76</v>
      </c>
      <c r="F238" s="378">
        <f t="shared" si="18"/>
        <v>210.96051518150398</v>
      </c>
      <c r="G238" s="376">
        <f>'IdxETF data'!AA248</f>
        <v>2978.8779300000001</v>
      </c>
      <c r="H238" s="377">
        <f t="shared" si="19"/>
        <v>194.0640946473074</v>
      </c>
      <c r="I238" s="375">
        <f>'IdxETF data'!AE248</f>
        <v>12398.799805000001</v>
      </c>
      <c r="J238" s="379">
        <f t="shared" si="20"/>
        <v>181.38568124586038</v>
      </c>
      <c r="K238" s="381">
        <f>'IdxETF data'!AG248</f>
        <v>28542.619140999999</v>
      </c>
      <c r="L238" s="382">
        <f t="shared" si="21"/>
        <v>183.76252018478561</v>
      </c>
      <c r="M238" s="383">
        <f>'IdxETF data'!AO248</f>
        <v>21275.919922000001</v>
      </c>
      <c r="N238" s="383">
        <f t="shared" si="22"/>
        <v>108.88560608605344</v>
      </c>
      <c r="O238" s="385">
        <f>'IdxETF data'!AY248</f>
        <v>3321.610107</v>
      </c>
      <c r="P238" s="386">
        <f t="shared" si="23"/>
        <v>148.9324239023619</v>
      </c>
    </row>
    <row r="239" spans="3:16">
      <c r="C239" s="369">
        <v>234</v>
      </c>
      <c r="D239" s="370">
        <v>43647</v>
      </c>
      <c r="E239" s="378">
        <f>'IdxETF data'!C249</f>
        <v>2980.38</v>
      </c>
      <c r="F239" s="378">
        <f t="shared" si="18"/>
        <v>213.73004603932705</v>
      </c>
      <c r="G239" s="376">
        <f>'IdxETF data'!AA249</f>
        <v>2932.51001</v>
      </c>
      <c r="H239" s="377">
        <f t="shared" si="19"/>
        <v>191.04337724064322</v>
      </c>
      <c r="I239" s="375">
        <f>'IdxETF data'!AE249</f>
        <v>12189.040039</v>
      </c>
      <c r="J239" s="379">
        <f t="shared" si="20"/>
        <v>178.31704406707965</v>
      </c>
      <c r="K239" s="381">
        <f>'IdxETF data'!AG249</f>
        <v>27777.75</v>
      </c>
      <c r="L239" s="382">
        <f t="shared" si="21"/>
        <v>178.83815496562349</v>
      </c>
      <c r="M239" s="383">
        <f>'IdxETF data'!AO249</f>
        <v>21521.529297000001</v>
      </c>
      <c r="N239" s="383">
        <f t="shared" si="22"/>
        <v>110.14258231811938</v>
      </c>
      <c r="O239" s="385">
        <f>'IdxETF data'!AY249</f>
        <v>3300.75</v>
      </c>
      <c r="P239" s="386">
        <f t="shared" si="23"/>
        <v>147.99711054579865</v>
      </c>
    </row>
    <row r="240" spans="3:16">
      <c r="C240" s="369">
        <v>235</v>
      </c>
      <c r="D240" s="370">
        <v>43678</v>
      </c>
      <c r="E240" s="378">
        <f>'IdxETF data'!C250</f>
        <v>2926.46</v>
      </c>
      <c r="F240" s="378">
        <f t="shared" si="18"/>
        <v>209.86331626579465</v>
      </c>
      <c r="G240" s="376">
        <f>'IdxETF data'!AA250</f>
        <v>2886.23999</v>
      </c>
      <c r="H240" s="377">
        <f t="shared" si="19"/>
        <v>188.02903769682285</v>
      </c>
      <c r="I240" s="375">
        <f>'IdxETF data'!AE250</f>
        <v>11939.280273</v>
      </c>
      <c r="J240" s="379">
        <f t="shared" si="20"/>
        <v>174.66323514878036</v>
      </c>
      <c r="K240" s="381">
        <f>'IdxETF data'!AG250</f>
        <v>25724.730468999998</v>
      </c>
      <c r="L240" s="382">
        <f t="shared" si="21"/>
        <v>165.62044564674667</v>
      </c>
      <c r="M240" s="383">
        <f>'IdxETF data'!AO250</f>
        <v>20704.369140999999</v>
      </c>
      <c r="N240" s="383">
        <f t="shared" si="22"/>
        <v>105.96053147464777</v>
      </c>
      <c r="O240" s="385">
        <f>'IdxETF data'!AY250</f>
        <v>3106.5200199999999</v>
      </c>
      <c r="P240" s="386">
        <f t="shared" si="23"/>
        <v>139.28833956303163</v>
      </c>
    </row>
    <row r="241" spans="3:16">
      <c r="C241" s="369">
        <v>236</v>
      </c>
      <c r="D241" s="370">
        <v>43709</v>
      </c>
      <c r="E241" s="378">
        <f>'IdxETF data'!C251</f>
        <v>2976.74</v>
      </c>
      <c r="F241" s="378">
        <f t="shared" si="18"/>
        <v>213.46901309467464</v>
      </c>
      <c r="G241" s="376">
        <f>'IdxETF data'!AA251</f>
        <v>2905.1899410000001</v>
      </c>
      <c r="H241" s="377">
        <f t="shared" si="19"/>
        <v>189.26356464651423</v>
      </c>
      <c r="I241" s="375">
        <f>'IdxETF data'!AE251</f>
        <v>12428.080078000001</v>
      </c>
      <c r="J241" s="379">
        <f t="shared" si="20"/>
        <v>181.81403095298512</v>
      </c>
      <c r="K241" s="381">
        <f>'IdxETF data'!AG251</f>
        <v>26092.269531000002</v>
      </c>
      <c r="L241" s="382">
        <f t="shared" si="21"/>
        <v>167.98672829116089</v>
      </c>
      <c r="M241" s="383">
        <f>'IdxETF data'!AO251</f>
        <v>21755.839843999998</v>
      </c>
      <c r="N241" s="383">
        <f t="shared" si="22"/>
        <v>111.34173356591421</v>
      </c>
      <c r="O241" s="385">
        <f>'IdxETF data'!AY251</f>
        <v>3119.98999</v>
      </c>
      <c r="P241" s="386">
        <f t="shared" si="23"/>
        <v>139.89229825094759</v>
      </c>
    </row>
    <row r="242" spans="3:16">
      <c r="C242" s="369">
        <v>237</v>
      </c>
      <c r="D242" s="370">
        <v>43739</v>
      </c>
      <c r="E242" s="378">
        <f>'IdxETF data'!C252</f>
        <v>3037.56</v>
      </c>
      <c r="F242" s="378">
        <f t="shared" si="18"/>
        <v>217.83055806548771</v>
      </c>
      <c r="G242" s="376">
        <f>'IdxETF data'!AA252</f>
        <v>2929.0600589999999</v>
      </c>
      <c r="H242" s="377">
        <f t="shared" si="19"/>
        <v>190.81862428562951</v>
      </c>
      <c r="I242" s="375">
        <f>'IdxETF data'!AE252</f>
        <v>12866.790039</v>
      </c>
      <c r="J242" s="379">
        <f t="shared" si="20"/>
        <v>188.23204772854749</v>
      </c>
      <c r="K242" s="381">
        <f>'IdxETF data'!AG252</f>
        <v>26906.720702999999</v>
      </c>
      <c r="L242" s="382">
        <f t="shared" si="21"/>
        <v>173.23031155150665</v>
      </c>
      <c r="M242" s="383">
        <f>'IdxETF data'!AO252</f>
        <v>22927.039063</v>
      </c>
      <c r="N242" s="383">
        <f t="shared" si="22"/>
        <v>117.33568058563677</v>
      </c>
      <c r="O242" s="385">
        <f>'IdxETF data'!AY252</f>
        <v>3229.8798830000001</v>
      </c>
      <c r="P242" s="386">
        <f t="shared" si="23"/>
        <v>144.81947741998098</v>
      </c>
    </row>
    <row r="243" spans="3:16">
      <c r="C243" s="369">
        <v>238</v>
      </c>
      <c r="D243" s="370">
        <v>43770</v>
      </c>
      <c r="E243" s="378">
        <f>'IdxETF data'!C253</f>
        <v>3140.98</v>
      </c>
      <c r="F243" s="378">
        <f t="shared" si="18"/>
        <v>225.24704903690318</v>
      </c>
      <c r="G243" s="376">
        <f>'IdxETF data'!AA253</f>
        <v>2871.9799800000001</v>
      </c>
      <c r="H243" s="377">
        <f t="shared" si="19"/>
        <v>187.10004497025227</v>
      </c>
      <c r="I243" s="375">
        <f>'IdxETF data'!AE253</f>
        <v>13236.379883</v>
      </c>
      <c r="J243" s="379">
        <f t="shared" si="20"/>
        <v>193.63888602659446</v>
      </c>
      <c r="K243" s="381">
        <f>'IdxETF data'!AG253</f>
        <v>26346.490234000001</v>
      </c>
      <c r="L243" s="382">
        <f t="shared" si="21"/>
        <v>169.62344694110854</v>
      </c>
      <c r="M243" s="383">
        <f>'IdxETF data'!AO253</f>
        <v>23293.910156000002</v>
      </c>
      <c r="N243" s="383">
        <f t="shared" si="22"/>
        <v>119.21324834595963</v>
      </c>
      <c r="O243" s="385">
        <f>'IdxETF data'!AY253</f>
        <v>3193.919922</v>
      </c>
      <c r="P243" s="386">
        <f t="shared" si="23"/>
        <v>143.20712558378023</v>
      </c>
    </row>
    <row r="244" spans="3:16">
      <c r="C244" s="369">
        <v>239</v>
      </c>
      <c r="D244" s="370">
        <v>43800</v>
      </c>
      <c r="E244" s="378">
        <f>'IdxETF data'!C254</f>
        <v>3230.78</v>
      </c>
      <c r="F244" s="378">
        <f t="shared" si="18"/>
        <v>231.68681783629506</v>
      </c>
      <c r="G244" s="376">
        <f>'IdxETF data'!AA254</f>
        <v>3050.1240229999999</v>
      </c>
      <c r="H244" s="377">
        <f t="shared" si="19"/>
        <v>198.70554315916465</v>
      </c>
      <c r="I244" s="375">
        <f>'IdxETF data'!AE254</f>
        <v>13249.009765999999</v>
      </c>
      <c r="J244" s="379">
        <f t="shared" si="20"/>
        <v>193.82365229172012</v>
      </c>
      <c r="K244" s="381">
        <f>'IdxETF data'!AG254</f>
        <v>28189.75</v>
      </c>
      <c r="L244" s="382">
        <f t="shared" si="21"/>
        <v>181.49068513260377</v>
      </c>
      <c r="M244" s="383">
        <f>'IdxETF data'!AO254</f>
        <v>23656.619140999999</v>
      </c>
      <c r="N244" s="383">
        <f t="shared" si="22"/>
        <v>121.0695153280394</v>
      </c>
      <c r="O244" s="385">
        <f>'IdxETF data'!AY254</f>
        <v>3222.830078</v>
      </c>
      <c r="P244" s="386">
        <f t="shared" si="23"/>
        <v>144.50338235979424</v>
      </c>
    </row>
    <row r="245" spans="3:16">
      <c r="C245" s="369">
        <v>240</v>
      </c>
      <c r="D245" s="370">
        <v>43831</v>
      </c>
      <c r="E245" s="378">
        <f>'IdxETF data'!C255</f>
        <v>3225.52</v>
      </c>
      <c r="F245" s="378">
        <f t="shared" si="18"/>
        <v>231.30961088880281</v>
      </c>
      <c r="G245" s="376">
        <f>'IdxETF data'!AA255</f>
        <v>2976.5280760000001</v>
      </c>
      <c r="H245" s="377">
        <f t="shared" si="19"/>
        <v>193.91100939179196</v>
      </c>
      <c r="I245" s="375">
        <f>'IdxETF data'!AE255</f>
        <v>12981.969727</v>
      </c>
      <c r="J245" s="379">
        <f t="shared" si="20"/>
        <v>189.91704518815166</v>
      </c>
      <c r="K245" s="381">
        <f>'IdxETF data'!AG255</f>
        <v>26312.630859000001</v>
      </c>
      <c r="L245" s="382">
        <f t="shared" si="21"/>
        <v>169.40545418959738</v>
      </c>
      <c r="M245" s="383">
        <f>'IdxETF data'!AO255</f>
        <v>23205.179688</v>
      </c>
      <c r="N245" s="383">
        <f t="shared" si="22"/>
        <v>118.75914479500157</v>
      </c>
      <c r="O245" s="385">
        <f>'IdxETF data'!AY255</f>
        <v>3153.7299800000001</v>
      </c>
      <c r="P245" s="386">
        <f t="shared" si="23"/>
        <v>141.40511231740038</v>
      </c>
    </row>
    <row r="246" spans="3:16">
      <c r="C246" s="369">
        <v>241</v>
      </c>
      <c r="D246" s="370">
        <v>43862</v>
      </c>
      <c r="E246" s="378">
        <f>'IdxETF data'!C256</f>
        <v>2954.22</v>
      </c>
      <c r="F246" s="378">
        <f t="shared" si="18"/>
        <v>211.85405103050644</v>
      </c>
      <c r="G246" s="376">
        <f>'IdxETF data'!AA256</f>
        <v>2880.3039549999999</v>
      </c>
      <c r="H246" s="377">
        <f t="shared" si="19"/>
        <v>187.64232455008113</v>
      </c>
      <c r="I246" s="375">
        <f>'IdxETF data'!AE256</f>
        <v>11890.349609000001</v>
      </c>
      <c r="J246" s="379">
        <f t="shared" si="20"/>
        <v>173.94741410456339</v>
      </c>
      <c r="K246" s="381">
        <f>'IdxETF data'!AG256</f>
        <v>26129.929688</v>
      </c>
      <c r="L246" s="382">
        <f t="shared" si="21"/>
        <v>168.22919116139317</v>
      </c>
      <c r="M246" s="383">
        <f>'IdxETF data'!AO256</f>
        <v>21142.960938</v>
      </c>
      <c r="N246" s="383">
        <f t="shared" si="22"/>
        <v>108.20515045308898</v>
      </c>
      <c r="O246" s="385">
        <f>'IdxETF data'!AY256</f>
        <v>3011.080078</v>
      </c>
      <c r="P246" s="386">
        <f t="shared" si="23"/>
        <v>135.00905890055833</v>
      </c>
    </row>
    <row r="247" spans="3:16">
      <c r="C247" s="369">
        <v>242</v>
      </c>
      <c r="D247" s="370">
        <v>43891</v>
      </c>
      <c r="E247" s="378">
        <f>'IdxETF data'!C257</f>
        <v>2584.59</v>
      </c>
      <c r="F247" s="378">
        <f t="shared" si="18"/>
        <v>185.34701604922336</v>
      </c>
      <c r="G247" s="376">
        <f>'IdxETF data'!AA257</f>
        <v>2750.2958979999999</v>
      </c>
      <c r="H247" s="377">
        <f t="shared" si="19"/>
        <v>179.17272744961835</v>
      </c>
      <c r="I247" s="375">
        <f>'IdxETF data'!AE257</f>
        <v>9935.8398440000001</v>
      </c>
      <c r="J247" s="379">
        <f t="shared" si="20"/>
        <v>145.35431712728609</v>
      </c>
      <c r="K247" s="381">
        <f>'IdxETF data'!AG257</f>
        <v>23603.480468999998</v>
      </c>
      <c r="L247" s="382">
        <f t="shared" si="21"/>
        <v>151.96345628580747</v>
      </c>
      <c r="M247" s="383">
        <f>'IdxETF data'!AO257</f>
        <v>18917.009765999999</v>
      </c>
      <c r="N247" s="383">
        <f t="shared" si="22"/>
        <v>96.813208606637573</v>
      </c>
      <c r="O247" s="385">
        <f>'IdxETF data'!AY257</f>
        <v>2481.2299800000001</v>
      </c>
      <c r="P247" s="386">
        <f t="shared" si="23"/>
        <v>111.25194808440801</v>
      </c>
    </row>
    <row r="248" spans="3:16">
      <c r="C248" s="369">
        <v>243</v>
      </c>
      <c r="D248" s="370">
        <v>43922</v>
      </c>
      <c r="E248" s="378">
        <f>'IdxETF data'!C258</f>
        <v>2912.43</v>
      </c>
      <c r="F248" s="378">
        <f t="shared" si="18"/>
        <v>208.85719203132393</v>
      </c>
      <c r="G248" s="376">
        <f>'IdxETF data'!AA258</f>
        <v>2860.0820309999999</v>
      </c>
      <c r="H248" s="377">
        <f t="shared" si="19"/>
        <v>186.324932745078</v>
      </c>
      <c r="I248" s="375">
        <f>'IdxETF data'!AE258</f>
        <v>10861.639648</v>
      </c>
      <c r="J248" s="379">
        <f t="shared" si="20"/>
        <v>158.89811417110201</v>
      </c>
      <c r="K248" s="381">
        <f>'IdxETF data'!AG258</f>
        <v>24643.589843999998</v>
      </c>
      <c r="L248" s="382">
        <f t="shared" si="21"/>
        <v>158.65986767936698</v>
      </c>
      <c r="M248" s="383">
        <f>'IdxETF data'!AO258</f>
        <v>20193.689452999999</v>
      </c>
      <c r="N248" s="383">
        <f t="shared" si="22"/>
        <v>103.34698209358348</v>
      </c>
      <c r="O248" s="385">
        <f>'IdxETF data'!AY258</f>
        <v>2624.2299800000001</v>
      </c>
      <c r="P248" s="386">
        <f t="shared" si="23"/>
        <v>117.66369899194393</v>
      </c>
    </row>
    <row r="249" spans="3:16">
      <c r="C249" s="369">
        <v>244</v>
      </c>
      <c r="D249" s="370">
        <v>43952</v>
      </c>
      <c r="E249" s="378">
        <f>'IdxETF data'!C259</f>
        <v>3044.31</v>
      </c>
      <c r="F249" s="378">
        <f t="shared" si="18"/>
        <v>218.31461641065357</v>
      </c>
      <c r="G249" s="376">
        <f>'IdxETF data'!AA259</f>
        <v>2852.3510740000002</v>
      </c>
      <c r="H249" s="377">
        <f t="shared" si="19"/>
        <v>185.82128633652505</v>
      </c>
      <c r="I249" s="375">
        <f>'IdxETF data'!AE259</f>
        <v>11586.849609000001</v>
      </c>
      <c r="J249" s="379">
        <f t="shared" si="20"/>
        <v>169.50742353096621</v>
      </c>
      <c r="K249" s="381">
        <f>'IdxETF data'!AG259</f>
        <v>22961.470702999999</v>
      </c>
      <c r="L249" s="382">
        <f t="shared" si="21"/>
        <v>147.83008183966439</v>
      </c>
      <c r="M249" s="383">
        <f>'IdxETF data'!AO259</f>
        <v>21877.890625</v>
      </c>
      <c r="N249" s="383">
        <f t="shared" si="22"/>
        <v>111.96636334978172</v>
      </c>
      <c r="O249" s="385">
        <f>'IdxETF data'!AY259</f>
        <v>2510.75</v>
      </c>
      <c r="P249" s="386">
        <f t="shared" si="23"/>
        <v>112.57554958808269</v>
      </c>
    </row>
    <row r="250" spans="3:16">
      <c r="C250" s="369">
        <v>245</v>
      </c>
      <c r="D250" s="370">
        <v>43983</v>
      </c>
      <c r="E250" s="378">
        <f>'IdxETF data'!C260</f>
        <v>3100.29</v>
      </c>
      <c r="F250" s="378">
        <f t="shared" si="18"/>
        <v>222.32907361989587</v>
      </c>
      <c r="G250" s="376">
        <f>'IdxETF data'!AA260</f>
        <v>2984.6740719999998</v>
      </c>
      <c r="H250" s="377">
        <f t="shared" si="19"/>
        <v>194.44169422544024</v>
      </c>
      <c r="I250" s="375">
        <f>'IdxETF data'!AE260</f>
        <v>12310.929688</v>
      </c>
      <c r="J250" s="379">
        <f t="shared" si="20"/>
        <v>180.10020351544563</v>
      </c>
      <c r="K250" s="381">
        <f>'IdxETF data'!AG260</f>
        <v>24427.189452999999</v>
      </c>
      <c r="L250" s="382">
        <f t="shared" si="21"/>
        <v>157.26664300637228</v>
      </c>
      <c r="M250" s="383">
        <f>'IdxETF data'!AO260</f>
        <v>22288.140625</v>
      </c>
      <c r="N250" s="383">
        <f t="shared" si="22"/>
        <v>114.06593507502652</v>
      </c>
      <c r="O250" s="385">
        <f>'IdxETF data'!AY260</f>
        <v>2589.9099120000001</v>
      </c>
      <c r="P250" s="386">
        <f t="shared" si="23"/>
        <v>116.12487572519083</v>
      </c>
    </row>
    <row r="251" spans="3:16">
      <c r="C251" s="369">
        <v>246</v>
      </c>
      <c r="D251" s="370">
        <v>44013</v>
      </c>
      <c r="E251" s="378">
        <f>'IdxETF data'!C261</f>
        <v>3271.12</v>
      </c>
      <c r="F251" s="378">
        <f t="shared" si="18"/>
        <v>234.57969393170112</v>
      </c>
      <c r="G251" s="376">
        <f>'IdxETF data'!AA261</f>
        <v>3310.0070799999999</v>
      </c>
      <c r="H251" s="377">
        <f t="shared" si="19"/>
        <v>215.63606913438633</v>
      </c>
      <c r="I251" s="375">
        <f>'IdxETF data'!AE261</f>
        <v>12313.360352</v>
      </c>
      <c r="J251" s="379">
        <f t="shared" si="20"/>
        <v>180.13576241247225</v>
      </c>
      <c r="K251" s="381">
        <f>'IdxETF data'!AG261</f>
        <v>24595.349609000001</v>
      </c>
      <c r="L251" s="382">
        <f t="shared" si="21"/>
        <v>158.34928836237739</v>
      </c>
      <c r="M251" s="383">
        <f>'IdxETF data'!AO261</f>
        <v>21710</v>
      </c>
      <c r="N251" s="383">
        <f t="shared" si="22"/>
        <v>111.10713505195436</v>
      </c>
      <c r="O251" s="385">
        <f>'IdxETF data'!AY261</f>
        <v>2529.820068</v>
      </c>
      <c r="P251" s="386">
        <f t="shared" si="23"/>
        <v>113.43060221609508</v>
      </c>
    </row>
    <row r="252" spans="3:16">
      <c r="C252" s="369">
        <v>247</v>
      </c>
      <c r="D252" s="370">
        <v>44044</v>
      </c>
      <c r="E252" s="378">
        <f>'IdxETF data'!C262</f>
        <v>3500.31</v>
      </c>
      <c r="F252" s="378">
        <f t="shared" si="18"/>
        <v>251.01544683963684</v>
      </c>
      <c r="G252" s="376">
        <f>'IdxETF data'!AA262</f>
        <v>3395.6779790000001</v>
      </c>
      <c r="H252" s="377">
        <f t="shared" si="19"/>
        <v>221.21724628992553</v>
      </c>
      <c r="I252" s="375">
        <f>'IdxETF data'!AE262</f>
        <v>12945.379883</v>
      </c>
      <c r="J252" s="379">
        <f t="shared" si="20"/>
        <v>189.38176162159684</v>
      </c>
      <c r="K252" s="381">
        <f>'IdxETF data'!AG262</f>
        <v>25177.050781000002</v>
      </c>
      <c r="L252" s="382">
        <f t="shared" si="21"/>
        <v>162.09438522377982</v>
      </c>
      <c r="M252" s="383">
        <f>'IdxETF data'!AO262</f>
        <v>23139.759765999999</v>
      </c>
      <c r="N252" s="383">
        <f t="shared" si="22"/>
        <v>118.42433963107976</v>
      </c>
      <c r="O252" s="385">
        <f>'IdxETF data'!AY262</f>
        <v>2532.51001</v>
      </c>
      <c r="P252" s="386">
        <f t="shared" si="23"/>
        <v>113.55121227245675</v>
      </c>
    </row>
    <row r="253" spans="3:16">
      <c r="C253" s="369">
        <v>248</v>
      </c>
      <c r="D253" s="370">
        <v>44075</v>
      </c>
      <c r="E253" s="378">
        <f>'IdxETF data'!C263</f>
        <v>3363</v>
      </c>
      <c r="F253" s="378">
        <f t="shared" si="18"/>
        <v>241.16862441375156</v>
      </c>
      <c r="G253" s="376">
        <f>'IdxETF data'!AA263</f>
        <v>3218.0520019999999</v>
      </c>
      <c r="H253" s="377">
        <f t="shared" si="19"/>
        <v>209.64549839613102</v>
      </c>
      <c r="I253" s="375">
        <f>'IdxETF data'!AE263</f>
        <v>12760.730469</v>
      </c>
      <c r="J253" s="379">
        <f t="shared" si="20"/>
        <v>186.68047115181022</v>
      </c>
      <c r="K253" s="381">
        <f>'IdxETF data'!AG263</f>
        <v>23459.050781000002</v>
      </c>
      <c r="L253" s="382">
        <f t="shared" si="21"/>
        <v>151.03359195467269</v>
      </c>
      <c r="M253" s="383">
        <f>'IdxETF data'!AO263</f>
        <v>23185.119140999999</v>
      </c>
      <c r="N253" s="383">
        <f t="shared" si="22"/>
        <v>118.65647920749605</v>
      </c>
      <c r="O253" s="385">
        <f>'IdxETF data'!AY263</f>
        <v>2466.6201169999999</v>
      </c>
      <c r="P253" s="386">
        <f t="shared" si="23"/>
        <v>110.59687953651134</v>
      </c>
    </row>
    <row r="254" spans="3:16">
      <c r="C254" s="369">
        <v>249</v>
      </c>
      <c r="D254" s="370">
        <v>44105</v>
      </c>
      <c r="E254" s="378">
        <f>'IdxETF data'!C264</f>
        <v>3269.96</v>
      </c>
      <c r="F254" s="378">
        <f t="shared" si="18"/>
        <v>234.49650760868005</v>
      </c>
      <c r="G254" s="376">
        <f>'IdxETF data'!AA264</f>
        <v>3224.5329590000001</v>
      </c>
      <c r="H254" s="377">
        <f t="shared" si="19"/>
        <v>210.06771141801644</v>
      </c>
      <c r="I254" s="375">
        <f>'IdxETF data'!AE264</f>
        <v>11556.480469</v>
      </c>
      <c r="J254" s="379">
        <f t="shared" si="20"/>
        <v>169.06314446892912</v>
      </c>
      <c r="K254" s="381">
        <f>'IdxETF data'!AG264</f>
        <v>24107.419922000001</v>
      </c>
      <c r="L254" s="382">
        <f t="shared" si="21"/>
        <v>155.20790920186101</v>
      </c>
      <c r="M254" s="383">
        <f>'IdxETF data'!AO264</f>
        <v>22977.130859000001</v>
      </c>
      <c r="N254" s="383">
        <f t="shared" si="22"/>
        <v>117.59203968020917</v>
      </c>
      <c r="O254" s="385">
        <f>'IdxETF data'!AY264</f>
        <v>2423.8400879999999</v>
      </c>
      <c r="P254" s="386">
        <f t="shared" si="23"/>
        <v>108.67873345423746</v>
      </c>
    </row>
    <row r="255" spans="3:16">
      <c r="C255" s="369">
        <v>250</v>
      </c>
      <c r="D255" s="370">
        <v>44136</v>
      </c>
      <c r="E255" s="378">
        <f>'IdxETF data'!C265</f>
        <v>3621.63</v>
      </c>
      <c r="F255" s="378">
        <f t="shared" si="18"/>
        <v>259.71558883008481</v>
      </c>
      <c r="G255" s="376">
        <f>'IdxETF data'!AA265</f>
        <v>3391.76001</v>
      </c>
      <c r="H255" s="377">
        <f t="shared" si="19"/>
        <v>220.96200350230274</v>
      </c>
      <c r="I255" s="375">
        <f>'IdxETF data'!AE265</f>
        <v>13291.160156</v>
      </c>
      <c r="J255" s="379">
        <f t="shared" si="20"/>
        <v>194.44028271766228</v>
      </c>
      <c r="K255" s="381">
        <f>'IdxETF data'!AG265</f>
        <v>26341.490234000001</v>
      </c>
      <c r="L255" s="382">
        <f t="shared" si="21"/>
        <v>169.59125604102383</v>
      </c>
      <c r="M255" s="383">
        <f>'IdxETF data'!AO265</f>
        <v>26433.619140999999</v>
      </c>
      <c r="N255" s="383">
        <f t="shared" si="22"/>
        <v>135.28160717692367</v>
      </c>
      <c r="O255" s="385">
        <f>'IdxETF data'!AY265</f>
        <v>2805.9499510000001</v>
      </c>
      <c r="P255" s="386">
        <f t="shared" si="23"/>
        <v>125.81155346031214</v>
      </c>
    </row>
    <row r="256" spans="3:16">
      <c r="C256" s="369">
        <v>251</v>
      </c>
      <c r="D256" s="370">
        <v>44166</v>
      </c>
      <c r="E256" s="378">
        <f>'IdxETF data'!C266</f>
        <v>3756.07</v>
      </c>
      <c r="F256" s="378">
        <f t="shared" si="18"/>
        <v>269.35659681884027</v>
      </c>
      <c r="G256" s="376">
        <f>'IdxETF data'!AA266</f>
        <v>3473.0690920000002</v>
      </c>
      <c r="H256" s="377">
        <f t="shared" si="19"/>
        <v>226.25902263357466</v>
      </c>
      <c r="I256" s="375">
        <f>'IdxETF data'!AE266</f>
        <v>13718.780273</v>
      </c>
      <c r="J256" s="379">
        <f t="shared" si="20"/>
        <v>200.69606291061297</v>
      </c>
      <c r="K256" s="381">
        <f>'IdxETF data'!AG266</f>
        <v>27231.130859000001</v>
      </c>
      <c r="L256" s="382">
        <f t="shared" si="21"/>
        <v>175.31892253515903</v>
      </c>
      <c r="M256" s="383">
        <f>'IdxETF data'!AO266</f>
        <v>27444.169922000001</v>
      </c>
      <c r="N256" s="383">
        <f t="shared" si="22"/>
        <v>140.45338986238772</v>
      </c>
      <c r="O256" s="385">
        <f>'IdxETF data'!AY266</f>
        <v>2843.8100589999999</v>
      </c>
      <c r="P256" s="386">
        <f t="shared" si="23"/>
        <v>127.50910298358771</v>
      </c>
    </row>
    <row r="257" spans="3:16">
      <c r="C257" s="369">
        <v>252</v>
      </c>
      <c r="D257" s="370">
        <v>44197</v>
      </c>
      <c r="E257" s="378">
        <f>'IdxETF data'!C267</f>
        <v>3714.24</v>
      </c>
      <c r="F257" s="378">
        <f t="shared" si="18"/>
        <v>266.3568693257605</v>
      </c>
      <c r="G257" s="376">
        <f>'IdxETF data'!AA267</f>
        <v>3483.0690920000002</v>
      </c>
      <c r="H257" s="377">
        <f t="shared" si="19"/>
        <v>226.9104897269151</v>
      </c>
      <c r="I257" s="375">
        <f>'IdxETF data'!AE267</f>
        <v>13432.870117</v>
      </c>
      <c r="J257" s="379">
        <f t="shared" si="20"/>
        <v>196.51339932729928</v>
      </c>
      <c r="K257" s="381">
        <f>'IdxETF data'!AG267</f>
        <v>28283.710938</v>
      </c>
      <c r="L257" s="382">
        <f t="shared" si="21"/>
        <v>182.09562256600856</v>
      </c>
      <c r="M257" s="383">
        <f>'IdxETF data'!AO267</f>
        <v>27663.390625</v>
      </c>
      <c r="N257" s="383">
        <f t="shared" si="22"/>
        <v>141.57531451712774</v>
      </c>
      <c r="O257" s="385">
        <f>'IdxETF data'!AY267</f>
        <v>2902.5200199999999</v>
      </c>
      <c r="P257" s="386">
        <f t="shared" si="23"/>
        <v>130.14150610053281</v>
      </c>
    </row>
    <row r="258" spans="3:16">
      <c r="C258" s="369">
        <v>253</v>
      </c>
      <c r="D258" s="370">
        <v>44228</v>
      </c>
      <c r="E258" s="378">
        <f>'IdxETF data'!C268</f>
        <v>3811.15</v>
      </c>
      <c r="F258" s="378">
        <f t="shared" si="18"/>
        <v>273.30651291539374</v>
      </c>
      <c r="G258" s="376">
        <f>'IdxETF data'!AA268</f>
        <v>3509.080078</v>
      </c>
      <c r="H258" s="377">
        <f t="shared" si="19"/>
        <v>228.60501987134896</v>
      </c>
      <c r="I258" s="375">
        <f>'IdxETF data'!AE268</f>
        <v>13786.290039</v>
      </c>
      <c r="J258" s="379">
        <f t="shared" si="20"/>
        <v>201.68368309073074</v>
      </c>
      <c r="K258" s="381">
        <f>'IdxETF data'!AG268</f>
        <v>28980.210938</v>
      </c>
      <c r="L258" s="382">
        <f t="shared" si="21"/>
        <v>186.57981494780898</v>
      </c>
      <c r="M258" s="383">
        <f>'IdxETF data'!AO268</f>
        <v>28966.009765999999</v>
      </c>
      <c r="N258" s="383">
        <f t="shared" si="22"/>
        <v>148.24184057978769</v>
      </c>
      <c r="O258" s="385">
        <f>'IdxETF data'!AY268</f>
        <v>2949.040039</v>
      </c>
      <c r="P258" s="386">
        <f t="shared" si="23"/>
        <v>132.22734368124497</v>
      </c>
    </row>
    <row r="259" spans="3:16">
      <c r="C259" s="369">
        <v>254</v>
      </c>
      <c r="D259" s="370">
        <v>44256</v>
      </c>
      <c r="E259" s="378">
        <f>'IdxETF data'!C269</f>
        <v>3972.89</v>
      </c>
      <c r="F259" s="378">
        <f t="shared" si="18"/>
        <v>284.90526798904233</v>
      </c>
      <c r="G259" s="376">
        <f>'IdxETF data'!AA269</f>
        <v>3441.9099120000001</v>
      </c>
      <c r="H259" s="377">
        <f t="shared" si="19"/>
        <v>224.22910459102749</v>
      </c>
      <c r="I259" s="375">
        <f>'IdxETF data'!AE269</f>
        <v>15008.339844</v>
      </c>
      <c r="J259" s="379">
        <f t="shared" si="20"/>
        <v>219.56140834498535</v>
      </c>
      <c r="K259" s="381">
        <f>'IdxETF data'!AG269</f>
        <v>28378.349609000001</v>
      </c>
      <c r="L259" s="382">
        <f t="shared" si="21"/>
        <v>182.70492336647072</v>
      </c>
      <c r="M259" s="383">
        <f>'IdxETF data'!AO269</f>
        <v>29178.800781000002</v>
      </c>
      <c r="N259" s="383">
        <f t="shared" si="22"/>
        <v>149.33085946700317</v>
      </c>
      <c r="O259" s="385">
        <f>'IdxETF data'!AY269</f>
        <v>3165.3400879999999</v>
      </c>
      <c r="P259" s="386">
        <f t="shared" si="23"/>
        <v>141.92567959366323</v>
      </c>
    </row>
    <row r="260" spans="3:16">
      <c r="C260" s="369">
        <v>255</v>
      </c>
      <c r="D260" s="370">
        <v>44287</v>
      </c>
      <c r="E260" s="378">
        <f>'IdxETF data'!C270</f>
        <v>4181.17</v>
      </c>
      <c r="F260" s="378">
        <f t="shared" si="18"/>
        <v>299.84151571217529</v>
      </c>
      <c r="G260" s="376">
        <f>'IdxETF data'!AA270</f>
        <v>3446.860107</v>
      </c>
      <c r="H260" s="377">
        <f t="shared" si="19"/>
        <v>224.55159350583935</v>
      </c>
      <c r="I260" s="375">
        <f>'IdxETF data'!AE270</f>
        <v>15135.910156</v>
      </c>
      <c r="J260" s="379">
        <f t="shared" si="20"/>
        <v>221.42767187958455</v>
      </c>
      <c r="K260" s="381">
        <f>'IdxETF data'!AG270</f>
        <v>28724.880859000001</v>
      </c>
      <c r="L260" s="382">
        <f t="shared" si="21"/>
        <v>184.93595393546681</v>
      </c>
      <c r="M260" s="383">
        <f>'IdxETF data'!AO270</f>
        <v>28812.630859000001</v>
      </c>
      <c r="N260" s="383">
        <f t="shared" si="22"/>
        <v>147.45688014983975</v>
      </c>
      <c r="O260" s="385">
        <f>'IdxETF data'!AY270</f>
        <v>3218.2700199999999</v>
      </c>
      <c r="P260" s="386">
        <f t="shared" si="23"/>
        <v>144.29892112888575</v>
      </c>
    </row>
    <row r="261" spans="3:16">
      <c r="C261" s="369">
        <v>256</v>
      </c>
      <c r="D261" s="370">
        <v>44317</v>
      </c>
      <c r="E261" s="378">
        <f>'IdxETF data'!C271</f>
        <v>4204.1099999999997</v>
      </c>
      <c r="F261" s="378">
        <f t="shared" si="18"/>
        <v>301.48659696226491</v>
      </c>
      <c r="G261" s="376">
        <f>'IdxETF data'!AA271</f>
        <v>3615.4799800000001</v>
      </c>
      <c r="H261" s="377">
        <f t="shared" si="19"/>
        <v>235.53662336011368</v>
      </c>
      <c r="I261" s="375">
        <f>'IdxETF data'!AE271</f>
        <v>15421.129883</v>
      </c>
      <c r="J261" s="379">
        <f t="shared" si="20"/>
        <v>225.60023497442461</v>
      </c>
      <c r="K261" s="381">
        <f>'IdxETF data'!AG271</f>
        <v>29151.800781000002</v>
      </c>
      <c r="L261" s="382">
        <f t="shared" si="21"/>
        <v>187.68454124612185</v>
      </c>
      <c r="M261" s="383">
        <f>'IdxETF data'!AO271</f>
        <v>28860.080077999999</v>
      </c>
      <c r="N261" s="383">
        <f t="shared" si="22"/>
        <v>147.6997151007169</v>
      </c>
      <c r="O261" s="385">
        <f>'IdxETF data'!AY271</f>
        <v>3164.280029</v>
      </c>
      <c r="P261" s="386">
        <f t="shared" si="23"/>
        <v>141.8781492841857</v>
      </c>
    </row>
    <row r="262" spans="3:16">
      <c r="C262" s="369">
        <v>257</v>
      </c>
      <c r="D262" s="370">
        <v>44348</v>
      </c>
      <c r="E262" s="378">
        <f>'IdxETF data'!C272</f>
        <v>4297.5</v>
      </c>
      <c r="F262" s="378">
        <f t="shared" si="18"/>
        <v>308.18381308893765</v>
      </c>
      <c r="G262" s="376">
        <f>'IdxETF data'!AA272</f>
        <v>3591.1999510000001</v>
      </c>
      <c r="H262" s="377">
        <f t="shared" si="19"/>
        <v>233.95485936822854</v>
      </c>
      <c r="I262" s="375">
        <f>'IdxETF data'!AE272</f>
        <v>15531.040039</v>
      </c>
      <c r="J262" s="379">
        <f t="shared" si="20"/>
        <v>227.20814290385655</v>
      </c>
      <c r="K262" s="381">
        <f>'IdxETF data'!AG272</f>
        <v>28827.949218999998</v>
      </c>
      <c r="L262" s="382">
        <f t="shared" si="21"/>
        <v>185.59952659119784</v>
      </c>
      <c r="M262" s="383">
        <f>'IdxETF data'!AO272</f>
        <v>28791.529297000001</v>
      </c>
      <c r="N262" s="383">
        <f t="shared" si="22"/>
        <v>147.34888687029385</v>
      </c>
      <c r="O262" s="385">
        <f>'IdxETF data'!AY272</f>
        <v>3130.459961</v>
      </c>
      <c r="P262" s="386">
        <f t="shared" si="23"/>
        <v>140.36174472689947</v>
      </c>
    </row>
    <row r="263" spans="3:16">
      <c r="C263" s="369">
        <v>258</v>
      </c>
      <c r="D263" s="370">
        <v>44378</v>
      </c>
      <c r="E263" s="378">
        <f>'IdxETF data'!C273</f>
        <v>4395.26</v>
      </c>
      <c r="F263" s="378">
        <f t="shared" ref="F263:F310" si="24">(E263/$E$5)*100</f>
        <v>315.19441217388811</v>
      </c>
      <c r="G263" s="376">
        <f>'IdxETF data'!AA273</f>
        <v>3397.360107</v>
      </c>
      <c r="H263" s="377">
        <f t="shared" ref="H263:H310" si="25">(G263/$G$5)*100</f>
        <v>221.32683139380421</v>
      </c>
      <c r="I263" s="375">
        <f>'IdxETF data'!AE273</f>
        <v>15544.389648</v>
      </c>
      <c r="J263" s="379">
        <f t="shared" ref="J263:J310" si="26">(I263/$I$5)*100</f>
        <v>227.40343825186719</v>
      </c>
      <c r="K263" s="381">
        <f>'IdxETF data'!AG273</f>
        <v>25961.029297000001</v>
      </c>
      <c r="L263" s="382">
        <f t="shared" ref="L263:L310" si="27">(K263/$K$5)*100</f>
        <v>167.14178003920321</v>
      </c>
      <c r="M263" s="383">
        <f>'IdxETF data'!AO273</f>
        <v>27283.589843999998</v>
      </c>
      <c r="N263" s="383">
        <f t="shared" ref="N263:N310" si="28">(M263/$M$5)*100</f>
        <v>139.63157537998333</v>
      </c>
      <c r="O263" s="385">
        <f>'IdxETF data'!AY273</f>
        <v>3166.9399410000001</v>
      </c>
      <c r="P263" s="386">
        <f t="shared" ref="P263:P310" si="29">(O263/$O$5)*100</f>
        <v>141.99741287285678</v>
      </c>
    </row>
    <row r="264" spans="3:16">
      <c r="C264" s="369">
        <v>259</v>
      </c>
      <c r="D264" s="370">
        <v>44409</v>
      </c>
      <c r="E264" s="378">
        <f>'IdxETF data'!C274</f>
        <v>4522.68</v>
      </c>
      <c r="F264" s="378">
        <f t="shared" si="24"/>
        <v>324.33199948367115</v>
      </c>
      <c r="G264" s="376">
        <f>'IdxETF data'!AA274</f>
        <v>3543.9399410000001</v>
      </c>
      <c r="H264" s="377">
        <f t="shared" si="25"/>
        <v>230.87602523363455</v>
      </c>
      <c r="I264" s="375">
        <f>'IdxETF data'!AE274</f>
        <v>15835.089844</v>
      </c>
      <c r="J264" s="379">
        <f t="shared" si="26"/>
        <v>231.65617673615992</v>
      </c>
      <c r="K264" s="381">
        <f>'IdxETF data'!AG274</f>
        <v>25878.990234000001</v>
      </c>
      <c r="L264" s="382">
        <f t="shared" si="27"/>
        <v>166.61359778318794</v>
      </c>
      <c r="M264" s="383">
        <f>'IdxETF data'!AO274</f>
        <v>28089.539063</v>
      </c>
      <c r="N264" s="383">
        <f t="shared" si="28"/>
        <v>143.75625104651721</v>
      </c>
      <c r="O264" s="385">
        <f>'IdxETF data'!AY274</f>
        <v>3055.0500489999999</v>
      </c>
      <c r="P264" s="386">
        <f t="shared" si="29"/>
        <v>136.98055891079318</v>
      </c>
    </row>
    <row r="265" spans="3:16">
      <c r="C265" s="369">
        <v>260</v>
      </c>
      <c r="D265" s="370">
        <v>44440</v>
      </c>
      <c r="E265" s="378">
        <f>'IdxETF data'!C275</f>
        <v>4307.54</v>
      </c>
      <c r="F265" s="378">
        <f t="shared" si="24"/>
        <v>308.90380505715473</v>
      </c>
      <c r="G265" s="376">
        <f>'IdxETF data'!AA275</f>
        <v>3568.169922</v>
      </c>
      <c r="H265" s="377">
        <f t="shared" si="25"/>
        <v>232.45452876301096</v>
      </c>
      <c r="I265" s="375">
        <f>'IdxETF data'!AE275</f>
        <v>15260.690430000001</v>
      </c>
      <c r="J265" s="379">
        <f t="shared" si="26"/>
        <v>223.25311912943917</v>
      </c>
      <c r="K265" s="381">
        <f>'IdxETF data'!AG275</f>
        <v>24575.640625</v>
      </c>
      <c r="L265" s="382">
        <f t="shared" si="27"/>
        <v>158.22239837543438</v>
      </c>
      <c r="M265" s="383">
        <f>'IdxETF data'!AO275</f>
        <v>29452.660156000002</v>
      </c>
      <c r="N265" s="383">
        <f t="shared" si="28"/>
        <v>150.73241315485987</v>
      </c>
      <c r="O265" s="385">
        <f>'IdxETF data'!AY275</f>
        <v>3086.6999510000001</v>
      </c>
      <c r="P265" s="386">
        <f t="shared" si="29"/>
        <v>138.39965882598145</v>
      </c>
    </row>
    <row r="266" spans="3:16">
      <c r="C266" s="369">
        <v>261</v>
      </c>
      <c r="D266" s="370">
        <v>44470</v>
      </c>
      <c r="E266" s="378">
        <f>'IdxETF data'!C276</f>
        <v>4605.38</v>
      </c>
      <c r="F266" s="378">
        <f t="shared" si="24"/>
        <v>330.26261061629589</v>
      </c>
      <c r="G266" s="376">
        <f>'IdxETF data'!AA276</f>
        <v>3547.3400879999999</v>
      </c>
      <c r="H266" s="377">
        <f t="shared" si="25"/>
        <v>231.09753362193658</v>
      </c>
      <c r="I266" s="375">
        <f>'IdxETF data'!AE276</f>
        <v>15688.769531</v>
      </c>
      <c r="J266" s="379">
        <f t="shared" si="26"/>
        <v>229.5156139340321</v>
      </c>
      <c r="K266" s="381">
        <f>'IdxETF data'!AG276</f>
        <v>25377.240234000001</v>
      </c>
      <c r="L266" s="382">
        <f t="shared" si="27"/>
        <v>163.38324095968707</v>
      </c>
      <c r="M266" s="383">
        <f>'IdxETF data'!AO276</f>
        <v>28892.689452999999</v>
      </c>
      <c r="N266" s="383">
        <f t="shared" si="28"/>
        <v>147.86660290505057</v>
      </c>
      <c r="O266" s="385">
        <f>'IdxETF data'!AY276</f>
        <v>3198.169922</v>
      </c>
      <c r="P266" s="386">
        <f t="shared" si="29"/>
        <v>143.39768461424896</v>
      </c>
    </row>
    <row r="267" spans="3:16">
      <c r="C267" s="369">
        <v>262</v>
      </c>
      <c r="D267" s="370">
        <v>44501</v>
      </c>
      <c r="E267" s="378">
        <f>'IdxETF data'!C277</f>
        <v>4567</v>
      </c>
      <c r="F267" s="378">
        <f t="shared" si="24"/>
        <v>327.51029072185645</v>
      </c>
      <c r="G267" s="376">
        <f>'IdxETF data'!AA277</f>
        <v>3563.889893</v>
      </c>
      <c r="H267" s="377">
        <f t="shared" si="25"/>
        <v>232.17569895780667</v>
      </c>
      <c r="I267" s="375">
        <f>'IdxETF data'!AE277</f>
        <v>15100.129883</v>
      </c>
      <c r="J267" s="379">
        <f t="shared" si="26"/>
        <v>220.90423176478805</v>
      </c>
      <c r="K267" s="381">
        <f>'IdxETF data'!AG277</f>
        <v>23475.259765999999</v>
      </c>
      <c r="L267" s="382">
        <f t="shared" si="27"/>
        <v>151.13794831799456</v>
      </c>
      <c r="M267" s="383">
        <f>'IdxETF data'!AO277</f>
        <v>27821.759765999999</v>
      </c>
      <c r="N267" s="383">
        <f t="shared" si="28"/>
        <v>142.38581389700562</v>
      </c>
      <c r="O267" s="385">
        <f>'IdxETF data'!AY277</f>
        <v>3041.290039</v>
      </c>
      <c r="P267" s="386">
        <f t="shared" si="29"/>
        <v>136.36359557788964</v>
      </c>
    </row>
    <row r="268" spans="3:16">
      <c r="C268" s="369">
        <v>263</v>
      </c>
      <c r="D268" s="370">
        <v>44531</v>
      </c>
      <c r="E268" s="378">
        <f>'IdxETF data'!C278</f>
        <v>4766.18</v>
      </c>
      <c r="F268" s="378">
        <f t="shared" si="24"/>
        <v>341.79395608335847</v>
      </c>
      <c r="G268" s="376">
        <f>'IdxETF data'!AA278</f>
        <v>3639.780029</v>
      </c>
      <c r="H268" s="377">
        <f t="shared" si="25"/>
        <v>237.1196915891197</v>
      </c>
      <c r="I268" s="375">
        <f>'IdxETF data'!AE278</f>
        <v>15884.860352</v>
      </c>
      <c r="J268" s="379">
        <f t="shared" si="26"/>
        <v>232.38428410473699</v>
      </c>
      <c r="K268" s="381">
        <f>'IdxETF data'!AG278</f>
        <v>23397.669922000001</v>
      </c>
      <c r="L268" s="382">
        <f t="shared" si="27"/>
        <v>150.63841093483609</v>
      </c>
      <c r="M268" s="383">
        <f>'IdxETF data'!AO278</f>
        <v>28791.710938</v>
      </c>
      <c r="N268" s="383">
        <f t="shared" si="28"/>
        <v>147.34981647006899</v>
      </c>
      <c r="O268" s="385">
        <f>'IdxETF data'!AY278</f>
        <v>3123.679932</v>
      </c>
      <c r="P268" s="386">
        <f t="shared" si="29"/>
        <v>140.05774572624304</v>
      </c>
    </row>
    <row r="269" spans="3:16">
      <c r="C269" s="369">
        <v>264</v>
      </c>
      <c r="D269" s="370">
        <v>44562</v>
      </c>
      <c r="E269" s="378">
        <f>'IdxETF data'!C279</f>
        <v>4515.55</v>
      </c>
      <c r="F269" s="378">
        <f t="shared" si="24"/>
        <v>323.82069044648108</v>
      </c>
      <c r="G269" s="376">
        <f>'IdxETF data'!AA279</f>
        <v>3361.4399410000001</v>
      </c>
      <c r="H269" s="377">
        <f t="shared" si="25"/>
        <v>218.98675078017158</v>
      </c>
      <c r="I269" s="375">
        <f>'IdxETF data'!AE279</f>
        <v>15471.200194999999</v>
      </c>
      <c r="J269" s="379">
        <f t="shared" si="26"/>
        <v>226.33272826370657</v>
      </c>
      <c r="K269" s="381">
        <f>'IdxETF data'!AG279</f>
        <v>23802.259765999999</v>
      </c>
      <c r="L269" s="382">
        <f t="shared" si="27"/>
        <v>153.24323318353476</v>
      </c>
      <c r="M269" s="383">
        <f>'IdxETF data'!AO279</f>
        <v>27001.980468999998</v>
      </c>
      <c r="N269" s="383">
        <f t="shared" si="28"/>
        <v>138.19035885027253</v>
      </c>
      <c r="O269" s="385">
        <f>'IdxETF data'!AY279</f>
        <v>3249.5900879999999</v>
      </c>
      <c r="P269" s="386">
        <f t="shared" si="29"/>
        <v>145.70323213883739</v>
      </c>
    </row>
    <row r="270" spans="3:16">
      <c r="C270" s="369">
        <v>265</v>
      </c>
      <c r="D270" s="370">
        <v>44593</v>
      </c>
      <c r="E270" s="378">
        <f>'IdxETF data'!C280</f>
        <v>4373.9399999999996</v>
      </c>
      <c r="F270" s="378">
        <f t="shared" si="24"/>
        <v>313.66550492663822</v>
      </c>
      <c r="G270" s="376">
        <f>'IdxETF data'!AA280</f>
        <v>3462.3100589999999</v>
      </c>
      <c r="H270" s="377">
        <f t="shared" si="25"/>
        <v>225.55810703800825</v>
      </c>
      <c r="I270" s="375">
        <f>'IdxETF data'!AE280</f>
        <v>14461.019531</v>
      </c>
      <c r="J270" s="379">
        <f t="shared" si="26"/>
        <v>211.55449885418386</v>
      </c>
      <c r="K270" s="381">
        <f>'IdxETF data'!AG280</f>
        <v>22713.019531000002</v>
      </c>
      <c r="L270" s="382">
        <f t="shared" si="27"/>
        <v>146.23050846890806</v>
      </c>
      <c r="M270" s="383">
        <f>'IdxETF data'!AO280</f>
        <v>26526.820313</v>
      </c>
      <c r="N270" s="383">
        <f t="shared" si="28"/>
        <v>135.75859083442734</v>
      </c>
      <c r="O270" s="385">
        <f>'IdxETF data'!AY280</f>
        <v>3242.23999</v>
      </c>
      <c r="P270" s="386">
        <f t="shared" si="29"/>
        <v>145.37367271560677</v>
      </c>
    </row>
    <row r="271" spans="3:16">
      <c r="C271" s="369">
        <v>266</v>
      </c>
      <c r="D271" s="370">
        <v>44621</v>
      </c>
      <c r="E271" s="378">
        <f>'IdxETF data'!C281</f>
        <v>4530.41</v>
      </c>
      <c r="F271" s="378">
        <f t="shared" si="24"/>
        <v>324.8863359293203</v>
      </c>
      <c r="G271" s="376">
        <f>'IdxETF data'!AA281</f>
        <v>3252.1999510000001</v>
      </c>
      <c r="H271" s="377">
        <f t="shared" si="25"/>
        <v>211.87012490398777</v>
      </c>
      <c r="I271" s="375">
        <f>'IdxETF data'!AE281</f>
        <v>14414.75</v>
      </c>
      <c r="J271" s="379">
        <f t="shared" si="26"/>
        <v>210.87760830563437</v>
      </c>
      <c r="K271" s="381">
        <f>'IdxETF data'!AG281</f>
        <v>21996.849609000001</v>
      </c>
      <c r="L271" s="382">
        <f t="shared" si="27"/>
        <v>141.6196775883524</v>
      </c>
      <c r="M271" s="383">
        <f>'IdxETF data'!AO281</f>
        <v>27821.429688</v>
      </c>
      <c r="N271" s="383">
        <f t="shared" si="28"/>
        <v>142.38412462842325</v>
      </c>
      <c r="O271" s="385">
        <f>'IdxETF data'!AY281</f>
        <v>3408.5200199999999</v>
      </c>
      <c r="P271" s="386">
        <f t="shared" si="29"/>
        <v>152.82924008104456</v>
      </c>
    </row>
    <row r="272" spans="3:16">
      <c r="C272" s="369">
        <v>267</v>
      </c>
      <c r="D272" s="370">
        <v>44652</v>
      </c>
      <c r="E272" s="378">
        <f>'IdxETF data'!C282</f>
        <v>4131.93</v>
      </c>
      <c r="F272" s="378">
        <f t="shared" si="24"/>
        <v>296.31039972462457</v>
      </c>
      <c r="G272" s="376">
        <f>'IdxETF data'!AA282</f>
        <v>3047.0600589999999</v>
      </c>
      <c r="H272" s="377">
        <f t="shared" si="25"/>
        <v>198.50593598704666</v>
      </c>
      <c r="I272" s="375">
        <f>'IdxETF data'!AE282</f>
        <v>14097.879883</v>
      </c>
      <c r="J272" s="379">
        <f t="shared" si="26"/>
        <v>206.24202236647577</v>
      </c>
      <c r="K272" s="381">
        <f>'IdxETF data'!AG282</f>
        <v>21089.390625</v>
      </c>
      <c r="L272" s="382">
        <f t="shared" si="27"/>
        <v>135.77729329136869</v>
      </c>
      <c r="M272" s="383">
        <f>'IdxETF data'!AO282</f>
        <v>26847.900390999999</v>
      </c>
      <c r="N272" s="383">
        <f t="shared" si="28"/>
        <v>137.40180997716513</v>
      </c>
      <c r="O272" s="385">
        <f>'IdxETF data'!AY282</f>
        <v>3356.8999020000001</v>
      </c>
      <c r="P272" s="386">
        <f t="shared" si="29"/>
        <v>150.51472722486545</v>
      </c>
    </row>
    <row r="273" spans="3:16">
      <c r="C273" s="369">
        <v>268</v>
      </c>
      <c r="D273" s="370">
        <v>44682</v>
      </c>
      <c r="E273" s="378">
        <f>'IdxETF data'!C283</f>
        <v>4132.1499999999996</v>
      </c>
      <c r="F273" s="378">
        <f t="shared" si="24"/>
        <v>296.3261764410596</v>
      </c>
      <c r="G273" s="376">
        <f>'IdxETF data'!AA283</f>
        <v>3186.429932</v>
      </c>
      <c r="H273" s="377">
        <f t="shared" si="25"/>
        <v>207.58542459330025</v>
      </c>
      <c r="I273" s="375">
        <f>'IdxETF data'!AE283</f>
        <v>14388.349609000001</v>
      </c>
      <c r="J273" s="379">
        <f t="shared" si="26"/>
        <v>210.4913892374984</v>
      </c>
      <c r="K273" s="381">
        <f>'IdxETF data'!AG283</f>
        <v>21415.199218999998</v>
      </c>
      <c r="L273" s="382">
        <f t="shared" si="27"/>
        <v>137.87490767060763</v>
      </c>
      <c r="M273" s="383">
        <f>'IdxETF data'!AO283</f>
        <v>27279.800781000002</v>
      </c>
      <c r="N273" s="383">
        <f t="shared" si="28"/>
        <v>139.61218376623572</v>
      </c>
      <c r="O273" s="385">
        <f>'IdxETF data'!AY283</f>
        <v>3232.48999</v>
      </c>
      <c r="P273" s="386">
        <f t="shared" si="29"/>
        <v>144.93650788100206</v>
      </c>
    </row>
    <row r="274" spans="3:16">
      <c r="C274" s="369">
        <v>269</v>
      </c>
      <c r="D274" s="370">
        <v>44713</v>
      </c>
      <c r="E274" s="378">
        <f>'IdxETF data'!C284</f>
        <v>3785.38</v>
      </c>
      <c r="F274" s="378">
        <f t="shared" si="24"/>
        <v>271.4584857220716</v>
      </c>
      <c r="G274" s="376">
        <f>'IdxETF data'!AA284</f>
        <v>3398.6201169999999</v>
      </c>
      <c r="H274" s="377">
        <f t="shared" si="25"/>
        <v>221.40891689903216</v>
      </c>
      <c r="I274" s="375">
        <f>'IdxETF data'!AE284</f>
        <v>12783.769531</v>
      </c>
      <c r="J274" s="379">
        <f t="shared" si="26"/>
        <v>187.01751635149563</v>
      </c>
      <c r="K274" s="381">
        <f>'IdxETF data'!AG284</f>
        <v>21859.789063</v>
      </c>
      <c r="L274" s="382">
        <f t="shared" si="27"/>
        <v>140.73725711998401</v>
      </c>
      <c r="M274" s="383">
        <f>'IdxETF data'!AO284</f>
        <v>26393.039063</v>
      </c>
      <c r="N274" s="383">
        <f t="shared" si="28"/>
        <v>135.0739270200022</v>
      </c>
      <c r="O274" s="385">
        <f>'IdxETF data'!AY284</f>
        <v>3102.209961</v>
      </c>
      <c r="P274" s="386">
        <f t="shared" si="29"/>
        <v>139.09508764201914</v>
      </c>
    </row>
    <row r="275" spans="3:16">
      <c r="C275" s="369">
        <v>270</v>
      </c>
      <c r="D275" s="370">
        <v>44743</v>
      </c>
      <c r="E275" s="378">
        <f>'IdxETF data'!C285</f>
        <v>4130.29</v>
      </c>
      <c r="F275" s="378">
        <f t="shared" si="24"/>
        <v>296.1927914748361</v>
      </c>
      <c r="G275" s="376">
        <f>'IdxETF data'!AA285</f>
        <v>3253.23999</v>
      </c>
      <c r="H275" s="377">
        <f t="shared" si="25"/>
        <v>211.93788002241683</v>
      </c>
      <c r="I275" s="375">
        <f>'IdxETF data'!AE285</f>
        <v>13484.049805000001</v>
      </c>
      <c r="J275" s="379">
        <f t="shared" si="26"/>
        <v>197.26212200367371</v>
      </c>
      <c r="K275" s="381">
        <f>'IdxETF data'!AG285</f>
        <v>20156.509765999999</v>
      </c>
      <c r="L275" s="382">
        <f t="shared" si="27"/>
        <v>129.77123838676678</v>
      </c>
      <c r="M275" s="383">
        <f>'IdxETF data'!AO285</f>
        <v>27801.640625</v>
      </c>
      <c r="N275" s="383">
        <f t="shared" si="28"/>
        <v>142.28284843794455</v>
      </c>
      <c r="O275" s="385">
        <f>'IdxETF data'!AY285</f>
        <v>3211.5600589999999</v>
      </c>
      <c r="P275" s="386">
        <f t="shared" si="29"/>
        <v>143.99806379649917</v>
      </c>
    </row>
    <row r="276" spans="3:16">
      <c r="C276" s="369">
        <v>271</v>
      </c>
      <c r="D276" s="370">
        <v>44774</v>
      </c>
      <c r="E276" s="378">
        <f>'IdxETF data'!C286</f>
        <v>3955</v>
      </c>
      <c r="F276" s="378">
        <f t="shared" si="24"/>
        <v>283.6223340934842</v>
      </c>
      <c r="G276" s="376">
        <f>'IdxETF data'!AA286</f>
        <v>3202.139893</v>
      </c>
      <c r="H276" s="377">
        <f t="shared" si="25"/>
        <v>208.6088768562164</v>
      </c>
      <c r="I276" s="375">
        <f>'IdxETF data'!AE286</f>
        <v>12834.959961</v>
      </c>
      <c r="J276" s="379">
        <f t="shared" si="26"/>
        <v>187.76639617574071</v>
      </c>
      <c r="K276" s="381">
        <f>'IdxETF data'!AG286</f>
        <v>19954.390625</v>
      </c>
      <c r="L276" s="382">
        <f t="shared" si="27"/>
        <v>128.46995897213901</v>
      </c>
      <c r="M276" s="383">
        <f>'IdxETF data'!AO286</f>
        <v>28091.529297000001</v>
      </c>
      <c r="N276" s="383">
        <f t="shared" si="28"/>
        <v>143.76643663831007</v>
      </c>
      <c r="O276" s="385">
        <f>'IdxETF data'!AY286</f>
        <v>3221.669922</v>
      </c>
      <c r="P276" s="386">
        <f t="shared" si="29"/>
        <v>144.45136395919366</v>
      </c>
    </row>
    <row r="277" spans="3:16">
      <c r="C277" s="369">
        <v>272</v>
      </c>
      <c r="D277" s="370">
        <v>44805</v>
      </c>
      <c r="E277" s="378">
        <f>'IdxETF data'!C287</f>
        <v>3585.62</v>
      </c>
      <c r="F277" s="378">
        <f t="shared" si="24"/>
        <v>257.13322719905915</v>
      </c>
      <c r="G277" s="376">
        <f>'IdxETF data'!AA287</f>
        <v>3024.389893</v>
      </c>
      <c r="H277" s="377">
        <f t="shared" si="25"/>
        <v>197.02904927209016</v>
      </c>
      <c r="I277" s="375">
        <f>'IdxETF data'!AE287</f>
        <v>12114.360352</v>
      </c>
      <c r="J277" s="379">
        <f t="shared" si="26"/>
        <v>177.22453300836733</v>
      </c>
      <c r="K277" s="381">
        <f>'IdxETF data'!AG287</f>
        <v>17222.830077999999</v>
      </c>
      <c r="L277" s="382">
        <f t="shared" si="27"/>
        <v>110.88368044337517</v>
      </c>
      <c r="M277" s="383">
        <f>'IdxETF data'!AO287</f>
        <v>25937.210938</v>
      </c>
      <c r="N277" s="383">
        <f t="shared" si="28"/>
        <v>132.74109620264366</v>
      </c>
      <c r="O277" s="385">
        <f>'IdxETF data'!AY287</f>
        <v>3130.23999</v>
      </c>
      <c r="P277" s="386">
        <f t="shared" si="29"/>
        <v>140.35188179501921</v>
      </c>
    </row>
    <row r="278" spans="3:16">
      <c r="C278" s="369">
        <v>273</v>
      </c>
      <c r="D278" s="370">
        <v>44835</v>
      </c>
      <c r="E278" s="378">
        <f>'IdxETF data'!C288</f>
        <v>3871.98</v>
      </c>
      <c r="F278" s="378">
        <f t="shared" si="24"/>
        <v>277.66877500968116</v>
      </c>
      <c r="G278" s="376">
        <f>'IdxETF data'!AA288</f>
        <v>2893.4799800000001</v>
      </c>
      <c r="H278" s="377">
        <f t="shared" si="25"/>
        <v>188.50069922093422</v>
      </c>
      <c r="I278" s="375">
        <f>'IdxETF data'!AE288</f>
        <v>13253.740234000001</v>
      </c>
      <c r="J278" s="379">
        <f t="shared" si="26"/>
        <v>193.89285569642755</v>
      </c>
      <c r="K278" s="381">
        <f>'IdxETF data'!AG288</f>
        <v>14687.019531</v>
      </c>
      <c r="L278" s="382">
        <f t="shared" si="27"/>
        <v>94.557675652927855</v>
      </c>
      <c r="M278" s="383">
        <f>'IdxETF data'!AO288</f>
        <v>27587.460938</v>
      </c>
      <c r="N278" s="383">
        <f t="shared" si="28"/>
        <v>141.18672262454544</v>
      </c>
      <c r="O278" s="385">
        <f>'IdxETF data'!AY288</f>
        <v>3093.110107</v>
      </c>
      <c r="P278" s="386">
        <f t="shared" si="29"/>
        <v>138.68707367598455</v>
      </c>
    </row>
    <row r="279" spans="3:16">
      <c r="C279" s="369">
        <v>274</v>
      </c>
      <c r="D279" s="370">
        <v>44866</v>
      </c>
      <c r="E279" s="378">
        <f>'IdxETF data'!C289</f>
        <v>4080.11</v>
      </c>
      <c r="F279" s="378">
        <f t="shared" si="24"/>
        <v>292.59426588069937</v>
      </c>
      <c r="G279" s="376">
        <f>'IdxETF data'!AA289</f>
        <v>3151.3400879999999</v>
      </c>
      <c r="H279" s="377">
        <f t="shared" si="25"/>
        <v>205.29943672565531</v>
      </c>
      <c r="I279" s="375">
        <f>'IdxETF data'!AE289</f>
        <v>14397.040039</v>
      </c>
      <c r="J279" s="379">
        <f t="shared" si="26"/>
        <v>210.61852408850496</v>
      </c>
      <c r="K279" s="381">
        <f>'IdxETF data'!AG289</f>
        <v>18597.230468999998</v>
      </c>
      <c r="L279" s="382">
        <f t="shared" si="27"/>
        <v>119.73231757598927</v>
      </c>
      <c r="M279" s="383">
        <f>'IdxETF data'!AO289</f>
        <v>27968.990234000001</v>
      </c>
      <c r="N279" s="383">
        <f t="shared" si="28"/>
        <v>143.13930793163661</v>
      </c>
      <c r="O279" s="385">
        <f>'IdxETF data'!AY289</f>
        <v>3290.48999</v>
      </c>
      <c r="P279" s="386">
        <f t="shared" si="29"/>
        <v>147.53707817916347</v>
      </c>
    </row>
    <row r="280" spans="3:16">
      <c r="C280" s="369">
        <v>275</v>
      </c>
      <c r="D280" s="370">
        <v>44896</v>
      </c>
      <c r="E280" s="378">
        <f>'IdxETF data'!C290</f>
        <v>3839.5</v>
      </c>
      <c r="F280" s="378">
        <f t="shared" si="24"/>
        <v>275.33955796509042</v>
      </c>
      <c r="G280" s="376">
        <f>'IdxETF data'!AA290</f>
        <v>3089.26001</v>
      </c>
      <c r="H280" s="377">
        <f t="shared" si="25"/>
        <v>201.25512392875456</v>
      </c>
      <c r="I280" s="375">
        <f>'IdxETF data'!AE290</f>
        <v>13923.589844</v>
      </c>
      <c r="J280" s="379">
        <f t="shared" si="26"/>
        <v>203.69228223391605</v>
      </c>
      <c r="K280" s="381">
        <f>'IdxETF data'!AG290</f>
        <v>19781.410156000002</v>
      </c>
      <c r="L280" s="382">
        <f t="shared" si="27"/>
        <v>127.35627957330189</v>
      </c>
      <c r="M280" s="383">
        <f>'IdxETF data'!AO290</f>
        <v>26094.5</v>
      </c>
      <c r="N280" s="383">
        <f t="shared" si="28"/>
        <v>133.54606796928712</v>
      </c>
      <c r="O280" s="385">
        <f>'IdxETF data'!AY290</f>
        <v>3251.320068</v>
      </c>
      <c r="P280" s="386">
        <f t="shared" si="29"/>
        <v>145.78079997684452</v>
      </c>
    </row>
    <row r="281" spans="3:16">
      <c r="C281" s="369">
        <v>276</v>
      </c>
      <c r="D281" s="370">
        <v>44927</v>
      </c>
      <c r="E281" s="378">
        <f>'IdxETF data'!C291</f>
        <v>4076.6</v>
      </c>
      <c r="F281" s="378">
        <f t="shared" si="24"/>
        <v>292.34255554121307</v>
      </c>
      <c r="G281" s="376">
        <f>'IdxETF data'!AA291</f>
        <v>3255.669922</v>
      </c>
      <c r="H281" s="377">
        <f t="shared" si="25"/>
        <v>212.09618209612233</v>
      </c>
      <c r="I281" s="375">
        <f>'IdxETF data'!AE291</f>
        <v>15128.269531</v>
      </c>
      <c r="J281" s="379">
        <f t="shared" si="26"/>
        <v>221.31589493402805</v>
      </c>
      <c r="K281" s="381">
        <f>'IdxETF data'!AG291</f>
        <v>21842.330077999999</v>
      </c>
      <c r="L281" s="382">
        <f t="shared" si="27"/>
        <v>140.62485303164087</v>
      </c>
      <c r="M281" s="383">
        <f>'IdxETF data'!AO291</f>
        <v>27327.109375</v>
      </c>
      <c r="N281" s="383">
        <f t="shared" si="28"/>
        <v>139.85429902845016</v>
      </c>
      <c r="O281" s="385">
        <f>'IdxETF data'!AY291</f>
        <v>3365.669922</v>
      </c>
      <c r="P281" s="386">
        <f t="shared" si="29"/>
        <v>150.90795228566341</v>
      </c>
    </row>
    <row r="282" spans="3:16">
      <c r="C282" s="369">
        <v>277</v>
      </c>
      <c r="D282" s="370">
        <v>44958</v>
      </c>
      <c r="E282" s="378">
        <f>'IdxETF data'!C292</f>
        <v>3970.15</v>
      </c>
      <c r="F282" s="378">
        <f t="shared" si="24"/>
        <v>284.70877615707877</v>
      </c>
      <c r="G282" s="376">
        <f>'IdxETF data'!AA292</f>
        <v>3279.610107</v>
      </c>
      <c r="H282" s="377">
        <f t="shared" si="25"/>
        <v>213.65580636972058</v>
      </c>
      <c r="I282" s="375">
        <f>'IdxETF data'!AE292</f>
        <v>15365.139648</v>
      </c>
      <c r="J282" s="379">
        <f t="shared" si="26"/>
        <v>224.78113739414957</v>
      </c>
      <c r="K282" s="381">
        <f>'IdxETF data'!AG292</f>
        <v>19785.939452999999</v>
      </c>
      <c r="L282" s="382">
        <f t="shared" si="27"/>
        <v>127.38544000273806</v>
      </c>
      <c r="M282" s="383">
        <f>'IdxETF data'!AO292</f>
        <v>27445.560547000001</v>
      </c>
      <c r="N282" s="383">
        <f t="shared" si="28"/>
        <v>140.46050678360754</v>
      </c>
      <c r="O282" s="385">
        <f>'IdxETF data'!AY292</f>
        <v>3262.6298830000001</v>
      </c>
      <c r="P282" s="386">
        <f t="shared" si="29"/>
        <v>146.28790289006349</v>
      </c>
    </row>
    <row r="283" spans="3:16">
      <c r="C283" s="369">
        <v>278</v>
      </c>
      <c r="D283" s="370">
        <v>44986</v>
      </c>
      <c r="E283" s="378">
        <f>'IdxETF data'!C293</f>
        <v>4109.3100000000004</v>
      </c>
      <c r="F283" s="378">
        <f t="shared" si="24"/>
        <v>294.68826642571321</v>
      </c>
      <c r="G283" s="376">
        <f>'IdxETF data'!AA293</f>
        <v>3272.860107</v>
      </c>
      <c r="H283" s="377">
        <f t="shared" si="25"/>
        <v>213.21606608171578</v>
      </c>
      <c r="I283" s="375">
        <f>'IdxETF data'!AE293</f>
        <v>15628.839844</v>
      </c>
      <c r="J283" s="379">
        <f t="shared" si="26"/>
        <v>228.63888495426727</v>
      </c>
      <c r="K283" s="381">
        <f>'IdxETF data'!AG293</f>
        <v>20400.109375</v>
      </c>
      <c r="L283" s="382">
        <f t="shared" si="27"/>
        <v>131.33957652156559</v>
      </c>
      <c r="M283" s="383">
        <f>'IdxETF data'!AO293</f>
        <v>28041.480468999998</v>
      </c>
      <c r="N283" s="383">
        <f t="shared" si="28"/>
        <v>143.51029744476847</v>
      </c>
      <c r="O283" s="385">
        <f>'IdxETF data'!AY293</f>
        <v>3258.8999020000001</v>
      </c>
      <c r="P283" s="386">
        <f t="shared" si="29"/>
        <v>146.12066016935131</v>
      </c>
    </row>
    <row r="284" spans="3:16">
      <c r="C284" s="369">
        <v>279</v>
      </c>
      <c r="D284" s="370">
        <v>45017</v>
      </c>
      <c r="E284" s="378">
        <f>'IdxETF data'!C294</f>
        <v>4169.4799999999996</v>
      </c>
      <c r="F284" s="378">
        <f t="shared" si="24"/>
        <v>299.00319837069543</v>
      </c>
      <c r="G284" s="376">
        <f>'IdxETF data'!AA294</f>
        <v>3323.2700199999999</v>
      </c>
      <c r="H284" s="377">
        <f t="shared" si="25"/>
        <v>216.50010603148121</v>
      </c>
      <c r="I284" s="375">
        <f>'IdxETF data'!AE294</f>
        <v>15922.379883</v>
      </c>
      <c r="J284" s="379">
        <f t="shared" si="26"/>
        <v>232.93316833526677</v>
      </c>
      <c r="K284" s="381">
        <f>'IdxETF data'!AG294</f>
        <v>19894.570313</v>
      </c>
      <c r="L284" s="382">
        <f t="shared" si="27"/>
        <v>128.08482503481335</v>
      </c>
      <c r="M284" s="383">
        <f>'IdxETF data'!AO294</f>
        <v>28856.439452999999</v>
      </c>
      <c r="N284" s="383">
        <f t="shared" si="28"/>
        <v>147.68108316089427</v>
      </c>
      <c r="O284" s="385">
        <f>'IdxETF data'!AY294</f>
        <v>3270.51001</v>
      </c>
      <c r="P284" s="386">
        <f t="shared" si="29"/>
        <v>146.64122744561419</v>
      </c>
    </row>
    <row r="285" spans="3:16">
      <c r="C285" s="369">
        <v>280</v>
      </c>
      <c r="D285" s="370">
        <v>45047</v>
      </c>
      <c r="E285" s="378">
        <f>'IdxETF data'!C295</f>
        <v>4179.83</v>
      </c>
      <c r="F285" s="378">
        <f t="shared" si="24"/>
        <v>299.74542116661644</v>
      </c>
      <c r="G285" s="376">
        <f>'IdxETF data'!AA295</f>
        <v>3204.5600589999999</v>
      </c>
      <c r="H285" s="377">
        <f t="shared" si="25"/>
        <v>208.76654270715852</v>
      </c>
      <c r="I285" s="375">
        <f>'IdxETF data'!AE295</f>
        <v>15664.019531</v>
      </c>
      <c r="J285" s="379">
        <f t="shared" si="26"/>
        <v>229.15353892020499</v>
      </c>
      <c r="K285" s="381">
        <f>'IdxETF data'!AG295</f>
        <v>18234.269531000002</v>
      </c>
      <c r="L285" s="382">
        <f t="shared" si="27"/>
        <v>117.39550971802701</v>
      </c>
      <c r="M285" s="383">
        <f>'IdxETF data'!AO295</f>
        <v>30887.880859000001</v>
      </c>
      <c r="N285" s="383">
        <f t="shared" si="28"/>
        <v>158.07756564116028</v>
      </c>
      <c r="O285" s="385">
        <f>'IdxETF data'!AY295</f>
        <v>3158.8000489999999</v>
      </c>
      <c r="P285" s="386">
        <f t="shared" si="29"/>
        <v>141.63244112517674</v>
      </c>
    </row>
    <row r="286" spans="3:16">
      <c r="C286" s="369">
        <v>281</v>
      </c>
      <c r="D286" s="370">
        <v>45078</v>
      </c>
      <c r="E286" s="378">
        <f>'IdxETF data'!C296</f>
        <v>4450.38</v>
      </c>
      <c r="F286" s="378">
        <f t="shared" si="24"/>
        <v>319.1471967643389</v>
      </c>
      <c r="G286" s="376">
        <f>'IdxETF data'!AA296</f>
        <v>3202.0600589999999</v>
      </c>
      <c r="H286" s="377">
        <f t="shared" si="25"/>
        <v>208.60367593382341</v>
      </c>
      <c r="I286" s="375">
        <f>'IdxETF data'!AE296</f>
        <v>16147.900390999999</v>
      </c>
      <c r="J286" s="379">
        <f t="shared" si="26"/>
        <v>236.23237403435357</v>
      </c>
      <c r="K286" s="381">
        <f>'IdxETF data'!AG296</f>
        <v>18916.429688</v>
      </c>
      <c r="L286" s="382">
        <f t="shared" si="27"/>
        <v>121.78737960917874</v>
      </c>
      <c r="M286" s="383">
        <f>'IdxETF data'!AO296</f>
        <v>33189.039062999997</v>
      </c>
      <c r="N286" s="383">
        <f t="shared" si="28"/>
        <v>169.8544009865191</v>
      </c>
      <c r="O286" s="385">
        <f>'IdxETF data'!AY296</f>
        <v>3205.9099120000001</v>
      </c>
      <c r="P286" s="386">
        <f t="shared" si="29"/>
        <v>143.7447257884225</v>
      </c>
    </row>
    <row r="287" spans="3:16">
      <c r="C287" s="369">
        <v>282</v>
      </c>
      <c r="D287" s="370">
        <v>45108</v>
      </c>
      <c r="E287" s="378">
        <f>'IdxETF data'!C297</f>
        <v>4588.96</v>
      </c>
      <c r="F287" s="378">
        <f t="shared" si="24"/>
        <v>329.08509387146279</v>
      </c>
      <c r="G287" s="376">
        <f>'IdxETF data'!AA297</f>
        <v>3291.040039</v>
      </c>
      <c r="H287" s="377">
        <f t="shared" si="25"/>
        <v>214.40042882743242</v>
      </c>
      <c r="I287" s="375">
        <f>'IdxETF data'!AE297</f>
        <v>16446.830077999999</v>
      </c>
      <c r="J287" s="379">
        <f t="shared" si="26"/>
        <v>240.6055041577419</v>
      </c>
      <c r="K287" s="381">
        <f>'IdxETF data'!AG297</f>
        <v>20078.939452999999</v>
      </c>
      <c r="L287" s="382">
        <f t="shared" si="27"/>
        <v>129.27182674770222</v>
      </c>
      <c r="M287" s="383">
        <f>'IdxETF data'!AO297</f>
        <v>33172.21875</v>
      </c>
      <c r="N287" s="383">
        <f t="shared" si="28"/>
        <v>169.76831822336356</v>
      </c>
      <c r="O287" s="385">
        <f>'IdxETF data'!AY297</f>
        <v>3373.9799800000001</v>
      </c>
      <c r="P287" s="386">
        <f t="shared" si="29"/>
        <v>151.28055383757373</v>
      </c>
    </row>
    <row r="288" spans="3:16">
      <c r="C288" s="369">
        <v>283</v>
      </c>
      <c r="D288" s="370">
        <v>45139</v>
      </c>
      <c r="E288" s="378">
        <f>'IdxETF data'!C298</f>
        <v>4507.66</v>
      </c>
      <c r="F288" s="378">
        <f t="shared" si="24"/>
        <v>323.25488002524276</v>
      </c>
      <c r="G288" s="376">
        <f>'IdxETF data'!AA298</f>
        <v>3119.8798830000001</v>
      </c>
      <c r="H288" s="377">
        <f t="shared" si="25"/>
        <v>203.24990789493089</v>
      </c>
      <c r="I288" s="375">
        <f>'IdxETF data'!AE298</f>
        <v>15947.080078000001</v>
      </c>
      <c r="J288" s="379">
        <f t="shared" si="26"/>
        <v>233.29451473713175</v>
      </c>
      <c r="K288" s="381">
        <f>'IdxETF data'!AG298</f>
        <v>18382.060547000001</v>
      </c>
      <c r="L288" s="382">
        <f t="shared" si="27"/>
        <v>118.34701488392183</v>
      </c>
      <c r="M288" s="383">
        <f>'IdxETF data'!AO298</f>
        <v>32619.339843999998</v>
      </c>
      <c r="N288" s="383">
        <f t="shared" si="28"/>
        <v>166.93880227327978</v>
      </c>
      <c r="O288" s="385">
        <f>'IdxETF data'!AY298</f>
        <v>3233.3000489999999</v>
      </c>
      <c r="P288" s="386">
        <f t="shared" si="29"/>
        <v>144.97282883574616</v>
      </c>
    </row>
    <row r="289" spans="3:16">
      <c r="C289" s="369">
        <v>284</v>
      </c>
      <c r="D289" s="370">
        <v>45170</v>
      </c>
      <c r="E289" s="378">
        <f>'IdxETF data'!C299</f>
        <v>4288.05</v>
      </c>
      <c r="F289" s="378">
        <f t="shared" si="24"/>
        <v>307.50613140570545</v>
      </c>
      <c r="G289" s="376">
        <f>'IdxETF data'!AA299</f>
        <v>3110.4750979999999</v>
      </c>
      <c r="H289" s="377">
        <f t="shared" si="25"/>
        <v>202.63721710018672</v>
      </c>
      <c r="I289" s="375">
        <f>'IdxETF data'!AE299</f>
        <v>15386.580078000001</v>
      </c>
      <c r="J289" s="379">
        <f t="shared" si="26"/>
        <v>225.0947957371277</v>
      </c>
      <c r="K289" s="381">
        <f>'IdxETF data'!AG299</f>
        <v>17809.660156000002</v>
      </c>
      <c r="L289" s="382">
        <f t="shared" si="27"/>
        <v>114.66179812489558</v>
      </c>
      <c r="M289" s="383">
        <f>'IdxETF data'!AO299</f>
        <v>31857.619140999999</v>
      </c>
      <c r="N289" s="383">
        <f t="shared" si="28"/>
        <v>163.04047868875233</v>
      </c>
      <c r="O289" s="385">
        <f>'IdxETF data'!AY299</f>
        <v>3217.4099120000001</v>
      </c>
      <c r="P289" s="386">
        <f t="shared" si="29"/>
        <v>144.26035610616142</v>
      </c>
    </row>
    <row r="290" spans="3:16">
      <c r="C290" s="369">
        <v>285</v>
      </c>
      <c r="D290" s="370">
        <v>45200</v>
      </c>
      <c r="E290" s="378">
        <f>'IdxETF data'!C300</f>
        <v>4193.8</v>
      </c>
      <c r="F290" s="378">
        <f t="shared" si="24"/>
        <v>300.74724266024123</v>
      </c>
      <c r="G290" s="376">
        <f>'IdxETF data'!AA300</f>
        <v>3018.7709960000002</v>
      </c>
      <c r="H290" s="377">
        <f t="shared" si="25"/>
        <v>196.66299662245322</v>
      </c>
      <c r="I290" s="375">
        <f>'IdxETF data'!AE300</f>
        <v>14810.339844</v>
      </c>
      <c r="J290" s="379">
        <f t="shared" si="26"/>
        <v>216.66480823436842</v>
      </c>
      <c r="K290" s="381">
        <f>'IdxETF data'!AG300</f>
        <v>17112.480468999998</v>
      </c>
      <c r="L290" s="382">
        <f t="shared" si="27"/>
        <v>110.17322979583398</v>
      </c>
      <c r="M290" s="383">
        <f>'IdxETF data'!AO300</f>
        <v>30858.849609000001</v>
      </c>
      <c r="N290" s="383">
        <f t="shared" si="28"/>
        <v>157.92898991502128</v>
      </c>
      <c r="O290" s="385">
        <f>'IdxETF data'!AY300</f>
        <v>3067.73999</v>
      </c>
      <c r="P290" s="386">
        <f t="shared" si="29"/>
        <v>137.54954311165559</v>
      </c>
    </row>
    <row r="291" spans="3:16">
      <c r="C291" s="369">
        <v>286</v>
      </c>
      <c r="D291" s="370">
        <v>45231</v>
      </c>
      <c r="E291" s="378">
        <f>'IdxETF data'!C301</f>
        <v>4567.8</v>
      </c>
      <c r="F291" s="378">
        <f t="shared" si="24"/>
        <v>327.56766059980208</v>
      </c>
      <c r="G291" s="376">
        <f>'IdxETF data'!AA301</f>
        <v>3029.673096</v>
      </c>
      <c r="H291" s="377">
        <f t="shared" si="25"/>
        <v>197.3732325622839</v>
      </c>
      <c r="I291" s="375">
        <f>'IdxETF data'!AE301</f>
        <v>16215.429688</v>
      </c>
      <c r="J291" s="379">
        <f t="shared" si="26"/>
        <v>237.22027993920253</v>
      </c>
      <c r="K291" s="381">
        <f>'IdxETF data'!AG301</f>
        <v>17042.880859000001</v>
      </c>
      <c r="L291" s="382">
        <f t="shared" si="27"/>
        <v>109.725134977545</v>
      </c>
      <c r="M291" s="383">
        <f>'IdxETF data'!AO301</f>
        <v>33486.890625</v>
      </c>
      <c r="N291" s="383">
        <f t="shared" si="28"/>
        <v>171.37874155421002</v>
      </c>
      <c r="O291" s="385">
        <f>'IdxETF data'!AY301</f>
        <v>3072.98999</v>
      </c>
      <c r="P291" s="386">
        <f t="shared" si="29"/>
        <v>137.78493956105814</v>
      </c>
    </row>
    <row r="292" spans="3:16">
      <c r="C292" s="369">
        <v>287</v>
      </c>
      <c r="D292" s="370">
        <v>45261</v>
      </c>
      <c r="E292" s="378">
        <f>'IdxETF data'!C302</f>
        <v>4769.83</v>
      </c>
      <c r="F292" s="378">
        <f t="shared" si="24"/>
        <v>342.05570615148514</v>
      </c>
      <c r="G292" s="376">
        <f>'IdxETF data'!AA302</f>
        <v>2974.9350589999999</v>
      </c>
      <c r="H292" s="377">
        <f t="shared" si="25"/>
        <v>193.80722957632878</v>
      </c>
      <c r="I292" s="375">
        <f>'IdxETF data'!AE302</f>
        <v>16751.640625</v>
      </c>
      <c r="J292" s="379">
        <f t="shared" si="26"/>
        <v>245.06466710803187</v>
      </c>
      <c r="K292" s="381">
        <f>'IdxETF data'!AG302</f>
        <v>17047.390625</v>
      </c>
      <c r="L292" s="382">
        <f t="shared" si="27"/>
        <v>109.75416966288726</v>
      </c>
      <c r="M292" s="383">
        <f>'IdxETF data'!AO302</f>
        <v>33464.171875</v>
      </c>
      <c r="N292" s="383">
        <f t="shared" si="28"/>
        <v>171.26247185248445</v>
      </c>
      <c r="O292" s="385">
        <f>'IdxETF data'!AY302</f>
        <v>3240.2700199999999</v>
      </c>
      <c r="P292" s="386">
        <f t="shared" si="29"/>
        <v>145.28534434542973</v>
      </c>
    </row>
    <row r="293" spans="3:16">
      <c r="C293" s="369">
        <v>288</v>
      </c>
      <c r="D293" s="370">
        <v>45292</v>
      </c>
      <c r="E293" s="378">
        <f>'IdxETF data'!C303</f>
        <v>4845.6499999999996</v>
      </c>
      <c r="F293" s="378">
        <f t="shared" si="24"/>
        <v>347.49293633377795</v>
      </c>
      <c r="G293" s="376">
        <f>'IdxETF data'!AA303</f>
        <v>2788.548096</v>
      </c>
      <c r="H293" s="377">
        <f t="shared" si="25"/>
        <v>181.66473227411265</v>
      </c>
      <c r="I293" s="375">
        <f>'IdxETF data'!AE303</f>
        <v>16903.759765999999</v>
      </c>
      <c r="J293" s="379">
        <f t="shared" si="26"/>
        <v>247.29006266685789</v>
      </c>
      <c r="K293" s="381">
        <f>'IdxETF data'!AG303</f>
        <v>15485.070313</v>
      </c>
      <c r="L293" s="382">
        <f t="shared" si="27"/>
        <v>99.695670250105564</v>
      </c>
      <c r="M293" s="383">
        <f>'IdxETF data'!AO303</f>
        <v>36286.710937999997</v>
      </c>
      <c r="N293" s="383">
        <f t="shared" si="28"/>
        <v>185.70762288252396</v>
      </c>
      <c r="O293" s="385">
        <f>'IdxETF data'!AY303</f>
        <v>3153.01001</v>
      </c>
      <c r="P293" s="386">
        <f t="shared" si="29"/>
        <v>141.37283072089059</v>
      </c>
    </row>
    <row r="294" spans="3:16">
      <c r="C294" s="369">
        <v>289</v>
      </c>
      <c r="D294" s="370">
        <v>45323</v>
      </c>
      <c r="E294" s="378">
        <f>'IdxETF data'!C304</f>
        <v>5096.2700000000004</v>
      </c>
      <c r="F294" s="378">
        <f t="shared" si="24"/>
        <v>365.46548484718102</v>
      </c>
      <c r="G294" s="376">
        <f>'IdxETF data'!AA304</f>
        <v>3015.1708979999999</v>
      </c>
      <c r="H294" s="377">
        <f t="shared" si="25"/>
        <v>196.42846208447313</v>
      </c>
      <c r="I294" s="375">
        <f>'IdxETF data'!AE304</f>
        <v>17678.189452999999</v>
      </c>
      <c r="J294" s="379">
        <f t="shared" si="26"/>
        <v>258.61942184377324</v>
      </c>
      <c r="K294" s="381">
        <f>'IdxETF data'!AG304</f>
        <v>16511.439452999999</v>
      </c>
      <c r="L294" s="382">
        <f t="shared" si="27"/>
        <v>106.30361953725998</v>
      </c>
      <c r="M294" s="383">
        <f>'IdxETF data'!AO304</f>
        <v>39166.191405999998</v>
      </c>
      <c r="N294" s="383">
        <f t="shared" si="28"/>
        <v>200.44418784049452</v>
      </c>
      <c r="O294" s="385">
        <f>'IdxETF data'!AY304</f>
        <v>3141.8500979999999</v>
      </c>
      <c r="P294" s="386">
        <f t="shared" si="29"/>
        <v>140.87244907128206</v>
      </c>
    </row>
    <row r="295" spans="3:16">
      <c r="C295" s="369">
        <v>290</v>
      </c>
      <c r="D295" s="370">
        <v>45352</v>
      </c>
      <c r="E295" s="378">
        <f>'IdxETF data'!C305</f>
        <v>5254.35</v>
      </c>
      <c r="F295" s="378">
        <f t="shared" si="24"/>
        <v>376.80177272922856</v>
      </c>
      <c r="G295" s="376">
        <f>'IdxETF data'!AA305</f>
        <v>3041.1669919999999</v>
      </c>
      <c r="H295" s="377">
        <f t="shared" si="25"/>
        <v>198.12202206411163</v>
      </c>
      <c r="I295" s="375">
        <f>'IdxETF data'!AE305</f>
        <v>18492.490234000001</v>
      </c>
      <c r="J295" s="379">
        <f t="shared" si="26"/>
        <v>270.5320669565009</v>
      </c>
      <c r="K295" s="381">
        <f>'IdxETF data'!AG305</f>
        <v>16541.419922000001</v>
      </c>
      <c r="L295" s="382">
        <f t="shared" si="27"/>
        <v>106.49663919367434</v>
      </c>
      <c r="M295" s="383">
        <f>'IdxETF data'!AO305</f>
        <v>40369.441405999998</v>
      </c>
      <c r="N295" s="383">
        <f t="shared" si="28"/>
        <v>206.6021638999724</v>
      </c>
      <c r="O295" s="385">
        <f>'IdxETF data'!AY305</f>
        <v>3224.01001</v>
      </c>
      <c r="P295" s="386">
        <f t="shared" si="29"/>
        <v>144.55628746519167</v>
      </c>
    </row>
    <row r="296" spans="3:16">
      <c r="C296" s="369">
        <v>291</v>
      </c>
      <c r="D296" s="370">
        <v>45383</v>
      </c>
      <c r="E296" s="378">
        <f>'IdxETF data'!C306</f>
        <v>5035.6899999999996</v>
      </c>
      <c r="F296" s="378">
        <f t="shared" si="24"/>
        <v>361.12115083975158</v>
      </c>
      <c r="G296" s="376">
        <f>'IdxETF data'!AA306</f>
        <v>3104.8249510000001</v>
      </c>
      <c r="H296" s="377">
        <f t="shared" si="25"/>
        <v>202.26912861588309</v>
      </c>
      <c r="I296" s="375">
        <f>'IdxETF data'!AE306</f>
        <v>17932.169922000001</v>
      </c>
      <c r="J296" s="379">
        <f t="shared" si="26"/>
        <v>262.33497666498511</v>
      </c>
      <c r="K296" s="381">
        <f>'IdxETF data'!AG306</f>
        <v>17763.029297000001</v>
      </c>
      <c r="L296" s="382">
        <f t="shared" si="27"/>
        <v>114.36158026030891</v>
      </c>
      <c r="M296" s="383">
        <f>'IdxETF data'!AO306</f>
        <v>38405.660155999998</v>
      </c>
      <c r="N296" s="383">
        <f t="shared" si="28"/>
        <v>196.55195162193249</v>
      </c>
      <c r="O296" s="385">
        <f>'IdxETF data'!AY306</f>
        <v>3292.6899410000001</v>
      </c>
      <c r="P296" s="386">
        <f t="shared" si="29"/>
        <v>147.63571830378436</v>
      </c>
    </row>
    <row r="297" spans="3:16">
      <c r="C297" s="369">
        <v>292</v>
      </c>
      <c r="D297" s="370">
        <v>45413</v>
      </c>
      <c r="E297" s="378">
        <f>'IdxETF data'!C307</f>
        <v>5227.51</v>
      </c>
      <c r="F297" s="378">
        <f t="shared" si="24"/>
        <v>374.87701332415418</v>
      </c>
      <c r="G297" s="376">
        <f>'IdxETF data'!AA307</f>
        <v>3086.8129880000001</v>
      </c>
      <c r="H297" s="377">
        <f t="shared" si="25"/>
        <v>201.09570849778655</v>
      </c>
      <c r="I297" s="375">
        <f>'IdxETF data'!AE307</f>
        <v>18497.939452999999</v>
      </c>
      <c r="J297" s="379">
        <f t="shared" si="26"/>
        <v>270.61178518053208</v>
      </c>
      <c r="K297" s="381">
        <f>'IdxETF data'!AG307</f>
        <v>18079.609375</v>
      </c>
      <c r="L297" s="382">
        <f t="shared" si="27"/>
        <v>116.3997797922506</v>
      </c>
      <c r="M297" s="383">
        <f>'IdxETF data'!AO307</f>
        <v>38487.898437999997</v>
      </c>
      <c r="N297" s="383">
        <f t="shared" si="28"/>
        <v>196.9728295539737</v>
      </c>
      <c r="O297" s="385">
        <f>'IdxETF data'!AY307</f>
        <v>3336.5900879999999</v>
      </c>
      <c r="P297" s="386">
        <f t="shared" si="29"/>
        <v>149.60408758607952</v>
      </c>
    </row>
    <row r="298" spans="3:16">
      <c r="C298" s="369">
        <v>293</v>
      </c>
      <c r="D298" s="370">
        <v>45444</v>
      </c>
      <c r="E298" s="378">
        <f>'IdxETF data'!C308</f>
        <v>5460.48</v>
      </c>
      <c r="F298" s="378">
        <f t="shared" si="24"/>
        <v>391.58383890538266</v>
      </c>
      <c r="G298" s="376">
        <f>'IdxETF data'!AA308</f>
        <v>2967.4030760000001</v>
      </c>
      <c r="H298" s="377">
        <f t="shared" si="25"/>
        <v>193.31654566911882</v>
      </c>
      <c r="I298" s="375">
        <f>'IdxETF data'!AE308</f>
        <v>18235.449218999998</v>
      </c>
      <c r="J298" s="379">
        <f t="shared" si="26"/>
        <v>266.77173850962157</v>
      </c>
      <c r="K298" s="381">
        <f>'IdxETF data'!AG308</f>
        <v>17718.609375</v>
      </c>
      <c r="L298" s="382">
        <f t="shared" si="27"/>
        <v>114.07559680613437</v>
      </c>
      <c r="M298" s="383">
        <f>'IdxETF data'!AO308</f>
        <v>39583.078125</v>
      </c>
      <c r="N298" s="383">
        <f t="shared" si="28"/>
        <v>202.57772487362669</v>
      </c>
      <c r="O298" s="385">
        <f>'IdxETF data'!AY308</f>
        <v>3332.8000489999999</v>
      </c>
      <c r="P298" s="386">
        <f t="shared" si="29"/>
        <v>149.43415201966101</v>
      </c>
    </row>
    <row r="299" spans="3:16">
      <c r="C299" s="369">
        <v>294</v>
      </c>
      <c r="D299" s="370">
        <v>45474</v>
      </c>
      <c r="E299" s="378">
        <f>'IdxETF data'!C309</f>
        <v>5522.3</v>
      </c>
      <c r="F299" s="378">
        <f t="shared" si="24"/>
        <v>396.01709622362779</v>
      </c>
      <c r="G299" s="376">
        <f>'IdxETF data'!AA309</f>
        <v>2938.7490229999999</v>
      </c>
      <c r="H299" s="377">
        <f t="shared" si="25"/>
        <v>191.44982840708553</v>
      </c>
      <c r="I299" s="375">
        <f>'IdxETF data'!AE309</f>
        <v>18508.650390999999</v>
      </c>
      <c r="J299" s="379">
        <f t="shared" si="26"/>
        <v>270.76847863606548</v>
      </c>
      <c r="K299" s="381">
        <f>'IdxETF data'!AG309</f>
        <v>17344.599609000001</v>
      </c>
      <c r="L299" s="382">
        <f t="shared" si="27"/>
        <v>111.66765460453185</v>
      </c>
      <c r="M299" s="383">
        <f>'IdxETF data'!AO309</f>
        <v>39101.820312999997</v>
      </c>
      <c r="N299" s="383">
        <f t="shared" si="28"/>
        <v>200.11475035899323</v>
      </c>
      <c r="O299" s="385">
        <f>'IdxETF data'!AY309</f>
        <v>3455.9399410000001</v>
      </c>
      <c r="P299" s="386">
        <f t="shared" si="29"/>
        <v>154.95542694473008</v>
      </c>
    </row>
    <row r="300" spans="3:16">
      <c r="C300" s="369">
        <v>295</v>
      </c>
      <c r="D300" s="370">
        <v>45505</v>
      </c>
      <c r="E300" s="378">
        <f>'IdxETF data'!C310</f>
        <v>5648.4</v>
      </c>
      <c r="F300" s="378">
        <f t="shared" si="24"/>
        <v>405.0600232348005</v>
      </c>
      <c r="G300" s="376">
        <f>'IdxETF data'!AA310</f>
        <v>2842.2141109999998</v>
      </c>
      <c r="H300" s="377">
        <f t="shared" si="25"/>
        <v>185.16089655443403</v>
      </c>
      <c r="I300" s="375">
        <f>'IdxETF data'!AE310</f>
        <v>18906.919922000001</v>
      </c>
      <c r="J300" s="379">
        <f t="shared" si="26"/>
        <v>276.59488049237837</v>
      </c>
      <c r="K300" s="381">
        <f>'IdxETF data'!AG310</f>
        <v>17989.070313</v>
      </c>
      <c r="L300" s="382">
        <f t="shared" si="27"/>
        <v>115.81687301252947</v>
      </c>
      <c r="M300" s="383">
        <f>'IdxETF data'!AO310</f>
        <v>38647.75</v>
      </c>
      <c r="N300" s="383">
        <f t="shared" si="28"/>
        <v>197.79091564735924</v>
      </c>
      <c r="O300" s="385">
        <f>'IdxETF data'!AY310</f>
        <v>3442.929932</v>
      </c>
      <c r="P300" s="386">
        <f t="shared" si="29"/>
        <v>154.37209172086435</v>
      </c>
    </row>
    <row r="301" spans="3:16">
      <c r="C301" s="369">
        <v>296</v>
      </c>
      <c r="D301" s="370">
        <v>45536</v>
      </c>
      <c r="E301" s="378">
        <f>'IdxETF data'!C311</f>
        <v>5762.48</v>
      </c>
      <c r="F301" s="378">
        <f t="shared" si="24"/>
        <v>413.24096782984094</v>
      </c>
      <c r="G301" s="376">
        <f>'IdxETF data'!AA311</f>
        <v>3336.4970699999999</v>
      </c>
      <c r="H301" s="377">
        <f t="shared" si="25"/>
        <v>217.36180481317803</v>
      </c>
      <c r="I301" s="375">
        <f>'IdxETF data'!AE311</f>
        <v>19324.929688</v>
      </c>
      <c r="J301" s="379">
        <f t="shared" si="26"/>
        <v>282.71006804002769</v>
      </c>
      <c r="K301" s="381">
        <f>'IdxETF data'!AG311</f>
        <v>21133.679688</v>
      </c>
      <c r="L301" s="382">
        <f t="shared" si="27"/>
        <v>136.06243425174441</v>
      </c>
      <c r="M301" s="383">
        <f>'IdxETF data'!AO311</f>
        <v>37919.550780999998</v>
      </c>
      <c r="N301" s="383">
        <f t="shared" si="28"/>
        <v>194.06414784587787</v>
      </c>
      <c r="O301" s="385">
        <f>'IdxETF data'!AY311</f>
        <v>3585.290039</v>
      </c>
      <c r="P301" s="386">
        <f t="shared" si="29"/>
        <v>160.75515147788647</v>
      </c>
    </row>
    <row r="302" spans="3:16">
      <c r="C302" s="369">
        <v>297</v>
      </c>
      <c r="D302" s="370">
        <v>45566</v>
      </c>
      <c r="E302" s="378">
        <f>'IdxETF data'!C312</f>
        <v>5705.45</v>
      </c>
      <c r="F302" s="378">
        <f t="shared" si="24"/>
        <v>409.15121265579506</v>
      </c>
      <c r="G302" s="376">
        <f>'IdxETF data'!AA312</f>
        <v>3279.8239749999998</v>
      </c>
      <c r="H302" s="377">
        <f t="shared" si="25"/>
        <v>213.6697391661524</v>
      </c>
      <c r="I302" s="375">
        <f>'IdxETF data'!AE312</f>
        <v>19077.539063</v>
      </c>
      <c r="J302" s="379">
        <f t="shared" si="26"/>
        <v>279.09091798073177</v>
      </c>
      <c r="K302" s="381">
        <f>'IdxETF data'!AG312</f>
        <v>20317.330077999999</v>
      </c>
      <c r="L302" s="382">
        <f t="shared" si="27"/>
        <v>130.80662850580362</v>
      </c>
      <c r="M302" s="383">
        <f>'IdxETF data'!AO312</f>
        <v>39081.25</v>
      </c>
      <c r="N302" s="383">
        <f t="shared" si="28"/>
        <v>200.00947589816636</v>
      </c>
      <c r="O302" s="385">
        <f>'IdxETF data'!AY312</f>
        <v>3558.8798830000001</v>
      </c>
      <c r="P302" s="386">
        <f t="shared" si="29"/>
        <v>159.57098824920701</v>
      </c>
    </row>
    <row r="303" spans="3:16">
      <c r="C303" s="369">
        <v>298</v>
      </c>
      <c r="D303" s="370">
        <v>45597</v>
      </c>
      <c r="E303" s="378">
        <f>'IdxETF data'!C313</f>
        <v>6032.38</v>
      </c>
      <c r="F303" s="378">
        <f t="shared" si="24"/>
        <v>432.59613040173252</v>
      </c>
      <c r="G303" s="376">
        <f>'IdxETF data'!AA313</f>
        <v>3326.4560550000001</v>
      </c>
      <c r="H303" s="377">
        <f t="shared" si="25"/>
        <v>216.70766572755426</v>
      </c>
      <c r="I303" s="375">
        <f>'IdxETF data'!AE313</f>
        <v>19626.449218999998</v>
      </c>
      <c r="J303" s="379">
        <f t="shared" si="26"/>
        <v>287.12108575138006</v>
      </c>
      <c r="K303" s="381">
        <f>'IdxETF data'!AG313</f>
        <v>19423.609375</v>
      </c>
      <c r="L303" s="382">
        <f t="shared" si="27"/>
        <v>125.05269373502126</v>
      </c>
      <c r="M303" s="383">
        <f>'IdxETF data'!AO313</f>
        <v>38208.03125</v>
      </c>
      <c r="N303" s="383">
        <f t="shared" si="28"/>
        <v>195.54052916458051</v>
      </c>
      <c r="O303" s="385">
        <f>'IdxETF data'!AY313</f>
        <v>3739.290039</v>
      </c>
      <c r="P303" s="386">
        <f t="shared" si="29"/>
        <v>167.66011399369438</v>
      </c>
    </row>
    <row r="304" spans="3:16">
      <c r="C304" s="369">
        <v>299</v>
      </c>
      <c r="D304" s="370">
        <v>45627</v>
      </c>
      <c r="E304" s="378">
        <f>'IdxETF data'!C314</f>
        <v>5881.63</v>
      </c>
      <c r="F304" s="378">
        <f t="shared" si="24"/>
        <v>421.78549402636145</v>
      </c>
      <c r="G304" s="376">
        <f>'IdxETF data'!AA314</f>
        <v>3351.7629390000002</v>
      </c>
      <c r="H304" s="377">
        <f t="shared" si="25"/>
        <v>218.35632594365265</v>
      </c>
      <c r="I304" s="375">
        <f>'IdxETF data'!AE314</f>
        <v>19909.140625</v>
      </c>
      <c r="J304" s="379">
        <f t="shared" si="26"/>
        <v>291.25666129627939</v>
      </c>
      <c r="K304" s="381">
        <f>'IdxETF data'!AG314</f>
        <v>20059.949218999998</v>
      </c>
      <c r="L304" s="382">
        <f t="shared" si="27"/>
        <v>129.14956420264633</v>
      </c>
      <c r="M304" s="383">
        <f>'IdxETF data'!AO314</f>
        <v>39894.539062999997</v>
      </c>
      <c r="N304" s="383">
        <f t="shared" si="28"/>
        <v>204.17171531590094</v>
      </c>
      <c r="O304" s="385">
        <f>'IdxETF data'!AY314</f>
        <v>3787.6000979999999</v>
      </c>
      <c r="P304" s="386">
        <f t="shared" si="29"/>
        <v>169.82621234779484</v>
      </c>
    </row>
    <row r="305" spans="3:16">
      <c r="C305" s="369">
        <v>300</v>
      </c>
      <c r="D305" s="370">
        <v>45658</v>
      </c>
      <c r="E305" s="378">
        <f>'IdxETF data'!C315</f>
        <v>6040.53</v>
      </c>
      <c r="F305" s="378">
        <f t="shared" si="24"/>
        <v>433.18058603330314</v>
      </c>
      <c r="G305" s="376">
        <f>'IdxETF data'!AA315</f>
        <v>3250.6010740000002</v>
      </c>
      <c r="H305" s="377">
        <f t="shared" si="25"/>
        <v>211.76596332880791</v>
      </c>
      <c r="I305" s="375">
        <f>'IdxETF data'!AE315</f>
        <v>21732.050781000002</v>
      </c>
      <c r="J305" s="379">
        <f t="shared" si="26"/>
        <v>317.92454897059434</v>
      </c>
      <c r="K305" s="381">
        <f>'IdxETF data'!AG315</f>
        <v>20225.109375</v>
      </c>
      <c r="L305" s="382">
        <f t="shared" si="27"/>
        <v>130.21289501860065</v>
      </c>
      <c r="M305" s="383">
        <f>'IdxETF data'!AO315</f>
        <v>39572.488280999998</v>
      </c>
      <c r="N305" s="383">
        <f t="shared" si="28"/>
        <v>202.52352831777745</v>
      </c>
      <c r="O305" s="385">
        <f>'IdxETF data'!AY315</f>
        <v>3855.820068</v>
      </c>
      <c r="P305" s="386">
        <f t="shared" si="29"/>
        <v>172.88501972233729</v>
      </c>
    </row>
    <row r="306" spans="3:16">
      <c r="C306" s="369">
        <v>301</v>
      </c>
      <c r="D306" s="370">
        <v>45689</v>
      </c>
      <c r="E306" s="378">
        <f>'IdxETF data'!C316</f>
        <v>5954.5</v>
      </c>
      <c r="F306" s="378">
        <f t="shared" si="24"/>
        <v>427.01117278372988</v>
      </c>
      <c r="G306" s="376">
        <f>'IdxETF data'!AA316</f>
        <v>3320.8969729999999</v>
      </c>
      <c r="H306" s="377">
        <f t="shared" si="25"/>
        <v>216.34550982833613</v>
      </c>
      <c r="I306" s="375">
        <f>'IdxETF data'!AE316</f>
        <v>22551.429688</v>
      </c>
      <c r="J306" s="379">
        <f t="shared" si="26"/>
        <v>329.91148347894472</v>
      </c>
      <c r="K306" s="381">
        <f>'IdxETF data'!AG316</f>
        <v>22941.320313</v>
      </c>
      <c r="L306" s="382">
        <f t="shared" si="27"/>
        <v>147.70035000143281</v>
      </c>
      <c r="M306" s="383">
        <f>'IdxETF data'!AO316</f>
        <v>37155.5</v>
      </c>
      <c r="N306" s="383">
        <f t="shared" si="28"/>
        <v>190.15389942067665</v>
      </c>
      <c r="O306" s="385">
        <f>'IdxETF data'!AY316</f>
        <v>3895.6999510000001</v>
      </c>
      <c r="P306" s="386">
        <f t="shared" si="29"/>
        <v>174.67313074343994</v>
      </c>
    </row>
    <row r="307" spans="3:16">
      <c r="C307" s="369">
        <v>302</v>
      </c>
      <c r="D307" s="370">
        <v>45717</v>
      </c>
      <c r="E307" s="378">
        <f>'IdxETF data'!C317</f>
        <v>5611.85</v>
      </c>
      <c r="F307" s="378">
        <f t="shared" si="24"/>
        <v>402.43893693616172</v>
      </c>
      <c r="G307" s="376">
        <f>'IdxETF data'!AA317</f>
        <v>3335.7460940000001</v>
      </c>
      <c r="H307" s="377">
        <f t="shared" si="25"/>
        <v>217.31288119798919</v>
      </c>
      <c r="I307" s="375">
        <f>'IdxETF data'!AE317</f>
        <v>22163.490234000001</v>
      </c>
      <c r="J307" s="379">
        <f t="shared" si="26"/>
        <v>324.23620335081813</v>
      </c>
      <c r="K307" s="381">
        <f>'IdxETF data'!AG317</f>
        <v>23119.580077999999</v>
      </c>
      <c r="L307" s="382">
        <f t="shared" si="27"/>
        <v>148.84801845828065</v>
      </c>
      <c r="M307" s="383">
        <f>'IdxETF data'!AO317</f>
        <v>35617.558594000002</v>
      </c>
      <c r="N307" s="383">
        <f t="shared" si="28"/>
        <v>182.28304435395927</v>
      </c>
      <c r="O307" s="385">
        <f>'IdxETF data'!AY317</f>
        <v>3972.429932</v>
      </c>
      <c r="P307" s="386">
        <f t="shared" si="29"/>
        <v>178.1135050463208</v>
      </c>
    </row>
    <row r="308" spans="3:16">
      <c r="C308" s="369">
        <v>303</v>
      </c>
      <c r="D308" s="370">
        <v>45748</v>
      </c>
      <c r="E308" s="378">
        <f>'IdxETF data'!C318</f>
        <v>5569.06</v>
      </c>
      <c r="F308" s="378">
        <f t="shared" si="24"/>
        <v>399.37036558954719</v>
      </c>
      <c r="G308" s="376">
        <f>'IdxETF data'!AA318</f>
        <v>3279.0310060000002</v>
      </c>
      <c r="H308" s="377">
        <f t="shared" si="25"/>
        <v>213.61807984519851</v>
      </c>
      <c r="I308" s="375">
        <f>'IdxETF data'!AE318</f>
        <v>22496.980468999998</v>
      </c>
      <c r="J308" s="379">
        <f t="shared" si="26"/>
        <v>329.11492987400328</v>
      </c>
      <c r="K308" s="381">
        <f>'IdxETF data'!AG318</f>
        <v>22119.410156000002</v>
      </c>
      <c r="L308" s="382">
        <f t="shared" si="27"/>
        <v>142.40874445291337</v>
      </c>
      <c r="M308" s="383">
        <f>'IdxETF data'!AO318</f>
        <v>36045.378905999998</v>
      </c>
      <c r="N308" s="383">
        <f t="shared" si="28"/>
        <v>184.47253717677609</v>
      </c>
      <c r="O308" s="385">
        <f>'IdxETF data'!AY318</f>
        <v>3832.51001</v>
      </c>
      <c r="P308" s="386">
        <f t="shared" si="29"/>
        <v>171.83985688641971</v>
      </c>
    </row>
    <row r="309" spans="3:16">
      <c r="C309" s="369">
        <v>304</v>
      </c>
      <c r="D309" s="370">
        <v>45778</v>
      </c>
      <c r="E309" s="378">
        <f>'IdxETF data'!C319</f>
        <v>5911.69</v>
      </c>
      <c r="F309" s="378">
        <f t="shared" si="24"/>
        <v>423.94116719016671</v>
      </c>
      <c r="G309" s="376">
        <f>'IdxETF data'!AA319</f>
        <v>3347.4870609999998</v>
      </c>
      <c r="H309" s="377">
        <f t="shared" si="25"/>
        <v>218.0777665624388</v>
      </c>
      <c r="I309" s="375">
        <f>'IdxETF data'!AE319</f>
        <v>23997.480468999998</v>
      </c>
      <c r="J309" s="379">
        <f t="shared" si="26"/>
        <v>351.0661847526938</v>
      </c>
      <c r="K309" s="381">
        <f>'IdxETF data'!AG319</f>
        <v>23289.769531000002</v>
      </c>
      <c r="L309" s="382">
        <f t="shared" si="27"/>
        <v>149.94372879367964</v>
      </c>
      <c r="M309" s="383">
        <f>'IdxETF data'!AO319</f>
        <v>37965.101562999997</v>
      </c>
      <c r="N309" s="383">
        <f t="shared" si="28"/>
        <v>194.29726700236779</v>
      </c>
      <c r="O309" s="385">
        <f>'IdxETF data'!AY319</f>
        <v>3894.610107</v>
      </c>
      <c r="P309" s="386">
        <f t="shared" si="29"/>
        <v>174.62426495143941</v>
      </c>
    </row>
    <row r="310" spans="3:16">
      <c r="C310" s="369">
        <v>305</v>
      </c>
      <c r="D310" s="370">
        <v>45809</v>
      </c>
      <c r="E310" s="378">
        <f>'IdxETF data'!C320</f>
        <v>6000.36</v>
      </c>
      <c r="F310" s="378">
        <f t="shared" si="24"/>
        <v>430.29990103696053</v>
      </c>
      <c r="G310" s="376">
        <f>'IdxETF data'!AA320</f>
        <v>3385.3579100000002</v>
      </c>
      <c r="H310" s="377">
        <f t="shared" si="25"/>
        <v>220.54492775447528</v>
      </c>
      <c r="I310" s="375">
        <f>'IdxETF data'!AE320</f>
        <v>24304.460938</v>
      </c>
      <c r="J310" s="379">
        <f t="shared" si="26"/>
        <v>355.55709212876775</v>
      </c>
      <c r="K310" s="381">
        <f>'IdxETF data'!AG320</f>
        <v>23792.539063</v>
      </c>
      <c r="L310" s="382">
        <f t="shared" si="27"/>
        <v>153.18064954772953</v>
      </c>
      <c r="M310" s="383">
        <f>'IdxETF data'!AO320</f>
        <v>37741.609375</v>
      </c>
      <c r="N310" s="383">
        <f t="shared" si="28"/>
        <v>193.15348180130042</v>
      </c>
      <c r="O310" s="385">
        <f>'IdxETF data'!AY320</f>
        <v>3934.290039</v>
      </c>
      <c r="P310" s="386">
        <f t="shared" si="29"/>
        <v>176.40341068578883</v>
      </c>
    </row>
    <row r="311" spans="3:16">
      <c r="K311" s="373" t="str">
        <f>'IdxETF data'!AG321</f>
        <v/>
      </c>
    </row>
  </sheetData>
  <mergeCells count="3">
    <mergeCell ref="R7:T7"/>
    <mergeCell ref="AL7:AN7"/>
    <mergeCell ref="U7:AK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D729-4AA4-4301-B1D9-2B6E7FEF9222}">
  <dimension ref="B2:AG309"/>
  <sheetViews>
    <sheetView topLeftCell="E1" zoomScale="70" zoomScaleNormal="70" workbookViewId="0">
      <selection activeCell="T3" sqref="T3"/>
    </sheetView>
    <sheetView zoomScale="55" zoomScaleNormal="55" workbookViewId="1"/>
  </sheetViews>
  <sheetFormatPr baseColWidth="10" defaultColWidth="8.83203125" defaultRowHeight="13"/>
  <cols>
    <col min="1" max="1" width="8.33203125" customWidth="1"/>
    <col min="2" max="13" width="14.6640625" customWidth="1"/>
    <col min="14" max="15" width="10.6640625" customWidth="1"/>
  </cols>
  <sheetData>
    <row r="2" spans="2:33">
      <c r="B2" s="36"/>
      <c r="C2" s="36"/>
      <c r="D2" s="36"/>
      <c r="E2" s="36"/>
      <c r="F2" s="36"/>
      <c r="G2" s="36"/>
    </row>
    <row r="3" spans="2:33" ht="48" customHeight="1">
      <c r="B3" s="349" t="s">
        <v>240</v>
      </c>
      <c r="C3" s="349" t="s">
        <v>204</v>
      </c>
      <c r="D3" s="387" t="s">
        <v>241</v>
      </c>
      <c r="E3" s="387" t="s">
        <v>439</v>
      </c>
      <c r="F3" s="887" t="s">
        <v>440</v>
      </c>
      <c r="G3" s="887" t="s">
        <v>441</v>
      </c>
      <c r="H3" s="380" t="s">
        <v>242</v>
      </c>
      <c r="I3" s="380" t="s">
        <v>442</v>
      </c>
      <c r="J3" s="892" t="s">
        <v>243</v>
      </c>
      <c r="K3" s="892" t="s">
        <v>443</v>
      </c>
      <c r="L3" s="894" t="s">
        <v>244</v>
      </c>
      <c r="M3" s="894" t="s">
        <v>444</v>
      </c>
    </row>
    <row r="4" spans="2:33">
      <c r="B4" s="363">
        <f>'Step #5'!C5</f>
        <v>0</v>
      </c>
      <c r="C4" s="389">
        <v>36526</v>
      </c>
      <c r="D4" s="885">
        <v>8.2797999999999998</v>
      </c>
      <c r="E4" s="775">
        <v>100</v>
      </c>
      <c r="F4" s="888">
        <f>'FX data'!H15</f>
        <v>1.0155000000000001</v>
      </c>
      <c r="G4" s="889">
        <v>100</v>
      </c>
      <c r="H4" s="890">
        <f>'FX data'!I15</f>
        <v>7.7765000000000004</v>
      </c>
      <c r="I4" s="393">
        <f>E4</f>
        <v>100</v>
      </c>
      <c r="J4" s="893">
        <f>'FX data'!L15</f>
        <v>101.7</v>
      </c>
      <c r="K4" s="893">
        <f>E4</f>
        <v>100</v>
      </c>
      <c r="L4" s="456">
        <f>'FX data'!P15</f>
        <v>1.6563000000000001</v>
      </c>
      <c r="M4" s="784">
        <f>E4</f>
        <v>100</v>
      </c>
    </row>
    <row r="5" spans="2:33" ht="18">
      <c r="B5" s="363">
        <f>'Step #5'!C6</f>
        <v>1</v>
      </c>
      <c r="C5" s="389">
        <v>36557</v>
      </c>
      <c r="D5" s="885">
        <v>8.2774000000000001</v>
      </c>
      <c r="E5" s="775">
        <f>(D5/$D$4)*100</f>
        <v>99.971013792603685</v>
      </c>
      <c r="F5" s="888">
        <f>'FX data'!H16</f>
        <v>0.97309999999999997</v>
      </c>
      <c r="G5" s="889">
        <f>(F5/$F$4)*100</f>
        <v>95.824716888232388</v>
      </c>
      <c r="H5" s="890">
        <f>'FX data'!I16</f>
        <v>7.7807000000000004</v>
      </c>
      <c r="I5" s="891">
        <f>(H5/$H$4)*100</f>
        <v>100.05400887288627</v>
      </c>
      <c r="J5" s="893">
        <f>'FX data'!L16</f>
        <v>107.67</v>
      </c>
      <c r="K5" s="893">
        <f>(J5/$J$4)*100</f>
        <v>105.87020648967551</v>
      </c>
      <c r="L5" s="456">
        <f>'FX data'!P16</f>
        <v>1.6990000000000001</v>
      </c>
      <c r="M5" s="784">
        <f>(L5/$L$4)*100</f>
        <v>102.57803538006401</v>
      </c>
      <c r="O5" s="1108" t="s">
        <v>437</v>
      </c>
      <c r="P5" s="1108"/>
      <c r="Q5" s="1110" t="s">
        <v>438</v>
      </c>
      <c r="R5" s="1110"/>
      <c r="S5" s="1110"/>
      <c r="T5" s="1110"/>
      <c r="U5" s="1110"/>
      <c r="V5" s="1110"/>
      <c r="W5" s="1110"/>
      <c r="X5" s="1110"/>
      <c r="Y5" s="1110"/>
      <c r="Z5" s="1110"/>
      <c r="AA5" s="1110"/>
      <c r="AB5" s="1110"/>
      <c r="AC5" s="1110"/>
      <c r="AD5" s="1110"/>
      <c r="AE5" s="1109" t="s">
        <v>436</v>
      </c>
      <c r="AF5" s="1109"/>
      <c r="AG5" s="1109"/>
    </row>
    <row r="6" spans="2:33" ht="18">
      <c r="B6" s="363">
        <f>'Step #5'!C7</f>
        <v>2</v>
      </c>
      <c r="C6" s="389">
        <v>36586</v>
      </c>
      <c r="D6" s="885">
        <v>8.2786000000000008</v>
      </c>
      <c r="E6" s="775">
        <f t="shared" ref="E6:E69" si="0">(D6/$D$4)*100</f>
        <v>99.985506896301857</v>
      </c>
      <c r="F6" s="888">
        <f>'FX data'!H17</f>
        <v>0.97</v>
      </c>
      <c r="G6" s="889">
        <f t="shared" ref="G6:G69" si="1">(F6/$F$4)*100</f>
        <v>95.519448547513534</v>
      </c>
      <c r="H6" s="890">
        <f>'FX data'!I17</f>
        <v>7.7824</v>
      </c>
      <c r="I6" s="891">
        <f t="shared" ref="I6:I69" si="2">(H6/$H$4)*100</f>
        <v>100.07586960714974</v>
      </c>
      <c r="J6" s="893">
        <f>'FX data'!L17</f>
        <v>107.1</v>
      </c>
      <c r="K6" s="893">
        <f t="shared" ref="K6:K69" si="3">(J6/$J$4)*100</f>
        <v>105.30973451327432</v>
      </c>
      <c r="L6" s="456">
        <f>'FX data'!P17</f>
        <v>1.7181999999999999</v>
      </c>
      <c r="M6" s="784">
        <f t="shared" ref="M6:M69" si="4">(L6/$L$4)*100</f>
        <v>103.73724566805529</v>
      </c>
      <c r="O6" s="899"/>
      <c r="P6" s="899"/>
      <c r="Q6" s="899"/>
      <c r="R6" s="899"/>
      <c r="S6" s="899"/>
      <c r="T6" s="899"/>
      <c r="U6" s="899"/>
      <c r="V6" s="899"/>
      <c r="W6" s="899"/>
      <c r="X6" s="899"/>
      <c r="Y6" s="899"/>
      <c r="Z6" s="899"/>
      <c r="AA6" s="899"/>
      <c r="AB6" s="899"/>
      <c r="AC6" s="899"/>
      <c r="AD6" s="899"/>
      <c r="AE6" s="899"/>
      <c r="AF6" s="899"/>
      <c r="AG6" s="899"/>
    </row>
    <row r="7" spans="2:33">
      <c r="B7" s="363">
        <f>'Step #5'!C8</f>
        <v>3</v>
      </c>
      <c r="C7" s="389">
        <v>36617</v>
      </c>
      <c r="D7" s="885">
        <v>8.2786000000000008</v>
      </c>
      <c r="E7" s="775">
        <f t="shared" si="0"/>
        <v>99.985506896301857</v>
      </c>
      <c r="F7" s="888">
        <f>'FX data'!H18</f>
        <v>0.95599999999999996</v>
      </c>
      <c r="G7" s="889">
        <f t="shared" si="1"/>
        <v>94.140817331363849</v>
      </c>
      <c r="H7" s="890">
        <f>'FX data'!I18</f>
        <v>7.7868000000000004</v>
      </c>
      <c r="I7" s="891">
        <f t="shared" si="2"/>
        <v>100.13245033112584</v>
      </c>
      <c r="J7" s="893">
        <f>'FX data'!L18</f>
        <v>104.82</v>
      </c>
      <c r="K7" s="893">
        <f t="shared" si="3"/>
        <v>103.06784660766961</v>
      </c>
      <c r="L7" s="456">
        <f>'FX data'!P18</f>
        <v>1.7173</v>
      </c>
      <c r="M7" s="784">
        <f t="shared" si="4"/>
        <v>103.6829076858057</v>
      </c>
    </row>
    <row r="8" spans="2:33">
      <c r="B8" s="363">
        <f>'Step #5'!C9</f>
        <v>4</v>
      </c>
      <c r="C8" s="389">
        <v>36647</v>
      </c>
      <c r="D8" s="885">
        <v>8.2798999999999996</v>
      </c>
      <c r="E8" s="775">
        <f t="shared" si="0"/>
        <v>100.00120775864151</v>
      </c>
      <c r="F8" s="888">
        <f>'FX data'!H19</f>
        <v>0.91200000000000003</v>
      </c>
      <c r="G8" s="889">
        <f t="shared" si="1"/>
        <v>89.807976366322009</v>
      </c>
      <c r="H8" s="890">
        <f>'FX data'!I19</f>
        <v>7.7889999999999997</v>
      </c>
      <c r="I8" s="891">
        <f t="shared" si="2"/>
        <v>100.16074069311387</v>
      </c>
      <c r="J8" s="893">
        <f>'FX data'!L19</f>
        <v>108.89</v>
      </c>
      <c r="K8" s="893">
        <f t="shared" si="3"/>
        <v>107.06981317600786</v>
      </c>
      <c r="L8" s="456">
        <f>'FX data'!P19</f>
        <v>1.7090000000000001</v>
      </c>
      <c r="M8" s="784">
        <f t="shared" si="4"/>
        <v>103.18179073839279</v>
      </c>
    </row>
    <row r="9" spans="2:33">
      <c r="B9" s="363">
        <f>'Step #5'!C10</f>
        <v>5</v>
      </c>
      <c r="C9" s="389">
        <v>36678</v>
      </c>
      <c r="D9" s="885">
        <v>8.2771000000000008</v>
      </c>
      <c r="E9" s="775">
        <f t="shared" si="0"/>
        <v>99.96739051667916</v>
      </c>
      <c r="F9" s="888">
        <f>'FX data'!H20</f>
        <v>0.93069999999999997</v>
      </c>
      <c r="G9" s="889">
        <f t="shared" si="1"/>
        <v>91.64943377646479</v>
      </c>
      <c r="H9" s="890">
        <f>'FX data'!I20</f>
        <v>7.7919999999999998</v>
      </c>
      <c r="I9" s="891">
        <f t="shared" si="2"/>
        <v>100.1993184594612</v>
      </c>
      <c r="J9" s="893">
        <f>'FX data'!L20</f>
        <v>108.74</v>
      </c>
      <c r="K9" s="893">
        <f t="shared" si="3"/>
        <v>106.92232055063913</v>
      </c>
      <c r="L9" s="456">
        <f>'FX data'!P20</f>
        <v>1.732</v>
      </c>
      <c r="M9" s="784">
        <f t="shared" si="4"/>
        <v>104.57042806254904</v>
      </c>
    </row>
    <row r="10" spans="2:33">
      <c r="B10" s="363">
        <f>'Step #5'!C11</f>
        <v>6</v>
      </c>
      <c r="C10" s="389">
        <v>36708</v>
      </c>
      <c r="D10" s="885">
        <v>8.2786000000000008</v>
      </c>
      <c r="E10" s="775">
        <f t="shared" si="0"/>
        <v>99.985506896301857</v>
      </c>
      <c r="F10" s="888">
        <f>'FX data'!H21</f>
        <v>0.9526</v>
      </c>
      <c r="G10" s="889">
        <f t="shared" si="1"/>
        <v>93.806006893156081</v>
      </c>
      <c r="H10" s="890">
        <f>'FX data'!I21</f>
        <v>7.7960000000000003</v>
      </c>
      <c r="I10" s="891">
        <f t="shared" si="2"/>
        <v>100.25075548125764</v>
      </c>
      <c r="J10" s="893">
        <f>'FX data'!L21</f>
        <v>105.64</v>
      </c>
      <c r="K10" s="893">
        <f t="shared" si="3"/>
        <v>103.87413962635202</v>
      </c>
      <c r="L10" s="456">
        <f>'FX data'!P21</f>
        <v>1.7326999999999999</v>
      </c>
      <c r="M10" s="784">
        <f t="shared" si="4"/>
        <v>104.61269093763205</v>
      </c>
    </row>
    <row r="11" spans="2:33">
      <c r="B11" s="363">
        <f>'Step #5'!C12</f>
        <v>7</v>
      </c>
      <c r="C11" s="389">
        <v>36739</v>
      </c>
      <c r="D11" s="885">
        <v>8.2788000000000004</v>
      </c>
      <c r="E11" s="775">
        <f t="shared" si="0"/>
        <v>99.987922413584869</v>
      </c>
      <c r="F11" s="888">
        <f>'FX data'!H22</f>
        <v>0.92279999999999995</v>
      </c>
      <c r="G11" s="889">
        <f t="shared" si="1"/>
        <v>90.871491875923184</v>
      </c>
      <c r="H11" s="890">
        <f>'FX data'!I22</f>
        <v>7.7992999999999997</v>
      </c>
      <c r="I11" s="891">
        <f t="shared" si="2"/>
        <v>100.29319102423968</v>
      </c>
      <c r="J11" s="893">
        <f>'FX data'!L22</f>
        <v>109.47</v>
      </c>
      <c r="K11" s="893">
        <f t="shared" si="3"/>
        <v>107.64011799410029</v>
      </c>
      <c r="L11" s="456">
        <f>'FX data'!P22</f>
        <v>1.732</v>
      </c>
      <c r="M11" s="784">
        <f t="shared" si="4"/>
        <v>104.57042806254904</v>
      </c>
    </row>
    <row r="12" spans="2:33">
      <c r="B12" s="363">
        <f>'Step #5'!C13</f>
        <v>8</v>
      </c>
      <c r="C12" s="389">
        <v>36770</v>
      </c>
      <c r="D12" s="885">
        <v>8.2787000000000006</v>
      </c>
      <c r="E12" s="775">
        <f t="shared" si="0"/>
        <v>99.98671465494337</v>
      </c>
      <c r="F12" s="888">
        <f>'FX data'!H23</f>
        <v>0.89929999999999999</v>
      </c>
      <c r="G12" s="889">
        <f t="shared" si="1"/>
        <v>88.557360905957651</v>
      </c>
      <c r="H12" s="890">
        <f>'FX data'!I23</f>
        <v>7.7995000000000001</v>
      </c>
      <c r="I12" s="891">
        <f t="shared" si="2"/>
        <v>100.2957628753295</v>
      </c>
      <c r="J12" s="893">
        <f>'FX data'!L23</f>
        <v>105.78</v>
      </c>
      <c r="K12" s="893">
        <f t="shared" si="3"/>
        <v>104.0117994100295</v>
      </c>
      <c r="L12" s="456">
        <f>'FX data'!P23</f>
        <v>1.7210000000000001</v>
      </c>
      <c r="M12" s="784">
        <f t="shared" si="4"/>
        <v>103.90629716838737</v>
      </c>
    </row>
    <row r="13" spans="2:33">
      <c r="B13" s="363">
        <f>'Step #5'!C14</f>
        <v>9</v>
      </c>
      <c r="C13" s="389">
        <v>36800</v>
      </c>
      <c r="D13" s="885">
        <v>8.2789999999999999</v>
      </c>
      <c r="E13" s="775">
        <f t="shared" si="0"/>
        <v>99.990337930867895</v>
      </c>
      <c r="F13" s="888">
        <f>'FX data'!H24</f>
        <v>0.88060000000000005</v>
      </c>
      <c r="G13" s="889">
        <f t="shared" si="1"/>
        <v>86.715903495814871</v>
      </c>
      <c r="H13" s="890">
        <f>'FX data'!I24</f>
        <v>7.7969999999999997</v>
      </c>
      <c r="I13" s="891">
        <f t="shared" si="2"/>
        <v>100.26361473670673</v>
      </c>
      <c r="J13" s="893">
        <f>'FX data'!L24</f>
        <v>108.81</v>
      </c>
      <c r="K13" s="893">
        <f t="shared" si="3"/>
        <v>106.99115044247787</v>
      </c>
      <c r="L13" s="456">
        <f>'FX data'!P24</f>
        <v>1.742</v>
      </c>
      <c r="M13" s="784">
        <f t="shared" si="4"/>
        <v>105.17418342087785</v>
      </c>
    </row>
    <row r="14" spans="2:33">
      <c r="B14" s="363">
        <f>'Step #5'!C15</f>
        <v>10</v>
      </c>
      <c r="C14" s="389">
        <v>36831</v>
      </c>
      <c r="D14" s="885">
        <v>8.2773000000000003</v>
      </c>
      <c r="E14" s="775">
        <f t="shared" si="0"/>
        <v>99.969806033962186</v>
      </c>
      <c r="F14" s="888">
        <f>'FX data'!H25</f>
        <v>0.85840000000000005</v>
      </c>
      <c r="G14" s="889">
        <f t="shared" si="1"/>
        <v>84.529788281634666</v>
      </c>
      <c r="H14" s="890">
        <f>'FX data'!I25</f>
        <v>7.7969999999999997</v>
      </c>
      <c r="I14" s="891">
        <f t="shared" si="2"/>
        <v>100.26361473670673</v>
      </c>
      <c r="J14" s="893">
        <f>'FX data'!L25</f>
        <v>108.48</v>
      </c>
      <c r="K14" s="893">
        <f t="shared" si="3"/>
        <v>106.66666666666667</v>
      </c>
      <c r="L14" s="456">
        <f>'FX data'!P25</f>
        <v>1.7446999999999999</v>
      </c>
      <c r="M14" s="784">
        <f t="shared" si="4"/>
        <v>105.33719736762663</v>
      </c>
    </row>
    <row r="15" spans="2:33">
      <c r="B15" s="363">
        <f>'Step #5'!C16</f>
        <v>11</v>
      </c>
      <c r="C15" s="389">
        <v>36861</v>
      </c>
      <c r="D15" s="885">
        <v>8.2774999999999999</v>
      </c>
      <c r="E15" s="775">
        <f t="shared" si="0"/>
        <v>99.972221551245198</v>
      </c>
      <c r="F15" s="888">
        <f>'FX data'!H26</f>
        <v>0.87649999999999995</v>
      </c>
      <c r="G15" s="889">
        <f t="shared" si="1"/>
        <v>86.312161496799604</v>
      </c>
      <c r="H15" s="890">
        <f>'FX data'!I26</f>
        <v>7.8000999999999996</v>
      </c>
      <c r="I15" s="891">
        <f t="shared" si="2"/>
        <v>100.30347842859896</v>
      </c>
      <c r="J15" s="893">
        <f>'FX data'!L26</f>
        <v>111.15</v>
      </c>
      <c r="K15" s="893">
        <f t="shared" si="3"/>
        <v>109.2920353982301</v>
      </c>
      <c r="L15" s="456">
        <f>'FX data'!P26</f>
        <v>1.7490000000000001</v>
      </c>
      <c r="M15" s="784">
        <f t="shared" si="4"/>
        <v>105.59681217170802</v>
      </c>
    </row>
    <row r="16" spans="2:33">
      <c r="B16" s="363">
        <f>'Step #5'!C17</f>
        <v>12</v>
      </c>
      <c r="C16" s="389">
        <v>36892</v>
      </c>
      <c r="D16" s="885">
        <v>8.2779000000000007</v>
      </c>
      <c r="E16" s="775">
        <f t="shared" si="0"/>
        <v>99.977052585811265</v>
      </c>
      <c r="F16" s="888">
        <f>'FX data'!H27</f>
        <v>0.94650000000000001</v>
      </c>
      <c r="G16" s="889">
        <f t="shared" si="1"/>
        <v>93.205317577548001</v>
      </c>
      <c r="H16" s="890">
        <f>'FX data'!I27</f>
        <v>7.8</v>
      </c>
      <c r="I16" s="891">
        <f t="shared" si="2"/>
        <v>100.30219250305406</v>
      </c>
      <c r="J16" s="893">
        <f>'FX data'!L27</f>
        <v>114.73</v>
      </c>
      <c r="K16" s="893">
        <f t="shared" si="3"/>
        <v>112.81219272369715</v>
      </c>
      <c r="L16" s="456">
        <f>'FX data'!P27</f>
        <v>1.7370000000000001</v>
      </c>
      <c r="M16" s="784">
        <f t="shared" si="4"/>
        <v>104.87230574171346</v>
      </c>
    </row>
    <row r="17" spans="2:13">
      <c r="B17" s="363">
        <f>'Step #5'!C18</f>
        <v>13</v>
      </c>
      <c r="C17" s="389">
        <v>36923</v>
      </c>
      <c r="D17" s="885">
        <v>8.2772000000000006</v>
      </c>
      <c r="E17" s="775">
        <f t="shared" si="0"/>
        <v>99.968598275320659</v>
      </c>
      <c r="F17" s="888">
        <f>'FX data'!H28</f>
        <v>0.93840000000000001</v>
      </c>
      <c r="G17" s="889">
        <f t="shared" si="1"/>
        <v>92.40768094534711</v>
      </c>
      <c r="H17" s="890">
        <f>'FX data'!I28</f>
        <v>7.7990000000000004</v>
      </c>
      <c r="I17" s="891">
        <f t="shared" si="2"/>
        <v>100.28933324760496</v>
      </c>
      <c r="J17" s="893">
        <f>'FX data'!L28</f>
        <v>115.33</v>
      </c>
      <c r="K17" s="893">
        <f t="shared" si="3"/>
        <v>113.40216322517207</v>
      </c>
      <c r="L17" s="456">
        <f>'FX data'!P28</f>
        <v>1.7370000000000001</v>
      </c>
      <c r="M17" s="784">
        <f t="shared" si="4"/>
        <v>104.87230574171346</v>
      </c>
    </row>
    <row r="18" spans="2:13">
      <c r="B18" s="363">
        <f>'Step #5'!C19</f>
        <v>14</v>
      </c>
      <c r="C18" s="389">
        <v>36951</v>
      </c>
      <c r="D18" s="885">
        <v>8.2777999999999992</v>
      </c>
      <c r="E18" s="775">
        <f t="shared" si="0"/>
        <v>99.975844827169738</v>
      </c>
      <c r="F18" s="888">
        <f>'FX data'!H29</f>
        <v>0.92910000000000004</v>
      </c>
      <c r="G18" s="889">
        <f t="shared" si="1"/>
        <v>91.491875923190548</v>
      </c>
      <c r="H18" s="890">
        <f>'FX data'!I29</f>
        <v>7.8</v>
      </c>
      <c r="I18" s="891">
        <f t="shared" si="2"/>
        <v>100.30219250305406</v>
      </c>
      <c r="J18" s="893">
        <f>'FX data'!L29</f>
        <v>117.33</v>
      </c>
      <c r="K18" s="893">
        <f t="shared" si="3"/>
        <v>115.36873156342182</v>
      </c>
      <c r="L18" s="456">
        <f>'FX data'!P29</f>
        <v>1.7467999999999999</v>
      </c>
      <c r="M18" s="784">
        <f t="shared" si="4"/>
        <v>105.46398599287568</v>
      </c>
    </row>
    <row r="19" spans="2:13">
      <c r="B19" s="363">
        <f>'Step #5'!C20</f>
        <v>15</v>
      </c>
      <c r="C19" s="389">
        <v>36982</v>
      </c>
      <c r="D19" s="885">
        <v>8.2775999999999996</v>
      </c>
      <c r="E19" s="775">
        <f t="shared" si="0"/>
        <v>99.973429309886711</v>
      </c>
      <c r="F19" s="888">
        <f>'FX data'!H30</f>
        <v>0.88239999999999996</v>
      </c>
      <c r="G19" s="889">
        <f t="shared" si="1"/>
        <v>86.893156080748383</v>
      </c>
      <c r="H19" s="890">
        <f>'FX data'!I30</f>
        <v>7.7983000000000002</v>
      </c>
      <c r="I19" s="891">
        <f t="shared" si="2"/>
        <v>100.28033176879059</v>
      </c>
      <c r="J19" s="893">
        <f>'FX data'!L30</f>
        <v>126.75</v>
      </c>
      <c r="K19" s="893">
        <f t="shared" si="3"/>
        <v>124.63126843657817</v>
      </c>
      <c r="L19" s="456">
        <f>'FX data'!P30</f>
        <v>1.8157000000000001</v>
      </c>
      <c r="M19" s="784">
        <f t="shared" si="4"/>
        <v>109.62386041176116</v>
      </c>
    </row>
    <row r="20" spans="2:13">
      <c r="B20" s="363">
        <f>'Step #5'!C21</f>
        <v>16</v>
      </c>
      <c r="C20" s="389">
        <v>37012</v>
      </c>
      <c r="D20" s="885">
        <v>8.2774000000000001</v>
      </c>
      <c r="E20" s="775">
        <f t="shared" si="0"/>
        <v>99.971013792603685</v>
      </c>
      <c r="F20" s="888">
        <f>'FX data'!H31</f>
        <v>0.89370000000000005</v>
      </c>
      <c r="G20" s="889">
        <f t="shared" si="1"/>
        <v>88.005908419497786</v>
      </c>
      <c r="H20" s="890">
        <f>'FX data'!I31</f>
        <v>7.7992999999999997</v>
      </c>
      <c r="I20" s="891">
        <f t="shared" si="2"/>
        <v>100.29319102423968</v>
      </c>
      <c r="J20" s="893">
        <f>'FX data'!L31</f>
        <v>121.92</v>
      </c>
      <c r="K20" s="893">
        <f t="shared" si="3"/>
        <v>119.88200589970501</v>
      </c>
      <c r="L20" s="456">
        <f>'FX data'!P31</f>
        <v>1.8134999999999999</v>
      </c>
      <c r="M20" s="784">
        <f t="shared" si="4"/>
        <v>109.49103423292881</v>
      </c>
    </row>
    <row r="21" spans="2:13">
      <c r="B21" s="363">
        <f>'Step #5'!C22</f>
        <v>17</v>
      </c>
      <c r="C21" s="389">
        <v>37043</v>
      </c>
      <c r="D21" s="885">
        <v>8.2776999999999994</v>
      </c>
      <c r="E21" s="775">
        <f t="shared" si="0"/>
        <v>99.97463706852821</v>
      </c>
      <c r="F21" s="888">
        <f>'FX data'!H32</f>
        <v>0.84519999999999995</v>
      </c>
      <c r="G21" s="889">
        <f t="shared" si="1"/>
        <v>83.229935992122094</v>
      </c>
      <c r="H21" s="890">
        <f>'FX data'!I32</f>
        <v>7.8</v>
      </c>
      <c r="I21" s="891">
        <f t="shared" si="2"/>
        <v>100.30219250305406</v>
      </c>
      <c r="J21" s="893">
        <f>'FX data'!L32</f>
        <v>119.13</v>
      </c>
      <c r="K21" s="893">
        <f t="shared" si="3"/>
        <v>117.1386430678466</v>
      </c>
      <c r="L21" s="456">
        <f>'FX data'!P32</f>
        <v>1.8140000000000001</v>
      </c>
      <c r="M21" s="784">
        <f t="shared" si="4"/>
        <v>109.52122200084527</v>
      </c>
    </row>
    <row r="22" spans="2:13">
      <c r="B22" s="363">
        <f>'Step #5'!C23</f>
        <v>18</v>
      </c>
      <c r="C22" s="389">
        <v>37073</v>
      </c>
      <c r="D22" s="885">
        <v>8.2769999999999992</v>
      </c>
      <c r="E22" s="775">
        <f t="shared" si="0"/>
        <v>99.966182758037618</v>
      </c>
      <c r="F22" s="888">
        <f>'FX data'!H33</f>
        <v>0.84550000000000003</v>
      </c>
      <c r="G22" s="889">
        <f t="shared" si="1"/>
        <v>83.259478089611022</v>
      </c>
      <c r="H22" s="890">
        <f>'FX data'!I33</f>
        <v>7.8</v>
      </c>
      <c r="I22" s="891">
        <f t="shared" si="2"/>
        <v>100.30219250305406</v>
      </c>
      <c r="J22" s="893">
        <f>'FX data'!L33</f>
        <v>124.22</v>
      </c>
      <c r="K22" s="893">
        <f t="shared" si="3"/>
        <v>122.14355948869222</v>
      </c>
      <c r="L22" s="456">
        <f>'FX data'!P33</f>
        <v>1.8227</v>
      </c>
      <c r="M22" s="784">
        <f t="shared" si="4"/>
        <v>110.04648916259131</v>
      </c>
    </row>
    <row r="23" spans="2:13">
      <c r="B23" s="363">
        <f>'Step #5'!C24</f>
        <v>19</v>
      </c>
      <c r="C23" s="389">
        <v>37104</v>
      </c>
      <c r="D23" s="885">
        <v>8.2768999999999995</v>
      </c>
      <c r="E23" s="775">
        <f t="shared" si="0"/>
        <v>99.964974999396119</v>
      </c>
      <c r="F23" s="888">
        <f>'FX data'!H34</f>
        <v>0.87929999999999997</v>
      </c>
      <c r="G23" s="889">
        <f t="shared" si="1"/>
        <v>86.587887740029529</v>
      </c>
      <c r="H23" s="890">
        <f>'FX data'!I34</f>
        <v>7.7998000000000003</v>
      </c>
      <c r="I23" s="891">
        <f t="shared" si="2"/>
        <v>100.29962065196425</v>
      </c>
      <c r="J23" s="893">
        <f>'FX data'!L34</f>
        <v>124.87</v>
      </c>
      <c r="K23" s="893">
        <f t="shared" si="3"/>
        <v>122.7826941986234</v>
      </c>
      <c r="L23" s="456">
        <f>'FX data'!P34</f>
        <v>1.8055000000000001</v>
      </c>
      <c r="M23" s="784">
        <f t="shared" si="4"/>
        <v>109.00802994626576</v>
      </c>
    </row>
    <row r="24" spans="2:13">
      <c r="B24" s="363">
        <f>'Step #5'!C25</f>
        <v>20</v>
      </c>
      <c r="C24" s="389">
        <v>37135</v>
      </c>
      <c r="D24" s="885">
        <v>8.2767999999999997</v>
      </c>
      <c r="E24" s="775">
        <f t="shared" si="0"/>
        <v>99.963767240754606</v>
      </c>
      <c r="F24" s="888">
        <f>'FX data'!H35</f>
        <v>0.88680000000000003</v>
      </c>
      <c r="G24" s="889">
        <f t="shared" si="1"/>
        <v>87.326440177252579</v>
      </c>
      <c r="H24" s="890">
        <f>'FX data'!I35</f>
        <v>7.7998000000000003</v>
      </c>
      <c r="I24" s="891">
        <f t="shared" si="2"/>
        <v>100.29962065196425</v>
      </c>
      <c r="J24" s="893">
        <f>'FX data'!L35</f>
        <v>119.49</v>
      </c>
      <c r="K24" s="893">
        <f t="shared" si="3"/>
        <v>117.49262536873155</v>
      </c>
      <c r="L24" s="456">
        <f>'FX data'!P35</f>
        <v>1.7470000000000001</v>
      </c>
      <c r="M24" s="784">
        <f t="shared" si="4"/>
        <v>105.47606110004226</v>
      </c>
    </row>
    <row r="25" spans="2:13">
      <c r="B25" s="363">
        <f>'Step #5'!C26</f>
        <v>21</v>
      </c>
      <c r="C25" s="389">
        <v>37165</v>
      </c>
      <c r="D25" s="885">
        <v>8.2767999999999997</v>
      </c>
      <c r="E25" s="775">
        <f t="shared" si="0"/>
        <v>99.963767240754606</v>
      </c>
      <c r="F25" s="888">
        <f>'FX data'!H36</f>
        <v>0.91590000000000005</v>
      </c>
      <c r="G25" s="889">
        <f t="shared" si="1"/>
        <v>90.192023633677991</v>
      </c>
      <c r="H25" s="890">
        <f>'FX data'!I36</f>
        <v>7.7991999999999999</v>
      </c>
      <c r="I25" s="891">
        <f t="shared" si="2"/>
        <v>100.29190509869478</v>
      </c>
      <c r="J25" s="893">
        <f>'FX data'!L36</f>
        <v>120.27</v>
      </c>
      <c r="K25" s="893">
        <f t="shared" si="3"/>
        <v>118.25958702064896</v>
      </c>
      <c r="L25" s="456">
        <f>'FX data'!P36</f>
        <v>1.7694000000000001</v>
      </c>
      <c r="M25" s="784">
        <f t="shared" si="4"/>
        <v>106.82847310269878</v>
      </c>
    </row>
    <row r="26" spans="2:13">
      <c r="B26" s="363">
        <f>'Step #5'!C27</f>
        <v>22</v>
      </c>
      <c r="C26" s="389">
        <v>37196</v>
      </c>
      <c r="D26" s="885">
        <v>8.2768999999999995</v>
      </c>
      <c r="E26" s="775">
        <f t="shared" si="0"/>
        <v>99.964974999396119</v>
      </c>
      <c r="F26" s="888">
        <f>'FX data'!H37</f>
        <v>0.90439999999999998</v>
      </c>
      <c r="G26" s="889">
        <f t="shared" si="1"/>
        <v>89.059576563269317</v>
      </c>
      <c r="H26" s="890">
        <f>'FX data'!I37</f>
        <v>7.8003</v>
      </c>
      <c r="I26" s="891">
        <f t="shared" si="2"/>
        <v>100.30605027968879</v>
      </c>
      <c r="J26" s="893">
        <f>'FX data'!L37</f>
        <v>121.87</v>
      </c>
      <c r="K26" s="893">
        <f t="shared" si="3"/>
        <v>119.83284169124877</v>
      </c>
      <c r="L26" s="456">
        <f>'FX data'!P37</f>
        <v>1.8289</v>
      </c>
      <c r="M26" s="784">
        <f t="shared" si="4"/>
        <v>110.42081748475516</v>
      </c>
    </row>
    <row r="27" spans="2:13">
      <c r="B27" s="363">
        <f>'Step #5'!C28</f>
        <v>23</v>
      </c>
      <c r="C27" s="389">
        <v>37226</v>
      </c>
      <c r="D27" s="885">
        <v>8.2769999999999992</v>
      </c>
      <c r="E27" s="775">
        <f t="shared" si="0"/>
        <v>99.966182758037618</v>
      </c>
      <c r="F27" s="888">
        <f>'FX data'!H38</f>
        <v>0.88970000000000005</v>
      </c>
      <c r="G27" s="889">
        <f t="shared" si="1"/>
        <v>87.612013786312161</v>
      </c>
      <c r="H27" s="890">
        <f>'FX data'!I38</f>
        <v>7.7990000000000004</v>
      </c>
      <c r="I27" s="891">
        <f t="shared" si="2"/>
        <v>100.28933324760496</v>
      </c>
      <c r="J27" s="893">
        <f>'FX data'!L38</f>
        <v>123.9</v>
      </c>
      <c r="K27" s="893">
        <f t="shared" si="3"/>
        <v>121.82890855457227</v>
      </c>
      <c r="L27" s="456">
        <f>'FX data'!P38</f>
        <v>1.8380000000000001</v>
      </c>
      <c r="M27" s="784">
        <f t="shared" si="4"/>
        <v>110.9702348608344</v>
      </c>
    </row>
    <row r="28" spans="2:13">
      <c r="B28" s="363">
        <f>'Step #5'!C29</f>
        <v>24</v>
      </c>
      <c r="C28" s="389">
        <v>37257</v>
      </c>
      <c r="D28" s="885">
        <v>8.2766000000000002</v>
      </c>
      <c r="E28" s="775">
        <f t="shared" si="0"/>
        <v>99.96135172347158</v>
      </c>
      <c r="F28" s="888">
        <f>'FX data'!H39</f>
        <v>0.90310000000000001</v>
      </c>
      <c r="G28" s="889">
        <f t="shared" si="1"/>
        <v>88.93156080748399</v>
      </c>
      <c r="H28" s="890">
        <f>'FX data'!I39</f>
        <v>7.798</v>
      </c>
      <c r="I28" s="891">
        <f t="shared" si="2"/>
        <v>100.27647399215584</v>
      </c>
      <c r="J28" s="893">
        <f>'FX data'!L39</f>
        <v>132.02000000000001</v>
      </c>
      <c r="K28" s="893">
        <f t="shared" si="3"/>
        <v>129.81317600786628</v>
      </c>
      <c r="L28" s="456">
        <f>'FX data'!P39</f>
        <v>1.8525</v>
      </c>
      <c r="M28" s="784">
        <f t="shared" si="4"/>
        <v>111.84568013041117</v>
      </c>
    </row>
    <row r="29" spans="2:13">
      <c r="B29" s="363">
        <f>'Step #5'!C30</f>
        <v>25</v>
      </c>
      <c r="C29" s="389">
        <v>37288</v>
      </c>
      <c r="D29" s="885">
        <v>8.2766000000000002</v>
      </c>
      <c r="E29" s="775">
        <f t="shared" si="0"/>
        <v>99.96135172347158</v>
      </c>
      <c r="F29" s="888">
        <f>'FX data'!H40</f>
        <v>0.86129999999999995</v>
      </c>
      <c r="G29" s="889">
        <f t="shared" si="1"/>
        <v>84.815361890694234</v>
      </c>
      <c r="H29" s="890">
        <f>'FX data'!I40</f>
        <v>7.7998000000000003</v>
      </c>
      <c r="I29" s="891">
        <f t="shared" si="2"/>
        <v>100.29962065196425</v>
      </c>
      <c r="J29" s="893">
        <f>'FX data'!L40</f>
        <v>133.77000000000001</v>
      </c>
      <c r="K29" s="893">
        <f t="shared" si="3"/>
        <v>131.53392330383483</v>
      </c>
      <c r="L29" s="456">
        <f>'FX data'!P40</f>
        <v>1.835</v>
      </c>
      <c r="M29" s="784">
        <f t="shared" si="4"/>
        <v>110.78910825333574</v>
      </c>
    </row>
    <row r="30" spans="2:13">
      <c r="B30" s="363">
        <f>'Step #5'!C31</f>
        <v>26</v>
      </c>
      <c r="C30" s="389">
        <v>37316</v>
      </c>
      <c r="D30" s="885">
        <v>8.2766000000000002</v>
      </c>
      <c r="E30" s="775">
        <f t="shared" si="0"/>
        <v>99.96135172347158</v>
      </c>
      <c r="F30" s="888">
        <f>'FX data'!H41</f>
        <v>0.86519999999999997</v>
      </c>
      <c r="G30" s="889">
        <f t="shared" si="1"/>
        <v>85.199409158050216</v>
      </c>
      <c r="H30" s="890">
        <f>'FX data'!I41</f>
        <v>7.7998000000000003</v>
      </c>
      <c r="I30" s="891">
        <f t="shared" si="2"/>
        <v>100.29962065196425</v>
      </c>
      <c r="J30" s="893">
        <f>'FX data'!L41</f>
        <v>133.35</v>
      </c>
      <c r="K30" s="893">
        <f t="shared" si="3"/>
        <v>131.12094395280235</v>
      </c>
      <c r="L30" s="456">
        <f>'FX data'!P41</f>
        <v>1.8313999999999999</v>
      </c>
      <c r="M30" s="784">
        <f t="shared" si="4"/>
        <v>110.57175632433736</v>
      </c>
    </row>
    <row r="31" spans="2:13">
      <c r="B31" s="363">
        <f>'Step #5'!C32</f>
        <v>27</v>
      </c>
      <c r="C31" s="389">
        <v>37347</v>
      </c>
      <c r="D31" s="885">
        <v>8.2780000000000005</v>
      </c>
      <c r="E31" s="775">
        <f t="shared" si="0"/>
        <v>99.978260344452778</v>
      </c>
      <c r="F31" s="888">
        <f>'FX data'!H42</f>
        <v>0.88060000000000005</v>
      </c>
      <c r="G31" s="889">
        <f t="shared" si="1"/>
        <v>86.715903495814871</v>
      </c>
      <c r="H31" s="890">
        <f>'FX data'!I42</f>
        <v>7.7995999999999999</v>
      </c>
      <c r="I31" s="891">
        <f t="shared" si="2"/>
        <v>100.29704880087442</v>
      </c>
      <c r="J31" s="893">
        <f>'FX data'!L42</f>
        <v>133.32</v>
      </c>
      <c r="K31" s="893">
        <f t="shared" si="3"/>
        <v>131.09144542772859</v>
      </c>
      <c r="L31" s="456">
        <f>'FX data'!P42</f>
        <v>1.8468</v>
      </c>
      <c r="M31" s="784">
        <f t="shared" si="4"/>
        <v>111.50153957616374</v>
      </c>
    </row>
    <row r="32" spans="2:13">
      <c r="B32" s="363">
        <f>'Step #5'!C33</f>
        <v>28</v>
      </c>
      <c r="C32" s="389">
        <v>37377</v>
      </c>
      <c r="D32" s="885">
        <v>8.2773000000000003</v>
      </c>
      <c r="E32" s="775">
        <f t="shared" si="0"/>
        <v>99.969806033962186</v>
      </c>
      <c r="F32" s="888">
        <f>'FX data'!H43</f>
        <v>0.90620000000000001</v>
      </c>
      <c r="G32" s="889">
        <f t="shared" si="1"/>
        <v>89.236829148202844</v>
      </c>
      <c r="H32" s="890">
        <f>'FX data'!I43</f>
        <v>7.7991000000000001</v>
      </c>
      <c r="I32" s="891">
        <f t="shared" si="2"/>
        <v>100.29061917314988</v>
      </c>
      <c r="J32" s="893">
        <f>'FX data'!L43</f>
        <v>127.45</v>
      </c>
      <c r="K32" s="893">
        <f t="shared" si="3"/>
        <v>125.31956735496559</v>
      </c>
      <c r="L32" s="456">
        <f>'FX data'!P43</f>
        <v>1.8071999999999999</v>
      </c>
      <c r="M32" s="784">
        <f t="shared" si="4"/>
        <v>109.11066835718167</v>
      </c>
    </row>
    <row r="33" spans="2:13">
      <c r="B33" s="363">
        <f>'Step #5'!C34</f>
        <v>29</v>
      </c>
      <c r="C33" s="389">
        <v>37408</v>
      </c>
      <c r="D33" s="885">
        <v>8.2766999999999999</v>
      </c>
      <c r="E33" s="775">
        <f t="shared" si="0"/>
        <v>99.962559482113107</v>
      </c>
      <c r="F33" s="888">
        <f>'FX data'!H44</f>
        <v>0.93899999999999995</v>
      </c>
      <c r="G33" s="889">
        <f t="shared" si="1"/>
        <v>92.466765140324952</v>
      </c>
      <c r="H33" s="890">
        <f>'FX data'!I44</f>
        <v>7.8</v>
      </c>
      <c r="I33" s="891">
        <f t="shared" si="2"/>
        <v>100.30219250305406</v>
      </c>
      <c r="J33" s="893">
        <f>'FX data'!L44</f>
        <v>123.69</v>
      </c>
      <c r="K33" s="893">
        <f t="shared" si="3"/>
        <v>121.62241887905606</v>
      </c>
      <c r="L33" s="456">
        <f>'FX data'!P44</f>
        <v>1.7855000000000001</v>
      </c>
      <c r="M33" s="784">
        <f t="shared" si="4"/>
        <v>107.80051922960816</v>
      </c>
    </row>
    <row r="34" spans="2:13">
      <c r="B34" s="363">
        <f>'Step #5'!C35</f>
        <v>30</v>
      </c>
      <c r="C34" s="389">
        <v>37438</v>
      </c>
      <c r="D34" s="885">
        <v>8.2769999999999992</v>
      </c>
      <c r="E34" s="775">
        <f t="shared" si="0"/>
        <v>99.966182758037618</v>
      </c>
      <c r="F34" s="888">
        <f>'FX data'!H45</f>
        <v>0.98929999999999996</v>
      </c>
      <c r="G34" s="889">
        <f t="shared" si="1"/>
        <v>97.419990152634156</v>
      </c>
      <c r="H34" s="890">
        <f>'FX data'!I45</f>
        <v>7.8005000000000004</v>
      </c>
      <c r="I34" s="891">
        <f t="shared" si="2"/>
        <v>100.30862213077863</v>
      </c>
      <c r="J34" s="893">
        <f>'FX data'!L45</f>
        <v>120.04</v>
      </c>
      <c r="K34" s="893">
        <f t="shared" si="3"/>
        <v>118.03343166175024</v>
      </c>
      <c r="L34" s="456">
        <f>'FX data'!P45</f>
        <v>1.7694000000000001</v>
      </c>
      <c r="M34" s="784">
        <f t="shared" si="4"/>
        <v>106.82847310269878</v>
      </c>
    </row>
    <row r="35" spans="2:13">
      <c r="B35" s="363">
        <f>'Step #5'!C36</f>
        <v>31</v>
      </c>
      <c r="C35" s="389">
        <v>37469</v>
      </c>
      <c r="D35" s="885">
        <v>8.2767999999999997</v>
      </c>
      <c r="E35" s="775">
        <f t="shared" si="0"/>
        <v>99.963767240754606</v>
      </c>
      <c r="F35" s="888">
        <f>'FX data'!H46</f>
        <v>0.98819999999999997</v>
      </c>
      <c r="G35" s="889">
        <f t="shared" si="1"/>
        <v>97.311669128508115</v>
      </c>
      <c r="H35" s="890">
        <f>'FX data'!I46</f>
        <v>7.8</v>
      </c>
      <c r="I35" s="891">
        <f t="shared" si="2"/>
        <v>100.30219250305406</v>
      </c>
      <c r="J35" s="893">
        <f>'FX data'!L46</f>
        <v>118.98</v>
      </c>
      <c r="K35" s="893">
        <f t="shared" si="3"/>
        <v>116.99115044247787</v>
      </c>
      <c r="L35" s="456">
        <f>'FX data'!P46</f>
        <v>1.7518</v>
      </c>
      <c r="M35" s="784">
        <f t="shared" si="4"/>
        <v>105.76586367204008</v>
      </c>
    </row>
    <row r="36" spans="2:13">
      <c r="B36" s="363">
        <f>'Step #5'!C37</f>
        <v>32</v>
      </c>
      <c r="C36" s="389">
        <v>37500</v>
      </c>
      <c r="D36" s="885">
        <v>8.2769999999999992</v>
      </c>
      <c r="E36" s="775">
        <f t="shared" si="0"/>
        <v>99.966182758037618</v>
      </c>
      <c r="F36" s="888">
        <f>'FX data'!H47</f>
        <v>0.99590000000000001</v>
      </c>
      <c r="G36" s="889">
        <f t="shared" si="1"/>
        <v>98.069916297390449</v>
      </c>
      <c r="H36" s="890">
        <f>'FX data'!I47</f>
        <v>7.8</v>
      </c>
      <c r="I36" s="891">
        <f t="shared" si="2"/>
        <v>100.30219250305406</v>
      </c>
      <c r="J36" s="893">
        <f>'FX data'!L47</f>
        <v>117.12</v>
      </c>
      <c r="K36" s="893">
        <f t="shared" si="3"/>
        <v>115.16224188790561</v>
      </c>
      <c r="L36" s="456">
        <f>'FX data'!P47</f>
        <v>1.746</v>
      </c>
      <c r="M36" s="784">
        <f t="shared" si="4"/>
        <v>105.41568556420937</v>
      </c>
    </row>
    <row r="37" spans="2:13">
      <c r="B37" s="363">
        <f>'Step #5'!C38</f>
        <v>33</v>
      </c>
      <c r="C37" s="389">
        <v>37530</v>
      </c>
      <c r="D37" s="885">
        <v>8.2774000000000001</v>
      </c>
      <c r="E37" s="775">
        <f t="shared" si="0"/>
        <v>99.971013792603685</v>
      </c>
      <c r="F37" s="888">
        <f>'FX data'!H48</f>
        <v>0.9859</v>
      </c>
      <c r="G37" s="889">
        <f t="shared" si="1"/>
        <v>97.085179714426388</v>
      </c>
      <c r="H37" s="890">
        <f>'FX data'!I48</f>
        <v>7.7995000000000001</v>
      </c>
      <c r="I37" s="891">
        <f t="shared" si="2"/>
        <v>100.2957628753295</v>
      </c>
      <c r="J37" s="893">
        <f>'FX data'!L48</f>
        <v>122.73</v>
      </c>
      <c r="K37" s="893">
        <f t="shared" si="3"/>
        <v>120.67846607669617</v>
      </c>
      <c r="L37" s="456">
        <f>'FX data'!P48</f>
        <v>1.7887</v>
      </c>
      <c r="M37" s="784">
        <f t="shared" si="4"/>
        <v>107.99372094427338</v>
      </c>
    </row>
    <row r="38" spans="2:13">
      <c r="B38" s="363">
        <f>'Step #5'!C39</f>
        <v>34</v>
      </c>
      <c r="C38" s="389">
        <v>37561</v>
      </c>
      <c r="D38" s="885">
        <v>8.2772000000000006</v>
      </c>
      <c r="E38" s="775">
        <f t="shared" si="0"/>
        <v>99.968598275320659</v>
      </c>
      <c r="F38" s="888">
        <f>'FX data'!H49</f>
        <v>0.99709999999999999</v>
      </c>
      <c r="G38" s="889">
        <f t="shared" si="1"/>
        <v>98.188084687346119</v>
      </c>
      <c r="H38" s="890">
        <f>'FX data'!I49</f>
        <v>7.7998000000000003</v>
      </c>
      <c r="I38" s="891">
        <f t="shared" si="2"/>
        <v>100.29962065196425</v>
      </c>
      <c r="J38" s="893">
        <f>'FX data'!L49</f>
        <v>122.16</v>
      </c>
      <c r="K38" s="893">
        <f t="shared" si="3"/>
        <v>120.11799410029498</v>
      </c>
      <c r="L38" s="456">
        <f>'FX data'!P49</f>
        <v>1.7629999999999999</v>
      </c>
      <c r="M38" s="784">
        <f t="shared" si="4"/>
        <v>106.44206967336834</v>
      </c>
    </row>
    <row r="39" spans="2:13">
      <c r="B39" s="363">
        <f>'Step #5'!C40</f>
        <v>35</v>
      </c>
      <c r="C39" s="389">
        <v>37591</v>
      </c>
      <c r="D39" s="885">
        <v>8.2773000000000003</v>
      </c>
      <c r="E39" s="775">
        <f t="shared" si="0"/>
        <v>99.969806033962186</v>
      </c>
      <c r="F39" s="888">
        <f>'FX data'!H50</f>
        <v>0.99270000000000003</v>
      </c>
      <c r="G39" s="889">
        <f t="shared" si="1"/>
        <v>97.754800590841953</v>
      </c>
      <c r="H39" s="890">
        <f>'FX data'!I50</f>
        <v>7.7988</v>
      </c>
      <c r="I39" s="891">
        <f t="shared" si="2"/>
        <v>100.28676139651513</v>
      </c>
      <c r="J39" s="893">
        <f>'FX data'!L50</f>
        <v>124.61</v>
      </c>
      <c r="K39" s="893">
        <f t="shared" si="3"/>
        <v>122.52704031465093</v>
      </c>
      <c r="L39" s="456">
        <f>'FX data'!P50</f>
        <v>1.7723</v>
      </c>
      <c r="M39" s="784">
        <f t="shared" si="4"/>
        <v>107.00356215661412</v>
      </c>
    </row>
    <row r="40" spans="2:13">
      <c r="B40" s="363">
        <f>'Step #5'!C41</f>
        <v>36</v>
      </c>
      <c r="C40" s="389">
        <v>37622</v>
      </c>
      <c r="D40" s="885">
        <v>8.2799999999999994</v>
      </c>
      <c r="E40" s="775">
        <f t="shared" si="0"/>
        <v>100.00241551728301</v>
      </c>
      <c r="F40" s="888">
        <f>'FX data'!H51</f>
        <v>1.0361</v>
      </c>
      <c r="G40" s="889">
        <f t="shared" si="1"/>
        <v>102.02855736090595</v>
      </c>
      <c r="H40" s="890">
        <f>'FX data'!I51</f>
        <v>7.7988</v>
      </c>
      <c r="I40" s="891">
        <f t="shared" si="2"/>
        <v>100.28676139651513</v>
      </c>
      <c r="J40" s="893">
        <f>'FX data'!L51</f>
        <v>119.86</v>
      </c>
      <c r="K40" s="893">
        <f t="shared" si="3"/>
        <v>117.85644051130777</v>
      </c>
      <c r="L40" s="456">
        <f>'FX data'!P51</f>
        <v>1.7447999999999999</v>
      </c>
      <c r="M40" s="784">
        <f t="shared" si="4"/>
        <v>105.34323492120991</v>
      </c>
    </row>
    <row r="41" spans="2:13">
      <c r="B41" s="363">
        <f>'Step #5'!C42</f>
        <v>37</v>
      </c>
      <c r="C41" s="389">
        <v>37653</v>
      </c>
      <c r="D41" s="885">
        <v>8.2767999999999997</v>
      </c>
      <c r="E41" s="775">
        <f t="shared" si="0"/>
        <v>99.963767240754606</v>
      </c>
      <c r="F41" s="888">
        <f>'FX data'!H52</f>
        <v>1.0761000000000001</v>
      </c>
      <c r="G41" s="889">
        <f t="shared" si="1"/>
        <v>105.96750369276218</v>
      </c>
      <c r="H41" s="890">
        <f>'FX data'!I52</f>
        <v>7.8</v>
      </c>
      <c r="I41" s="891">
        <f t="shared" si="2"/>
        <v>100.30219250305406</v>
      </c>
      <c r="J41" s="893">
        <f>'FX data'!L52</f>
        <v>120.47</v>
      </c>
      <c r="K41" s="893">
        <f t="shared" si="3"/>
        <v>118.45624385447393</v>
      </c>
      <c r="L41" s="456">
        <f>'FX data'!P52</f>
        <v>1.7423</v>
      </c>
      <c r="M41" s="784">
        <f t="shared" si="4"/>
        <v>105.19229608162772</v>
      </c>
    </row>
    <row r="42" spans="2:13">
      <c r="B42" s="363">
        <f>'Step #5'!C43</f>
        <v>38</v>
      </c>
      <c r="C42" s="389">
        <v>37681</v>
      </c>
      <c r="D42" s="885">
        <v>8.2774999999999999</v>
      </c>
      <c r="E42" s="775">
        <f t="shared" si="0"/>
        <v>99.972221551245198</v>
      </c>
      <c r="F42" s="888">
        <f>'FX data'!H53</f>
        <v>1.0834999999999999</v>
      </c>
      <c r="G42" s="889">
        <f t="shared" si="1"/>
        <v>106.69620876415557</v>
      </c>
      <c r="H42" s="890">
        <f>'FX data'!I53</f>
        <v>7.7987000000000002</v>
      </c>
      <c r="I42" s="891">
        <f t="shared" si="2"/>
        <v>100.28547547097023</v>
      </c>
      <c r="J42" s="893">
        <f>'FX data'!L53</f>
        <v>117.93</v>
      </c>
      <c r="K42" s="893">
        <f t="shared" si="3"/>
        <v>115.95870206489676</v>
      </c>
      <c r="L42" s="456">
        <f>'FX data'!P53</f>
        <v>1.7364999999999999</v>
      </c>
      <c r="M42" s="784">
        <f t="shared" si="4"/>
        <v>104.84211797379702</v>
      </c>
    </row>
    <row r="43" spans="2:13">
      <c r="B43" s="363">
        <f>'Step #5'!C44</f>
        <v>39</v>
      </c>
      <c r="C43" s="389">
        <v>37712</v>
      </c>
      <c r="D43" s="885">
        <v>8.2773000000000003</v>
      </c>
      <c r="E43" s="775">
        <f t="shared" si="0"/>
        <v>99.969806033962186</v>
      </c>
      <c r="F43" s="888">
        <f>'FX data'!H54</f>
        <v>1.0904</v>
      </c>
      <c r="G43" s="889">
        <f t="shared" si="1"/>
        <v>107.37567700640078</v>
      </c>
      <c r="H43" s="890">
        <f>'FX data'!I54</f>
        <v>7.7995000000000001</v>
      </c>
      <c r="I43" s="891">
        <f t="shared" si="2"/>
        <v>100.2957628753295</v>
      </c>
      <c r="J43" s="893">
        <f>'FX data'!L54</f>
        <v>118.25</v>
      </c>
      <c r="K43" s="893">
        <f t="shared" si="3"/>
        <v>116.27335299901671</v>
      </c>
      <c r="L43" s="456">
        <f>'FX data'!P54</f>
        <v>1.7714000000000001</v>
      </c>
      <c r="M43" s="784">
        <f t="shared" si="4"/>
        <v>106.94922417436455</v>
      </c>
    </row>
    <row r="44" spans="2:13">
      <c r="B44" s="363">
        <f>'Step #5'!C45</f>
        <v>40</v>
      </c>
      <c r="C44" s="389">
        <v>37742</v>
      </c>
      <c r="D44" s="885">
        <v>8.2771000000000008</v>
      </c>
      <c r="E44" s="775">
        <f t="shared" si="0"/>
        <v>99.96739051667916</v>
      </c>
      <c r="F44" s="888">
        <f>'FX data'!H55</f>
        <v>1.1237999999999999</v>
      </c>
      <c r="G44" s="889">
        <f t="shared" si="1"/>
        <v>110.66469719350071</v>
      </c>
      <c r="H44" s="890">
        <f>'FX data'!I55</f>
        <v>7.7992999999999997</v>
      </c>
      <c r="I44" s="891">
        <f t="shared" si="2"/>
        <v>100.29319102423968</v>
      </c>
      <c r="J44" s="893">
        <f>'FX data'!L55</f>
        <v>118.56</v>
      </c>
      <c r="K44" s="893">
        <f t="shared" si="3"/>
        <v>116.57817109144544</v>
      </c>
      <c r="L44" s="456">
        <f>'FX data'!P55</f>
        <v>1.7696000000000001</v>
      </c>
      <c r="M44" s="784">
        <f t="shared" si="4"/>
        <v>106.84054820986535</v>
      </c>
    </row>
    <row r="45" spans="2:13">
      <c r="B45" s="363">
        <f>'Step #5'!C46</f>
        <v>41</v>
      </c>
      <c r="C45" s="389">
        <v>37773</v>
      </c>
      <c r="D45" s="885">
        <v>8.2767999999999997</v>
      </c>
      <c r="E45" s="775">
        <f t="shared" si="0"/>
        <v>99.963767240754606</v>
      </c>
      <c r="F45" s="888">
        <f>'FX data'!H56</f>
        <v>1.1744000000000001</v>
      </c>
      <c r="G45" s="889">
        <f t="shared" si="1"/>
        <v>115.64746430329886</v>
      </c>
      <c r="H45" s="890">
        <f>'FX data'!I56</f>
        <v>7.7990000000000004</v>
      </c>
      <c r="I45" s="891">
        <f t="shared" si="2"/>
        <v>100.28933324760496</v>
      </c>
      <c r="J45" s="893">
        <f>'FX data'!L56</f>
        <v>118.52</v>
      </c>
      <c r="K45" s="893">
        <f t="shared" si="3"/>
        <v>116.53883972468041</v>
      </c>
      <c r="L45" s="456">
        <f>'FX data'!P56</f>
        <v>1.7287999999999999</v>
      </c>
      <c r="M45" s="784">
        <f t="shared" si="4"/>
        <v>104.37722634788382</v>
      </c>
    </row>
    <row r="46" spans="2:13">
      <c r="B46" s="363">
        <f>'Step #5'!C47</f>
        <v>42</v>
      </c>
      <c r="C46" s="389">
        <v>37803</v>
      </c>
      <c r="D46" s="885">
        <v>8.2774999999999999</v>
      </c>
      <c r="E46" s="775">
        <f t="shared" si="0"/>
        <v>99.972221551245198</v>
      </c>
      <c r="F46" s="888">
        <f>'FX data'!H57</f>
        <v>1.1579999999999999</v>
      </c>
      <c r="G46" s="889">
        <f t="shared" si="1"/>
        <v>114.03249630723779</v>
      </c>
      <c r="H46" s="890">
        <f>'FX data'!I57</f>
        <v>7.7984</v>
      </c>
      <c r="I46" s="891">
        <f t="shared" si="2"/>
        <v>100.28161769433549</v>
      </c>
      <c r="J46" s="893">
        <f>'FX data'!L57</f>
        <v>119.45</v>
      </c>
      <c r="K46" s="893">
        <f t="shared" si="3"/>
        <v>117.45329400196655</v>
      </c>
      <c r="L46" s="456">
        <f>'FX data'!P57</f>
        <v>1.7562</v>
      </c>
      <c r="M46" s="784">
        <f t="shared" si="4"/>
        <v>106.03151602970475</v>
      </c>
    </row>
    <row r="47" spans="2:13">
      <c r="B47" s="363">
        <f>'Step #5'!C48</f>
        <v>43</v>
      </c>
      <c r="C47" s="389">
        <v>37834</v>
      </c>
      <c r="D47" s="885">
        <v>8.2772000000000006</v>
      </c>
      <c r="E47" s="775">
        <f t="shared" si="0"/>
        <v>99.968598275320659</v>
      </c>
      <c r="F47" s="888">
        <f>'FX data'!H58</f>
        <v>1.1252</v>
      </c>
      <c r="G47" s="889">
        <f t="shared" si="1"/>
        <v>110.8025603151157</v>
      </c>
      <c r="H47" s="890">
        <f>'FX data'!I58</f>
        <v>7.7992999999999997</v>
      </c>
      <c r="I47" s="891">
        <f t="shared" si="2"/>
        <v>100.29319102423968</v>
      </c>
      <c r="J47" s="893">
        <f>'FX data'!L58</f>
        <v>120</v>
      </c>
      <c r="K47" s="893">
        <f t="shared" si="3"/>
        <v>117.99410029498524</v>
      </c>
      <c r="L47" s="456">
        <f>'FX data'!P58</f>
        <v>1.7605</v>
      </c>
      <c r="M47" s="784">
        <f t="shared" si="4"/>
        <v>106.29113083378614</v>
      </c>
    </row>
    <row r="48" spans="2:13">
      <c r="B48" s="363">
        <f>'Step #5'!C49</f>
        <v>44</v>
      </c>
      <c r="C48" s="389">
        <v>37865</v>
      </c>
      <c r="D48" s="885">
        <v>8.2771000000000008</v>
      </c>
      <c r="E48" s="775">
        <f t="shared" si="0"/>
        <v>99.96739051667916</v>
      </c>
      <c r="F48" s="888">
        <f>'FX data'!H59</f>
        <v>1.0871999999999999</v>
      </c>
      <c r="G48" s="889">
        <f t="shared" si="1"/>
        <v>107.06056129985228</v>
      </c>
      <c r="H48" s="890">
        <f>'FX data'!I59</f>
        <v>7.7995000000000001</v>
      </c>
      <c r="I48" s="891">
        <f t="shared" si="2"/>
        <v>100.2957628753295</v>
      </c>
      <c r="J48" s="893">
        <f>'FX data'!L59</f>
        <v>116.15</v>
      </c>
      <c r="K48" s="893">
        <f t="shared" si="3"/>
        <v>114.20845624385447</v>
      </c>
      <c r="L48" s="456">
        <f>'FX data'!P59</f>
        <v>1.7549999999999999</v>
      </c>
      <c r="M48" s="784">
        <f t="shared" si="4"/>
        <v>105.9590653867053</v>
      </c>
    </row>
    <row r="49" spans="2:13">
      <c r="B49" s="363">
        <f>'Step #5'!C50</f>
        <v>45</v>
      </c>
      <c r="C49" s="389">
        <v>37895</v>
      </c>
      <c r="D49" s="885">
        <v>8.2771000000000008</v>
      </c>
      <c r="E49" s="775">
        <f t="shared" si="0"/>
        <v>99.96739051667916</v>
      </c>
      <c r="F49" s="888">
        <f>'FX data'!H60</f>
        <v>1.1708000000000001</v>
      </c>
      <c r="G49" s="889">
        <f t="shared" si="1"/>
        <v>115.29295913343181</v>
      </c>
      <c r="H49" s="890">
        <f>'FX data'!I60</f>
        <v>7.7394999999999996</v>
      </c>
      <c r="I49" s="891">
        <f t="shared" si="2"/>
        <v>99.524207548382932</v>
      </c>
      <c r="J49" s="893">
        <f>'FX data'!L60</f>
        <v>110.61</v>
      </c>
      <c r="K49" s="893">
        <f t="shared" si="3"/>
        <v>108.76106194690264</v>
      </c>
      <c r="L49" s="456">
        <f>'FX data'!P60</f>
        <v>1.728</v>
      </c>
      <c r="M49" s="784">
        <f t="shared" si="4"/>
        <v>104.32892591921753</v>
      </c>
    </row>
    <row r="50" spans="2:13">
      <c r="B50" s="363">
        <f>'Step #5'!C51</f>
        <v>46</v>
      </c>
      <c r="C50" s="389">
        <v>37926</v>
      </c>
      <c r="D50" s="885">
        <v>8.2766000000000002</v>
      </c>
      <c r="E50" s="775">
        <f t="shared" si="0"/>
        <v>99.96135172347158</v>
      </c>
      <c r="F50" s="888">
        <f>'FX data'!H61</f>
        <v>1.1454</v>
      </c>
      <c r="G50" s="889">
        <f t="shared" si="1"/>
        <v>112.79172821270309</v>
      </c>
      <c r="H50" s="890">
        <f>'FX data'!I61</f>
        <v>7.7672999999999996</v>
      </c>
      <c r="I50" s="891">
        <f t="shared" si="2"/>
        <v>99.881694849868182</v>
      </c>
      <c r="J50" s="893">
        <f>'FX data'!L61</f>
        <v>111.2</v>
      </c>
      <c r="K50" s="893">
        <f t="shared" si="3"/>
        <v>109.34119960668633</v>
      </c>
      <c r="L50" s="456">
        <f>'FX data'!P61</f>
        <v>1.7457</v>
      </c>
      <c r="M50" s="784">
        <f t="shared" si="4"/>
        <v>105.39757290345952</v>
      </c>
    </row>
    <row r="51" spans="2:13">
      <c r="B51" s="363">
        <f>'Step #5'!C52</f>
        <v>47</v>
      </c>
      <c r="C51" s="389">
        <v>37956</v>
      </c>
      <c r="D51" s="885">
        <v>8.2772000000000006</v>
      </c>
      <c r="E51" s="775">
        <f t="shared" si="0"/>
        <v>99.968598275320659</v>
      </c>
      <c r="F51" s="888">
        <f>'FX data'!H62</f>
        <v>1.1956</v>
      </c>
      <c r="G51" s="889">
        <f t="shared" si="1"/>
        <v>117.73510585918265</v>
      </c>
      <c r="H51" s="890">
        <f>'FX data'!I62</f>
        <v>7.7670000000000003</v>
      </c>
      <c r="I51" s="891">
        <f t="shared" si="2"/>
        <v>99.877837073233451</v>
      </c>
      <c r="J51" s="893">
        <f>'FX data'!L62</f>
        <v>109.61</v>
      </c>
      <c r="K51" s="893">
        <f t="shared" si="3"/>
        <v>107.77777777777777</v>
      </c>
      <c r="L51" s="456">
        <f>'FX data'!P62</f>
        <v>1.7242999999999999</v>
      </c>
      <c r="M51" s="784">
        <f t="shared" si="4"/>
        <v>104.10553643663587</v>
      </c>
    </row>
    <row r="52" spans="2:13">
      <c r="B52" s="363">
        <f>'Step #5'!C53</f>
        <v>48</v>
      </c>
      <c r="C52" s="389">
        <v>37987</v>
      </c>
      <c r="D52" s="885">
        <v>8.2768999999999995</v>
      </c>
      <c r="E52" s="775">
        <f t="shared" si="0"/>
        <v>99.964974999396119</v>
      </c>
      <c r="F52" s="888">
        <f>'FX data'!H63</f>
        <v>1.2592000000000001</v>
      </c>
      <c r="G52" s="889">
        <f t="shared" si="1"/>
        <v>123.99803052683407</v>
      </c>
      <c r="H52" s="890">
        <f>'FX data'!I63</f>
        <v>7.7645</v>
      </c>
      <c r="I52" s="891">
        <f t="shared" si="2"/>
        <v>99.845688934610678</v>
      </c>
      <c r="J52" s="893">
        <f>'FX data'!L63</f>
        <v>106.95</v>
      </c>
      <c r="K52" s="893">
        <f t="shared" si="3"/>
        <v>105.16224188790559</v>
      </c>
      <c r="L52" s="456">
        <f>'FX data'!P63</f>
        <v>1.7021999999999999</v>
      </c>
      <c r="M52" s="784">
        <f t="shared" si="4"/>
        <v>102.7712370947292</v>
      </c>
    </row>
    <row r="53" spans="2:13">
      <c r="B53" s="363">
        <f>'Step #5'!C54</f>
        <v>49</v>
      </c>
      <c r="C53" s="389">
        <v>38018</v>
      </c>
      <c r="D53" s="885">
        <v>8.2769999999999992</v>
      </c>
      <c r="E53" s="775">
        <f t="shared" si="0"/>
        <v>99.966182758037618</v>
      </c>
      <c r="F53" s="888">
        <f>'FX data'!H64</f>
        <v>1.2425999999999999</v>
      </c>
      <c r="G53" s="889">
        <f t="shared" si="1"/>
        <v>122.36336779911372</v>
      </c>
      <c r="H53" s="890">
        <f>'FX data'!I64</f>
        <v>7.7766999999999999</v>
      </c>
      <c r="I53" s="891">
        <f t="shared" si="2"/>
        <v>100.00257185108981</v>
      </c>
      <c r="J53" s="893">
        <f>'FX data'!L64</f>
        <v>105.59</v>
      </c>
      <c r="K53" s="893">
        <f t="shared" si="3"/>
        <v>103.82497541789577</v>
      </c>
      <c r="L53" s="456">
        <f>'FX data'!P64</f>
        <v>1.6941999999999999</v>
      </c>
      <c r="M53" s="784">
        <f t="shared" si="4"/>
        <v>102.28823280806616</v>
      </c>
    </row>
    <row r="54" spans="2:13">
      <c r="B54" s="363">
        <f>'Step #5'!C55</f>
        <v>50</v>
      </c>
      <c r="C54" s="389">
        <v>38047</v>
      </c>
      <c r="D54" s="885">
        <v>8.2767999999999997</v>
      </c>
      <c r="E54" s="775">
        <f t="shared" si="0"/>
        <v>99.963767240754606</v>
      </c>
      <c r="F54" s="888">
        <f>'FX data'!H65</f>
        <v>1.2431000000000001</v>
      </c>
      <c r="G54" s="889">
        <f t="shared" si="1"/>
        <v>122.41260462826193</v>
      </c>
      <c r="H54" s="890">
        <f>'FX data'!I65</f>
        <v>7.7842000000000002</v>
      </c>
      <c r="I54" s="891">
        <f t="shared" si="2"/>
        <v>100.09901626695815</v>
      </c>
      <c r="J54" s="893">
        <f>'FX data'!L65</f>
        <v>108.93</v>
      </c>
      <c r="K54" s="893">
        <f t="shared" si="3"/>
        <v>107.10914454277287</v>
      </c>
      <c r="L54" s="456">
        <f>'FX data'!P65</f>
        <v>1.7048000000000001</v>
      </c>
      <c r="M54" s="784">
        <f t="shared" si="4"/>
        <v>102.92821348789469</v>
      </c>
    </row>
    <row r="55" spans="2:13">
      <c r="B55" s="363">
        <f>'Step #5'!C56</f>
        <v>51</v>
      </c>
      <c r="C55" s="389">
        <v>38078</v>
      </c>
      <c r="D55" s="885">
        <v>8.2768999999999995</v>
      </c>
      <c r="E55" s="775">
        <f t="shared" si="0"/>
        <v>99.964974999396119</v>
      </c>
      <c r="F55" s="888">
        <f>'FX data'!H66</f>
        <v>1.2358</v>
      </c>
      <c r="G55" s="889">
        <f t="shared" si="1"/>
        <v>121.69374692269817</v>
      </c>
      <c r="H55" s="890">
        <f>'FX data'!I66</f>
        <v>7.7882999999999996</v>
      </c>
      <c r="I55" s="891">
        <f t="shared" si="2"/>
        <v>100.15173921429947</v>
      </c>
      <c r="J55" s="893">
        <f>'FX data'!L66</f>
        <v>103.7</v>
      </c>
      <c r="K55" s="893">
        <f t="shared" si="3"/>
        <v>101.96656833824976</v>
      </c>
      <c r="L55" s="456">
        <f>'FX data'!P66</f>
        <v>1.6719999999999999</v>
      </c>
      <c r="M55" s="784">
        <f t="shared" si="4"/>
        <v>100.94789591257623</v>
      </c>
    </row>
    <row r="56" spans="2:13">
      <c r="B56" s="363">
        <f>'Step #5'!C57</f>
        <v>52</v>
      </c>
      <c r="C56" s="389">
        <v>38108</v>
      </c>
      <c r="D56" s="885">
        <v>8.2771000000000008</v>
      </c>
      <c r="E56" s="775">
        <f t="shared" si="0"/>
        <v>99.96739051667916</v>
      </c>
      <c r="F56" s="888">
        <f>'FX data'!H67</f>
        <v>1.1937</v>
      </c>
      <c r="G56" s="889">
        <f t="shared" si="1"/>
        <v>117.5480059084195</v>
      </c>
      <c r="H56" s="890">
        <f>'FX data'!I67</f>
        <v>7.8</v>
      </c>
      <c r="I56" s="891">
        <f t="shared" si="2"/>
        <v>100.30219250305406</v>
      </c>
      <c r="J56" s="893">
        <f>'FX data'!L67</f>
        <v>110.34</v>
      </c>
      <c r="K56" s="893">
        <f t="shared" si="3"/>
        <v>108.49557522123894</v>
      </c>
      <c r="L56" s="456">
        <f>'FX data'!P67</f>
        <v>1.7028000000000001</v>
      </c>
      <c r="M56" s="784">
        <f t="shared" si="4"/>
        <v>102.80746241622893</v>
      </c>
    </row>
    <row r="57" spans="2:13">
      <c r="B57" s="363">
        <f>'Step #5'!C58</f>
        <v>53</v>
      </c>
      <c r="C57" s="389">
        <v>38139</v>
      </c>
      <c r="D57" s="885">
        <v>8.2766999999999999</v>
      </c>
      <c r="E57" s="775">
        <f t="shared" si="0"/>
        <v>99.962559482113107</v>
      </c>
      <c r="F57" s="888">
        <f>'FX data'!H68</f>
        <v>1.2210000000000001</v>
      </c>
      <c r="G57" s="889">
        <f t="shared" si="1"/>
        <v>120.23633677991137</v>
      </c>
      <c r="H57" s="890">
        <f>'FX data'!I68</f>
        <v>7.7969999999999997</v>
      </c>
      <c r="I57" s="891">
        <f t="shared" si="2"/>
        <v>100.26361473670673</v>
      </c>
      <c r="J57" s="893">
        <f>'FX data'!L68</f>
        <v>110.45</v>
      </c>
      <c r="K57" s="893">
        <f t="shared" si="3"/>
        <v>108.60373647984267</v>
      </c>
      <c r="L57" s="456">
        <f>'FX data'!P68</f>
        <v>1.7032</v>
      </c>
      <c r="M57" s="784">
        <f t="shared" si="4"/>
        <v>102.83161263056209</v>
      </c>
    </row>
    <row r="58" spans="2:13">
      <c r="B58" s="363">
        <f>'Step #5'!C59</f>
        <v>54</v>
      </c>
      <c r="C58" s="389">
        <v>38169</v>
      </c>
      <c r="D58" s="885">
        <v>8.2766999999999999</v>
      </c>
      <c r="E58" s="775">
        <f t="shared" si="0"/>
        <v>99.962559482113107</v>
      </c>
      <c r="F58" s="888">
        <f>'FX data'!H69</f>
        <v>1.2158</v>
      </c>
      <c r="G58" s="889">
        <f t="shared" si="1"/>
        <v>119.72427375677006</v>
      </c>
      <c r="H58" s="890">
        <f>'FX data'!I69</f>
        <v>7.8</v>
      </c>
      <c r="I58" s="891">
        <f t="shared" si="2"/>
        <v>100.30219250305406</v>
      </c>
      <c r="J58" s="893">
        <f>'FX data'!L69</f>
        <v>108.24</v>
      </c>
      <c r="K58" s="893">
        <f t="shared" si="3"/>
        <v>106.43067846607667</v>
      </c>
      <c r="L58" s="456">
        <f>'FX data'!P69</f>
        <v>1.7155</v>
      </c>
      <c r="M58" s="784">
        <f t="shared" si="4"/>
        <v>103.57423172130653</v>
      </c>
    </row>
    <row r="59" spans="2:13">
      <c r="B59" s="363">
        <f>'Step #5'!C60</f>
        <v>55</v>
      </c>
      <c r="C59" s="389">
        <v>38200</v>
      </c>
      <c r="D59" s="885">
        <v>8.2769999999999992</v>
      </c>
      <c r="E59" s="775">
        <f t="shared" si="0"/>
        <v>99.966182758037618</v>
      </c>
      <c r="F59" s="888">
        <f>'FX data'!H70</f>
        <v>1.2034</v>
      </c>
      <c r="G59" s="889">
        <f t="shared" si="1"/>
        <v>118.50320039389463</v>
      </c>
      <c r="H59" s="890">
        <f>'FX data'!I70</f>
        <v>7.8</v>
      </c>
      <c r="I59" s="891">
        <f t="shared" si="2"/>
        <v>100.30219250305406</v>
      </c>
      <c r="J59" s="893">
        <f>'FX data'!L70</f>
        <v>111.08</v>
      </c>
      <c r="K59" s="893">
        <f t="shared" si="3"/>
        <v>109.22320550639135</v>
      </c>
      <c r="L59" s="456">
        <f>'FX data'!P70</f>
        <v>1.7166999999999999</v>
      </c>
      <c r="M59" s="784">
        <f t="shared" si="4"/>
        <v>103.64668236430596</v>
      </c>
    </row>
    <row r="60" spans="2:13">
      <c r="B60" s="363">
        <f>'Step #5'!C61</f>
        <v>56</v>
      </c>
      <c r="C60" s="389">
        <v>38231</v>
      </c>
      <c r="D60" s="885">
        <v>8.2766000000000002</v>
      </c>
      <c r="E60" s="775">
        <f t="shared" si="0"/>
        <v>99.96135172347158</v>
      </c>
      <c r="F60" s="888">
        <f>'FX data'!H71</f>
        <v>1.2179</v>
      </c>
      <c r="G60" s="889">
        <f t="shared" si="1"/>
        <v>119.9310684391925</v>
      </c>
      <c r="H60" s="890">
        <f>'FX data'!I71</f>
        <v>7.8</v>
      </c>
      <c r="I60" s="891">
        <f t="shared" si="2"/>
        <v>100.30219250305406</v>
      </c>
      <c r="J60" s="893">
        <f>'FX data'!L71</f>
        <v>109.62</v>
      </c>
      <c r="K60" s="893">
        <f t="shared" si="3"/>
        <v>107.78761061946902</v>
      </c>
      <c r="L60" s="456">
        <f>'FX data'!P71</f>
        <v>1.7064999999999999</v>
      </c>
      <c r="M60" s="784">
        <f t="shared" si="4"/>
        <v>103.03085189881058</v>
      </c>
    </row>
    <row r="61" spans="2:13">
      <c r="B61" s="363">
        <f>'Step #5'!C62</f>
        <v>57</v>
      </c>
      <c r="C61" s="389">
        <v>38261</v>
      </c>
      <c r="D61" s="886">
        <v>8.2766000000000002</v>
      </c>
      <c r="E61" s="775">
        <f t="shared" si="0"/>
        <v>99.96135172347158</v>
      </c>
      <c r="F61" s="888">
        <f>'FX data'!H72</f>
        <v>1.24</v>
      </c>
      <c r="G61" s="889">
        <f t="shared" si="1"/>
        <v>122.10733628754306</v>
      </c>
      <c r="H61" s="890">
        <f>'FX data'!I72</f>
        <v>7.7971000000000004</v>
      </c>
      <c r="I61" s="891">
        <f t="shared" si="2"/>
        <v>100.26490066225166</v>
      </c>
      <c r="J61" s="893">
        <f>'FX data'!L72</f>
        <v>110.45</v>
      </c>
      <c r="K61" s="893">
        <f t="shared" si="3"/>
        <v>108.60373647984267</v>
      </c>
      <c r="L61" s="456">
        <f>'FX data'!P72</f>
        <v>1.6813</v>
      </c>
      <c r="M61" s="784">
        <f t="shared" si="4"/>
        <v>101.509388395822</v>
      </c>
    </row>
    <row r="62" spans="2:13">
      <c r="B62" s="363">
        <f>'Step #5'!C63</f>
        <v>58</v>
      </c>
      <c r="C62" s="389">
        <v>38292</v>
      </c>
      <c r="D62" s="886">
        <v>8.2765000000000004</v>
      </c>
      <c r="E62" s="775">
        <f t="shared" si="0"/>
        <v>99.960143964830067</v>
      </c>
      <c r="F62" s="888">
        <f>'FX data'!H73</f>
        <v>1.2741</v>
      </c>
      <c r="G62" s="889">
        <f t="shared" si="1"/>
        <v>125.46528803545051</v>
      </c>
      <c r="H62" s="890">
        <f>'FX data'!I73</f>
        <v>7.7797999999999998</v>
      </c>
      <c r="I62" s="891">
        <f t="shared" si="2"/>
        <v>100.04243554298205</v>
      </c>
      <c r="J62" s="893">
        <f>'FX data'!L73</f>
        <v>106.41</v>
      </c>
      <c r="K62" s="893">
        <f t="shared" si="3"/>
        <v>104.63126843657817</v>
      </c>
      <c r="L62" s="456">
        <f>'FX data'!P73</f>
        <v>1.6675</v>
      </c>
      <c r="M62" s="784">
        <f t="shared" si="4"/>
        <v>100.67620600132825</v>
      </c>
    </row>
    <row r="63" spans="2:13">
      <c r="B63" s="363">
        <f>'Step #5'!C64</f>
        <v>59</v>
      </c>
      <c r="C63" s="389">
        <v>38322</v>
      </c>
      <c r="D63" s="886">
        <v>8.2765000000000004</v>
      </c>
      <c r="E63" s="775">
        <f t="shared" si="0"/>
        <v>99.960143964830067</v>
      </c>
      <c r="F63" s="888">
        <f>'FX data'!H74</f>
        <v>1.3308</v>
      </c>
      <c r="G63" s="889">
        <f t="shared" si="1"/>
        <v>131.04874446085671</v>
      </c>
      <c r="H63" s="890">
        <f>'FX data'!I74</f>
        <v>7.7740999999999998</v>
      </c>
      <c r="I63" s="891">
        <f t="shared" si="2"/>
        <v>99.969137786922118</v>
      </c>
      <c r="J63" s="893">
        <f>'FX data'!L74</f>
        <v>102.78</v>
      </c>
      <c r="K63" s="893">
        <f t="shared" si="3"/>
        <v>101.06194690265487</v>
      </c>
      <c r="L63" s="456">
        <f>'FX data'!P74</f>
        <v>1.6308</v>
      </c>
      <c r="M63" s="784">
        <f t="shared" si="4"/>
        <v>98.46042383626154</v>
      </c>
    </row>
    <row r="64" spans="2:13">
      <c r="B64" s="363">
        <f>'Step #5'!C65</f>
        <v>60</v>
      </c>
      <c r="C64" s="389">
        <v>38353</v>
      </c>
      <c r="D64" s="886">
        <v>8.2765000000000004</v>
      </c>
      <c r="E64" s="775">
        <f t="shared" si="0"/>
        <v>99.960143964830067</v>
      </c>
      <c r="F64" s="888">
        <f>'FX data'!H75</f>
        <v>1.3475999999999999</v>
      </c>
      <c r="G64" s="889">
        <f t="shared" si="1"/>
        <v>132.70310192023632</v>
      </c>
      <c r="H64" s="890">
        <f>'FX data'!I75</f>
        <v>7.7774999999999999</v>
      </c>
      <c r="I64" s="891">
        <f t="shared" si="2"/>
        <v>100.01285925544909</v>
      </c>
      <c r="J64" s="893">
        <f>'FX data'!L75</f>
        <v>102.83</v>
      </c>
      <c r="K64" s="893">
        <f t="shared" si="3"/>
        <v>101.11111111111111</v>
      </c>
      <c r="L64" s="456">
        <f>'FX data'!P75</f>
        <v>1.639</v>
      </c>
      <c r="M64" s="784">
        <f t="shared" si="4"/>
        <v>98.955503230091153</v>
      </c>
    </row>
    <row r="65" spans="2:13">
      <c r="B65" s="363">
        <f>'Step #5'!C66</f>
        <v>61</v>
      </c>
      <c r="C65" s="389">
        <v>38384</v>
      </c>
      <c r="D65" s="885">
        <v>8.2765000000000004</v>
      </c>
      <c r="E65" s="775">
        <f t="shared" si="0"/>
        <v>99.960143964830067</v>
      </c>
      <c r="F65" s="888">
        <f>'FX data'!H76</f>
        <v>1.3017000000000001</v>
      </c>
      <c r="G65" s="889">
        <f t="shared" si="1"/>
        <v>128.18316100443133</v>
      </c>
      <c r="H65" s="890">
        <f>'FX data'!I76</f>
        <v>7.7999000000000001</v>
      </c>
      <c r="I65" s="891">
        <f t="shared" si="2"/>
        <v>100.30090657750917</v>
      </c>
      <c r="J65" s="893">
        <f>'FX data'!L76</f>
        <v>103.93</v>
      </c>
      <c r="K65" s="893">
        <f t="shared" si="3"/>
        <v>102.19272369714847</v>
      </c>
      <c r="L65" s="456">
        <f>'FX data'!P76</f>
        <v>1.6416999999999999</v>
      </c>
      <c r="M65" s="784">
        <f t="shared" si="4"/>
        <v>99.118517176839944</v>
      </c>
    </row>
    <row r="66" spans="2:13">
      <c r="B66" s="363">
        <f>'Step #5'!C67</f>
        <v>62</v>
      </c>
      <c r="C66" s="389">
        <v>38412</v>
      </c>
      <c r="D66" s="885">
        <v>8.2765000000000004</v>
      </c>
      <c r="E66" s="775">
        <f t="shared" si="0"/>
        <v>99.960143964830067</v>
      </c>
      <c r="F66" s="888">
        <f>'FX data'!H77</f>
        <v>1.3189</v>
      </c>
      <c r="G66" s="889">
        <f t="shared" si="1"/>
        <v>129.87690792712948</v>
      </c>
      <c r="H66" s="890">
        <f>'FX data'!I77</f>
        <v>7.7994000000000003</v>
      </c>
      <c r="I66" s="891">
        <f t="shared" si="2"/>
        <v>100.29447694978461</v>
      </c>
      <c r="J66" s="893">
        <f>'FX data'!L77</f>
        <v>104.37</v>
      </c>
      <c r="K66" s="893">
        <f t="shared" si="3"/>
        <v>102.62536873156343</v>
      </c>
      <c r="L66" s="456">
        <f>'FX data'!P77</f>
        <v>1.6221000000000001</v>
      </c>
      <c r="M66" s="784">
        <f t="shared" si="4"/>
        <v>97.935156674515483</v>
      </c>
    </row>
    <row r="67" spans="2:13">
      <c r="B67" s="363">
        <f>'Step #5'!C68</f>
        <v>63</v>
      </c>
      <c r="C67" s="389">
        <v>38443</v>
      </c>
      <c r="D67" s="885">
        <v>8.2765000000000004</v>
      </c>
      <c r="E67" s="775">
        <f t="shared" si="0"/>
        <v>99.960143964830067</v>
      </c>
      <c r="F67" s="888">
        <f>'FX data'!H78</f>
        <v>1.2896000000000001</v>
      </c>
      <c r="G67" s="889">
        <f t="shared" si="1"/>
        <v>126.99162973904481</v>
      </c>
      <c r="H67" s="890">
        <f>'FX data'!I78</f>
        <v>7.7988999999999997</v>
      </c>
      <c r="I67" s="891">
        <f t="shared" si="2"/>
        <v>100.28804732206005</v>
      </c>
      <c r="J67" s="893">
        <f>'FX data'!L78</f>
        <v>107.57</v>
      </c>
      <c r="K67" s="893">
        <f t="shared" si="3"/>
        <v>105.77187807276303</v>
      </c>
      <c r="L67" s="456">
        <f>'FX data'!P78</f>
        <v>1.6588000000000001</v>
      </c>
      <c r="M67" s="784">
        <f t="shared" si="4"/>
        <v>100.1509388395822</v>
      </c>
    </row>
    <row r="68" spans="2:13">
      <c r="B68" s="363">
        <f>'Step #5'!C69</f>
        <v>64</v>
      </c>
      <c r="C68" s="389">
        <v>38473</v>
      </c>
      <c r="D68" s="885">
        <v>8.2765000000000004</v>
      </c>
      <c r="E68" s="775">
        <f t="shared" si="0"/>
        <v>99.960143964830067</v>
      </c>
      <c r="F68" s="888">
        <f>'FX data'!H79</f>
        <v>1.2857000000000001</v>
      </c>
      <c r="G68" s="889">
        <f t="shared" si="1"/>
        <v>126.60758247168881</v>
      </c>
      <c r="H68" s="890">
        <f>'FX data'!I79</f>
        <v>7.7962999999999996</v>
      </c>
      <c r="I68" s="891">
        <f t="shared" si="2"/>
        <v>100.25461325789236</v>
      </c>
      <c r="J68" s="893">
        <f>'FX data'!L79</f>
        <v>105.07</v>
      </c>
      <c r="K68" s="893">
        <f t="shared" si="3"/>
        <v>103.31366764995083</v>
      </c>
      <c r="L68" s="456">
        <f>'FX data'!P79</f>
        <v>1.6374</v>
      </c>
      <c r="M68" s="784">
        <f t="shared" si="4"/>
        <v>98.85890237275855</v>
      </c>
    </row>
    <row r="69" spans="2:13">
      <c r="B69" s="363">
        <f>'Step #5'!C70</f>
        <v>65</v>
      </c>
      <c r="C69" s="389">
        <v>38504</v>
      </c>
      <c r="D69" s="885">
        <v>8.2765000000000004</v>
      </c>
      <c r="E69" s="775">
        <f t="shared" si="0"/>
        <v>99.960143964830067</v>
      </c>
      <c r="F69" s="888">
        <f>'FX data'!H80</f>
        <v>1.2232000000000001</v>
      </c>
      <c r="G69" s="889">
        <f t="shared" si="1"/>
        <v>120.45297882816345</v>
      </c>
      <c r="H69" s="890">
        <f>'FX data'!I80</f>
        <v>7.7842000000000002</v>
      </c>
      <c r="I69" s="891">
        <f t="shared" si="2"/>
        <v>100.09901626695815</v>
      </c>
      <c r="J69" s="893">
        <f>'FX data'!L80</f>
        <v>108.42</v>
      </c>
      <c r="K69" s="893">
        <f t="shared" si="3"/>
        <v>106.60766961651917</v>
      </c>
      <c r="L69" s="456">
        <f>'FX data'!P80</f>
        <v>1.6741999999999999</v>
      </c>
      <c r="M69" s="784">
        <f t="shared" si="4"/>
        <v>101.08072209140855</v>
      </c>
    </row>
    <row r="70" spans="2:13">
      <c r="B70" s="363">
        <f>'Step #5'!C71</f>
        <v>66</v>
      </c>
      <c r="C70" s="389">
        <v>38534</v>
      </c>
      <c r="D70" s="885">
        <v>8.2765000000000004</v>
      </c>
      <c r="E70" s="775">
        <f t="shared" ref="E70:E133" si="5">(D70/$D$4)*100</f>
        <v>99.960143964830067</v>
      </c>
      <c r="F70" s="888">
        <f>'FX data'!H81</f>
        <v>1.1957</v>
      </c>
      <c r="G70" s="889">
        <f t="shared" ref="G70:G133" si="6">(F70/$F$4)*100</f>
        <v>117.74495322501231</v>
      </c>
      <c r="H70" s="890">
        <f>'FX data'!I81</f>
        <v>7.7717999999999998</v>
      </c>
      <c r="I70" s="891">
        <f t="shared" ref="I70:I133" si="7">(H70/$H$4)*100</f>
        <v>99.939561499389171</v>
      </c>
      <c r="J70" s="893">
        <f>'FX data'!L81</f>
        <v>111.68</v>
      </c>
      <c r="K70" s="893">
        <f t="shared" ref="K70:K133" si="8">(J70/$J$4)*100</f>
        <v>109.81317600786629</v>
      </c>
      <c r="L70" s="456">
        <f>'FX data'!P81</f>
        <v>1.6914</v>
      </c>
      <c r="M70" s="784">
        <f t="shared" ref="M70:M133" si="9">(L70/$L$4)*100</f>
        <v>102.1191813077341</v>
      </c>
    </row>
    <row r="71" spans="2:13">
      <c r="B71" s="363">
        <f>'Step #5'!C72</f>
        <v>67</v>
      </c>
      <c r="C71" s="389">
        <v>38565</v>
      </c>
      <c r="D71" s="885">
        <v>8.1045999999999996</v>
      </c>
      <c r="E71" s="775">
        <f t="shared" si="5"/>
        <v>97.884006860069078</v>
      </c>
      <c r="F71" s="888">
        <f>'FX data'!H82</f>
        <v>1.2195</v>
      </c>
      <c r="G71" s="889">
        <f t="shared" si="6"/>
        <v>120.08862629246676</v>
      </c>
      <c r="H71" s="890">
        <f>'FX data'!I82</f>
        <v>7.7721999999999998</v>
      </c>
      <c r="I71" s="891">
        <f t="shared" si="7"/>
        <v>99.944705201568823</v>
      </c>
      <c r="J71" s="893">
        <f>'FX data'!L82</f>
        <v>112.12</v>
      </c>
      <c r="K71" s="893">
        <f t="shared" si="8"/>
        <v>110.24582104228122</v>
      </c>
      <c r="L71" s="456">
        <f>'FX data'!P82</f>
        <v>1.6601999999999999</v>
      </c>
      <c r="M71" s="784">
        <f t="shared" si="9"/>
        <v>100.23546458974822</v>
      </c>
    </row>
    <row r="72" spans="2:13">
      <c r="B72" s="363">
        <f>'Step #5'!C73</f>
        <v>68</v>
      </c>
      <c r="C72" s="389">
        <v>38596</v>
      </c>
      <c r="D72" s="885">
        <v>8.0949000000000009</v>
      </c>
      <c r="E72" s="775">
        <f t="shared" si="5"/>
        <v>97.766854271842334</v>
      </c>
      <c r="F72" s="888">
        <f>'FX data'!H83</f>
        <v>1.2446999999999999</v>
      </c>
      <c r="G72" s="889">
        <f t="shared" si="6"/>
        <v>122.57016248153619</v>
      </c>
      <c r="H72" s="890">
        <f>'FX data'!I83</f>
        <v>7.7693000000000003</v>
      </c>
      <c r="I72" s="891">
        <f t="shared" si="7"/>
        <v>99.907413360766412</v>
      </c>
      <c r="J72" s="893">
        <f>'FX data'!L83</f>
        <v>110.16</v>
      </c>
      <c r="K72" s="893">
        <f t="shared" si="8"/>
        <v>108.31858407079646</v>
      </c>
      <c r="L72" s="456">
        <f>'FX data'!P83</f>
        <v>1.6771</v>
      </c>
      <c r="M72" s="784">
        <f t="shared" si="9"/>
        <v>101.25581114532392</v>
      </c>
    </row>
    <row r="73" spans="2:13">
      <c r="B73" s="363">
        <f>'Step #5'!C74</f>
        <v>69</v>
      </c>
      <c r="C73" s="389">
        <v>38626</v>
      </c>
      <c r="D73" s="885">
        <v>8.0920000000000005</v>
      </c>
      <c r="E73" s="775">
        <f t="shared" si="5"/>
        <v>97.731829271238439</v>
      </c>
      <c r="F73" s="888">
        <f>'FX data'!H84</f>
        <v>1.1914</v>
      </c>
      <c r="G73" s="889">
        <f t="shared" si="6"/>
        <v>117.32151649433776</v>
      </c>
      <c r="H73" s="890">
        <f>'FX data'!I84</f>
        <v>7.7573999999999996</v>
      </c>
      <c r="I73" s="891">
        <f t="shared" si="7"/>
        <v>99.754388220921996</v>
      </c>
      <c r="J73" s="893">
        <f>'FX data'!L84</f>
        <v>114.17</v>
      </c>
      <c r="K73" s="893">
        <f t="shared" si="8"/>
        <v>112.26155358898721</v>
      </c>
      <c r="L73" s="456">
        <f>'FX data'!P84</f>
        <v>1.6952</v>
      </c>
      <c r="M73" s="784">
        <f t="shared" si="9"/>
        <v>102.34860834389904</v>
      </c>
    </row>
    <row r="74" spans="2:13">
      <c r="B74" s="363">
        <f>'Step #5'!C75</f>
        <v>70</v>
      </c>
      <c r="C74" s="389">
        <v>38657</v>
      </c>
      <c r="D74" s="885">
        <v>8.0860000000000003</v>
      </c>
      <c r="E74" s="775">
        <f t="shared" si="5"/>
        <v>97.659363752747652</v>
      </c>
      <c r="F74" s="888">
        <f>'FX data'!H85</f>
        <v>1.1998</v>
      </c>
      <c r="G74" s="889">
        <f t="shared" si="6"/>
        <v>118.14869522402756</v>
      </c>
      <c r="H74" s="890">
        <f>'FX data'!I85</f>
        <v>7.7514000000000003</v>
      </c>
      <c r="I74" s="891">
        <f t="shared" si="7"/>
        <v>99.677232688227349</v>
      </c>
      <c r="J74" s="893">
        <f>'FX data'!L85</f>
        <v>116.63</v>
      </c>
      <c r="K74" s="893">
        <f t="shared" si="8"/>
        <v>114.6804326450344</v>
      </c>
      <c r="L74" s="456">
        <f>'FX data'!P85</f>
        <v>1.6951000000000001</v>
      </c>
      <c r="M74" s="784">
        <f t="shared" si="9"/>
        <v>102.34257079031576</v>
      </c>
    </row>
    <row r="75" spans="2:13">
      <c r="B75" s="363">
        <f>'Step #5'!C76</f>
        <v>71</v>
      </c>
      <c r="C75" s="389">
        <v>38687</v>
      </c>
      <c r="D75" s="885">
        <v>8.0798000000000005</v>
      </c>
      <c r="E75" s="775">
        <f t="shared" si="5"/>
        <v>97.584482716973852</v>
      </c>
      <c r="F75" s="888">
        <f>'FX data'!H86</f>
        <v>1.1701999999999999</v>
      </c>
      <c r="G75" s="889">
        <f t="shared" si="6"/>
        <v>115.23387493845394</v>
      </c>
      <c r="H75" s="890">
        <f>'FX data'!I86</f>
        <v>7.7548000000000004</v>
      </c>
      <c r="I75" s="891">
        <f t="shared" si="7"/>
        <v>99.720954156754331</v>
      </c>
      <c r="J75" s="893">
        <f>'FX data'!L86</f>
        <v>120.62</v>
      </c>
      <c r="K75" s="893">
        <f t="shared" si="8"/>
        <v>118.60373647984268</v>
      </c>
      <c r="L75" s="456">
        <f>'FX data'!P86</f>
        <v>1.6906000000000001</v>
      </c>
      <c r="M75" s="784">
        <f t="shared" si="9"/>
        <v>102.0708808790678</v>
      </c>
    </row>
    <row r="76" spans="2:13">
      <c r="B76" s="363">
        <f>'Step #5'!C77</f>
        <v>72</v>
      </c>
      <c r="C76" s="389">
        <v>38718</v>
      </c>
      <c r="D76" s="885">
        <v>8.0701999999999998</v>
      </c>
      <c r="E76" s="775">
        <f t="shared" si="5"/>
        <v>97.468537887388578</v>
      </c>
      <c r="F76" s="888">
        <f>'FX data'!H87</f>
        <v>1.198</v>
      </c>
      <c r="G76" s="889">
        <f t="shared" si="6"/>
        <v>117.97144263909402</v>
      </c>
      <c r="H76" s="890">
        <f>'FX data'!I87</f>
        <v>7.7534999999999998</v>
      </c>
      <c r="I76" s="891">
        <f t="shared" si="7"/>
        <v>99.70423712467047</v>
      </c>
      <c r="J76" s="893">
        <f>'FX data'!L87</f>
        <v>116.34</v>
      </c>
      <c r="K76" s="893">
        <f t="shared" si="8"/>
        <v>114.3952802359882</v>
      </c>
      <c r="L76" s="456">
        <f>'FX data'!P87</f>
        <v>1.6520999999999999</v>
      </c>
      <c r="M76" s="784">
        <f t="shared" si="9"/>
        <v>99.746422749501889</v>
      </c>
    </row>
    <row r="77" spans="2:13">
      <c r="B77" s="363">
        <f>'Step #5'!C78</f>
        <v>73</v>
      </c>
      <c r="C77" s="389">
        <v>38749</v>
      </c>
      <c r="D77" s="885">
        <v>8.0616000000000003</v>
      </c>
      <c r="E77" s="775">
        <f t="shared" si="5"/>
        <v>97.364670644218464</v>
      </c>
      <c r="F77" s="888">
        <f>'FX data'!H88</f>
        <v>1.2092000000000001</v>
      </c>
      <c r="G77" s="889">
        <f t="shared" si="6"/>
        <v>119.07434761201378</v>
      </c>
      <c r="H77" s="890">
        <f>'FX data'!I88</f>
        <v>7.7568999999999999</v>
      </c>
      <c r="I77" s="891">
        <f t="shared" si="7"/>
        <v>99.747958593197453</v>
      </c>
      <c r="J77" s="893">
        <f>'FX data'!L88</f>
        <v>117.85</v>
      </c>
      <c r="K77" s="893">
        <f t="shared" si="8"/>
        <v>115.88003933136675</v>
      </c>
      <c r="L77" s="456">
        <f>'FX data'!P88</f>
        <v>1.6285000000000001</v>
      </c>
      <c r="M77" s="784">
        <f t="shared" si="9"/>
        <v>98.321560103845911</v>
      </c>
    </row>
    <row r="78" spans="2:13">
      <c r="B78" s="363">
        <f>'Step #5'!C79</f>
        <v>74</v>
      </c>
      <c r="C78" s="389">
        <v>38777</v>
      </c>
      <c r="D78" s="885">
        <v>8.0389999999999997</v>
      </c>
      <c r="E78" s="775">
        <f t="shared" si="5"/>
        <v>97.091717191236498</v>
      </c>
      <c r="F78" s="888">
        <f>'FX data'!H89</f>
        <v>1.1899</v>
      </c>
      <c r="G78" s="889">
        <f t="shared" si="6"/>
        <v>117.17380600689313</v>
      </c>
      <c r="H78" s="890">
        <f>'FX data'!I89</f>
        <v>7.7573999999999996</v>
      </c>
      <c r="I78" s="891">
        <f t="shared" si="7"/>
        <v>99.754388220921996</v>
      </c>
      <c r="J78" s="893">
        <f>'FX data'!L89</f>
        <v>116.18</v>
      </c>
      <c r="K78" s="893">
        <f t="shared" si="8"/>
        <v>114.23795476892822</v>
      </c>
      <c r="L78" s="456">
        <f>'FX data'!P89</f>
        <v>1.6186</v>
      </c>
      <c r="M78" s="784">
        <f t="shared" si="9"/>
        <v>97.723842299100411</v>
      </c>
    </row>
    <row r="79" spans="2:13">
      <c r="B79" s="363">
        <f>'Step #5'!C80</f>
        <v>75</v>
      </c>
      <c r="C79" s="389">
        <v>38808</v>
      </c>
      <c r="D79" s="885">
        <v>8.0210000000000008</v>
      </c>
      <c r="E79" s="775">
        <f t="shared" si="5"/>
        <v>96.87432063576415</v>
      </c>
      <c r="F79" s="888">
        <f>'FX data'!H90</f>
        <v>1.2123999999999999</v>
      </c>
      <c r="G79" s="889">
        <f t="shared" si="6"/>
        <v>119.38946331856226</v>
      </c>
      <c r="H79" s="890">
        <f>'FX data'!I90</f>
        <v>7.7598000000000003</v>
      </c>
      <c r="I79" s="891">
        <f t="shared" si="7"/>
        <v>99.785250433999877</v>
      </c>
      <c r="J79" s="893">
        <f>'FX data'!L90</f>
        <v>117.82</v>
      </c>
      <c r="K79" s="893">
        <f t="shared" si="8"/>
        <v>115.850540806293</v>
      </c>
      <c r="L79" s="456">
        <f>'FX data'!P90</f>
        <v>1.6155999999999999</v>
      </c>
      <c r="M79" s="784">
        <f t="shared" si="9"/>
        <v>97.542715691601757</v>
      </c>
    </row>
    <row r="80" spans="2:13">
      <c r="B80" s="363">
        <f>'Step #5'!C81</f>
        <v>76</v>
      </c>
      <c r="C80" s="389">
        <v>38838</v>
      </c>
      <c r="D80" s="885">
        <v>8.0165000000000006</v>
      </c>
      <c r="E80" s="775">
        <f t="shared" si="5"/>
        <v>96.819971496896073</v>
      </c>
      <c r="F80" s="888">
        <f>'FX data'!H91</f>
        <v>1.2606999999999999</v>
      </c>
      <c r="G80" s="889">
        <f t="shared" si="6"/>
        <v>124.14574101427867</v>
      </c>
      <c r="H80" s="890">
        <f>'FX data'!I91</f>
        <v>7.7526999999999999</v>
      </c>
      <c r="I80" s="891">
        <f t="shared" si="7"/>
        <v>99.693949720311196</v>
      </c>
      <c r="J80" s="893">
        <f>'FX data'!L91</f>
        <v>113.06</v>
      </c>
      <c r="K80" s="893">
        <f t="shared" si="8"/>
        <v>111.17010816125861</v>
      </c>
      <c r="L80" s="456">
        <f>'FX data'!P91</f>
        <v>1.5787</v>
      </c>
      <c r="M80" s="784">
        <f t="shared" si="9"/>
        <v>95.314858419368463</v>
      </c>
    </row>
    <row r="81" spans="2:13">
      <c r="B81" s="363">
        <f>'Step #5'!C82</f>
        <v>77</v>
      </c>
      <c r="C81" s="389">
        <v>38869</v>
      </c>
      <c r="D81" s="885">
        <v>8.0183999999999997</v>
      </c>
      <c r="E81" s="775">
        <f t="shared" si="5"/>
        <v>96.842918911084809</v>
      </c>
      <c r="F81" s="888">
        <f>'FX data'!H92</f>
        <v>1.2824</v>
      </c>
      <c r="G81" s="889">
        <f t="shared" si="6"/>
        <v>126.28261939931068</v>
      </c>
      <c r="H81" s="890">
        <f>'FX data'!I92</f>
        <v>7.7577999999999996</v>
      </c>
      <c r="I81" s="891">
        <f t="shared" si="7"/>
        <v>99.759531923101648</v>
      </c>
      <c r="J81" s="893">
        <f>'FX data'!L92</f>
        <v>112.43</v>
      </c>
      <c r="K81" s="893">
        <f t="shared" si="8"/>
        <v>110.55063913470993</v>
      </c>
      <c r="L81" s="456">
        <f>'FX data'!P92</f>
        <v>1.5814999999999999</v>
      </c>
      <c r="M81" s="784">
        <f t="shared" si="9"/>
        <v>95.483909919700523</v>
      </c>
    </row>
    <row r="82" spans="2:13">
      <c r="B82" s="363">
        <f>'Step #5'!C83</f>
        <v>78</v>
      </c>
      <c r="C82" s="389">
        <v>38899</v>
      </c>
      <c r="D82" s="885">
        <v>7.9923999999999999</v>
      </c>
      <c r="E82" s="775">
        <f t="shared" si="5"/>
        <v>96.528901664291411</v>
      </c>
      <c r="F82" s="888">
        <f>'FX data'!H93</f>
        <v>1.2793000000000001</v>
      </c>
      <c r="G82" s="889">
        <f t="shared" si="6"/>
        <v>125.97735105859182</v>
      </c>
      <c r="H82" s="890">
        <f>'FX data'!I93</f>
        <v>7.7670000000000003</v>
      </c>
      <c r="I82" s="891">
        <f t="shared" si="7"/>
        <v>99.877837073233451</v>
      </c>
      <c r="J82" s="893">
        <f>'FX data'!L93</f>
        <v>114.92</v>
      </c>
      <c r="K82" s="893">
        <f t="shared" si="8"/>
        <v>112.99901671583088</v>
      </c>
      <c r="L82" s="456">
        <f>'FX data'!P93</f>
        <v>1.5849</v>
      </c>
      <c r="M82" s="784">
        <f t="shared" si="9"/>
        <v>95.689186741532325</v>
      </c>
    </row>
    <row r="83" spans="2:13">
      <c r="B83" s="363">
        <f>'Step #5'!C84</f>
        <v>79</v>
      </c>
      <c r="C83" s="389">
        <v>38930</v>
      </c>
      <c r="D83" s="885">
        <v>7.9729999999999999</v>
      </c>
      <c r="E83" s="775">
        <f t="shared" si="5"/>
        <v>96.294596487837865</v>
      </c>
      <c r="F83" s="888">
        <f>'FX data'!H94</f>
        <v>1.2778</v>
      </c>
      <c r="G83" s="889">
        <f t="shared" si="6"/>
        <v>125.82964057114721</v>
      </c>
      <c r="H83" s="890">
        <f>'FX data'!I94</f>
        <v>7.7723000000000004</v>
      </c>
      <c r="I83" s="891">
        <f t="shared" si="7"/>
        <v>99.945991127113743</v>
      </c>
      <c r="J83" s="893">
        <f>'FX data'!L94</f>
        <v>114.96</v>
      </c>
      <c r="K83" s="893">
        <f t="shared" si="8"/>
        <v>113.03834808259585</v>
      </c>
      <c r="L83" s="456">
        <f>'FX data'!P94</f>
        <v>1.581</v>
      </c>
      <c r="M83" s="784">
        <f t="shared" si="9"/>
        <v>95.453722151784092</v>
      </c>
    </row>
    <row r="84" spans="2:13">
      <c r="B84" s="363">
        <f>'Step #5'!C85</f>
        <v>80</v>
      </c>
      <c r="C84" s="389">
        <v>38961</v>
      </c>
      <c r="D84" s="885">
        <v>7.9532999999999996</v>
      </c>
      <c r="E84" s="775">
        <f t="shared" si="5"/>
        <v>96.056668035459793</v>
      </c>
      <c r="F84" s="888">
        <f>'FX data'!H95</f>
        <v>1.2833000000000001</v>
      </c>
      <c r="G84" s="889">
        <f t="shared" si="6"/>
        <v>126.37124569177745</v>
      </c>
      <c r="H84" s="890">
        <f>'FX data'!I95</f>
        <v>7.7779999999999996</v>
      </c>
      <c r="I84" s="891">
        <f t="shared" si="7"/>
        <v>100.01928888317366</v>
      </c>
      <c r="J84" s="893">
        <f>'FX data'!L95</f>
        <v>117.21</v>
      </c>
      <c r="K84" s="893">
        <f t="shared" si="8"/>
        <v>115.25073746312684</v>
      </c>
      <c r="L84" s="456">
        <f>'FX data'!P95</f>
        <v>1.5721000000000001</v>
      </c>
      <c r="M84" s="784">
        <f t="shared" si="9"/>
        <v>94.916379882871453</v>
      </c>
    </row>
    <row r="85" spans="2:13">
      <c r="B85" s="363">
        <f>'Step #5'!C86</f>
        <v>81</v>
      </c>
      <c r="C85" s="389">
        <v>38991</v>
      </c>
      <c r="D85" s="885">
        <v>7.9039999999999999</v>
      </c>
      <c r="E85" s="775">
        <f t="shared" si="5"/>
        <v>95.461243025193838</v>
      </c>
      <c r="F85" s="888">
        <f>'FX data'!H96</f>
        <v>1.2744</v>
      </c>
      <c r="G85" s="889">
        <f t="shared" si="6"/>
        <v>125.49483013293943</v>
      </c>
      <c r="H85" s="890">
        <f>'FX data'!I96</f>
        <v>7.7911000000000001</v>
      </c>
      <c r="I85" s="891">
        <f t="shared" si="7"/>
        <v>100.18774512955699</v>
      </c>
      <c r="J85" s="893">
        <f>'FX data'!L96</f>
        <v>117.66</v>
      </c>
      <c r="K85" s="893">
        <f t="shared" si="8"/>
        <v>115.69321533923302</v>
      </c>
      <c r="L85" s="456">
        <f>'FX data'!P96</f>
        <v>1.5841000000000001</v>
      </c>
      <c r="M85" s="784">
        <f t="shared" si="9"/>
        <v>95.64088631286603</v>
      </c>
    </row>
    <row r="86" spans="2:13">
      <c r="B86" s="363">
        <f>'Step #5'!C87</f>
        <v>82</v>
      </c>
      <c r="C86" s="389">
        <v>39022</v>
      </c>
      <c r="D86" s="885">
        <v>7.8714000000000004</v>
      </c>
      <c r="E86" s="775">
        <f t="shared" si="5"/>
        <v>95.067513708060588</v>
      </c>
      <c r="F86" s="888">
        <f>'FX data'!H97</f>
        <v>1.2770999999999999</v>
      </c>
      <c r="G86" s="889">
        <f t="shared" si="6"/>
        <v>125.76070901033971</v>
      </c>
      <c r="H86" s="890">
        <f>'FX data'!I97</f>
        <v>7.7765000000000004</v>
      </c>
      <c r="I86" s="891">
        <f t="shared" si="7"/>
        <v>100</v>
      </c>
      <c r="J86" s="893">
        <f>'FX data'!L97</f>
        <v>117.01</v>
      </c>
      <c r="K86" s="893">
        <f t="shared" si="8"/>
        <v>115.05408062930186</v>
      </c>
      <c r="L86" s="456">
        <f>'FX data'!P97</f>
        <v>1.5602</v>
      </c>
      <c r="M86" s="784">
        <f t="shared" si="9"/>
        <v>94.197911006460174</v>
      </c>
    </row>
    <row r="87" spans="2:13">
      <c r="B87" s="363">
        <f>'Step #5'!C88</f>
        <v>83</v>
      </c>
      <c r="C87" s="389">
        <v>39052</v>
      </c>
      <c r="D87" s="885">
        <v>7.835</v>
      </c>
      <c r="E87" s="775">
        <f t="shared" si="5"/>
        <v>94.627889562549811</v>
      </c>
      <c r="F87" s="888">
        <f>'FX data'!H98</f>
        <v>1.3315999999999999</v>
      </c>
      <c r="G87" s="889">
        <f t="shared" si="6"/>
        <v>131.12752338749382</v>
      </c>
      <c r="H87" s="890">
        <f>'FX data'!I98</f>
        <v>7.7747999999999999</v>
      </c>
      <c r="I87" s="891">
        <f t="shared" si="7"/>
        <v>99.978139265736516</v>
      </c>
      <c r="J87" s="893">
        <f>'FX data'!L98</f>
        <v>115.33</v>
      </c>
      <c r="K87" s="893">
        <f t="shared" si="8"/>
        <v>113.40216322517207</v>
      </c>
      <c r="L87" s="456">
        <f>'FX data'!P98</f>
        <v>1.5397000000000001</v>
      </c>
      <c r="M87" s="784">
        <f t="shared" si="9"/>
        <v>92.960212521886135</v>
      </c>
    </row>
    <row r="88" spans="2:13">
      <c r="B88" s="363">
        <f>'Step #5'!C89</f>
        <v>84</v>
      </c>
      <c r="C88" s="389">
        <v>39083</v>
      </c>
      <c r="D88" s="885">
        <v>7.8051000000000004</v>
      </c>
      <c r="E88" s="775">
        <f t="shared" si="5"/>
        <v>94.266769728737415</v>
      </c>
      <c r="F88" s="888">
        <f>'FX data'!H99</f>
        <v>1.3286</v>
      </c>
      <c r="G88" s="889">
        <f t="shared" si="6"/>
        <v>130.8321024126046</v>
      </c>
      <c r="H88" s="890">
        <f>'FX data'!I99</f>
        <v>7.7797000000000001</v>
      </c>
      <c r="I88" s="891">
        <f t="shared" si="7"/>
        <v>100.04114961743716</v>
      </c>
      <c r="J88" s="893">
        <f>'FX data'!L99</f>
        <v>118.83</v>
      </c>
      <c r="K88" s="893">
        <f t="shared" si="8"/>
        <v>116.84365781710915</v>
      </c>
      <c r="L88" s="456">
        <f>'FX data'!P99</f>
        <v>1.5316000000000001</v>
      </c>
      <c r="M88" s="784">
        <f t="shared" si="9"/>
        <v>92.471170681639805</v>
      </c>
    </row>
    <row r="89" spans="2:13">
      <c r="B89" s="363">
        <f>'Step #5'!C90</f>
        <v>85</v>
      </c>
      <c r="C89" s="389">
        <v>39114</v>
      </c>
      <c r="D89" s="885">
        <v>7.7575000000000003</v>
      </c>
      <c r="E89" s="775">
        <f t="shared" si="5"/>
        <v>93.691876615377197</v>
      </c>
      <c r="F89" s="888">
        <f>'FX data'!H100</f>
        <v>1.3021</v>
      </c>
      <c r="G89" s="889">
        <f t="shared" si="6"/>
        <v>128.22255046774987</v>
      </c>
      <c r="H89" s="890">
        <f>'FX data'!I100</f>
        <v>7.8041</v>
      </c>
      <c r="I89" s="891">
        <f t="shared" si="7"/>
        <v>100.35491545039541</v>
      </c>
      <c r="J89" s="893">
        <f>'FX data'!L100</f>
        <v>120.67</v>
      </c>
      <c r="K89" s="893">
        <f t="shared" si="8"/>
        <v>118.65290068829893</v>
      </c>
      <c r="L89" s="456">
        <f>'FX data'!P100</f>
        <v>1.5342</v>
      </c>
      <c r="M89" s="784">
        <f t="shared" si="9"/>
        <v>92.628147074805284</v>
      </c>
    </row>
    <row r="90" spans="2:13">
      <c r="B90" s="363">
        <f>'Step #5'!C91</f>
        <v>86</v>
      </c>
      <c r="C90" s="389">
        <v>39142</v>
      </c>
      <c r="D90" s="885">
        <v>7.7435</v>
      </c>
      <c r="E90" s="775">
        <f t="shared" si="5"/>
        <v>93.52279040556536</v>
      </c>
      <c r="F90" s="888">
        <f>'FX data'!H101</f>
        <v>1.3172999999999999</v>
      </c>
      <c r="G90" s="889">
        <f t="shared" si="6"/>
        <v>129.71935007385522</v>
      </c>
      <c r="H90" s="890">
        <f>'FX data'!I101</f>
        <v>7.8118999999999996</v>
      </c>
      <c r="I90" s="891">
        <f t="shared" si="7"/>
        <v>100.45521764289846</v>
      </c>
      <c r="J90" s="893">
        <f>'FX data'!L101</f>
        <v>117.53</v>
      </c>
      <c r="K90" s="893">
        <f t="shared" si="8"/>
        <v>115.56538839724679</v>
      </c>
      <c r="L90" s="456">
        <f>'FX data'!P101</f>
        <v>1.5266999999999999</v>
      </c>
      <c r="M90" s="784">
        <f t="shared" si="9"/>
        <v>92.175330556058682</v>
      </c>
    </row>
    <row r="91" spans="2:13">
      <c r="B91" s="363">
        <f>'Step #5'!C92</f>
        <v>87</v>
      </c>
      <c r="C91" s="389">
        <v>39173</v>
      </c>
      <c r="D91" s="885">
        <v>7.7295999999999996</v>
      </c>
      <c r="E91" s="775">
        <f t="shared" si="5"/>
        <v>93.354911954395021</v>
      </c>
      <c r="F91" s="888">
        <f>'FX data'!H102</f>
        <v>1.3373999999999999</v>
      </c>
      <c r="G91" s="889">
        <f t="shared" si="6"/>
        <v>131.69867060561299</v>
      </c>
      <c r="H91" s="890">
        <f>'FX data'!I102</f>
        <v>7.8155000000000001</v>
      </c>
      <c r="I91" s="891">
        <f t="shared" si="7"/>
        <v>100.50151096251527</v>
      </c>
      <c r="J91" s="893">
        <f>'FX data'!L102</f>
        <v>117.69</v>
      </c>
      <c r="K91" s="893">
        <f t="shared" si="8"/>
        <v>115.72271386430677</v>
      </c>
      <c r="L91" s="456">
        <f>'FX data'!P102</f>
        <v>1.5207999999999999</v>
      </c>
      <c r="M91" s="784">
        <f t="shared" si="9"/>
        <v>91.819114894644684</v>
      </c>
    </row>
    <row r="92" spans="2:13">
      <c r="B92" s="363">
        <f>'Step #5'!C93</f>
        <v>88</v>
      </c>
      <c r="C92" s="389">
        <v>39203</v>
      </c>
      <c r="D92" s="885">
        <v>7.7065000000000001</v>
      </c>
      <c r="E92" s="775">
        <f t="shared" si="5"/>
        <v>93.075919708205518</v>
      </c>
      <c r="F92" s="888">
        <f>'FX data'!H103</f>
        <v>1.36</v>
      </c>
      <c r="G92" s="889">
        <f t="shared" si="6"/>
        <v>133.92417528311177</v>
      </c>
      <c r="H92" s="890">
        <f>'FX data'!I103</f>
        <v>7.8221999999999996</v>
      </c>
      <c r="I92" s="891">
        <f t="shared" si="7"/>
        <v>100.5876679740243</v>
      </c>
      <c r="J92" s="893">
        <f>'FX data'!L103</f>
        <v>119.77</v>
      </c>
      <c r="K92" s="893">
        <f t="shared" si="8"/>
        <v>117.76794493608654</v>
      </c>
      <c r="L92" s="456">
        <f>'FX data'!P103</f>
        <v>1.5209999999999999</v>
      </c>
      <c r="M92" s="784">
        <f t="shared" si="9"/>
        <v>91.831190001811251</v>
      </c>
    </row>
    <row r="93" spans="2:13">
      <c r="B93" s="363">
        <f>'Step #5'!C94</f>
        <v>89</v>
      </c>
      <c r="C93" s="389">
        <v>39234</v>
      </c>
      <c r="D93" s="885">
        <v>7.6482999999999999</v>
      </c>
      <c r="E93" s="775">
        <f t="shared" si="5"/>
        <v>92.373004178844894</v>
      </c>
      <c r="F93" s="888">
        <f>'FX data'!H104</f>
        <v>1.3440000000000001</v>
      </c>
      <c r="G93" s="889">
        <f t="shared" si="6"/>
        <v>132.34859675036927</v>
      </c>
      <c r="H93" s="890">
        <f>'FX data'!I104</f>
        <v>7.8106</v>
      </c>
      <c r="I93" s="891">
        <f t="shared" si="7"/>
        <v>100.43850061081463</v>
      </c>
      <c r="J93" s="893">
        <f>'FX data'!L104</f>
        <v>122.1</v>
      </c>
      <c r="K93" s="893">
        <f t="shared" si="8"/>
        <v>120.05899705014748</v>
      </c>
      <c r="L93" s="456">
        <f>'FX data'!P104</f>
        <v>1.5311999999999999</v>
      </c>
      <c r="M93" s="784">
        <f t="shared" si="9"/>
        <v>92.447020467306643</v>
      </c>
    </row>
    <row r="94" spans="2:13">
      <c r="B94" s="363">
        <f>'Step #5'!C95</f>
        <v>90</v>
      </c>
      <c r="C94" s="389">
        <v>39264</v>
      </c>
      <c r="D94" s="885">
        <v>7.6055000000000001</v>
      </c>
      <c r="E94" s="775">
        <f t="shared" si="5"/>
        <v>91.856083480277306</v>
      </c>
      <c r="F94" s="888">
        <f>'FX data'!H105</f>
        <v>1.3627</v>
      </c>
      <c r="G94" s="889">
        <f t="shared" si="6"/>
        <v>134.19005416051206</v>
      </c>
      <c r="H94" s="890">
        <f>'FX data'!I105</f>
        <v>7.8164999999999996</v>
      </c>
      <c r="I94" s="891">
        <f t="shared" si="7"/>
        <v>100.51437021796437</v>
      </c>
      <c r="J94" s="893">
        <f>'FX data'!L105</f>
        <v>122.32</v>
      </c>
      <c r="K94" s="893">
        <f t="shared" si="8"/>
        <v>120.27531956735496</v>
      </c>
      <c r="L94" s="456">
        <f>'FX data'!P105</f>
        <v>1.5229999999999999</v>
      </c>
      <c r="M94" s="784">
        <f t="shared" si="9"/>
        <v>91.951941073477016</v>
      </c>
    </row>
    <row r="95" spans="2:13">
      <c r="B95" s="363">
        <f>'Step #5'!C96</f>
        <v>91</v>
      </c>
      <c r="C95" s="389">
        <v>39295</v>
      </c>
      <c r="D95" s="885">
        <v>7.5670000000000002</v>
      </c>
      <c r="E95" s="775">
        <f t="shared" si="5"/>
        <v>91.391096403294767</v>
      </c>
      <c r="F95" s="888">
        <f>'FX data'!H106</f>
        <v>1.3682000000000001</v>
      </c>
      <c r="G95" s="889">
        <f t="shared" si="6"/>
        <v>134.7316592811423</v>
      </c>
      <c r="H95" s="890">
        <f>'FX data'!I106</f>
        <v>7.8285</v>
      </c>
      <c r="I95" s="891">
        <f t="shared" si="7"/>
        <v>100.66868128335369</v>
      </c>
      <c r="J95" s="893">
        <f>'FX data'!L106</f>
        <v>118.71</v>
      </c>
      <c r="K95" s="893">
        <f t="shared" si="8"/>
        <v>116.72566371681414</v>
      </c>
      <c r="L95" s="456">
        <f>'FX data'!P106</f>
        <v>1.52</v>
      </c>
      <c r="M95" s="784">
        <f t="shared" si="9"/>
        <v>91.770814465978376</v>
      </c>
    </row>
    <row r="96" spans="2:13">
      <c r="B96" s="363">
        <f>'Step #5'!C97</f>
        <v>92</v>
      </c>
      <c r="C96" s="389">
        <v>39326</v>
      </c>
      <c r="D96" s="885">
        <v>7.5461999999999998</v>
      </c>
      <c r="E96" s="775">
        <f t="shared" si="5"/>
        <v>91.139882605860052</v>
      </c>
      <c r="F96" s="888">
        <f>'FX data'!H107</f>
        <v>1.3641000000000001</v>
      </c>
      <c r="G96" s="889">
        <f t="shared" si="6"/>
        <v>134.32791728212703</v>
      </c>
      <c r="H96" s="890">
        <f>'FX data'!I107</f>
        <v>7.7968000000000002</v>
      </c>
      <c r="I96" s="891">
        <f t="shared" si="7"/>
        <v>100.26104288561693</v>
      </c>
      <c r="J96" s="893">
        <f>'FX data'!L107</f>
        <v>115.83</v>
      </c>
      <c r="K96" s="893">
        <f t="shared" si="8"/>
        <v>113.89380530973452</v>
      </c>
      <c r="L96" s="456">
        <f>'FX data'!P107</f>
        <v>1.5242</v>
      </c>
      <c r="M96" s="784">
        <f t="shared" si="9"/>
        <v>92.024391716476472</v>
      </c>
    </row>
    <row r="97" spans="2:13">
      <c r="B97" s="363">
        <f>'Step #5'!C98</f>
        <v>93</v>
      </c>
      <c r="C97" s="389">
        <v>39356</v>
      </c>
      <c r="D97" s="885">
        <v>7.5157999999999996</v>
      </c>
      <c r="E97" s="775">
        <f t="shared" si="5"/>
        <v>90.772723978840062</v>
      </c>
      <c r="F97" s="888">
        <f>'FX data'!H108</f>
        <v>1.4229000000000001</v>
      </c>
      <c r="G97" s="889">
        <f t="shared" si="6"/>
        <v>140.11816838995568</v>
      </c>
      <c r="H97" s="890">
        <f>'FX data'!I108</f>
        <v>7.7694000000000001</v>
      </c>
      <c r="I97" s="891">
        <f t="shared" si="7"/>
        <v>99.908699286311318</v>
      </c>
      <c r="J97" s="893">
        <f>'FX data'!L108</f>
        <v>115.91</v>
      </c>
      <c r="K97" s="893">
        <f t="shared" si="8"/>
        <v>113.97246804326451</v>
      </c>
      <c r="L97" s="456">
        <f>'FX data'!P108</f>
        <v>1.4755</v>
      </c>
      <c r="M97" s="784">
        <f t="shared" si="9"/>
        <v>89.084103121415197</v>
      </c>
    </row>
    <row r="98" spans="2:13">
      <c r="B98" s="363">
        <f>'Step #5'!C99</f>
        <v>94</v>
      </c>
      <c r="C98" s="389">
        <v>39387</v>
      </c>
      <c r="D98" s="885">
        <v>7.4581999999999997</v>
      </c>
      <c r="E98" s="775">
        <f t="shared" si="5"/>
        <v>90.077055001328532</v>
      </c>
      <c r="F98" s="888">
        <f>'FX data'!H109</f>
        <v>1.4435</v>
      </c>
      <c r="G98" s="889">
        <f t="shared" si="6"/>
        <v>142.14672575086163</v>
      </c>
      <c r="H98" s="890">
        <f>'FX data'!I109</f>
        <v>7.7572999999999999</v>
      </c>
      <c r="I98" s="891">
        <f t="shared" si="7"/>
        <v>99.75310229537709</v>
      </c>
      <c r="J98" s="893">
        <f>'FX data'!L109</f>
        <v>114.87</v>
      </c>
      <c r="K98" s="893">
        <f t="shared" si="8"/>
        <v>112.94985250737464</v>
      </c>
      <c r="L98" s="456">
        <f>'FX data'!P109</f>
        <v>1.4499</v>
      </c>
      <c r="M98" s="784">
        <f t="shared" si="9"/>
        <v>87.538489404093454</v>
      </c>
    </row>
    <row r="99" spans="2:13">
      <c r="B99" s="363">
        <f>'Step #5'!C100</f>
        <v>95</v>
      </c>
      <c r="C99" s="389">
        <v>39417</v>
      </c>
      <c r="D99" s="885">
        <v>7.4009999999999998</v>
      </c>
      <c r="E99" s="775">
        <f t="shared" si="5"/>
        <v>89.386217058383053</v>
      </c>
      <c r="F99" s="888">
        <f>'FX data'!H110</f>
        <v>1.4657</v>
      </c>
      <c r="G99" s="889">
        <f t="shared" si="6"/>
        <v>144.33284096504184</v>
      </c>
      <c r="H99" s="890">
        <f>'FX data'!I110</f>
        <v>7.7878999999999996</v>
      </c>
      <c r="I99" s="891">
        <f t="shared" si="7"/>
        <v>100.14659551211984</v>
      </c>
      <c r="J99" s="893">
        <f>'FX data'!L110</f>
        <v>110.44</v>
      </c>
      <c r="K99" s="893">
        <f t="shared" si="8"/>
        <v>108.59390363815142</v>
      </c>
      <c r="L99" s="456">
        <f>'FX data'!P110</f>
        <v>1.4483999999999999</v>
      </c>
      <c r="M99" s="784">
        <f t="shared" si="9"/>
        <v>87.447926100344134</v>
      </c>
    </row>
    <row r="100" spans="2:13">
      <c r="B100" s="363">
        <f>'Step #5'!C101</f>
        <v>96</v>
      </c>
      <c r="C100" s="389">
        <v>39448</v>
      </c>
      <c r="D100" s="885">
        <v>7.2946</v>
      </c>
      <c r="E100" s="775">
        <f t="shared" si="5"/>
        <v>88.101161863813132</v>
      </c>
      <c r="F100" s="888">
        <f>'FX data'!H111</f>
        <v>1.4738</v>
      </c>
      <c r="G100" s="889">
        <f t="shared" si="6"/>
        <v>145.13047759724273</v>
      </c>
      <c r="H100" s="890">
        <f>'FX data'!I111</f>
        <v>7.8106999999999998</v>
      </c>
      <c r="I100" s="891">
        <f t="shared" si="7"/>
        <v>100.43978653635955</v>
      </c>
      <c r="J100" s="893">
        <f>'FX data'!L111</f>
        <v>109.7</v>
      </c>
      <c r="K100" s="893">
        <f t="shared" si="8"/>
        <v>107.866273352999</v>
      </c>
      <c r="L100" s="456">
        <f>'FX data'!P111</f>
        <v>1.4375</v>
      </c>
      <c r="M100" s="784">
        <f t="shared" si="9"/>
        <v>86.789832759765744</v>
      </c>
    </row>
    <row r="101" spans="2:13">
      <c r="B101" s="363">
        <f>'Step #5'!C102</f>
        <v>97</v>
      </c>
      <c r="C101" s="389">
        <v>39479</v>
      </c>
      <c r="D101" s="885">
        <v>7.1844999999999999</v>
      </c>
      <c r="E101" s="775">
        <f t="shared" si="5"/>
        <v>86.77141959950724</v>
      </c>
      <c r="F101" s="888">
        <f>'FX data'!H112</f>
        <v>1.4851000000000001</v>
      </c>
      <c r="G101" s="889">
        <f t="shared" si="6"/>
        <v>146.24322993599213</v>
      </c>
      <c r="H101" s="890">
        <f>'FX data'!I112</f>
        <v>7.7971000000000004</v>
      </c>
      <c r="I101" s="891">
        <f t="shared" si="7"/>
        <v>100.26490066225166</v>
      </c>
      <c r="J101" s="893">
        <f>'FX data'!L112</f>
        <v>106.3</v>
      </c>
      <c r="K101" s="893">
        <f t="shared" si="8"/>
        <v>104.52310717797444</v>
      </c>
      <c r="L101" s="456">
        <f>'FX data'!P112</f>
        <v>1.4136</v>
      </c>
      <c r="M101" s="784">
        <f t="shared" si="9"/>
        <v>85.346857453359888</v>
      </c>
    </row>
    <row r="102" spans="2:13">
      <c r="B102" s="363">
        <f>'Step #5'!C103</f>
        <v>98</v>
      </c>
      <c r="C102" s="389">
        <v>39508</v>
      </c>
      <c r="D102" s="885">
        <v>7.1035000000000004</v>
      </c>
      <c r="E102" s="775">
        <f t="shared" si="5"/>
        <v>85.793135099881653</v>
      </c>
      <c r="F102" s="888">
        <f>'FX data'!H113</f>
        <v>1.5195000000000001</v>
      </c>
      <c r="G102" s="889">
        <f t="shared" si="6"/>
        <v>149.6307237813885</v>
      </c>
      <c r="H102" s="890">
        <f>'FX data'!I113</f>
        <v>7.7840999999999996</v>
      </c>
      <c r="I102" s="891">
        <f t="shared" si="7"/>
        <v>100.09773034141323</v>
      </c>
      <c r="J102" s="893">
        <f>'FX data'!L113</f>
        <v>103.57</v>
      </c>
      <c r="K102" s="893">
        <f t="shared" si="8"/>
        <v>101.83874139626352</v>
      </c>
      <c r="L102" s="456">
        <f>'FX data'!P113</f>
        <v>1.3914</v>
      </c>
      <c r="M102" s="784">
        <f t="shared" si="9"/>
        <v>84.006520557869948</v>
      </c>
    </row>
    <row r="103" spans="2:13">
      <c r="B103" s="363">
        <f>'Step #5'!C104</f>
        <v>99</v>
      </c>
      <c r="C103" s="389">
        <v>39539</v>
      </c>
      <c r="D103" s="885">
        <v>7.0115999999999996</v>
      </c>
      <c r="E103" s="775">
        <f t="shared" si="5"/>
        <v>84.683204908331106</v>
      </c>
      <c r="F103" s="888">
        <f>'FX data'!H114</f>
        <v>1.5615000000000001</v>
      </c>
      <c r="G103" s="889">
        <f t="shared" si="6"/>
        <v>153.76661742983754</v>
      </c>
      <c r="H103" s="890">
        <f>'FX data'!I114</f>
        <v>7.7868000000000004</v>
      </c>
      <c r="I103" s="891">
        <f t="shared" si="7"/>
        <v>100.13245033112584</v>
      </c>
      <c r="J103" s="893">
        <f>'FX data'!L114</f>
        <v>101.77</v>
      </c>
      <c r="K103" s="893">
        <f t="shared" si="8"/>
        <v>100.06882989183875</v>
      </c>
      <c r="L103" s="456">
        <f>'FX data'!P114</f>
        <v>1.3782000000000001</v>
      </c>
      <c r="M103" s="784">
        <f t="shared" si="9"/>
        <v>83.209563484875929</v>
      </c>
    </row>
    <row r="104" spans="2:13">
      <c r="B104" s="363">
        <f>'Step #5'!C105</f>
        <v>100</v>
      </c>
      <c r="C104" s="389">
        <v>39569</v>
      </c>
      <c r="D104" s="885">
        <v>6.9875999999999996</v>
      </c>
      <c r="E104" s="775">
        <f t="shared" si="5"/>
        <v>84.393342834367985</v>
      </c>
      <c r="F104" s="888">
        <f>'FX data'!H115</f>
        <v>1.5458000000000001</v>
      </c>
      <c r="G104" s="889">
        <f t="shared" si="6"/>
        <v>152.22058099458394</v>
      </c>
      <c r="H104" s="890">
        <f>'FX data'!I115</f>
        <v>7.7930999999999999</v>
      </c>
      <c r="I104" s="891">
        <f t="shared" si="7"/>
        <v>100.2134636404552</v>
      </c>
      <c r="J104" s="893">
        <f>'FX data'!L115</f>
        <v>104.04</v>
      </c>
      <c r="K104" s="893">
        <f t="shared" si="8"/>
        <v>102.30088495575222</v>
      </c>
      <c r="L104" s="456">
        <f>'FX data'!P115</f>
        <v>1.3605</v>
      </c>
      <c r="M104" s="784">
        <f t="shared" si="9"/>
        <v>82.140916500633949</v>
      </c>
    </row>
    <row r="105" spans="2:13">
      <c r="B105" s="363">
        <f>'Step #5'!C106</f>
        <v>101</v>
      </c>
      <c r="C105" s="389">
        <v>39600</v>
      </c>
      <c r="D105" s="885">
        <v>6.9325000000000001</v>
      </c>
      <c r="E105" s="775">
        <f t="shared" si="5"/>
        <v>83.727867822894268</v>
      </c>
      <c r="F105" s="888">
        <f>'FX data'!H116</f>
        <v>1.5549999999999999</v>
      </c>
      <c r="G105" s="889">
        <f t="shared" si="6"/>
        <v>153.12653865091085</v>
      </c>
      <c r="H105" s="890">
        <f>'FX data'!I116</f>
        <v>7.8037000000000001</v>
      </c>
      <c r="I105" s="891">
        <f t="shared" si="7"/>
        <v>100.34977174821577</v>
      </c>
      <c r="J105" s="893">
        <f>'FX data'!L116</f>
        <v>104.41</v>
      </c>
      <c r="K105" s="893">
        <f t="shared" si="8"/>
        <v>102.66470009832842</v>
      </c>
      <c r="L105" s="456">
        <f>'FX data'!P116</f>
        <v>1.3631</v>
      </c>
      <c r="M105" s="784">
        <f t="shared" si="9"/>
        <v>82.297892893799428</v>
      </c>
    </row>
    <row r="106" spans="2:13">
      <c r="B106" s="363">
        <f>'Step #5'!C107</f>
        <v>102</v>
      </c>
      <c r="C106" s="389">
        <v>39630</v>
      </c>
      <c r="D106" s="885">
        <v>6.8608000000000002</v>
      </c>
      <c r="E106" s="775">
        <f t="shared" si="5"/>
        <v>82.861904876929401</v>
      </c>
      <c r="F106" s="888">
        <f>'FX data'!H117</f>
        <v>1.5778000000000001</v>
      </c>
      <c r="G106" s="889">
        <f t="shared" si="6"/>
        <v>155.37173806006891</v>
      </c>
      <c r="H106" s="890">
        <f>'FX data'!I117</f>
        <v>7.7991999999999999</v>
      </c>
      <c r="I106" s="891">
        <f t="shared" si="7"/>
        <v>100.29190509869478</v>
      </c>
      <c r="J106" s="893">
        <f>'FX data'!L117</f>
        <v>105.73</v>
      </c>
      <c r="K106" s="893">
        <f t="shared" si="8"/>
        <v>103.96263520157325</v>
      </c>
      <c r="L106" s="456">
        <f>'FX data'!P117</f>
        <v>1.3616999999999999</v>
      </c>
      <c r="M106" s="784">
        <f t="shared" si="9"/>
        <v>82.213367143633391</v>
      </c>
    </row>
    <row r="107" spans="2:13">
      <c r="B107" s="363">
        <f>'Step #5'!C108</f>
        <v>103</v>
      </c>
      <c r="C107" s="389">
        <v>39661</v>
      </c>
      <c r="D107" s="885">
        <v>6.8422999999999998</v>
      </c>
      <c r="E107" s="775">
        <f t="shared" si="5"/>
        <v>82.638469528249473</v>
      </c>
      <c r="F107" s="888">
        <f>'FX data'!H118</f>
        <v>1.5567</v>
      </c>
      <c r="G107" s="889">
        <f t="shared" si="6"/>
        <v>153.29394387001477</v>
      </c>
      <c r="H107" s="890">
        <f>'FX data'!I118</f>
        <v>7.8045999999999998</v>
      </c>
      <c r="I107" s="891">
        <f t="shared" si="7"/>
        <v>100.36134507811998</v>
      </c>
      <c r="J107" s="893">
        <f>'FX data'!L118</f>
        <v>107.59</v>
      </c>
      <c r="K107" s="893">
        <f t="shared" si="8"/>
        <v>105.79154375614553</v>
      </c>
      <c r="L107" s="456">
        <f>'FX data'!P118</f>
        <v>1.3725000000000001</v>
      </c>
      <c r="M107" s="784">
        <f t="shared" si="9"/>
        <v>82.865422930628512</v>
      </c>
    </row>
    <row r="108" spans="2:13">
      <c r="B108" s="363">
        <f>'Step #5'!C109</f>
        <v>104</v>
      </c>
      <c r="C108" s="389">
        <v>39692</v>
      </c>
      <c r="D108" s="885">
        <v>6.8215000000000003</v>
      </c>
      <c r="E108" s="775">
        <f t="shared" si="5"/>
        <v>82.387255730814758</v>
      </c>
      <c r="F108" s="888">
        <f>'FX data'!H119</f>
        <v>1.4521999999999999</v>
      </c>
      <c r="G108" s="889">
        <f t="shared" si="6"/>
        <v>143.00344657804035</v>
      </c>
      <c r="H108" s="890">
        <f>'FX data'!I119</f>
        <v>7.8067000000000002</v>
      </c>
      <c r="I108" s="891">
        <f t="shared" si="7"/>
        <v>100.3883495145631</v>
      </c>
      <c r="J108" s="893">
        <f>'FX data'!L119</f>
        <v>108.85</v>
      </c>
      <c r="K108" s="893">
        <f t="shared" si="8"/>
        <v>107.03048180924286</v>
      </c>
      <c r="L108" s="456">
        <f>'FX data'!P119</f>
        <v>1.4308000000000001</v>
      </c>
      <c r="M108" s="784">
        <f t="shared" si="9"/>
        <v>86.385316669685437</v>
      </c>
    </row>
    <row r="109" spans="2:13">
      <c r="B109" s="363">
        <f>'Step #5'!C110</f>
        <v>105</v>
      </c>
      <c r="C109" s="389">
        <v>39722</v>
      </c>
      <c r="D109" s="885">
        <v>6.8484999999999996</v>
      </c>
      <c r="E109" s="775">
        <f t="shared" si="5"/>
        <v>82.713350564023287</v>
      </c>
      <c r="F109" s="888">
        <f>'FX data'!H120</f>
        <v>1.4057999999999999</v>
      </c>
      <c r="G109" s="889">
        <f t="shared" si="6"/>
        <v>138.43426883308715</v>
      </c>
      <c r="H109" s="890">
        <f>'FX data'!I120</f>
        <v>7.7668999999999997</v>
      </c>
      <c r="I109" s="891">
        <f t="shared" si="7"/>
        <v>99.876551147688545</v>
      </c>
      <c r="J109" s="893">
        <f>'FX data'!L120</f>
        <v>106.06</v>
      </c>
      <c r="K109" s="893">
        <f t="shared" si="8"/>
        <v>104.28711897738448</v>
      </c>
      <c r="L109" s="456">
        <f>'FX data'!P120</f>
        <v>1.4366000000000001</v>
      </c>
      <c r="M109" s="784">
        <f t="shared" si="9"/>
        <v>86.735494777516152</v>
      </c>
    </row>
    <row r="110" spans="2:13">
      <c r="B110" s="363">
        <f>'Step #5'!C111</f>
        <v>106</v>
      </c>
      <c r="C110" s="389">
        <v>39753</v>
      </c>
      <c r="D110" s="885">
        <v>6.8372999999999999</v>
      </c>
      <c r="E110" s="775">
        <f t="shared" si="5"/>
        <v>82.578081596173831</v>
      </c>
      <c r="F110" s="888">
        <f>'FX data'!H121</f>
        <v>1.2719</v>
      </c>
      <c r="G110" s="889">
        <f t="shared" si="6"/>
        <v>125.24864598719843</v>
      </c>
      <c r="H110" s="890">
        <f>'FX data'!I121</f>
        <v>7.7496999999999998</v>
      </c>
      <c r="I110" s="891">
        <f t="shared" si="7"/>
        <v>99.655371953963851</v>
      </c>
      <c r="J110" s="893">
        <f>'FX data'!L121</f>
        <v>98.95</v>
      </c>
      <c r="K110" s="893">
        <f t="shared" si="8"/>
        <v>97.295968534906592</v>
      </c>
      <c r="L110" s="456">
        <f>'FX data'!P121</f>
        <v>1.4792000000000001</v>
      </c>
      <c r="M110" s="784">
        <f t="shared" si="9"/>
        <v>89.307492603996863</v>
      </c>
    </row>
    <row r="111" spans="2:13">
      <c r="B111" s="363">
        <f>'Step #5'!C112</f>
        <v>107</v>
      </c>
      <c r="C111" s="389">
        <v>39783</v>
      </c>
      <c r="D111" s="885">
        <v>6.8841999999999999</v>
      </c>
      <c r="E111" s="775">
        <f t="shared" si="5"/>
        <v>83.144520399043458</v>
      </c>
      <c r="F111" s="888">
        <f>'FX data'!H122</f>
        <v>1.2634000000000001</v>
      </c>
      <c r="G111" s="889">
        <f t="shared" si="6"/>
        <v>124.41161989167897</v>
      </c>
      <c r="H111" s="890">
        <f>'FX data'!I122</f>
        <v>7.7510000000000003</v>
      </c>
      <c r="I111" s="891">
        <f t="shared" si="7"/>
        <v>99.672088986047697</v>
      </c>
      <c r="J111" s="893">
        <f>'FX data'!L122</f>
        <v>93.71</v>
      </c>
      <c r="K111" s="893">
        <f t="shared" si="8"/>
        <v>92.143559488692233</v>
      </c>
      <c r="L111" s="456">
        <f>'FX data'!P122</f>
        <v>1.5309999999999999</v>
      </c>
      <c r="M111" s="784">
        <f t="shared" si="9"/>
        <v>92.434945360140063</v>
      </c>
    </row>
    <row r="112" spans="2:13">
      <c r="B112" s="363">
        <f>'Step #5'!C113</f>
        <v>108</v>
      </c>
      <c r="C112" s="389">
        <v>39814</v>
      </c>
      <c r="D112" s="885">
        <v>6.8224999999999998</v>
      </c>
      <c r="E112" s="775">
        <f t="shared" si="5"/>
        <v>82.399333317229889</v>
      </c>
      <c r="F112" s="888">
        <f>'FX data'!H123</f>
        <v>1.3946000000000001</v>
      </c>
      <c r="G112" s="889">
        <f t="shared" si="6"/>
        <v>137.33136386016739</v>
      </c>
      <c r="H112" s="890">
        <f>'FX data'!I123</f>
        <v>7.7504</v>
      </c>
      <c r="I112" s="891">
        <f t="shared" si="7"/>
        <v>99.664373432778248</v>
      </c>
      <c r="J112" s="893">
        <f>'FX data'!L123</f>
        <v>91.12</v>
      </c>
      <c r="K112" s="893">
        <f t="shared" si="8"/>
        <v>89.596853490658802</v>
      </c>
      <c r="L112" s="456">
        <f>'FX data'!P123</f>
        <v>1.4513</v>
      </c>
      <c r="M112" s="784">
        <f t="shared" si="9"/>
        <v>87.623015154259491</v>
      </c>
    </row>
    <row r="113" spans="2:13">
      <c r="B113" s="363">
        <f>'Step #5'!C114</f>
        <v>109</v>
      </c>
      <c r="C113" s="389">
        <v>39845</v>
      </c>
      <c r="D113" s="885">
        <v>6.8470000000000004</v>
      </c>
      <c r="E113" s="775">
        <f t="shared" si="5"/>
        <v>82.695234184400604</v>
      </c>
      <c r="F113" s="888">
        <f>'FX data'!H124</f>
        <v>1.2807999999999999</v>
      </c>
      <c r="G113" s="889">
        <f t="shared" si="6"/>
        <v>126.12506154603642</v>
      </c>
      <c r="H113" s="890">
        <f>'FX data'!I124</f>
        <v>7.7544000000000004</v>
      </c>
      <c r="I113" s="891">
        <f t="shared" si="7"/>
        <v>99.71581045457468</v>
      </c>
      <c r="J113" s="893">
        <f>'FX data'!L124</f>
        <v>89.86</v>
      </c>
      <c r="K113" s="893">
        <f t="shared" si="8"/>
        <v>88.357915437561445</v>
      </c>
      <c r="L113" s="456">
        <f>'FX data'!P124</f>
        <v>1.5145</v>
      </c>
      <c r="M113" s="784">
        <f t="shared" si="9"/>
        <v>91.438749018897539</v>
      </c>
    </row>
    <row r="114" spans="2:13">
      <c r="B114" s="363">
        <f>'Step #5'!C115</f>
        <v>110</v>
      </c>
      <c r="C114" s="389">
        <v>39873</v>
      </c>
      <c r="D114" s="885">
        <v>6.8437999999999999</v>
      </c>
      <c r="E114" s="775">
        <f t="shared" si="5"/>
        <v>82.65658590787217</v>
      </c>
      <c r="F114" s="888">
        <f>'FX data'!H125</f>
        <v>1.258</v>
      </c>
      <c r="G114" s="889">
        <f t="shared" si="6"/>
        <v>123.87986213687839</v>
      </c>
      <c r="H114" s="890">
        <f>'FX data'!I125</f>
        <v>7.7572999999999999</v>
      </c>
      <c r="I114" s="891">
        <f t="shared" si="7"/>
        <v>99.75310229537709</v>
      </c>
      <c r="J114" s="893">
        <f>'FX data'!L125</f>
        <v>97.17</v>
      </c>
      <c r="K114" s="893">
        <f t="shared" si="8"/>
        <v>95.545722713864308</v>
      </c>
      <c r="L114" s="456">
        <f>'FX data'!P125</f>
        <v>1.5565</v>
      </c>
      <c r="M114" s="784">
        <f t="shared" si="9"/>
        <v>93.974521523878522</v>
      </c>
    </row>
    <row r="115" spans="2:13">
      <c r="B115" s="363">
        <f>'Step #5'!C116</f>
        <v>111</v>
      </c>
      <c r="C115" s="389">
        <v>39904</v>
      </c>
      <c r="D115" s="885">
        <v>6.8338999999999999</v>
      </c>
      <c r="E115" s="775">
        <f t="shared" si="5"/>
        <v>82.537017802362385</v>
      </c>
      <c r="F115" s="888">
        <f>'FX data'!H126</f>
        <v>1.3223</v>
      </c>
      <c r="G115" s="889">
        <f t="shared" si="6"/>
        <v>130.21171836533728</v>
      </c>
      <c r="H115" s="890">
        <f>'FX data'!I126</f>
        <v>7.7500999999999998</v>
      </c>
      <c r="I115" s="891">
        <f t="shared" si="7"/>
        <v>99.660515656143502</v>
      </c>
      <c r="J115" s="893">
        <f>'FX data'!L126</f>
        <v>98.93</v>
      </c>
      <c r="K115" s="893">
        <f t="shared" si="8"/>
        <v>97.276302851524093</v>
      </c>
      <c r="L115" s="456">
        <f>'FX data'!P126</f>
        <v>1.5215000000000001</v>
      </c>
      <c r="M115" s="784">
        <f t="shared" si="9"/>
        <v>91.86137776972771</v>
      </c>
    </row>
    <row r="116" spans="2:13">
      <c r="B116" s="363">
        <f>'Step #5'!C117</f>
        <v>112</v>
      </c>
      <c r="C116" s="389">
        <v>39934</v>
      </c>
      <c r="D116" s="885">
        <v>6.8179999999999996</v>
      </c>
      <c r="E116" s="775">
        <f t="shared" si="5"/>
        <v>82.344984178361784</v>
      </c>
      <c r="F116" s="888">
        <f>'FX data'!H127</f>
        <v>1.3267</v>
      </c>
      <c r="G116" s="889">
        <f t="shared" si="6"/>
        <v>130.64500246184144</v>
      </c>
      <c r="H116" s="890">
        <f>'FX data'!I127</f>
        <v>7.75</v>
      </c>
      <c r="I116" s="891">
        <f t="shared" si="7"/>
        <v>99.659229730598597</v>
      </c>
      <c r="J116" s="893">
        <f>'FX data'!L127</f>
        <v>99.24</v>
      </c>
      <c r="K116" s="893">
        <f t="shared" si="8"/>
        <v>97.581120943952797</v>
      </c>
      <c r="L116" s="456">
        <f>'FX data'!P127</f>
        <v>1.4810000000000001</v>
      </c>
      <c r="M116" s="784">
        <f t="shared" si="9"/>
        <v>89.416168568496047</v>
      </c>
    </row>
    <row r="117" spans="2:13">
      <c r="B117" s="363">
        <f>'Step #5'!C118</f>
        <v>113</v>
      </c>
      <c r="C117" s="389">
        <v>39965</v>
      </c>
      <c r="D117" s="885">
        <v>6.8263999999999996</v>
      </c>
      <c r="E117" s="775">
        <f t="shared" si="5"/>
        <v>82.446435904248887</v>
      </c>
      <c r="F117" s="888">
        <f>'FX data'!H128</f>
        <v>1.4192</v>
      </c>
      <c r="G117" s="889">
        <f t="shared" si="6"/>
        <v>139.75381585425896</v>
      </c>
      <c r="H117" s="890">
        <f>'FX data'!I128</f>
        <v>7.7515999999999998</v>
      </c>
      <c r="I117" s="891">
        <f t="shared" si="7"/>
        <v>99.679804539317161</v>
      </c>
      <c r="J117" s="893">
        <f>'FX data'!L128</f>
        <v>96.53</v>
      </c>
      <c r="K117" s="893">
        <f t="shared" si="8"/>
        <v>94.916420845624387</v>
      </c>
      <c r="L117" s="456">
        <f>'FX data'!P128</f>
        <v>1.4418</v>
      </c>
      <c r="M117" s="784">
        <f t="shared" si="9"/>
        <v>87.049447563847124</v>
      </c>
    </row>
    <row r="118" spans="2:13">
      <c r="B118" s="363">
        <f>'Step #5'!C119</f>
        <v>114</v>
      </c>
      <c r="C118" s="389">
        <v>39995</v>
      </c>
      <c r="D118" s="885">
        <v>6.8331</v>
      </c>
      <c r="E118" s="775">
        <f t="shared" si="5"/>
        <v>82.527355733230266</v>
      </c>
      <c r="F118" s="888">
        <f>'FX data'!H129</f>
        <v>1.4186000000000001</v>
      </c>
      <c r="G118" s="889">
        <f t="shared" si="6"/>
        <v>139.69473165928116</v>
      </c>
      <c r="H118" s="890">
        <f>'FX data'!I129</f>
        <v>7.75</v>
      </c>
      <c r="I118" s="891">
        <f t="shared" si="7"/>
        <v>99.659229730598597</v>
      </c>
      <c r="J118" s="893">
        <f>'FX data'!L129</f>
        <v>96.41</v>
      </c>
      <c r="K118" s="893">
        <f t="shared" si="8"/>
        <v>94.798426745329394</v>
      </c>
      <c r="L118" s="456">
        <f>'FX data'!P129</f>
        <v>1.4430000000000001</v>
      </c>
      <c r="M118" s="784">
        <f t="shared" si="9"/>
        <v>87.121898206846581</v>
      </c>
    </row>
    <row r="119" spans="2:13">
      <c r="B119" s="363">
        <f>'Step #5'!C120</f>
        <v>115</v>
      </c>
      <c r="C119" s="389">
        <v>40026</v>
      </c>
      <c r="D119" s="885">
        <v>6.8308</v>
      </c>
      <c r="E119" s="775">
        <f t="shared" si="5"/>
        <v>82.499577284475464</v>
      </c>
      <c r="F119" s="888">
        <f>'FX data'!H130</f>
        <v>1.4416</v>
      </c>
      <c r="G119" s="889">
        <f t="shared" si="6"/>
        <v>141.95962580009848</v>
      </c>
      <c r="H119" s="890">
        <f>'FX data'!I130</f>
        <v>7.75</v>
      </c>
      <c r="I119" s="891">
        <f t="shared" si="7"/>
        <v>99.659229730598597</v>
      </c>
      <c r="J119" s="893">
        <f>'FX data'!L130</f>
        <v>95.23</v>
      </c>
      <c r="K119" s="893">
        <f t="shared" si="8"/>
        <v>93.638151425762047</v>
      </c>
      <c r="L119" s="456">
        <f>'FX data'!P130</f>
        <v>1.4322999999999999</v>
      </c>
      <c r="M119" s="784">
        <f t="shared" si="9"/>
        <v>86.475879973434758</v>
      </c>
    </row>
    <row r="120" spans="2:13">
      <c r="B120" s="363">
        <f>'Step #5'!C121</f>
        <v>116</v>
      </c>
      <c r="C120" s="389">
        <v>40057</v>
      </c>
      <c r="D120" s="885">
        <v>6.8295000000000003</v>
      </c>
      <c r="E120" s="775">
        <f t="shared" si="5"/>
        <v>82.483876422135808</v>
      </c>
      <c r="F120" s="888">
        <f>'FX data'!H131</f>
        <v>1.4235</v>
      </c>
      <c r="G120" s="889">
        <f t="shared" si="6"/>
        <v>140.17725258493351</v>
      </c>
      <c r="H120" s="890">
        <f>'FX data'!I131</f>
        <v>7.7507000000000001</v>
      </c>
      <c r="I120" s="891">
        <f t="shared" si="7"/>
        <v>99.668231209412966</v>
      </c>
      <c r="J120" s="893">
        <f>'FX data'!L131</f>
        <v>93.09</v>
      </c>
      <c r="K120" s="893">
        <f t="shared" si="8"/>
        <v>91.533923303834811</v>
      </c>
      <c r="L120" s="456">
        <f>'FX data'!P131</f>
        <v>1.444</v>
      </c>
      <c r="M120" s="784">
        <f t="shared" si="9"/>
        <v>87.182273742679456</v>
      </c>
    </row>
    <row r="121" spans="2:13">
      <c r="B121" s="363">
        <f>'Step #5'!C122</f>
        <v>117</v>
      </c>
      <c r="C121" s="389">
        <v>40087</v>
      </c>
      <c r="D121" s="885">
        <v>6.8259999999999996</v>
      </c>
      <c r="E121" s="775">
        <f t="shared" si="5"/>
        <v>82.441604869682834</v>
      </c>
      <c r="F121" s="888">
        <f>'FX data'!H132</f>
        <v>1.4532</v>
      </c>
      <c r="G121" s="889">
        <f t="shared" si="6"/>
        <v>143.10192023633675</v>
      </c>
      <c r="H121" s="890">
        <f>'FX data'!I132</f>
        <v>7.75</v>
      </c>
      <c r="I121" s="891">
        <f t="shared" si="7"/>
        <v>99.659229730598597</v>
      </c>
      <c r="J121" s="893">
        <f>'FX data'!L132</f>
        <v>89.73</v>
      </c>
      <c r="K121" s="893">
        <f t="shared" si="8"/>
        <v>88.230088495575217</v>
      </c>
      <c r="L121" s="456">
        <f>'FX data'!P132</f>
        <v>1.4141999999999999</v>
      </c>
      <c r="M121" s="784">
        <f t="shared" si="9"/>
        <v>85.383082774859616</v>
      </c>
    </row>
    <row r="122" spans="2:13">
      <c r="B122" s="363">
        <f>'Step #5'!C123</f>
        <v>118</v>
      </c>
      <c r="C122" s="389">
        <v>40118</v>
      </c>
      <c r="D122" s="885">
        <v>6.8268000000000004</v>
      </c>
      <c r="E122" s="775">
        <f t="shared" si="5"/>
        <v>82.451266938814953</v>
      </c>
      <c r="F122" s="888">
        <f>'FX data'!H133</f>
        <v>1.4827999999999999</v>
      </c>
      <c r="G122" s="889">
        <f t="shared" si="6"/>
        <v>146.01674052191035</v>
      </c>
      <c r="H122" s="890">
        <f>'FX data'!I133</f>
        <v>7.7500999999999998</v>
      </c>
      <c r="I122" s="891">
        <f t="shared" si="7"/>
        <v>99.660515656143502</v>
      </c>
      <c r="J122" s="893">
        <f>'FX data'!L133</f>
        <v>90.56</v>
      </c>
      <c r="K122" s="893">
        <f t="shared" si="8"/>
        <v>89.046214355948877</v>
      </c>
      <c r="L122" s="456">
        <f>'FX data'!P133</f>
        <v>1.3965000000000001</v>
      </c>
      <c r="M122" s="784">
        <f t="shared" si="9"/>
        <v>84.314435790617637</v>
      </c>
    </row>
    <row r="123" spans="2:13">
      <c r="B123" s="363">
        <f>'Step #5'!C124</f>
        <v>119</v>
      </c>
      <c r="C123" s="389">
        <v>40148</v>
      </c>
      <c r="D123" s="885">
        <v>6.827</v>
      </c>
      <c r="E123" s="775">
        <f t="shared" si="5"/>
        <v>82.45368245609798</v>
      </c>
      <c r="F123" s="888">
        <f>'FX data'!H134</f>
        <v>1.51</v>
      </c>
      <c r="G123" s="889">
        <f t="shared" si="6"/>
        <v>148.69522402757264</v>
      </c>
      <c r="H123" s="890">
        <f>'FX data'!I134</f>
        <v>7.7495000000000003</v>
      </c>
      <c r="I123" s="891">
        <f t="shared" si="7"/>
        <v>99.652800102874039</v>
      </c>
      <c r="J123" s="893">
        <f>'FX data'!L134</f>
        <v>86.62</v>
      </c>
      <c r="K123" s="893">
        <f t="shared" si="8"/>
        <v>85.172074729596858</v>
      </c>
      <c r="L123" s="456">
        <f>'FX data'!P134</f>
        <v>1.3795999999999999</v>
      </c>
      <c r="M123" s="784">
        <f t="shared" si="9"/>
        <v>83.294089235041952</v>
      </c>
    </row>
    <row r="124" spans="2:13">
      <c r="B124" s="363">
        <f>'Step #5'!C125</f>
        <v>120</v>
      </c>
      <c r="C124" s="389">
        <v>40179</v>
      </c>
      <c r="D124" s="885">
        <v>6.8273000000000001</v>
      </c>
      <c r="E124" s="775">
        <f t="shared" si="5"/>
        <v>82.457305732022519</v>
      </c>
      <c r="F124" s="888">
        <f>'FX data'!H135</f>
        <v>1.4419</v>
      </c>
      <c r="G124" s="889">
        <f t="shared" si="6"/>
        <v>141.98916789758738</v>
      </c>
      <c r="H124" s="890">
        <f>'FX data'!I135</f>
        <v>7.7554999999999996</v>
      </c>
      <c r="I124" s="891">
        <f t="shared" si="7"/>
        <v>99.729955635568686</v>
      </c>
      <c r="J124" s="893">
        <f>'FX data'!L135</f>
        <v>92.55</v>
      </c>
      <c r="K124" s="893">
        <f t="shared" si="8"/>
        <v>91.002949852507371</v>
      </c>
      <c r="L124" s="456">
        <f>'FX data'!P135</f>
        <v>1.3971</v>
      </c>
      <c r="M124" s="784">
        <f t="shared" si="9"/>
        <v>84.350661112117365</v>
      </c>
    </row>
    <row r="125" spans="2:13">
      <c r="B125" s="363">
        <f>'Step #5'!C126</f>
        <v>121</v>
      </c>
      <c r="C125" s="389">
        <v>40210</v>
      </c>
      <c r="D125" s="885">
        <v>6.8259999999999996</v>
      </c>
      <c r="E125" s="775">
        <f t="shared" si="5"/>
        <v>82.441604869682834</v>
      </c>
      <c r="F125" s="888">
        <f>'FX data'!H136</f>
        <v>1.3904000000000001</v>
      </c>
      <c r="G125" s="889">
        <f t="shared" si="6"/>
        <v>136.9177744953225</v>
      </c>
      <c r="H125" s="890">
        <f>'FX data'!I136</f>
        <v>7.7664999999999997</v>
      </c>
      <c r="I125" s="891">
        <f t="shared" si="7"/>
        <v>99.871407445508893</v>
      </c>
      <c r="J125" s="893">
        <f>'FX data'!L136</f>
        <v>90.8</v>
      </c>
      <c r="K125" s="893">
        <f t="shared" si="8"/>
        <v>89.282202556538834</v>
      </c>
      <c r="L125" s="456">
        <f>'FX data'!P136</f>
        <v>1.4121999999999999</v>
      </c>
      <c r="M125" s="784">
        <f t="shared" si="9"/>
        <v>85.262331703193851</v>
      </c>
    </row>
    <row r="126" spans="2:13">
      <c r="B126" s="363">
        <f>'Step #5'!C127</f>
        <v>122</v>
      </c>
      <c r="C126" s="389">
        <v>40238</v>
      </c>
      <c r="D126" s="885">
        <v>6.8262999999999998</v>
      </c>
      <c r="E126" s="775">
        <f t="shared" si="5"/>
        <v>82.445228145607388</v>
      </c>
      <c r="F126" s="888">
        <f>'FX data'!H137</f>
        <v>1.3515999999999999</v>
      </c>
      <c r="G126" s="889">
        <f t="shared" si="6"/>
        <v>133.09699655342195</v>
      </c>
      <c r="H126" s="890">
        <f>'FX data'!I137</f>
        <v>7.7647000000000004</v>
      </c>
      <c r="I126" s="891">
        <f t="shared" si="7"/>
        <v>99.848260785700504</v>
      </c>
      <c r="J126" s="893">
        <f>'FX data'!L137</f>
        <v>89.28</v>
      </c>
      <c r="K126" s="893">
        <f t="shared" si="8"/>
        <v>87.787610619469021</v>
      </c>
      <c r="L126" s="456">
        <f>'FX data'!P137</f>
        <v>1.4058999999999999</v>
      </c>
      <c r="M126" s="784">
        <f t="shared" si="9"/>
        <v>84.881965827446706</v>
      </c>
    </row>
    <row r="127" spans="2:13">
      <c r="B127" s="363">
        <f>'Step #5'!C128</f>
        <v>123</v>
      </c>
      <c r="C127" s="389">
        <v>40269</v>
      </c>
      <c r="D127" s="885">
        <v>6.8262999999999998</v>
      </c>
      <c r="E127" s="775">
        <f t="shared" si="5"/>
        <v>82.445228145607388</v>
      </c>
      <c r="F127" s="888">
        <f>'FX data'!H138</f>
        <v>1.3569</v>
      </c>
      <c r="G127" s="889">
        <f t="shared" si="6"/>
        <v>133.6189069423929</v>
      </c>
      <c r="H127" s="890">
        <f>'FX data'!I138</f>
        <v>7.7671000000000001</v>
      </c>
      <c r="I127" s="891">
        <f t="shared" si="7"/>
        <v>99.879122998778371</v>
      </c>
      <c r="J127" s="893">
        <f>'FX data'!L138</f>
        <v>93.83</v>
      </c>
      <c r="K127" s="893">
        <f t="shared" si="8"/>
        <v>92.261553588987212</v>
      </c>
      <c r="L127" s="456">
        <f>'FX data'!P138</f>
        <v>1.3965000000000001</v>
      </c>
      <c r="M127" s="784">
        <f t="shared" si="9"/>
        <v>84.314435790617637</v>
      </c>
    </row>
    <row r="128" spans="2:13">
      <c r="B128" s="363">
        <f>'Step #5'!C129</f>
        <v>124</v>
      </c>
      <c r="C128" s="389">
        <v>40299</v>
      </c>
      <c r="D128" s="885">
        <v>6.8244999999999996</v>
      </c>
      <c r="E128" s="775">
        <f t="shared" si="5"/>
        <v>82.423488490060151</v>
      </c>
      <c r="F128" s="888">
        <f>'FX data'!H139</f>
        <v>1.3183</v>
      </c>
      <c r="G128" s="889">
        <f t="shared" si="6"/>
        <v>129.81782373215165</v>
      </c>
      <c r="H128" s="890">
        <f>'FX data'!I139</f>
        <v>7.7625999999999999</v>
      </c>
      <c r="I128" s="891">
        <f t="shared" si="7"/>
        <v>99.821256349257368</v>
      </c>
      <c r="J128" s="893">
        <f>'FX data'!L139</f>
        <v>94.68</v>
      </c>
      <c r="K128" s="893">
        <f t="shared" si="8"/>
        <v>93.097345132743371</v>
      </c>
      <c r="L128" s="456">
        <f>'FX data'!P139</f>
        <v>1.3716999999999999</v>
      </c>
      <c r="M128" s="784">
        <f t="shared" si="9"/>
        <v>82.817122501962189</v>
      </c>
    </row>
    <row r="129" spans="2:13">
      <c r="B129" s="363">
        <f>'Step #5'!C130</f>
        <v>125</v>
      </c>
      <c r="C129" s="389">
        <v>40330</v>
      </c>
      <c r="D129" s="885">
        <v>6.8274999999999997</v>
      </c>
      <c r="E129" s="775">
        <f t="shared" si="5"/>
        <v>82.459721249305545</v>
      </c>
      <c r="F129" s="888">
        <f>'FX data'!H140</f>
        <v>1.2265999999999999</v>
      </c>
      <c r="G129" s="889">
        <f t="shared" si="6"/>
        <v>120.78778926637123</v>
      </c>
      <c r="H129" s="890">
        <f>'FX data'!I140</f>
        <v>7.7911999999999999</v>
      </c>
      <c r="I129" s="891">
        <f t="shared" si="7"/>
        <v>100.18903105510191</v>
      </c>
      <c r="J129" s="893">
        <f>'FX data'!L140</f>
        <v>91.16</v>
      </c>
      <c r="K129" s="893">
        <f t="shared" si="8"/>
        <v>89.6361848574238</v>
      </c>
      <c r="L129" s="456">
        <f>'FX data'!P140</f>
        <v>1.409</v>
      </c>
      <c r="M129" s="784">
        <f t="shared" si="9"/>
        <v>85.069129988528644</v>
      </c>
    </row>
    <row r="130" spans="2:13">
      <c r="B130" s="363">
        <f>'Step #5'!C131</f>
        <v>126</v>
      </c>
      <c r="C130" s="389">
        <v>40360</v>
      </c>
      <c r="D130" s="885">
        <v>6.7807000000000004</v>
      </c>
      <c r="E130" s="775">
        <f t="shared" si="5"/>
        <v>81.894490205077417</v>
      </c>
      <c r="F130" s="888">
        <f>'FX data'!H141</f>
        <v>1.2464</v>
      </c>
      <c r="G130" s="889">
        <f t="shared" si="6"/>
        <v>122.73756770064006</v>
      </c>
      <c r="H130" s="890">
        <f>'FX data'!I141</f>
        <v>7.7953000000000001</v>
      </c>
      <c r="I130" s="891">
        <f t="shared" si="7"/>
        <v>100.24175400244326</v>
      </c>
      <c r="J130" s="893">
        <f>'FX data'!L141</f>
        <v>87.42</v>
      </c>
      <c r="K130" s="893">
        <f t="shared" si="8"/>
        <v>85.958702064896755</v>
      </c>
      <c r="L130" s="456">
        <f>'FX data'!P141</f>
        <v>1.395</v>
      </c>
      <c r="M130" s="784">
        <f t="shared" si="9"/>
        <v>84.223872486868316</v>
      </c>
    </row>
    <row r="131" spans="2:13">
      <c r="B131" s="363">
        <f>'Step #5'!C132</f>
        <v>127</v>
      </c>
      <c r="C131" s="389">
        <v>40391</v>
      </c>
      <c r="D131" s="885">
        <v>6.774</v>
      </c>
      <c r="E131" s="775">
        <f t="shared" si="5"/>
        <v>81.813570376096038</v>
      </c>
      <c r="F131" s="888">
        <f>'FX data'!H142</f>
        <v>1.3173999999999999</v>
      </c>
      <c r="G131" s="889">
        <f t="shared" si="6"/>
        <v>129.72919743968487</v>
      </c>
      <c r="H131" s="890">
        <f>'FX data'!I142</f>
        <v>7.7637999999999998</v>
      </c>
      <c r="I131" s="891">
        <f t="shared" si="7"/>
        <v>99.836687455796309</v>
      </c>
      <c r="J131" s="893">
        <f>'FX data'!L142</f>
        <v>86.42</v>
      </c>
      <c r="K131" s="893">
        <f t="shared" si="8"/>
        <v>84.975417895771869</v>
      </c>
      <c r="L131" s="456">
        <f>'FX data'!P142</f>
        <v>1.3506</v>
      </c>
      <c r="M131" s="784">
        <f t="shared" si="9"/>
        <v>81.543198695888421</v>
      </c>
    </row>
    <row r="132" spans="2:13">
      <c r="B132" s="363">
        <f>'Step #5'!C133</f>
        <v>128</v>
      </c>
      <c r="C132" s="389">
        <v>40422</v>
      </c>
      <c r="D132" s="885">
        <v>6.8102</v>
      </c>
      <c r="E132" s="775">
        <f t="shared" si="5"/>
        <v>82.250779004323789</v>
      </c>
      <c r="F132" s="888">
        <f>'FX data'!H143</f>
        <v>1.2813000000000001</v>
      </c>
      <c r="G132" s="889">
        <f t="shared" si="6"/>
        <v>126.17429837518463</v>
      </c>
      <c r="H132" s="890">
        <f>'FX data'!I143</f>
        <v>7.7737999999999996</v>
      </c>
      <c r="I132" s="891">
        <f t="shared" si="7"/>
        <v>99.965280010287387</v>
      </c>
      <c r="J132" s="893">
        <f>'FX data'!L143</f>
        <v>84.48</v>
      </c>
      <c r="K132" s="893">
        <f t="shared" si="8"/>
        <v>83.067846607669622</v>
      </c>
      <c r="L132" s="456">
        <f>'FX data'!P143</f>
        <v>1.3468</v>
      </c>
      <c r="M132" s="784">
        <f t="shared" si="9"/>
        <v>81.313771659723471</v>
      </c>
    </row>
    <row r="133" spans="2:13">
      <c r="B133" s="363">
        <f>'Step #5'!C134</f>
        <v>129</v>
      </c>
      <c r="C133" s="389">
        <v>40452</v>
      </c>
      <c r="D133" s="885">
        <v>6.6894999999999998</v>
      </c>
      <c r="E133" s="775">
        <f t="shared" si="5"/>
        <v>80.793014324017491</v>
      </c>
      <c r="F133" s="888">
        <f>'FX data'!H144</f>
        <v>1.3754</v>
      </c>
      <c r="G133" s="889">
        <f t="shared" si="6"/>
        <v>135.44066962087641</v>
      </c>
      <c r="H133" s="890">
        <f>'FX data'!I144</f>
        <v>7.7572999999999999</v>
      </c>
      <c r="I133" s="891">
        <f t="shared" si="7"/>
        <v>99.75310229537709</v>
      </c>
      <c r="J133" s="893">
        <f>'FX data'!L144</f>
        <v>83.3</v>
      </c>
      <c r="K133" s="893">
        <f t="shared" si="8"/>
        <v>81.907571288102261</v>
      </c>
      <c r="L133" s="456">
        <f>'FX data'!P144</f>
        <v>1.3117000000000001</v>
      </c>
      <c r="M133" s="784">
        <f t="shared" si="9"/>
        <v>79.194590351989376</v>
      </c>
    </row>
    <row r="134" spans="2:13">
      <c r="B134" s="363">
        <f>'Step #5'!C135</f>
        <v>130</v>
      </c>
      <c r="C134" s="389">
        <v>40483</v>
      </c>
      <c r="D134" s="885">
        <v>6.6905999999999999</v>
      </c>
      <c r="E134" s="775">
        <f t="shared" ref="E134:E197" si="10">(D134/$D$4)*100</f>
        <v>80.806299669074136</v>
      </c>
      <c r="F134" s="888">
        <f>'FX data'!H145</f>
        <v>1.3885000000000001</v>
      </c>
      <c r="G134" s="889">
        <f t="shared" ref="G134:G197" si="11">(F134/$F$4)*100</f>
        <v>136.73067454455935</v>
      </c>
      <c r="H134" s="890">
        <f>'FX data'!I145</f>
        <v>7.7515000000000001</v>
      </c>
      <c r="I134" s="891">
        <f t="shared" ref="I134:I197" si="12">(H134/$H$4)*100</f>
        <v>99.678518613772255</v>
      </c>
      <c r="J134" s="893">
        <f>'FX data'!L145</f>
        <v>80.599999999999994</v>
      </c>
      <c r="K134" s="893">
        <f t="shared" ref="K134:K197" si="13">(J134/$J$4)*100</f>
        <v>79.252704031465086</v>
      </c>
      <c r="L134" s="456">
        <f>'FX data'!P145</f>
        <v>1.2916000000000001</v>
      </c>
      <c r="M134" s="784">
        <f t="shared" ref="M134:M197" si="14">(L134/$L$4)*100</f>
        <v>77.98104208174847</v>
      </c>
    </row>
    <row r="135" spans="2:13">
      <c r="B135" s="363">
        <f>'Step #5'!C136</f>
        <v>131</v>
      </c>
      <c r="C135" s="389">
        <v>40513</v>
      </c>
      <c r="D135" s="885">
        <v>6.6630000000000003</v>
      </c>
      <c r="E135" s="775">
        <f t="shared" si="10"/>
        <v>80.472958284016528</v>
      </c>
      <c r="F135" s="888">
        <f>'FX data'!H146</f>
        <v>1.3149</v>
      </c>
      <c r="G135" s="889">
        <f t="shared" si="11"/>
        <v>129.48301329394386</v>
      </c>
      <c r="H135" s="890">
        <f>'FX data'!I146</f>
        <v>7.7664999999999997</v>
      </c>
      <c r="I135" s="891">
        <f t="shared" si="12"/>
        <v>99.871407445508893</v>
      </c>
      <c r="J135" s="893">
        <f>'FX data'!L146</f>
        <v>84</v>
      </c>
      <c r="K135" s="893">
        <f t="shared" si="13"/>
        <v>82.595870206489678</v>
      </c>
      <c r="L135" s="456">
        <f>'FX data'!P146</f>
        <v>1.3089999999999999</v>
      </c>
      <c r="M135" s="784">
        <f t="shared" si="14"/>
        <v>79.031576405240585</v>
      </c>
    </row>
    <row r="136" spans="2:13">
      <c r="B136" s="363">
        <f>'Step #5'!C137</f>
        <v>132</v>
      </c>
      <c r="C136" s="389">
        <v>40544</v>
      </c>
      <c r="D136" s="885">
        <v>6.5895000000000001</v>
      </c>
      <c r="E136" s="775">
        <f t="shared" si="10"/>
        <v>79.58525568250441</v>
      </c>
      <c r="F136" s="888">
        <f>'FX data'!H147</f>
        <v>1.3371</v>
      </c>
      <c r="G136" s="889">
        <f t="shared" si="11"/>
        <v>131.66912850812406</v>
      </c>
      <c r="H136" s="890">
        <f>'FX data'!I147</f>
        <v>7.7683</v>
      </c>
      <c r="I136" s="891">
        <f t="shared" si="12"/>
        <v>99.894554105317297</v>
      </c>
      <c r="J136" s="893">
        <f>'FX data'!L147</f>
        <v>81.56</v>
      </c>
      <c r="K136" s="893">
        <f t="shared" si="13"/>
        <v>80.196656833824974</v>
      </c>
      <c r="L136" s="456">
        <f>'FX data'!P147</f>
        <v>1.2842</v>
      </c>
      <c r="M136" s="784">
        <f t="shared" si="14"/>
        <v>77.534263116585151</v>
      </c>
    </row>
    <row r="137" spans="2:13">
      <c r="B137" s="363">
        <f>'Step #5'!C138</f>
        <v>133</v>
      </c>
      <c r="C137" s="389">
        <v>40575</v>
      </c>
      <c r="D137" s="886">
        <v>6.5937000000000001</v>
      </c>
      <c r="E137" s="775">
        <f t="shared" si="10"/>
        <v>79.635981545447962</v>
      </c>
      <c r="F137" s="888">
        <f>'FX data'!H148</f>
        <v>1.3793</v>
      </c>
      <c r="G137" s="889">
        <f t="shared" si="11"/>
        <v>135.82471688823239</v>
      </c>
      <c r="H137" s="890">
        <f>'FX data'!I148</f>
        <v>7.7912999999999997</v>
      </c>
      <c r="I137" s="891">
        <f t="shared" si="12"/>
        <v>100.19031698064683</v>
      </c>
      <c r="J137" s="893">
        <f>'FX data'!L148</f>
        <v>81.48</v>
      </c>
      <c r="K137" s="893">
        <f t="shared" si="13"/>
        <v>80.117994100294993</v>
      </c>
      <c r="L137" s="456">
        <f>'FX data'!P148</f>
        <v>1.2712000000000001</v>
      </c>
      <c r="M137" s="784">
        <f t="shared" si="14"/>
        <v>76.749381150757713</v>
      </c>
    </row>
    <row r="138" spans="2:13">
      <c r="B138" s="363">
        <f>'Step #5'!C139</f>
        <v>134</v>
      </c>
      <c r="C138" s="389">
        <v>40603</v>
      </c>
      <c r="D138" s="886">
        <v>6.57</v>
      </c>
      <c r="E138" s="775">
        <f t="shared" si="10"/>
        <v>79.349742747409351</v>
      </c>
      <c r="F138" s="888">
        <f>'FX data'!H149</f>
        <v>1.3813</v>
      </c>
      <c r="G138" s="889">
        <f t="shared" si="11"/>
        <v>136.02166420482519</v>
      </c>
      <c r="H138" s="890">
        <f>'FX data'!I149</f>
        <v>7.7887000000000004</v>
      </c>
      <c r="I138" s="891">
        <f t="shared" si="12"/>
        <v>100.15688291647913</v>
      </c>
      <c r="J138" s="893">
        <f>'FX data'!L149</f>
        <v>81.86</v>
      </c>
      <c r="K138" s="893">
        <f t="shared" si="13"/>
        <v>80.491642084562429</v>
      </c>
      <c r="L138" s="456">
        <f>'FX data'!P149</f>
        <v>1.2706999999999999</v>
      </c>
      <c r="M138" s="784">
        <f t="shared" si="14"/>
        <v>76.719193382841269</v>
      </c>
    </row>
    <row r="139" spans="2:13">
      <c r="B139" s="363">
        <f>'Step #5'!C140</f>
        <v>135</v>
      </c>
      <c r="C139" s="389">
        <v>40634</v>
      </c>
      <c r="D139" s="886">
        <v>6.5476999999999999</v>
      </c>
      <c r="E139" s="775">
        <f t="shared" si="10"/>
        <v>79.080412570351939</v>
      </c>
      <c r="F139" s="888">
        <f>'FX data'!H150</f>
        <v>1.4215</v>
      </c>
      <c r="G139" s="889">
        <f t="shared" si="11"/>
        <v>139.98030526834071</v>
      </c>
      <c r="H139" s="890">
        <f>'FX data'!I150</f>
        <v>7.7784000000000004</v>
      </c>
      <c r="I139" s="891">
        <f t="shared" si="12"/>
        <v>100.02443258535332</v>
      </c>
      <c r="J139" s="893">
        <f>'FX data'!L150</f>
        <v>84.05</v>
      </c>
      <c r="K139" s="893">
        <f t="shared" si="13"/>
        <v>82.645034414945911</v>
      </c>
      <c r="L139" s="456">
        <f>'FX data'!P150</f>
        <v>1.2605999999999999</v>
      </c>
      <c r="M139" s="784">
        <f t="shared" si="14"/>
        <v>76.109400470929174</v>
      </c>
    </row>
    <row r="140" spans="2:13">
      <c r="B140" s="363">
        <f>'Step #5'!C141</f>
        <v>136</v>
      </c>
      <c r="C140" s="389">
        <v>40664</v>
      </c>
      <c r="D140" s="886">
        <v>6.492</v>
      </c>
      <c r="E140" s="775">
        <f t="shared" si="10"/>
        <v>78.407691007029158</v>
      </c>
      <c r="F140" s="888">
        <f>'FX data'!H151</f>
        <v>1.4870000000000001</v>
      </c>
      <c r="G140" s="889">
        <f t="shared" si="11"/>
        <v>146.43032988675529</v>
      </c>
      <c r="H140" s="890">
        <f>'FX data'!I151</f>
        <v>7.7652000000000001</v>
      </c>
      <c r="I140" s="891">
        <f t="shared" si="12"/>
        <v>99.854690413425061</v>
      </c>
      <c r="J140" s="893">
        <f>'FX data'!L151</f>
        <v>81.23</v>
      </c>
      <c r="K140" s="893">
        <f t="shared" si="13"/>
        <v>79.872173058013757</v>
      </c>
      <c r="L140" s="456">
        <f>'FX data'!P151</f>
        <v>1.2222</v>
      </c>
      <c r="M140" s="784">
        <f t="shared" si="14"/>
        <v>73.79097989494656</v>
      </c>
    </row>
    <row r="141" spans="2:13">
      <c r="B141" s="363">
        <f>'Step #5'!C142</f>
        <v>137</v>
      </c>
      <c r="C141" s="389">
        <v>40695</v>
      </c>
      <c r="D141" s="886">
        <v>6.4779999999999998</v>
      </c>
      <c r="E141" s="775">
        <f t="shared" si="10"/>
        <v>78.23860479721732</v>
      </c>
      <c r="F141" s="888">
        <f>'FX data'!H152</f>
        <v>1.4431</v>
      </c>
      <c r="G141" s="889">
        <f t="shared" si="11"/>
        <v>142.10733628754309</v>
      </c>
      <c r="H141" s="890">
        <f>'FX data'!I152</f>
        <v>7.7766999999999999</v>
      </c>
      <c r="I141" s="891">
        <f t="shared" si="12"/>
        <v>100.00257185108981</v>
      </c>
      <c r="J141" s="893">
        <f>'FX data'!L152</f>
        <v>80.819999999999993</v>
      </c>
      <c r="K141" s="893">
        <f t="shared" si="13"/>
        <v>79.469026548672559</v>
      </c>
      <c r="L141" s="456">
        <f>'FX data'!P152</f>
        <v>1.2310000000000001</v>
      </c>
      <c r="M141" s="784">
        <f t="shared" si="14"/>
        <v>74.322284610275915</v>
      </c>
    </row>
    <row r="142" spans="2:13">
      <c r="B142" s="363">
        <f>'Step #5'!C143</f>
        <v>138</v>
      </c>
      <c r="C142" s="389">
        <v>40725</v>
      </c>
      <c r="D142" s="886">
        <v>6.4645000000000001</v>
      </c>
      <c r="E142" s="775">
        <f t="shared" si="10"/>
        <v>78.075557380613063</v>
      </c>
      <c r="F142" s="888">
        <f>'FX data'!H153</f>
        <v>1.4508000000000001</v>
      </c>
      <c r="G142" s="889">
        <f t="shared" si="11"/>
        <v>142.86558345642541</v>
      </c>
      <c r="H142" s="890">
        <f>'FX data'!I153</f>
        <v>7.7801999999999998</v>
      </c>
      <c r="I142" s="891">
        <f t="shared" si="12"/>
        <v>100.0475792451617</v>
      </c>
      <c r="J142" s="893">
        <f>'FX data'!L153</f>
        <v>80.81</v>
      </c>
      <c r="K142" s="893">
        <f t="shared" si="13"/>
        <v>79.45919370698131</v>
      </c>
      <c r="L142" s="456">
        <f>'FX data'!P153</f>
        <v>1.2263999999999999</v>
      </c>
      <c r="M142" s="784">
        <f t="shared" si="14"/>
        <v>74.044557145444656</v>
      </c>
    </row>
    <row r="143" spans="2:13">
      <c r="B143" s="363">
        <f>'Step #5'!C144</f>
        <v>139</v>
      </c>
      <c r="C143" s="389">
        <v>40756</v>
      </c>
      <c r="D143" s="886">
        <v>6.4337</v>
      </c>
      <c r="E143" s="775">
        <f t="shared" si="10"/>
        <v>77.703567719027035</v>
      </c>
      <c r="F143" s="888">
        <f>'FX data'!H154</f>
        <v>1.4201999999999999</v>
      </c>
      <c r="G143" s="889">
        <f t="shared" si="11"/>
        <v>139.85228951255536</v>
      </c>
      <c r="H143" s="890">
        <f>'FX data'!I154</f>
        <v>7.7906000000000004</v>
      </c>
      <c r="I143" s="891">
        <f t="shared" si="12"/>
        <v>100.18131550183244</v>
      </c>
      <c r="J143" s="893">
        <f>'FX data'!L154</f>
        <v>76.87</v>
      </c>
      <c r="K143" s="893">
        <f t="shared" si="13"/>
        <v>75.585054080629305</v>
      </c>
      <c r="L143" s="456">
        <f>'FX data'!P154</f>
        <v>1.2050000000000001</v>
      </c>
      <c r="M143" s="784">
        <f t="shared" si="14"/>
        <v>72.752520678621025</v>
      </c>
    </row>
    <row r="144" spans="2:13">
      <c r="B144" s="363">
        <f>'Step #5'!C145</f>
        <v>140</v>
      </c>
      <c r="C144" s="389">
        <v>40787</v>
      </c>
      <c r="D144" s="886">
        <v>6.3811999999999998</v>
      </c>
      <c r="E144" s="775">
        <f t="shared" si="10"/>
        <v>77.069494432232659</v>
      </c>
      <c r="F144" s="888">
        <f>'FX data'!H155</f>
        <v>1.4282999999999999</v>
      </c>
      <c r="G144" s="889">
        <f t="shared" si="11"/>
        <v>140.64992614475628</v>
      </c>
      <c r="H144" s="890">
        <f>'FX data'!I155</f>
        <v>7.7830000000000004</v>
      </c>
      <c r="I144" s="891">
        <f t="shared" si="12"/>
        <v>100.08358516041922</v>
      </c>
      <c r="J144" s="893">
        <f>'FX data'!L155</f>
        <v>76.81</v>
      </c>
      <c r="K144" s="893">
        <f t="shared" si="13"/>
        <v>75.526057030481809</v>
      </c>
      <c r="L144" s="456">
        <f>'FX data'!P155</f>
        <v>1.2022999999999999</v>
      </c>
      <c r="M144" s="784">
        <f t="shared" si="14"/>
        <v>72.589506731872234</v>
      </c>
    </row>
    <row r="145" spans="2:13">
      <c r="B145" s="363">
        <f>'Step #5'!C146</f>
        <v>141</v>
      </c>
      <c r="C145" s="389">
        <v>40817</v>
      </c>
      <c r="D145" s="886">
        <v>6.3745000000000003</v>
      </c>
      <c r="E145" s="775">
        <f t="shared" si="10"/>
        <v>76.988574603251294</v>
      </c>
      <c r="F145" s="888">
        <f>'FX data'!H156</f>
        <v>1.3281000000000001</v>
      </c>
      <c r="G145" s="889">
        <f t="shared" si="11"/>
        <v>130.78286558345641</v>
      </c>
      <c r="H145" s="890">
        <f>'FX data'!I156</f>
        <v>7.7884000000000002</v>
      </c>
      <c r="I145" s="891">
        <f t="shared" si="12"/>
        <v>100.1530251398444</v>
      </c>
      <c r="J145" s="893">
        <f>'FX data'!L156</f>
        <v>76.66</v>
      </c>
      <c r="K145" s="893">
        <f t="shared" si="13"/>
        <v>75.378564405113067</v>
      </c>
      <c r="L145" s="456">
        <f>'FX data'!P156</f>
        <v>1.3104</v>
      </c>
      <c r="M145" s="784">
        <f t="shared" si="14"/>
        <v>79.116102155406622</v>
      </c>
    </row>
    <row r="146" spans="2:13">
      <c r="B146" s="363">
        <f>'Step #5'!C147</f>
        <v>142</v>
      </c>
      <c r="C146" s="389">
        <v>40848</v>
      </c>
      <c r="D146" s="886">
        <v>6.3547000000000002</v>
      </c>
      <c r="E146" s="775">
        <f t="shared" si="10"/>
        <v>76.74943839223171</v>
      </c>
      <c r="F146" s="888">
        <f>'FX data'!H157</f>
        <v>1.3675999999999999</v>
      </c>
      <c r="G146" s="889">
        <f t="shared" si="11"/>
        <v>134.67257508616444</v>
      </c>
      <c r="H146" s="890">
        <f>'FX data'!I157</f>
        <v>7.7717000000000001</v>
      </c>
      <c r="I146" s="891">
        <f t="shared" si="12"/>
        <v>99.938275573844265</v>
      </c>
      <c r="J146" s="893">
        <f>'FX data'!L157</f>
        <v>78.28</v>
      </c>
      <c r="K146" s="893">
        <f t="shared" si="13"/>
        <v>76.971484759095375</v>
      </c>
      <c r="L146" s="456">
        <f>'FX data'!P157</f>
        <v>1.2782</v>
      </c>
      <c r="M146" s="784">
        <f t="shared" si="14"/>
        <v>77.17200990158787</v>
      </c>
    </row>
    <row r="147" spans="2:13">
      <c r="B147" s="363">
        <f>'Step #5'!C148</f>
        <v>143</v>
      </c>
      <c r="C147" s="389">
        <v>40878</v>
      </c>
      <c r="D147" s="886">
        <v>6.3654999999999999</v>
      </c>
      <c r="E147" s="775">
        <f t="shared" si="10"/>
        <v>76.879876325515113</v>
      </c>
      <c r="F147" s="888">
        <f>'FX data'!H158</f>
        <v>1.3487</v>
      </c>
      <c r="G147" s="889">
        <f t="shared" si="11"/>
        <v>132.81142294436236</v>
      </c>
      <c r="H147" s="890">
        <f>'FX data'!I158</f>
        <v>7.7694999999999999</v>
      </c>
      <c r="I147" s="891">
        <f t="shared" si="12"/>
        <v>99.909985211856224</v>
      </c>
      <c r="J147" s="893">
        <f>'FX data'!L158</f>
        <v>77.599999999999994</v>
      </c>
      <c r="K147" s="893">
        <f t="shared" si="13"/>
        <v>76.302851524090457</v>
      </c>
      <c r="L147" s="456">
        <f>'FX data'!P158</f>
        <v>1.2823</v>
      </c>
      <c r="M147" s="784">
        <f t="shared" si="14"/>
        <v>77.419549598502684</v>
      </c>
    </row>
    <row r="148" spans="2:13">
      <c r="B148" s="363">
        <f>'Step #5'!C149</f>
        <v>144</v>
      </c>
      <c r="C148" s="389">
        <v>40909</v>
      </c>
      <c r="D148" s="886">
        <v>6.2939999999999996</v>
      </c>
      <c r="E148" s="775">
        <f t="shared" si="10"/>
        <v>76.016328896833258</v>
      </c>
      <c r="F148" s="888">
        <f>'FX data'!H159</f>
        <v>1.3061</v>
      </c>
      <c r="G148" s="889">
        <f t="shared" si="11"/>
        <v>128.61644510093549</v>
      </c>
      <c r="H148" s="890">
        <f>'FX data'!I159</f>
        <v>7.7670000000000003</v>
      </c>
      <c r="I148" s="891">
        <f t="shared" si="12"/>
        <v>99.877837073233451</v>
      </c>
      <c r="J148" s="893">
        <f>'FX data'!L159</f>
        <v>76.67</v>
      </c>
      <c r="K148" s="893">
        <f t="shared" si="13"/>
        <v>75.388397246804331</v>
      </c>
      <c r="L148" s="456">
        <f>'FX data'!P159</f>
        <v>1.2824</v>
      </c>
      <c r="M148" s="784">
        <f t="shared" si="14"/>
        <v>77.425587152085967</v>
      </c>
    </row>
    <row r="149" spans="2:13">
      <c r="B149" s="363">
        <f>'Step #5'!C150</f>
        <v>145</v>
      </c>
      <c r="C149" s="389">
        <v>40940</v>
      </c>
      <c r="D149" s="886">
        <v>6.3075999999999999</v>
      </c>
      <c r="E149" s="775">
        <f t="shared" si="10"/>
        <v>76.180584072079043</v>
      </c>
      <c r="F149" s="888">
        <f>'FX data'!H160</f>
        <v>1.3179000000000001</v>
      </c>
      <c r="G149" s="889">
        <f t="shared" si="11"/>
        <v>129.77843426883308</v>
      </c>
      <c r="H149" s="890">
        <f>'FX data'!I160</f>
        <v>7.7552000000000003</v>
      </c>
      <c r="I149" s="891">
        <f t="shared" si="12"/>
        <v>99.726097858933969</v>
      </c>
      <c r="J149" s="893">
        <f>'FX data'!L160</f>
        <v>76.11</v>
      </c>
      <c r="K149" s="893">
        <f t="shared" si="13"/>
        <v>74.837758112094392</v>
      </c>
      <c r="L149" s="456">
        <f>'FX data'!P160</f>
        <v>1.2521</v>
      </c>
      <c r="M149" s="784">
        <f t="shared" si="14"/>
        <v>75.596208416349683</v>
      </c>
    </row>
    <row r="150" spans="2:13">
      <c r="B150" s="363">
        <f>'Step #5'!C151</f>
        <v>146</v>
      </c>
      <c r="C150" s="389">
        <v>40969</v>
      </c>
      <c r="D150" s="886">
        <v>6.3000999999999996</v>
      </c>
      <c r="E150" s="775">
        <f t="shared" si="10"/>
        <v>76.090002173965559</v>
      </c>
      <c r="F150" s="888">
        <f>'FX data'!H161</f>
        <v>1.3320000000000001</v>
      </c>
      <c r="G150" s="889">
        <f t="shared" si="11"/>
        <v>131.16691285081242</v>
      </c>
      <c r="H150" s="890">
        <f>'FX data'!I161</f>
        <v>7.7550999999999997</v>
      </c>
      <c r="I150" s="891">
        <f t="shared" si="12"/>
        <v>99.724811933389049</v>
      </c>
      <c r="J150" s="893">
        <f>'FX data'!L161</f>
        <v>81.16</v>
      </c>
      <c r="K150" s="893">
        <f t="shared" si="13"/>
        <v>79.803343166175026</v>
      </c>
      <c r="L150" s="456">
        <f>'FX data'!P161</f>
        <v>1.2474000000000001</v>
      </c>
      <c r="M150" s="784">
        <f t="shared" si="14"/>
        <v>75.312443397935155</v>
      </c>
    </row>
    <row r="151" spans="2:13">
      <c r="B151" s="363">
        <f>'Step #5'!C152</f>
        <v>147</v>
      </c>
      <c r="C151" s="389">
        <v>41000</v>
      </c>
      <c r="D151" s="886">
        <v>6.2979000000000003</v>
      </c>
      <c r="E151" s="775">
        <f t="shared" si="10"/>
        <v>76.06343148385227</v>
      </c>
      <c r="F151" s="888">
        <f>'FX data'!H162</f>
        <v>1.3325</v>
      </c>
      <c r="G151" s="889">
        <f t="shared" si="11"/>
        <v>131.21614967996061</v>
      </c>
      <c r="H151" s="890">
        <f>'FX data'!I162</f>
        <v>7.766</v>
      </c>
      <c r="I151" s="891">
        <f t="shared" si="12"/>
        <v>99.86497781778435</v>
      </c>
      <c r="J151" s="893">
        <f>'FX data'!L162</f>
        <v>82.16</v>
      </c>
      <c r="K151" s="893">
        <f t="shared" si="13"/>
        <v>80.786627335299897</v>
      </c>
      <c r="L151" s="456">
        <f>'FX data'!P162</f>
        <v>1.2539</v>
      </c>
      <c r="M151" s="784">
        <f t="shared" si="14"/>
        <v>75.704884380848881</v>
      </c>
    </row>
    <row r="152" spans="2:13">
      <c r="B152" s="363">
        <f>'Step #5'!C153</f>
        <v>148</v>
      </c>
      <c r="C152" s="389">
        <v>41030</v>
      </c>
      <c r="D152" s="886">
        <v>6.3089000000000004</v>
      </c>
      <c r="E152" s="775">
        <f t="shared" si="10"/>
        <v>76.196284934418713</v>
      </c>
      <c r="F152" s="888">
        <f>'FX data'!H163</f>
        <v>1.3226</v>
      </c>
      <c r="G152" s="889">
        <f t="shared" si="11"/>
        <v>130.24126046282618</v>
      </c>
      <c r="H152" s="890">
        <f>'FX data'!I163</f>
        <v>7.7583000000000002</v>
      </c>
      <c r="I152" s="891">
        <f t="shared" si="12"/>
        <v>99.765961550826205</v>
      </c>
      <c r="J152" s="893">
        <f>'FX data'!L163</f>
        <v>80.17</v>
      </c>
      <c r="K152" s="893">
        <f t="shared" si="13"/>
        <v>78.829891838741389</v>
      </c>
      <c r="L152" s="456">
        <f>'FX data'!P163</f>
        <v>1.2355</v>
      </c>
      <c r="M152" s="784">
        <f t="shared" si="14"/>
        <v>74.593974521523876</v>
      </c>
    </row>
    <row r="153" spans="2:13">
      <c r="B153" s="363">
        <f>'Step #5'!C154</f>
        <v>149</v>
      </c>
      <c r="C153" s="389">
        <v>41061</v>
      </c>
      <c r="D153" s="886">
        <v>6.3692000000000002</v>
      </c>
      <c r="E153" s="775">
        <f t="shared" si="10"/>
        <v>76.924563395251099</v>
      </c>
      <c r="F153" s="888">
        <f>'FX data'!H164</f>
        <v>1.242</v>
      </c>
      <c r="G153" s="889">
        <f t="shared" si="11"/>
        <v>122.30428360413588</v>
      </c>
      <c r="H153" s="890">
        <f>'FX data'!I164</f>
        <v>7.7603</v>
      </c>
      <c r="I153" s="891">
        <f t="shared" si="12"/>
        <v>99.791680061724421</v>
      </c>
      <c r="J153" s="893">
        <f>'FX data'!L164</f>
        <v>78.209999999999994</v>
      </c>
      <c r="K153" s="893">
        <f t="shared" si="13"/>
        <v>76.902654867256629</v>
      </c>
      <c r="L153" s="456">
        <f>'FX data'!P164</f>
        <v>1.2918000000000001</v>
      </c>
      <c r="M153" s="784">
        <f t="shared" si="14"/>
        <v>77.993117188915051</v>
      </c>
    </row>
    <row r="154" spans="2:13">
      <c r="B154" s="363">
        <f>'Step #5'!C155</f>
        <v>150</v>
      </c>
      <c r="C154" s="389">
        <v>41091</v>
      </c>
      <c r="D154" s="886">
        <v>6.3487</v>
      </c>
      <c r="E154" s="775">
        <f t="shared" si="10"/>
        <v>76.676972873740908</v>
      </c>
      <c r="F154" s="888">
        <f>'FX data'!H165</f>
        <v>1.2584</v>
      </c>
      <c r="G154" s="889">
        <f t="shared" si="11"/>
        <v>123.91925160019694</v>
      </c>
      <c r="H154" s="890">
        <f>'FX data'!I165</f>
        <v>7.7577999999999996</v>
      </c>
      <c r="I154" s="891">
        <f t="shared" si="12"/>
        <v>99.759531923101648</v>
      </c>
      <c r="J154" s="893">
        <f>'FX data'!L165</f>
        <v>79.42</v>
      </c>
      <c r="K154" s="893">
        <f t="shared" si="13"/>
        <v>78.092428711897739</v>
      </c>
      <c r="L154" s="456">
        <f>'FX data'!P165</f>
        <v>1.2672000000000001</v>
      </c>
      <c r="M154" s="784">
        <f t="shared" si="14"/>
        <v>76.507879007426197</v>
      </c>
    </row>
    <row r="155" spans="2:13">
      <c r="B155" s="363">
        <f>'Step #5'!C156</f>
        <v>151</v>
      </c>
      <c r="C155" s="389">
        <v>41122</v>
      </c>
      <c r="D155" s="886">
        <v>6.3680000000000003</v>
      </c>
      <c r="E155" s="775">
        <f t="shared" si="10"/>
        <v>76.910070291552941</v>
      </c>
      <c r="F155" s="888">
        <f>'FX data'!H166</f>
        <v>1.2299</v>
      </c>
      <c r="G155" s="889">
        <f t="shared" si="11"/>
        <v>121.11275233874939</v>
      </c>
      <c r="H155" s="890">
        <f>'FX data'!I166</f>
        <v>7.7550999999999997</v>
      </c>
      <c r="I155" s="891">
        <f t="shared" si="12"/>
        <v>99.724811933389049</v>
      </c>
      <c r="J155" s="893">
        <f>'FX data'!L166</f>
        <v>78.19</v>
      </c>
      <c r="K155" s="893">
        <f t="shared" si="13"/>
        <v>76.882989183874145</v>
      </c>
      <c r="L155" s="456">
        <f>'FX data'!P166</f>
        <v>1.2439</v>
      </c>
      <c r="M155" s="784">
        <f t="shared" si="14"/>
        <v>75.10112902252007</v>
      </c>
    </row>
    <row r="156" spans="2:13">
      <c r="B156" s="363">
        <f>'Step #5'!C157</f>
        <v>152</v>
      </c>
      <c r="C156" s="389">
        <v>41153</v>
      </c>
      <c r="D156" s="886">
        <v>6.3464999999999998</v>
      </c>
      <c r="E156" s="775">
        <f t="shared" si="10"/>
        <v>76.650402183627619</v>
      </c>
      <c r="F156" s="888">
        <f>'FX data'!H167</f>
        <v>1.2565999999999999</v>
      </c>
      <c r="G156" s="889">
        <f t="shared" si="11"/>
        <v>123.74199901526339</v>
      </c>
      <c r="H156" s="890">
        <f>'FX data'!I167</f>
        <v>7.7564000000000002</v>
      </c>
      <c r="I156" s="891">
        <f t="shared" si="12"/>
        <v>99.741528965472895</v>
      </c>
      <c r="J156" s="893">
        <f>'FX data'!L167</f>
        <v>78.349999999999994</v>
      </c>
      <c r="K156" s="893">
        <f t="shared" si="13"/>
        <v>77.040314650934121</v>
      </c>
      <c r="L156" s="456">
        <f>'FX data'!P167</f>
        <v>1.2471000000000001</v>
      </c>
      <c r="M156" s="784">
        <f t="shared" si="14"/>
        <v>75.294330737185291</v>
      </c>
    </row>
    <row r="157" spans="2:13">
      <c r="B157" s="363">
        <f>'Step #5'!C158</f>
        <v>153</v>
      </c>
      <c r="C157" s="389">
        <v>41183</v>
      </c>
      <c r="D157" s="886">
        <v>6.2839999999999998</v>
      </c>
      <c r="E157" s="775">
        <f t="shared" si="10"/>
        <v>75.895553032681946</v>
      </c>
      <c r="F157" s="888">
        <f>'FX data'!H168</f>
        <v>1.29</v>
      </c>
      <c r="G157" s="889">
        <f t="shared" si="11"/>
        <v>127.03101920236337</v>
      </c>
      <c r="H157" s="890">
        <f>'FX data'!I168</f>
        <v>7.7542999999999997</v>
      </c>
      <c r="I157" s="891">
        <f t="shared" si="12"/>
        <v>99.714524529029759</v>
      </c>
      <c r="J157" s="893">
        <f>'FX data'!L168</f>
        <v>78</v>
      </c>
      <c r="K157" s="893">
        <f t="shared" si="13"/>
        <v>76.696165191740405</v>
      </c>
      <c r="L157" s="456">
        <f>'FX data'!P168</f>
        <v>1.2285999999999999</v>
      </c>
      <c r="M157" s="784">
        <f t="shared" si="14"/>
        <v>74.177383324276988</v>
      </c>
    </row>
    <row r="158" spans="2:13">
      <c r="B158" s="363">
        <f>'Step #5'!C159</f>
        <v>154</v>
      </c>
      <c r="C158" s="389">
        <v>41214</v>
      </c>
      <c r="D158" s="886">
        <v>6.2393000000000001</v>
      </c>
      <c r="E158" s="775">
        <f t="shared" si="10"/>
        <v>75.355684919925608</v>
      </c>
      <c r="F158" s="888">
        <f>'FX data'!H169</f>
        <v>1.2937000000000001</v>
      </c>
      <c r="G158" s="889">
        <f t="shared" si="11"/>
        <v>127.39537173806006</v>
      </c>
      <c r="H158" s="890">
        <f>'FX data'!I169</f>
        <v>7.75</v>
      </c>
      <c r="I158" s="891">
        <f t="shared" si="12"/>
        <v>99.659229730598597</v>
      </c>
      <c r="J158" s="893">
        <f>'FX data'!L169</f>
        <v>80.14</v>
      </c>
      <c r="K158" s="893">
        <f t="shared" si="13"/>
        <v>78.800393313667655</v>
      </c>
      <c r="L158" s="456">
        <f>'FX data'!P169</f>
        <v>1.2201</v>
      </c>
      <c r="M158" s="784">
        <f t="shared" si="14"/>
        <v>73.664191269697511</v>
      </c>
    </row>
    <row r="159" spans="2:13">
      <c r="B159" s="363">
        <f>'Step #5'!C160</f>
        <v>155</v>
      </c>
      <c r="C159" s="389">
        <v>41244</v>
      </c>
      <c r="D159" s="886">
        <v>6.2276999999999996</v>
      </c>
      <c r="E159" s="775">
        <f t="shared" si="10"/>
        <v>75.215584917510085</v>
      </c>
      <c r="F159" s="888">
        <f>'FX data'!H170</f>
        <v>1.3066</v>
      </c>
      <c r="G159" s="889">
        <f t="shared" si="11"/>
        <v>128.66568193008371</v>
      </c>
      <c r="H159" s="890">
        <f>'FX data'!I170</f>
        <v>7.75</v>
      </c>
      <c r="I159" s="891">
        <f t="shared" si="12"/>
        <v>99.659229730598597</v>
      </c>
      <c r="J159" s="893">
        <f>'FX data'!L170</f>
        <v>82.24</v>
      </c>
      <c r="K159" s="893">
        <f t="shared" si="13"/>
        <v>80.865290068829893</v>
      </c>
      <c r="L159" s="456">
        <f>'FX data'!P170</f>
        <v>1.2184999999999999</v>
      </c>
      <c r="M159" s="784">
        <f t="shared" si="14"/>
        <v>73.567590412364908</v>
      </c>
    </row>
    <row r="160" spans="2:13">
      <c r="B160" s="363">
        <f>'Step #5'!C161</f>
        <v>156</v>
      </c>
      <c r="C160" s="389">
        <v>41275</v>
      </c>
      <c r="D160" s="886">
        <v>6.2301000000000002</v>
      </c>
      <c r="E160" s="775">
        <f t="shared" si="10"/>
        <v>75.2445711249064</v>
      </c>
      <c r="F160" s="888">
        <f>'FX data'!H171</f>
        <v>1.3194999999999999</v>
      </c>
      <c r="G160" s="889">
        <f t="shared" si="11"/>
        <v>129.93599212210731</v>
      </c>
      <c r="H160" s="890">
        <f>'FX data'!I171</f>
        <v>7.7507000000000001</v>
      </c>
      <c r="I160" s="891">
        <f t="shared" si="12"/>
        <v>99.668231209412966</v>
      </c>
      <c r="J160" s="893">
        <f>'FX data'!L171</f>
        <v>87.1</v>
      </c>
      <c r="K160" s="893">
        <f t="shared" si="13"/>
        <v>85.644051130776788</v>
      </c>
      <c r="L160" s="456">
        <f>'FX data'!P171</f>
        <v>1.2202999999999999</v>
      </c>
      <c r="M160" s="784">
        <f t="shared" si="14"/>
        <v>73.676266376864092</v>
      </c>
    </row>
    <row r="161" spans="2:13">
      <c r="B161" s="363">
        <f>'Step #5'!C162</f>
        <v>157</v>
      </c>
      <c r="C161" s="389">
        <v>41306</v>
      </c>
      <c r="D161" s="886">
        <v>6.2264999999999997</v>
      </c>
      <c r="E161" s="775">
        <f t="shared" si="10"/>
        <v>75.201091813811928</v>
      </c>
      <c r="F161" s="888">
        <f>'FX data'!H172</f>
        <v>1.3692</v>
      </c>
      <c r="G161" s="889">
        <f t="shared" si="11"/>
        <v>134.8301329394387</v>
      </c>
      <c r="H161" s="890">
        <f>'FX data'!I172</f>
        <v>7.7561999999999998</v>
      </c>
      <c r="I161" s="891">
        <f t="shared" si="12"/>
        <v>99.738957114383069</v>
      </c>
      <c r="J161" s="893">
        <f>'FX data'!L172</f>
        <v>92.54</v>
      </c>
      <c r="K161" s="893">
        <f t="shared" si="13"/>
        <v>90.993117010816121</v>
      </c>
      <c r="L161" s="456">
        <f>'FX data'!P172</f>
        <v>1.2393000000000001</v>
      </c>
      <c r="M161" s="784">
        <f t="shared" si="14"/>
        <v>74.823401557688825</v>
      </c>
    </row>
    <row r="162" spans="2:13">
      <c r="B162" s="363">
        <f>'Step #5'!C163</f>
        <v>158</v>
      </c>
      <c r="C162" s="389">
        <v>41334</v>
      </c>
      <c r="D162" s="886">
        <v>6.2225999999999999</v>
      </c>
      <c r="E162" s="775">
        <f t="shared" si="10"/>
        <v>75.153989226792916</v>
      </c>
      <c r="F162" s="888">
        <f>'FX data'!H173</f>
        <v>1.2988</v>
      </c>
      <c r="G162" s="889">
        <f t="shared" si="11"/>
        <v>127.89758739537172</v>
      </c>
      <c r="H162" s="890">
        <f>'FX data'!I173</f>
        <v>7.7550999999999997</v>
      </c>
      <c r="I162" s="891">
        <f t="shared" si="12"/>
        <v>99.724811933389049</v>
      </c>
      <c r="J162" s="893">
        <f>'FX data'!L173</f>
        <v>93.38</v>
      </c>
      <c r="K162" s="893">
        <f t="shared" si="13"/>
        <v>91.819075712881016</v>
      </c>
      <c r="L162" s="456">
        <f>'FX data'!P173</f>
        <v>1.2396</v>
      </c>
      <c r="M162" s="784">
        <f t="shared" si="14"/>
        <v>74.841514218438689</v>
      </c>
    </row>
    <row r="163" spans="2:13">
      <c r="B163" s="363">
        <f>'Step #5'!C164</f>
        <v>159</v>
      </c>
      <c r="C163" s="389">
        <v>41365</v>
      </c>
      <c r="D163" s="886">
        <v>6.2077999999999998</v>
      </c>
      <c r="E163" s="775">
        <f t="shared" si="10"/>
        <v>74.975240947848974</v>
      </c>
      <c r="F163" s="888">
        <f>'FX data'!H174</f>
        <v>1.2857000000000001</v>
      </c>
      <c r="G163" s="889">
        <f t="shared" si="11"/>
        <v>126.60758247168881</v>
      </c>
      <c r="H163" s="890">
        <f>'FX data'!I174</f>
        <v>7.7634999999999996</v>
      </c>
      <c r="I163" s="891">
        <f t="shared" si="12"/>
        <v>99.832829679161563</v>
      </c>
      <c r="J163" s="893">
        <f>'FX data'!L174</f>
        <v>93.3</v>
      </c>
      <c r="K163" s="893">
        <f t="shared" si="13"/>
        <v>91.740412979351021</v>
      </c>
      <c r="L163" s="456">
        <f>'FX data'!P174</f>
        <v>1.2401</v>
      </c>
      <c r="M163" s="784">
        <f t="shared" si="14"/>
        <v>74.87170198635512</v>
      </c>
    </row>
    <row r="164" spans="2:13">
      <c r="B164" s="363">
        <f>'Step #5'!C165</f>
        <v>160</v>
      </c>
      <c r="C164" s="389">
        <v>41395</v>
      </c>
      <c r="D164" s="886">
        <v>6.1646999999999998</v>
      </c>
      <c r="E164" s="775">
        <f t="shared" si="10"/>
        <v>74.454696973356846</v>
      </c>
      <c r="F164" s="888">
        <f>'FX data'!H175</f>
        <v>1.3191999999999999</v>
      </c>
      <c r="G164" s="889">
        <f t="shared" si="11"/>
        <v>129.90645002461841</v>
      </c>
      <c r="H164" s="890">
        <f>'FX data'!I175</f>
        <v>7.7603</v>
      </c>
      <c r="I164" s="891">
        <f t="shared" si="12"/>
        <v>99.791680061724421</v>
      </c>
      <c r="J164" s="893">
        <f>'FX data'!L175</f>
        <v>97.28</v>
      </c>
      <c r="K164" s="893">
        <f t="shared" si="13"/>
        <v>95.653883972468051</v>
      </c>
      <c r="L164" s="456">
        <f>'FX data'!P175</f>
        <v>1.2331000000000001</v>
      </c>
      <c r="M164" s="784">
        <f t="shared" si="14"/>
        <v>74.449073235524963</v>
      </c>
    </row>
    <row r="165" spans="2:13">
      <c r="B165" s="363">
        <f>'Step #5'!C166</f>
        <v>161</v>
      </c>
      <c r="C165" s="389">
        <v>41426</v>
      </c>
      <c r="D165" s="886">
        <v>6.1311999999999998</v>
      </c>
      <c r="E165" s="775">
        <f t="shared" si="10"/>
        <v>74.050097828449964</v>
      </c>
      <c r="F165" s="888">
        <f>'FX data'!H176</f>
        <v>1.3098000000000001</v>
      </c>
      <c r="G165" s="889">
        <f t="shared" si="11"/>
        <v>128.98079763663219</v>
      </c>
      <c r="H165" s="890">
        <f>'FX data'!I176</f>
        <v>7.7625999999999999</v>
      </c>
      <c r="I165" s="891">
        <f t="shared" si="12"/>
        <v>99.821256349257368</v>
      </c>
      <c r="J165" s="893">
        <f>'FX data'!L176</f>
        <v>99.18</v>
      </c>
      <c r="K165" s="893">
        <f t="shared" si="13"/>
        <v>97.522123893805315</v>
      </c>
      <c r="L165" s="456">
        <f>'FX data'!P176</f>
        <v>1.2501</v>
      </c>
      <c r="M165" s="784">
        <f t="shared" si="14"/>
        <v>75.475457344683932</v>
      </c>
    </row>
    <row r="166" spans="2:13">
      <c r="B166" s="363">
        <f>'Step #5'!C167</f>
        <v>162</v>
      </c>
      <c r="C166" s="389">
        <v>41456</v>
      </c>
      <c r="D166" s="886">
        <v>6.1325000000000003</v>
      </c>
      <c r="E166" s="775">
        <f t="shared" si="10"/>
        <v>74.065798690789649</v>
      </c>
      <c r="F166" s="888">
        <f>'FX data'!H177</f>
        <v>1.306</v>
      </c>
      <c r="G166" s="889">
        <f t="shared" si="11"/>
        <v>128.60659773510585</v>
      </c>
      <c r="H166" s="890">
        <f>'FX data'!I177</f>
        <v>7.7553999999999998</v>
      </c>
      <c r="I166" s="891">
        <f t="shared" si="12"/>
        <v>99.72866971002378</v>
      </c>
      <c r="J166" s="893">
        <f>'FX data'!L177</f>
        <v>99.62</v>
      </c>
      <c r="K166" s="893">
        <f t="shared" si="13"/>
        <v>97.954768928220261</v>
      </c>
      <c r="L166" s="456">
        <f>'FX data'!P177</f>
        <v>1.2634000000000001</v>
      </c>
      <c r="M166" s="784">
        <f t="shared" si="14"/>
        <v>76.278451971261234</v>
      </c>
    </row>
    <row r="167" spans="2:13">
      <c r="B167" s="363">
        <f>'Step #5'!C168</f>
        <v>163</v>
      </c>
      <c r="C167" s="389">
        <v>41487</v>
      </c>
      <c r="D167" s="886">
        <v>6.1302000000000003</v>
      </c>
      <c r="E167" s="775">
        <f t="shared" si="10"/>
        <v>74.038020242034847</v>
      </c>
      <c r="F167" s="888">
        <f>'FX data'!H178</f>
        <v>1.3217000000000001</v>
      </c>
      <c r="G167" s="889">
        <f t="shared" si="11"/>
        <v>130.15263417035942</v>
      </c>
      <c r="H167" s="890">
        <f>'FX data'!I178</f>
        <v>7.7558999999999996</v>
      </c>
      <c r="I167" s="891">
        <f t="shared" si="12"/>
        <v>99.735099337748338</v>
      </c>
      <c r="J167" s="893">
        <f>'FX data'!L178</f>
        <v>99.3</v>
      </c>
      <c r="K167" s="893">
        <f t="shared" si="13"/>
        <v>97.640117994100279</v>
      </c>
      <c r="L167" s="456">
        <f>'FX data'!P178</f>
        <v>1.2754000000000001</v>
      </c>
      <c r="M167" s="784">
        <f t="shared" si="14"/>
        <v>77.00295840125581</v>
      </c>
    </row>
    <row r="168" spans="2:13">
      <c r="B168" s="363">
        <f>'Step #5'!C169</f>
        <v>164</v>
      </c>
      <c r="C168" s="389">
        <v>41518</v>
      </c>
      <c r="D168" s="886">
        <v>6.1204000000000001</v>
      </c>
      <c r="E168" s="775">
        <f t="shared" si="10"/>
        <v>73.919659895166561</v>
      </c>
      <c r="F168" s="888">
        <f>'FX data'!H179</f>
        <v>1.3164</v>
      </c>
      <c r="G168" s="889">
        <f t="shared" si="11"/>
        <v>129.63072378138847</v>
      </c>
      <c r="H168" s="890">
        <f>'FX data'!I179</f>
        <v>7.7546999999999997</v>
      </c>
      <c r="I168" s="891">
        <f t="shared" si="12"/>
        <v>99.719668231209397</v>
      </c>
      <c r="J168" s="893">
        <f>'FX data'!L179</f>
        <v>99.43</v>
      </c>
      <c r="K168" s="893">
        <f t="shared" si="13"/>
        <v>97.767944936086536</v>
      </c>
      <c r="L168" s="456">
        <f>'FX data'!P179</f>
        <v>1.2777000000000001</v>
      </c>
      <c r="M168" s="784">
        <f t="shared" si="14"/>
        <v>77.14182213367144</v>
      </c>
    </row>
    <row r="169" spans="2:13">
      <c r="B169" s="363">
        <f>'Step #5'!C170</f>
        <v>165</v>
      </c>
      <c r="C169" s="389">
        <v>41548</v>
      </c>
      <c r="D169" s="886">
        <v>6.12</v>
      </c>
      <c r="E169" s="775">
        <f t="shared" si="10"/>
        <v>73.914828860600494</v>
      </c>
      <c r="F169" s="888">
        <f>'FX data'!H180</f>
        <v>1.3533999999999999</v>
      </c>
      <c r="G169" s="889">
        <f t="shared" si="11"/>
        <v>133.27424913835549</v>
      </c>
      <c r="H169" s="890">
        <f>'FX data'!I180</f>
        <v>7.7534999999999998</v>
      </c>
      <c r="I169" s="891">
        <f t="shared" si="12"/>
        <v>99.70423712467047</v>
      </c>
      <c r="J169" s="893">
        <f>'FX data'!L180</f>
        <v>98.05</v>
      </c>
      <c r="K169" s="893">
        <f t="shared" si="13"/>
        <v>96.4110127826942</v>
      </c>
      <c r="L169" s="456">
        <f>'FX data'!P180</f>
        <v>1.252</v>
      </c>
      <c r="M169" s="784">
        <f t="shared" si="14"/>
        <v>75.590170862766399</v>
      </c>
    </row>
    <row r="170" spans="2:13">
      <c r="B170" s="363">
        <f>'Step #5'!C171</f>
        <v>166</v>
      </c>
      <c r="C170" s="389">
        <v>41579</v>
      </c>
      <c r="D170" s="886">
        <v>6.0993000000000004</v>
      </c>
      <c r="E170" s="775">
        <f t="shared" si="10"/>
        <v>73.664822821807292</v>
      </c>
      <c r="F170" s="888">
        <f>'FX data'!H181</f>
        <v>1.3488</v>
      </c>
      <c r="G170" s="889">
        <f t="shared" si="11"/>
        <v>132.82127031019201</v>
      </c>
      <c r="H170" s="890">
        <f>'FX data'!I181</f>
        <v>7.7523999999999997</v>
      </c>
      <c r="I170" s="891">
        <f t="shared" si="12"/>
        <v>99.69009194367645</v>
      </c>
      <c r="J170" s="893">
        <f>'FX data'!L181</f>
        <v>98.78</v>
      </c>
      <c r="K170" s="893">
        <f t="shared" si="13"/>
        <v>97.128810226155366</v>
      </c>
      <c r="L170" s="456">
        <f>'FX data'!P181</f>
        <v>1.2434000000000001</v>
      </c>
      <c r="M170" s="784">
        <f t="shared" si="14"/>
        <v>75.070941254603625</v>
      </c>
    </row>
    <row r="171" spans="2:13">
      <c r="B171" s="363">
        <f>'Step #5'!C172</f>
        <v>167</v>
      </c>
      <c r="C171" s="389">
        <v>41609</v>
      </c>
      <c r="D171" s="886">
        <v>6.0926999999999998</v>
      </c>
      <c r="E171" s="775">
        <f t="shared" si="10"/>
        <v>73.585110751467425</v>
      </c>
      <c r="F171" s="888">
        <f>'FX data'!H182</f>
        <v>1.3552</v>
      </c>
      <c r="G171" s="889">
        <f t="shared" si="11"/>
        <v>133.451501723289</v>
      </c>
      <c r="H171" s="890">
        <f>'FX data'!I182</f>
        <v>7.7516999999999996</v>
      </c>
      <c r="I171" s="891">
        <f t="shared" si="12"/>
        <v>99.681090464862081</v>
      </c>
      <c r="J171" s="893">
        <f>'FX data'!L182</f>
        <v>103.04</v>
      </c>
      <c r="K171" s="893">
        <f t="shared" si="13"/>
        <v>101.31760078662735</v>
      </c>
      <c r="L171" s="456">
        <f>'FX data'!P182</f>
        <v>1.256</v>
      </c>
      <c r="M171" s="784">
        <f t="shared" si="14"/>
        <v>75.831673006097915</v>
      </c>
    </row>
    <row r="172" spans="2:13">
      <c r="B172" s="363">
        <f>'Step #5'!C173</f>
        <v>168</v>
      </c>
      <c r="C172" s="389">
        <v>41640</v>
      </c>
      <c r="D172" s="886">
        <v>6.0503999999999998</v>
      </c>
      <c r="E172" s="775">
        <f t="shared" si="10"/>
        <v>73.074228846107388</v>
      </c>
      <c r="F172" s="888">
        <f>'FX data'!H183</f>
        <v>1.367</v>
      </c>
      <c r="G172" s="889">
        <f t="shared" si="11"/>
        <v>134.61349089118659</v>
      </c>
      <c r="H172" s="890">
        <f>'FX data'!I183</f>
        <v>7.7534000000000001</v>
      </c>
      <c r="I172" s="891">
        <f t="shared" si="12"/>
        <v>99.702951199125565</v>
      </c>
      <c r="J172" s="893">
        <f>'FX data'!L183</f>
        <v>104.84</v>
      </c>
      <c r="K172" s="893">
        <f t="shared" si="13"/>
        <v>103.08751229105211</v>
      </c>
      <c r="L172" s="456">
        <f>'FX data'!P183</f>
        <v>1.2665999999999999</v>
      </c>
      <c r="M172" s="784">
        <f t="shared" si="14"/>
        <v>76.471653685926455</v>
      </c>
    </row>
    <row r="173" spans="2:13">
      <c r="B173" s="363">
        <f>'Step #5'!C174</f>
        <v>169</v>
      </c>
      <c r="C173" s="389">
        <v>41671</v>
      </c>
      <c r="D173" s="886">
        <v>6.06</v>
      </c>
      <c r="E173" s="775">
        <f t="shared" si="10"/>
        <v>73.190173675692648</v>
      </c>
      <c r="F173" s="888">
        <f>'FX data'!H184</f>
        <v>1.3523000000000001</v>
      </c>
      <c r="G173" s="889">
        <f t="shared" si="11"/>
        <v>133.16592811422944</v>
      </c>
      <c r="H173" s="890">
        <f>'FX data'!I184</f>
        <v>7.7645</v>
      </c>
      <c r="I173" s="891">
        <f t="shared" si="12"/>
        <v>99.845688934610678</v>
      </c>
      <c r="J173" s="893">
        <f>'FX data'!L184</f>
        <v>101.11</v>
      </c>
      <c r="K173" s="893">
        <f t="shared" si="13"/>
        <v>99.419862340216312</v>
      </c>
      <c r="L173" s="456">
        <f>'FX data'!P184</f>
        <v>1.2755000000000001</v>
      </c>
      <c r="M173" s="784">
        <f t="shared" si="14"/>
        <v>77.008995954839094</v>
      </c>
    </row>
    <row r="174" spans="2:13">
      <c r="B174" s="363">
        <f>'Step #5'!C175</f>
        <v>170</v>
      </c>
      <c r="C174" s="389">
        <v>41699</v>
      </c>
      <c r="D174" s="886">
        <v>6.1459999999999999</v>
      </c>
      <c r="E174" s="775">
        <f t="shared" si="10"/>
        <v>74.228846107393892</v>
      </c>
      <c r="F174" s="888">
        <f>'FX data'!H185</f>
        <v>1.3763000000000001</v>
      </c>
      <c r="G174" s="889">
        <f t="shared" si="11"/>
        <v>135.52929591334316</v>
      </c>
      <c r="H174" s="890">
        <f>'FX data'!I185</f>
        <v>7.76</v>
      </c>
      <c r="I174" s="891">
        <f t="shared" si="12"/>
        <v>99.787822285089689</v>
      </c>
      <c r="J174" s="893">
        <f>'FX data'!L185</f>
        <v>101.36</v>
      </c>
      <c r="K174" s="893">
        <f t="shared" si="13"/>
        <v>99.665683382497534</v>
      </c>
      <c r="L174" s="456">
        <f>'FX data'!P185</f>
        <v>1.2708999999999999</v>
      </c>
      <c r="M174" s="784">
        <f t="shared" si="14"/>
        <v>76.731268490007835</v>
      </c>
    </row>
    <row r="175" spans="2:13">
      <c r="B175" s="363">
        <f>'Step #5'!C176</f>
        <v>171</v>
      </c>
      <c r="C175" s="389">
        <v>41730</v>
      </c>
      <c r="D175" s="886">
        <v>6.2064000000000004</v>
      </c>
      <c r="E175" s="775">
        <f t="shared" si="10"/>
        <v>74.958332326867804</v>
      </c>
      <c r="F175" s="888">
        <f>'FX data'!H186</f>
        <v>1.3804000000000001</v>
      </c>
      <c r="G175" s="889">
        <f t="shared" si="11"/>
        <v>135.93303791235846</v>
      </c>
      <c r="H175" s="890">
        <f>'FX data'!I186</f>
        <v>7.7568000000000001</v>
      </c>
      <c r="I175" s="891">
        <f t="shared" si="12"/>
        <v>99.746672667652533</v>
      </c>
      <c r="J175" s="893">
        <f>'FX data'!L186</f>
        <v>103.52</v>
      </c>
      <c r="K175" s="893">
        <f t="shared" si="13"/>
        <v>101.78957718780728</v>
      </c>
      <c r="L175" s="456">
        <f>'FX data'!P186</f>
        <v>1.2588999999999999</v>
      </c>
      <c r="M175" s="784">
        <f t="shared" si="14"/>
        <v>76.006762060013273</v>
      </c>
    </row>
    <row r="176" spans="2:13">
      <c r="B176" s="363">
        <f>'Step #5'!C177</f>
        <v>172</v>
      </c>
      <c r="C176" s="389">
        <v>41760</v>
      </c>
      <c r="D176" s="886">
        <v>6.2591000000000001</v>
      </c>
      <c r="E176" s="775">
        <f t="shared" si="10"/>
        <v>75.594821130945206</v>
      </c>
      <c r="F176" s="888">
        <f>'FX data'!H187</f>
        <v>1.3867</v>
      </c>
      <c r="G176" s="889">
        <f t="shared" si="11"/>
        <v>136.55342195962578</v>
      </c>
      <c r="H176" s="890">
        <f>'FX data'!I187</f>
        <v>7.7527999999999997</v>
      </c>
      <c r="I176" s="891">
        <f t="shared" si="12"/>
        <v>99.695235645856101</v>
      </c>
      <c r="J176" s="893">
        <f>'FX data'!L187</f>
        <v>102.3</v>
      </c>
      <c r="K176" s="893">
        <f t="shared" si="13"/>
        <v>100.58997050147491</v>
      </c>
      <c r="L176" s="456">
        <f>'FX data'!P187</f>
        <v>1.2524999999999999</v>
      </c>
      <c r="M176" s="784">
        <f t="shared" si="14"/>
        <v>75.620358630682844</v>
      </c>
    </row>
    <row r="177" spans="2:13">
      <c r="B177" s="363">
        <f>'Step #5'!C178</f>
        <v>173</v>
      </c>
      <c r="C177" s="389">
        <v>41791</v>
      </c>
      <c r="D177" s="886">
        <v>6.2470999999999997</v>
      </c>
      <c r="E177" s="775">
        <f t="shared" si="10"/>
        <v>75.449890093963617</v>
      </c>
      <c r="F177" s="888">
        <f>'FX data'!H188</f>
        <v>1.3606</v>
      </c>
      <c r="G177" s="889">
        <f t="shared" si="11"/>
        <v>133.98325947808959</v>
      </c>
      <c r="H177" s="890">
        <f>'FX data'!I188</f>
        <v>7.7537000000000003</v>
      </c>
      <c r="I177" s="891">
        <f t="shared" si="12"/>
        <v>99.706808975760296</v>
      </c>
      <c r="J177" s="893">
        <f>'FX data'!L188</f>
        <v>102.3</v>
      </c>
      <c r="K177" s="893">
        <f t="shared" si="13"/>
        <v>100.58997050147491</v>
      </c>
      <c r="L177" s="456">
        <f>'FX data'!P188</f>
        <v>1.2564</v>
      </c>
      <c r="M177" s="784">
        <f t="shared" si="14"/>
        <v>75.855823220431077</v>
      </c>
    </row>
    <row r="178" spans="2:13">
      <c r="B178" s="363">
        <f>'Step #5'!C179</f>
        <v>174</v>
      </c>
      <c r="C178" s="389">
        <v>41821</v>
      </c>
      <c r="D178" s="886">
        <v>6.1994999999999996</v>
      </c>
      <c r="E178" s="775">
        <f t="shared" si="10"/>
        <v>74.874996980603399</v>
      </c>
      <c r="F178" s="888">
        <f>'FX data'!H189</f>
        <v>1.3681000000000001</v>
      </c>
      <c r="G178" s="889">
        <f t="shared" si="11"/>
        <v>134.72181191531266</v>
      </c>
      <c r="H178" s="890">
        <f>'FX data'!I189</f>
        <v>7.75</v>
      </c>
      <c r="I178" s="891">
        <f t="shared" si="12"/>
        <v>99.659229730598597</v>
      </c>
      <c r="J178" s="893">
        <f>'FX data'!L189</f>
        <v>101.51</v>
      </c>
      <c r="K178" s="893">
        <f t="shared" si="13"/>
        <v>99.813176007866275</v>
      </c>
      <c r="L178" s="456">
        <f>'FX data'!P189</f>
        <v>1.2454000000000001</v>
      </c>
      <c r="M178" s="784">
        <f t="shared" si="14"/>
        <v>75.191692326269404</v>
      </c>
    </row>
    <row r="179" spans="2:13">
      <c r="B179" s="363">
        <f>'Step #5'!C180</f>
        <v>175</v>
      </c>
      <c r="C179" s="389">
        <v>41852</v>
      </c>
      <c r="D179" s="886">
        <v>6.1792999999999996</v>
      </c>
      <c r="E179" s="775">
        <f t="shared" si="10"/>
        <v>74.631029735017748</v>
      </c>
      <c r="F179" s="888">
        <f>'FX data'!H190</f>
        <v>1.3435999999999999</v>
      </c>
      <c r="G179" s="889">
        <f t="shared" si="11"/>
        <v>132.3092072870507</v>
      </c>
      <c r="H179" s="890">
        <f>'FX data'!I190</f>
        <v>7.7496</v>
      </c>
      <c r="I179" s="891">
        <f t="shared" si="12"/>
        <v>99.654086028418959</v>
      </c>
      <c r="J179" s="893">
        <f>'FX data'!L190</f>
        <v>102.45</v>
      </c>
      <c r="K179" s="893">
        <f t="shared" si="13"/>
        <v>100.73746312684366</v>
      </c>
      <c r="L179" s="456">
        <f>'FX data'!P190</f>
        <v>1.2468999999999999</v>
      </c>
      <c r="M179" s="784">
        <f t="shared" si="14"/>
        <v>75.282255630018696</v>
      </c>
    </row>
    <row r="180" spans="2:13">
      <c r="B180" s="363">
        <f>'Step #5'!C181</f>
        <v>176</v>
      </c>
      <c r="C180" s="389">
        <v>41883</v>
      </c>
      <c r="D180" s="886">
        <v>6.1479999999999997</v>
      </c>
      <c r="E180" s="775">
        <f t="shared" si="10"/>
        <v>74.253001280224169</v>
      </c>
      <c r="F180" s="888">
        <f>'FX data'!H191</f>
        <v>1.3124</v>
      </c>
      <c r="G180" s="889">
        <f t="shared" si="11"/>
        <v>129.23682914820284</v>
      </c>
      <c r="H180" s="890">
        <f>'FX data'!I191</f>
        <v>7.7502000000000004</v>
      </c>
      <c r="I180" s="891">
        <f t="shared" si="12"/>
        <v>99.661801581688422</v>
      </c>
      <c r="J180" s="893">
        <f>'FX data'!L191</f>
        <v>105.1</v>
      </c>
      <c r="K180" s="893">
        <f t="shared" si="13"/>
        <v>103.34316617502456</v>
      </c>
      <c r="L180" s="456">
        <f>'FX data'!P191</f>
        <v>1.2538</v>
      </c>
      <c r="M180" s="784">
        <f t="shared" si="14"/>
        <v>75.698846827265584</v>
      </c>
    </row>
    <row r="181" spans="2:13">
      <c r="B181" s="363">
        <f>'Step #5'!C182</f>
        <v>177</v>
      </c>
      <c r="C181" s="389">
        <v>41913</v>
      </c>
      <c r="D181" s="886">
        <v>6.1379999999999999</v>
      </c>
      <c r="E181" s="775">
        <f t="shared" si="10"/>
        <v>74.132225416072856</v>
      </c>
      <c r="F181" s="888">
        <f>'FX data'!H192</f>
        <v>1.2618</v>
      </c>
      <c r="G181" s="889">
        <f t="shared" si="11"/>
        <v>124.25406203840473</v>
      </c>
      <c r="H181" s="890">
        <f>'FX data'!I192</f>
        <v>7.7645</v>
      </c>
      <c r="I181" s="891">
        <f t="shared" si="12"/>
        <v>99.845688934610678</v>
      </c>
      <c r="J181" s="893">
        <f>'FX data'!L192</f>
        <v>109.3</v>
      </c>
      <c r="K181" s="893">
        <f t="shared" si="13"/>
        <v>107.47295968534907</v>
      </c>
      <c r="L181" s="456">
        <f>'FX data'!P192</f>
        <v>1.2727999999999999</v>
      </c>
      <c r="M181" s="784">
        <f t="shared" si="14"/>
        <v>76.845982008090303</v>
      </c>
    </row>
    <row r="182" spans="2:13">
      <c r="B182" s="363">
        <f>'Step #5'!C183</f>
        <v>178</v>
      </c>
      <c r="C182" s="389">
        <v>41944</v>
      </c>
      <c r="D182" s="886">
        <v>6.1177999999999999</v>
      </c>
      <c r="E182" s="775">
        <f t="shared" si="10"/>
        <v>73.888258170487205</v>
      </c>
      <c r="F182" s="888">
        <f>'FX data'!H193</f>
        <v>1.2486999999999999</v>
      </c>
      <c r="G182" s="889">
        <f t="shared" si="11"/>
        <v>122.9640571147218</v>
      </c>
      <c r="H182" s="890">
        <f>'FX data'!I193</f>
        <v>7.7545000000000002</v>
      </c>
      <c r="I182" s="891">
        <f t="shared" si="12"/>
        <v>99.717096380119585</v>
      </c>
      <c r="J182" s="893">
        <f>'FX data'!L193</f>
        <v>113.92</v>
      </c>
      <c r="K182" s="893">
        <f t="shared" si="13"/>
        <v>112.015732546706</v>
      </c>
      <c r="L182" s="456">
        <f>'FX data'!P193</f>
        <v>1.2908999999999999</v>
      </c>
      <c r="M182" s="784">
        <f t="shared" si="14"/>
        <v>77.938779206665458</v>
      </c>
    </row>
    <row r="183" spans="2:13">
      <c r="B183" s="363">
        <f>'Step #5'!C184</f>
        <v>179</v>
      </c>
      <c r="C183" s="389">
        <v>41974</v>
      </c>
      <c r="D183" s="886">
        <v>6.1515000000000004</v>
      </c>
      <c r="E183" s="775">
        <f t="shared" si="10"/>
        <v>74.295272832677128</v>
      </c>
      <c r="F183" s="888">
        <f>'FX data'!H194</f>
        <v>1.2490000000000001</v>
      </c>
      <c r="G183" s="889">
        <f t="shared" si="11"/>
        <v>122.99359921221074</v>
      </c>
      <c r="H183" s="890">
        <f>'FX data'!I194</f>
        <v>7.7539999999999996</v>
      </c>
      <c r="I183" s="891">
        <f t="shared" si="12"/>
        <v>99.710666752395028</v>
      </c>
      <c r="J183" s="893">
        <f>'FX data'!L194</f>
        <v>118.14</v>
      </c>
      <c r="K183" s="893">
        <f t="shared" si="13"/>
        <v>116.16519174041298</v>
      </c>
      <c r="L183" s="456">
        <f>'FX data'!P194</f>
        <v>1.3049999999999999</v>
      </c>
      <c r="M183" s="784">
        <f t="shared" si="14"/>
        <v>78.790074261909069</v>
      </c>
    </row>
    <row r="184" spans="2:13">
      <c r="B184" s="363">
        <f>'Step #5'!C185</f>
        <v>180</v>
      </c>
      <c r="C184" s="389">
        <v>42005</v>
      </c>
      <c r="D184" s="886">
        <v>6.2046000000000001</v>
      </c>
      <c r="E184" s="775">
        <f t="shared" si="10"/>
        <v>74.936592671320568</v>
      </c>
      <c r="F184" s="888">
        <f>'FX data'!H195</f>
        <v>1.2015</v>
      </c>
      <c r="G184" s="889">
        <f t="shared" si="11"/>
        <v>118.31610044313146</v>
      </c>
      <c r="H184" s="890">
        <f>'FX data'!I195</f>
        <v>7.7563000000000004</v>
      </c>
      <c r="I184" s="891">
        <f t="shared" si="12"/>
        <v>99.740243039927989</v>
      </c>
      <c r="J184" s="893">
        <f>'FX data'!L195</f>
        <v>120.2</v>
      </c>
      <c r="K184" s="893">
        <f t="shared" si="13"/>
        <v>118.19075712881022</v>
      </c>
      <c r="L184" s="456">
        <f>'FX data'!P195</f>
        <v>1.3303</v>
      </c>
      <c r="M184" s="784">
        <f t="shared" si="14"/>
        <v>80.317575318480948</v>
      </c>
    </row>
    <row r="185" spans="2:13">
      <c r="B185" s="363">
        <f>'Step #5'!C186</f>
        <v>181</v>
      </c>
      <c r="C185" s="389">
        <v>42036</v>
      </c>
      <c r="D185" s="886">
        <v>6.2594000000000003</v>
      </c>
      <c r="E185" s="775">
        <f t="shared" si="10"/>
        <v>75.598444406869731</v>
      </c>
      <c r="F185" s="888">
        <f>'FX data'!H196</f>
        <v>1.1336999999999999</v>
      </c>
      <c r="G185" s="889">
        <f t="shared" si="11"/>
        <v>111.63958641063513</v>
      </c>
      <c r="H185" s="890">
        <f>'FX data'!I196</f>
        <v>7.7530000000000001</v>
      </c>
      <c r="I185" s="891">
        <f t="shared" si="12"/>
        <v>99.697807496945927</v>
      </c>
      <c r="J185" s="893">
        <f>'FX data'!L196</f>
        <v>117.33</v>
      </c>
      <c r="K185" s="893">
        <f t="shared" si="13"/>
        <v>115.36873156342182</v>
      </c>
      <c r="L185" s="456">
        <f>'FX data'!P196</f>
        <v>1.3512999999999999</v>
      </c>
      <c r="M185" s="784">
        <f t="shared" si="14"/>
        <v>81.585461570971432</v>
      </c>
    </row>
    <row r="186" spans="2:13">
      <c r="B186" s="363">
        <f>'Step #5'!C187</f>
        <v>182</v>
      </c>
      <c r="C186" s="389">
        <v>42064</v>
      </c>
      <c r="D186" s="886">
        <v>6.2720000000000002</v>
      </c>
      <c r="E186" s="775">
        <f t="shared" si="10"/>
        <v>75.750621995700385</v>
      </c>
      <c r="F186" s="888">
        <f>'FX data'!H197</f>
        <v>1.119</v>
      </c>
      <c r="G186" s="889">
        <f t="shared" si="11"/>
        <v>110.19202363367799</v>
      </c>
      <c r="H186" s="890">
        <f>'FX data'!I197</f>
        <v>7.7545000000000002</v>
      </c>
      <c r="I186" s="891">
        <f t="shared" si="12"/>
        <v>99.717096380119585</v>
      </c>
      <c r="J186" s="893">
        <f>'FX data'!L197</f>
        <v>120.06</v>
      </c>
      <c r="K186" s="893">
        <f t="shared" si="13"/>
        <v>118.05309734513274</v>
      </c>
      <c r="L186" s="456">
        <f>'FX data'!P197</f>
        <v>1.365</v>
      </c>
      <c r="M186" s="784">
        <f t="shared" si="14"/>
        <v>82.412606411881896</v>
      </c>
    </row>
    <row r="187" spans="2:13">
      <c r="B187" s="363">
        <f>'Step #5'!C188</f>
        <v>183</v>
      </c>
      <c r="C187" s="389">
        <v>42095</v>
      </c>
      <c r="D187" s="886">
        <v>6.1976000000000004</v>
      </c>
      <c r="E187" s="775">
        <f t="shared" si="10"/>
        <v>74.852049566414664</v>
      </c>
      <c r="F187" s="888">
        <f>'FX data'!H198</f>
        <v>1.0768</v>
      </c>
      <c r="G187" s="889">
        <f t="shared" si="11"/>
        <v>106.03643525356968</v>
      </c>
      <c r="H187" s="890">
        <f>'FX data'!I198</f>
        <v>7.7523999999999997</v>
      </c>
      <c r="I187" s="891">
        <f t="shared" si="12"/>
        <v>99.69009194367645</v>
      </c>
      <c r="J187" s="893">
        <f>'FX data'!L198</f>
        <v>119.62</v>
      </c>
      <c r="K187" s="893">
        <f t="shared" si="13"/>
        <v>117.62045231071781</v>
      </c>
      <c r="L187" s="456">
        <f>'FX data'!P198</f>
        <v>1.3633999999999999</v>
      </c>
      <c r="M187" s="784">
        <f t="shared" si="14"/>
        <v>82.316005554549292</v>
      </c>
    </row>
    <row r="188" spans="2:13">
      <c r="B188" s="363">
        <f>'Step #5'!C189</f>
        <v>184</v>
      </c>
      <c r="C188" s="389">
        <v>42125</v>
      </c>
      <c r="D188" s="886">
        <v>6.2018000000000004</v>
      </c>
      <c r="E188" s="775">
        <f t="shared" si="10"/>
        <v>74.902775429358201</v>
      </c>
      <c r="F188" s="888">
        <f>'FX data'!H199</f>
        <v>1.1194</v>
      </c>
      <c r="G188" s="889">
        <f t="shared" si="11"/>
        <v>110.23141309699653</v>
      </c>
      <c r="H188" s="890">
        <f>'FX data'!I199</f>
        <v>7.7508999999999997</v>
      </c>
      <c r="I188" s="891">
        <f t="shared" si="12"/>
        <v>99.670803060502791</v>
      </c>
      <c r="J188" s="893">
        <f>'FX data'!L199</f>
        <v>120.21</v>
      </c>
      <c r="K188" s="893">
        <f t="shared" si="13"/>
        <v>118.20058997050147</v>
      </c>
      <c r="L188" s="456">
        <f>'FX data'!P199</f>
        <v>1.3292999999999999</v>
      </c>
      <c r="M188" s="784">
        <f t="shared" si="14"/>
        <v>80.257199782648058</v>
      </c>
    </row>
    <row r="189" spans="2:13">
      <c r="B189" s="363">
        <f>'Step #5'!C190</f>
        <v>185</v>
      </c>
      <c r="C189" s="389">
        <v>42156</v>
      </c>
      <c r="D189" s="886">
        <v>6.1985000000000001</v>
      </c>
      <c r="E189" s="775">
        <f t="shared" si="10"/>
        <v>74.862919394188268</v>
      </c>
      <c r="F189" s="888">
        <f>'FX data'!H200</f>
        <v>1.0912999999999999</v>
      </c>
      <c r="G189" s="889">
        <f t="shared" si="11"/>
        <v>107.46430329886753</v>
      </c>
      <c r="H189" s="890">
        <f>'FX data'!I200</f>
        <v>7.7567000000000004</v>
      </c>
      <c r="I189" s="891">
        <f t="shared" si="12"/>
        <v>99.745386742107627</v>
      </c>
      <c r="J189" s="893">
        <f>'FX data'!L200</f>
        <v>124.64</v>
      </c>
      <c r="K189" s="893">
        <f t="shared" si="13"/>
        <v>122.55653883972468</v>
      </c>
      <c r="L189" s="456">
        <f>'FX data'!P200</f>
        <v>1.3545</v>
      </c>
      <c r="M189" s="784">
        <f t="shared" si="14"/>
        <v>81.778663285636654</v>
      </c>
    </row>
    <row r="190" spans="2:13">
      <c r="B190" s="363">
        <f>'Step #5'!C191</f>
        <v>186</v>
      </c>
      <c r="C190" s="389">
        <v>42186</v>
      </c>
      <c r="D190" s="886">
        <v>6.2008000000000001</v>
      </c>
      <c r="E190" s="775">
        <f t="shared" si="10"/>
        <v>74.890697842943069</v>
      </c>
      <c r="F190" s="888">
        <f>'FX data'!H201</f>
        <v>1.1084000000000001</v>
      </c>
      <c r="G190" s="889">
        <f t="shared" si="11"/>
        <v>109.1482028557361</v>
      </c>
      <c r="H190" s="890">
        <f>'FX data'!I201</f>
        <v>7.7523999999999997</v>
      </c>
      <c r="I190" s="891">
        <f t="shared" si="12"/>
        <v>99.69009194367645</v>
      </c>
      <c r="J190" s="893">
        <f>'FX data'!L201</f>
        <v>123.02</v>
      </c>
      <c r="K190" s="893">
        <f t="shared" si="13"/>
        <v>120.96361848574237</v>
      </c>
      <c r="L190" s="456">
        <f>'FX data'!P201</f>
        <v>1.3516999999999999</v>
      </c>
      <c r="M190" s="784">
        <f t="shared" si="14"/>
        <v>81.60961178530458</v>
      </c>
    </row>
    <row r="191" spans="2:13">
      <c r="B191" s="363">
        <f>'Step #5'!C192</f>
        <v>187</v>
      </c>
      <c r="C191" s="389">
        <v>42217</v>
      </c>
      <c r="D191" s="886">
        <v>6.2087000000000003</v>
      </c>
      <c r="E191" s="775">
        <f t="shared" si="10"/>
        <v>74.986110775622606</v>
      </c>
      <c r="F191" s="888">
        <f>'FX data'!H202</f>
        <v>1.0962000000000001</v>
      </c>
      <c r="G191" s="889">
        <f t="shared" si="11"/>
        <v>107.94682422451993</v>
      </c>
      <c r="H191" s="890">
        <f>'FX data'!I202</f>
        <v>7.7530999999999999</v>
      </c>
      <c r="I191" s="891">
        <f t="shared" si="12"/>
        <v>99.699093422490833</v>
      </c>
      <c r="J191" s="893">
        <f>'FX data'!L202</f>
        <v>123.98</v>
      </c>
      <c r="K191" s="893">
        <f t="shared" si="13"/>
        <v>121.90757128810226</v>
      </c>
      <c r="L191" s="456">
        <f>'FX data'!P202</f>
        <v>1.3774999999999999</v>
      </c>
      <c r="M191" s="784">
        <f t="shared" si="14"/>
        <v>83.167300609792903</v>
      </c>
    </row>
    <row r="192" spans="2:13">
      <c r="B192" s="363">
        <f>'Step #5'!C193</f>
        <v>188</v>
      </c>
      <c r="C192" s="389">
        <v>42248</v>
      </c>
      <c r="D192" s="886">
        <v>6.3630000000000004</v>
      </c>
      <c r="E192" s="775">
        <f t="shared" si="10"/>
        <v>76.849682359477285</v>
      </c>
      <c r="F192" s="888">
        <f>'FX data'!H203</f>
        <v>1.1263000000000001</v>
      </c>
      <c r="G192" s="889">
        <f t="shared" si="11"/>
        <v>110.91088133924177</v>
      </c>
      <c r="H192" s="890">
        <f>'FX data'!I203</f>
        <v>7.75</v>
      </c>
      <c r="I192" s="891">
        <f t="shared" si="12"/>
        <v>99.659229730598597</v>
      </c>
      <c r="J192" s="893">
        <f>'FX data'!L203</f>
        <v>119.94</v>
      </c>
      <c r="K192" s="893">
        <f t="shared" si="13"/>
        <v>117.93510324483776</v>
      </c>
      <c r="L192" s="456">
        <f>'FX data'!P203</f>
        <v>1.4125000000000001</v>
      </c>
      <c r="M192" s="784">
        <f t="shared" si="14"/>
        <v>85.28044436394373</v>
      </c>
    </row>
    <row r="193" spans="2:13">
      <c r="B193" s="363">
        <f>'Step #5'!C194</f>
        <v>189</v>
      </c>
      <c r="C193" s="389">
        <v>42278</v>
      </c>
      <c r="D193" s="886">
        <v>6.3559000000000001</v>
      </c>
      <c r="E193" s="775">
        <f t="shared" si="10"/>
        <v>76.763931495929853</v>
      </c>
      <c r="F193" s="888">
        <f>'FX data'!H204</f>
        <v>1.1200000000000001</v>
      </c>
      <c r="G193" s="889">
        <f t="shared" si="11"/>
        <v>110.2904972919744</v>
      </c>
      <c r="H193" s="890">
        <f>'FX data'!I204</f>
        <v>7.75</v>
      </c>
      <c r="I193" s="891">
        <f t="shared" si="12"/>
        <v>99.659229730598597</v>
      </c>
      <c r="J193" s="893">
        <f>'FX data'!L204</f>
        <v>119.58</v>
      </c>
      <c r="K193" s="893">
        <f t="shared" si="13"/>
        <v>117.58112094395278</v>
      </c>
      <c r="L193" s="456">
        <f>'FX data'!P204</f>
        <v>1.4289000000000001</v>
      </c>
      <c r="M193" s="784">
        <f t="shared" si="14"/>
        <v>86.27060315160297</v>
      </c>
    </row>
    <row r="194" spans="2:13">
      <c r="B194" s="363">
        <f>'Step #5'!C195</f>
        <v>190</v>
      </c>
      <c r="C194" s="389">
        <v>42309</v>
      </c>
      <c r="D194" s="886">
        <v>6.3179999999999996</v>
      </c>
      <c r="E194" s="775">
        <f t="shared" si="10"/>
        <v>76.306190970796393</v>
      </c>
      <c r="F194" s="888">
        <f>'FX data'!H205</f>
        <v>1.1026</v>
      </c>
      <c r="G194" s="889">
        <f t="shared" si="11"/>
        <v>108.57705563761692</v>
      </c>
      <c r="H194" s="890">
        <f>'FX data'!I205</f>
        <v>7.7499000000000002</v>
      </c>
      <c r="I194" s="891">
        <f t="shared" si="12"/>
        <v>99.657943805053691</v>
      </c>
      <c r="J194" s="893">
        <f>'FX data'!L205</f>
        <v>120.7</v>
      </c>
      <c r="K194" s="893">
        <f t="shared" si="13"/>
        <v>118.68239921337266</v>
      </c>
      <c r="L194" s="456">
        <f>'FX data'!P205</f>
        <v>1.4009</v>
      </c>
      <c r="M194" s="784">
        <f t="shared" si="14"/>
        <v>84.580088148282314</v>
      </c>
    </row>
    <row r="195" spans="2:13">
      <c r="B195" s="363">
        <f>'Step #5'!C196</f>
        <v>191</v>
      </c>
      <c r="C195" s="389">
        <v>42339</v>
      </c>
      <c r="D195" s="886">
        <v>6.3883000000000001</v>
      </c>
      <c r="E195" s="775">
        <f t="shared" si="10"/>
        <v>77.155245295780091</v>
      </c>
      <c r="F195" s="888">
        <f>'FX data'!H206</f>
        <v>1.0620000000000001</v>
      </c>
      <c r="G195" s="889">
        <f t="shared" si="11"/>
        <v>104.57902511078285</v>
      </c>
      <c r="H195" s="890">
        <f>'FX data'!I206</f>
        <v>7.7518000000000002</v>
      </c>
      <c r="I195" s="891">
        <f t="shared" si="12"/>
        <v>99.682376390406986</v>
      </c>
      <c r="J195" s="893">
        <f>'FX data'!L206</f>
        <v>122.88</v>
      </c>
      <c r="K195" s="893">
        <f t="shared" si="13"/>
        <v>120.8259587020649</v>
      </c>
      <c r="L195" s="456">
        <f>'FX data'!P206</f>
        <v>1.4071</v>
      </c>
      <c r="M195" s="784">
        <f t="shared" si="14"/>
        <v>84.954416470446176</v>
      </c>
    </row>
    <row r="196" spans="2:13">
      <c r="B196" s="363">
        <f>'Step #5'!C197</f>
        <v>192</v>
      </c>
      <c r="C196" s="389">
        <v>42370</v>
      </c>
      <c r="D196" s="886">
        <v>6.5338000000000003</v>
      </c>
      <c r="E196" s="775">
        <f t="shared" si="10"/>
        <v>78.912534119181629</v>
      </c>
      <c r="F196" s="888">
        <f>'FX data'!H207</f>
        <v>1.0803</v>
      </c>
      <c r="G196" s="889">
        <f t="shared" si="11"/>
        <v>106.38109305760707</v>
      </c>
      <c r="H196" s="890">
        <f>'FX data'!I207</f>
        <v>7.7504999999999997</v>
      </c>
      <c r="I196" s="891">
        <f t="shared" si="12"/>
        <v>99.66565935832314</v>
      </c>
      <c r="J196" s="893">
        <f>'FX data'!L207</f>
        <v>119.3</v>
      </c>
      <c r="K196" s="893">
        <f t="shared" si="13"/>
        <v>117.30580137659783</v>
      </c>
      <c r="L196" s="456">
        <f>'FX data'!P207</f>
        <v>1.4263999999999999</v>
      </c>
      <c r="M196" s="784">
        <f t="shared" si="14"/>
        <v>86.11966431202076</v>
      </c>
    </row>
    <row r="197" spans="2:13">
      <c r="B197" s="363">
        <f>'Step #5'!C198</f>
        <v>193</v>
      </c>
      <c r="C197" s="389">
        <v>42401</v>
      </c>
      <c r="D197" s="886">
        <v>6.5777999999999999</v>
      </c>
      <c r="E197" s="775">
        <f t="shared" si="10"/>
        <v>79.443947921447375</v>
      </c>
      <c r="F197" s="888">
        <f>'FX data'!H208</f>
        <v>1.0888</v>
      </c>
      <c r="G197" s="889">
        <f t="shared" si="11"/>
        <v>107.21811915312654</v>
      </c>
      <c r="H197" s="890">
        <f>'FX data'!I208</f>
        <v>7.7739000000000003</v>
      </c>
      <c r="I197" s="891">
        <f t="shared" si="12"/>
        <v>99.966565935832307</v>
      </c>
      <c r="J197" s="893">
        <f>'FX data'!L208</f>
        <v>121.06</v>
      </c>
      <c r="K197" s="893">
        <f t="shared" si="13"/>
        <v>119.03638151425761</v>
      </c>
      <c r="L197" s="456">
        <f>'FX data'!P208</f>
        <v>1.4238999999999999</v>
      </c>
      <c r="M197" s="784">
        <f t="shared" si="14"/>
        <v>85.96872547243855</v>
      </c>
    </row>
    <row r="198" spans="2:13">
      <c r="B198" s="363">
        <f>'Step #5'!C199</f>
        <v>194</v>
      </c>
      <c r="C198" s="389">
        <v>42430</v>
      </c>
      <c r="D198" s="886">
        <v>6.55</v>
      </c>
      <c r="E198" s="775">
        <f t="shared" ref="E198:E261" si="15">(D198/$D$4)*100</f>
        <v>79.108191019106741</v>
      </c>
      <c r="F198" s="888">
        <f>'FX data'!H209</f>
        <v>1.0847</v>
      </c>
      <c r="G198" s="889">
        <f t="shared" ref="G198:G261" si="16">(F198/$F$4)*100</f>
        <v>106.81437715411126</v>
      </c>
      <c r="H198" s="890">
        <f>'FX data'!I209</f>
        <v>7.7709000000000001</v>
      </c>
      <c r="I198" s="891">
        <f t="shared" ref="I198:I261" si="17">(H198/$H$4)*100</f>
        <v>99.927988169484976</v>
      </c>
      <c r="J198" s="893">
        <f>'FX data'!L209</f>
        <v>113.94</v>
      </c>
      <c r="K198" s="893">
        <f t="shared" ref="K198:K261" si="18">(J198/$J$4)*100</f>
        <v>112.0353982300885</v>
      </c>
      <c r="L198" s="456">
        <f>'FX data'!P209</f>
        <v>1.4012</v>
      </c>
      <c r="M198" s="784">
        <f t="shared" ref="M198:M261" si="19">(L198/$L$4)*100</f>
        <v>84.598200809032178</v>
      </c>
    </row>
    <row r="199" spans="2:13">
      <c r="B199" s="363">
        <f>'Step #5'!C200</f>
        <v>195</v>
      </c>
      <c r="C199" s="389">
        <v>42461</v>
      </c>
      <c r="D199" s="886">
        <v>6.4775999999999998</v>
      </c>
      <c r="E199" s="775">
        <f t="shared" si="15"/>
        <v>78.233773762651268</v>
      </c>
      <c r="F199" s="888">
        <f>'FX data'!H210</f>
        <v>1.1385000000000001</v>
      </c>
      <c r="G199" s="889">
        <f t="shared" si="16"/>
        <v>112.1122599704579</v>
      </c>
      <c r="H199" s="890">
        <f>'FX data'!I210</f>
        <v>7.7537000000000003</v>
      </c>
      <c r="I199" s="891">
        <f t="shared" si="17"/>
        <v>99.706808975760296</v>
      </c>
      <c r="J199" s="893">
        <f>'FX data'!L210</f>
        <v>112.06</v>
      </c>
      <c r="K199" s="893">
        <f t="shared" si="18"/>
        <v>110.18682399213372</v>
      </c>
      <c r="L199" s="456">
        <f>'FX data'!P210</f>
        <v>1.3482000000000001</v>
      </c>
      <c r="M199" s="784">
        <f t="shared" si="19"/>
        <v>81.398297409889508</v>
      </c>
    </row>
    <row r="200" spans="2:13">
      <c r="B200" s="363">
        <f>'Step #5'!C201</f>
        <v>196</v>
      </c>
      <c r="C200" s="389">
        <v>42491</v>
      </c>
      <c r="D200" s="886">
        <v>6.4737999999999998</v>
      </c>
      <c r="E200" s="775">
        <f t="shared" si="15"/>
        <v>78.187878934273769</v>
      </c>
      <c r="F200" s="888">
        <f>'FX data'!H211</f>
        <v>1.1516</v>
      </c>
      <c r="G200" s="889">
        <f t="shared" si="16"/>
        <v>113.4022648941408</v>
      </c>
      <c r="H200" s="890">
        <f>'FX data'!I211</f>
        <v>7.7591000000000001</v>
      </c>
      <c r="I200" s="891">
        <f t="shared" si="17"/>
        <v>99.77624895518548</v>
      </c>
      <c r="J200" s="893">
        <f>'FX data'!L211</f>
        <v>106.48</v>
      </c>
      <c r="K200" s="893">
        <f t="shared" si="18"/>
        <v>104.70009832841691</v>
      </c>
      <c r="L200" s="456">
        <f>'FX data'!P211</f>
        <v>1.3421000000000001</v>
      </c>
      <c r="M200" s="784">
        <f t="shared" si="19"/>
        <v>81.030006641308944</v>
      </c>
    </row>
    <row r="201" spans="2:13">
      <c r="B201" s="363">
        <f>'Step #5'!C202</f>
        <v>197</v>
      </c>
      <c r="C201" s="389">
        <v>42522</v>
      </c>
      <c r="D201" s="886">
        <v>6.5747999999999998</v>
      </c>
      <c r="E201" s="775">
        <f t="shared" si="15"/>
        <v>79.407715162201981</v>
      </c>
      <c r="F201" s="888">
        <f>'FX data'!H212</f>
        <v>1.1165</v>
      </c>
      <c r="G201" s="889">
        <f t="shared" si="16"/>
        <v>109.94583948793696</v>
      </c>
      <c r="H201" s="890">
        <f>'FX data'!I212</f>
        <v>7.7709000000000001</v>
      </c>
      <c r="I201" s="891">
        <f t="shared" si="17"/>
        <v>99.927988169484976</v>
      </c>
      <c r="J201" s="893">
        <f>'FX data'!L212</f>
        <v>109.55</v>
      </c>
      <c r="K201" s="893">
        <f t="shared" si="18"/>
        <v>107.71878072763027</v>
      </c>
      <c r="L201" s="456">
        <f>'FX data'!P212</f>
        <v>1.3779999999999999</v>
      </c>
      <c r="M201" s="784">
        <f t="shared" si="19"/>
        <v>83.197488377709334</v>
      </c>
    </row>
    <row r="202" spans="2:13">
      <c r="B202" s="363">
        <f>'Step #5'!C203</f>
        <v>198</v>
      </c>
      <c r="C202" s="389">
        <v>42552</v>
      </c>
      <c r="D202" s="886">
        <v>6.6547000000000001</v>
      </c>
      <c r="E202" s="775">
        <f t="shared" si="15"/>
        <v>80.372714316770939</v>
      </c>
      <c r="F202" s="888">
        <f>'FX data'!H213</f>
        <v>1.1145</v>
      </c>
      <c r="G202" s="889">
        <f t="shared" si="16"/>
        <v>109.74889217134415</v>
      </c>
      <c r="H202" s="890">
        <f>'FX data'!I213</f>
        <v>7.7580999999999998</v>
      </c>
      <c r="I202" s="891">
        <f t="shared" si="17"/>
        <v>99.763389699736379</v>
      </c>
      <c r="J202" s="893">
        <f>'FX data'!L213</f>
        <v>102.55</v>
      </c>
      <c r="K202" s="893">
        <f t="shared" si="18"/>
        <v>100.83579154375614</v>
      </c>
      <c r="L202" s="456">
        <f>'FX data'!P213</f>
        <v>1.3452</v>
      </c>
      <c r="M202" s="784">
        <f t="shared" si="19"/>
        <v>81.217170802390854</v>
      </c>
    </row>
    <row r="203" spans="2:13">
      <c r="B203" s="363">
        <f>'Step #5'!C204</f>
        <v>199</v>
      </c>
      <c r="C203" s="389">
        <v>42583</v>
      </c>
      <c r="D203" s="886">
        <v>6.6421000000000001</v>
      </c>
      <c r="E203" s="775">
        <f t="shared" si="15"/>
        <v>80.220536727940299</v>
      </c>
      <c r="F203" s="888">
        <f>'FX data'!H214</f>
        <v>1.1175999999999999</v>
      </c>
      <c r="G203" s="889">
        <f t="shared" si="16"/>
        <v>110.05416051206301</v>
      </c>
      <c r="H203" s="890">
        <f>'FX data'!I214</f>
        <v>7.7609000000000004</v>
      </c>
      <c r="I203" s="891">
        <f t="shared" si="17"/>
        <v>99.799395614993898</v>
      </c>
      <c r="J203" s="893">
        <f>'FX data'!L214</f>
        <v>102.26</v>
      </c>
      <c r="K203" s="893">
        <f t="shared" si="18"/>
        <v>100.55063913470994</v>
      </c>
      <c r="L203" s="456">
        <f>'FX data'!P214</f>
        <v>1.3396999999999999</v>
      </c>
      <c r="M203" s="784">
        <f t="shared" si="19"/>
        <v>80.885105355310017</v>
      </c>
    </row>
    <row r="204" spans="2:13">
      <c r="B204" s="363">
        <f>'Step #5'!C205</f>
        <v>200</v>
      </c>
      <c r="C204" s="389">
        <v>42614</v>
      </c>
      <c r="D204" s="886">
        <v>6.6712999999999996</v>
      </c>
      <c r="E204" s="775">
        <f t="shared" si="15"/>
        <v>80.573202251262103</v>
      </c>
      <c r="F204" s="888">
        <f>'FX data'!H215</f>
        <v>1.1194</v>
      </c>
      <c r="G204" s="889">
        <f t="shared" si="16"/>
        <v>110.23141309699653</v>
      </c>
      <c r="H204" s="890">
        <f>'FX data'!I215</f>
        <v>7.7569999999999997</v>
      </c>
      <c r="I204" s="891">
        <f t="shared" si="17"/>
        <v>99.749244518742358</v>
      </c>
      <c r="J204" s="893">
        <f>'FX data'!L215</f>
        <v>103.22</v>
      </c>
      <c r="K204" s="893">
        <f t="shared" si="18"/>
        <v>101.4945919370698</v>
      </c>
      <c r="L204" s="456">
        <f>'FX data'!P215</f>
        <v>1.3593</v>
      </c>
      <c r="M204" s="784">
        <f t="shared" si="19"/>
        <v>82.068465857634479</v>
      </c>
    </row>
    <row r="205" spans="2:13">
      <c r="B205" s="363">
        <f>'Step #5'!C206</f>
        <v>201</v>
      </c>
      <c r="C205" s="389">
        <v>42644</v>
      </c>
      <c r="D205" s="886">
        <v>6.6684999999999999</v>
      </c>
      <c r="E205" s="775">
        <f t="shared" si="15"/>
        <v>80.53938500929975</v>
      </c>
      <c r="F205" s="888">
        <f>'FX data'!H216</f>
        <v>1.121</v>
      </c>
      <c r="G205" s="889">
        <f t="shared" si="16"/>
        <v>110.3889709502708</v>
      </c>
      <c r="H205" s="890">
        <f>'FX data'!I216</f>
        <v>7.7557</v>
      </c>
      <c r="I205" s="891">
        <f t="shared" si="17"/>
        <v>99.732527486658512</v>
      </c>
      <c r="J205" s="893">
        <f>'FX data'!L216</f>
        <v>101.54</v>
      </c>
      <c r="K205" s="893">
        <f t="shared" si="18"/>
        <v>99.842674532940023</v>
      </c>
      <c r="L205" s="456">
        <f>'FX data'!P216</f>
        <v>1.3657999999999999</v>
      </c>
      <c r="M205" s="784">
        <f t="shared" si="19"/>
        <v>82.460906840548205</v>
      </c>
    </row>
    <row r="206" spans="2:13">
      <c r="B206" s="363">
        <f>'Step #5'!C207</f>
        <v>202</v>
      </c>
      <c r="C206" s="389">
        <v>42675</v>
      </c>
      <c r="D206" s="886">
        <v>6.7629999999999999</v>
      </c>
      <c r="E206" s="775">
        <f t="shared" si="15"/>
        <v>81.680716925529609</v>
      </c>
      <c r="F206" s="888">
        <f>'FX data'!H217</f>
        <v>1.1042000000000001</v>
      </c>
      <c r="G206" s="889">
        <f t="shared" si="16"/>
        <v>108.73461349089119</v>
      </c>
      <c r="H206" s="890">
        <f>'FX data'!I217</f>
        <v>7.7545999999999999</v>
      </c>
      <c r="I206" s="891">
        <f t="shared" si="17"/>
        <v>99.718382305664505</v>
      </c>
      <c r="J206" s="893">
        <f>'FX data'!L217</f>
        <v>104.59</v>
      </c>
      <c r="K206" s="893">
        <f t="shared" si="18"/>
        <v>102.8416912487709</v>
      </c>
      <c r="L206" s="456">
        <f>'FX data'!P217</f>
        <v>1.3887</v>
      </c>
      <c r="M206" s="784">
        <f t="shared" si="19"/>
        <v>83.843506611121171</v>
      </c>
    </row>
    <row r="207" spans="2:13">
      <c r="B207" s="363">
        <f>'Step #5'!C208</f>
        <v>203</v>
      </c>
      <c r="C207" s="389">
        <v>42705</v>
      </c>
      <c r="D207" s="886">
        <v>6.883</v>
      </c>
      <c r="E207" s="775">
        <f t="shared" si="15"/>
        <v>83.1300272953453</v>
      </c>
      <c r="F207" s="888">
        <f>'FX data'!H218</f>
        <v>1.0633999999999999</v>
      </c>
      <c r="G207" s="889">
        <f t="shared" si="16"/>
        <v>104.71688823239782</v>
      </c>
      <c r="H207" s="890">
        <f>'FX data'!I218</f>
        <v>7.7563000000000004</v>
      </c>
      <c r="I207" s="891">
        <f t="shared" si="17"/>
        <v>99.740243039927989</v>
      </c>
      <c r="J207" s="893">
        <f>'FX data'!L218</f>
        <v>114.34</v>
      </c>
      <c r="K207" s="893">
        <f t="shared" si="18"/>
        <v>112.42871189773844</v>
      </c>
      <c r="L207" s="456">
        <f>'FX data'!P218</f>
        <v>1.427</v>
      </c>
      <c r="M207" s="784">
        <f t="shared" si="19"/>
        <v>86.155889633520502</v>
      </c>
    </row>
    <row r="208" spans="2:13">
      <c r="B208" s="363">
        <f>'Step #5'!C209</f>
        <v>204</v>
      </c>
      <c r="C208" s="389">
        <v>42736</v>
      </c>
      <c r="D208" s="886">
        <v>6.9574999999999996</v>
      </c>
      <c r="E208" s="775">
        <f t="shared" si="15"/>
        <v>84.029807483272535</v>
      </c>
      <c r="F208" s="888">
        <f>'FX data'!H219</f>
        <v>1.0416000000000001</v>
      </c>
      <c r="G208" s="889">
        <f t="shared" si="16"/>
        <v>102.57016248153619</v>
      </c>
      <c r="H208" s="890">
        <f>'FX data'!I219</f>
        <v>7.7561</v>
      </c>
      <c r="I208" s="891">
        <f t="shared" si="17"/>
        <v>99.737671188838164</v>
      </c>
      <c r="J208" s="893">
        <f>'FX data'!L219</f>
        <v>117.68</v>
      </c>
      <c r="K208" s="893">
        <f t="shared" si="18"/>
        <v>115.71288102261555</v>
      </c>
      <c r="L208" s="456">
        <f>'FX data'!P219</f>
        <v>1.4498</v>
      </c>
      <c r="M208" s="784">
        <f t="shared" si="19"/>
        <v>87.532451850510157</v>
      </c>
    </row>
    <row r="209" spans="2:13">
      <c r="B209" s="363">
        <f>'Step #5'!C210</f>
        <v>205</v>
      </c>
      <c r="C209" s="389">
        <v>42767</v>
      </c>
      <c r="D209" s="886">
        <v>6.8768000000000002</v>
      </c>
      <c r="E209" s="775">
        <f t="shared" si="15"/>
        <v>83.055146259571487</v>
      </c>
      <c r="F209" s="888">
        <f>'FX data'!H220</f>
        <v>1.0758000000000001</v>
      </c>
      <c r="G209" s="889">
        <f t="shared" si="16"/>
        <v>105.93796159527326</v>
      </c>
      <c r="H209" s="890">
        <f>'FX data'!I220</f>
        <v>7.7592999999999996</v>
      </c>
      <c r="I209" s="891">
        <f t="shared" si="17"/>
        <v>99.778820806275306</v>
      </c>
      <c r="J209" s="893">
        <f>'FX data'!L220</f>
        <v>113.29</v>
      </c>
      <c r="K209" s="893">
        <f t="shared" si="18"/>
        <v>111.39626352015732</v>
      </c>
      <c r="L209" s="456">
        <f>'FX data'!P220</f>
        <v>1.4151</v>
      </c>
      <c r="M209" s="784">
        <f t="shared" si="19"/>
        <v>85.437420757109223</v>
      </c>
    </row>
    <row r="210" spans="2:13">
      <c r="B210" s="363">
        <f>'Step #5'!C211</f>
        <v>206</v>
      </c>
      <c r="C210" s="389">
        <v>42795</v>
      </c>
      <c r="D210" s="886">
        <v>6.8794000000000004</v>
      </c>
      <c r="E210" s="775">
        <f t="shared" si="15"/>
        <v>83.086547984250842</v>
      </c>
      <c r="F210" s="888">
        <f>'FX data'!H221</f>
        <v>1.0564</v>
      </c>
      <c r="G210" s="889">
        <f t="shared" si="16"/>
        <v>104.02757262432299</v>
      </c>
      <c r="H210" s="890">
        <f>'FX data'!I221</f>
        <v>7.7632000000000003</v>
      </c>
      <c r="I210" s="891">
        <f t="shared" si="17"/>
        <v>99.828971902526845</v>
      </c>
      <c r="J210" s="893">
        <f>'FX data'!L221</f>
        <v>113.66</v>
      </c>
      <c r="K210" s="893">
        <f t="shared" si="18"/>
        <v>111.76007866273352</v>
      </c>
      <c r="L210" s="456">
        <f>'FX data'!P221</f>
        <v>1.4088000000000001</v>
      </c>
      <c r="M210" s="784">
        <f t="shared" si="19"/>
        <v>85.057054881362077</v>
      </c>
    </row>
    <row r="211" spans="2:13">
      <c r="B211" s="363">
        <f>'Step #5'!C212</f>
        <v>207</v>
      </c>
      <c r="C211" s="389">
        <v>42826</v>
      </c>
      <c r="D211" s="886">
        <v>6.8832000000000004</v>
      </c>
      <c r="E211" s="775">
        <f t="shared" si="15"/>
        <v>83.132442812628327</v>
      </c>
      <c r="F211" s="888">
        <f>'FX data'!H222</f>
        <v>1.0654999999999999</v>
      </c>
      <c r="G211" s="889">
        <f t="shared" si="16"/>
        <v>104.92368291482026</v>
      </c>
      <c r="H211" s="890">
        <f>'FX data'!I222</f>
        <v>7.7708000000000004</v>
      </c>
      <c r="I211" s="891">
        <f t="shared" si="17"/>
        <v>99.926702243940085</v>
      </c>
      <c r="J211" s="893">
        <f>'FX data'!L222</f>
        <v>110.96</v>
      </c>
      <c r="K211" s="893">
        <f t="shared" si="18"/>
        <v>109.10521140609634</v>
      </c>
      <c r="L211" s="456">
        <f>'FX data'!P222</f>
        <v>1.3975</v>
      </c>
      <c r="M211" s="784">
        <f t="shared" si="19"/>
        <v>84.374811326450512</v>
      </c>
    </row>
    <row r="212" spans="2:13">
      <c r="B212" s="363">
        <f>'Step #5'!C213</f>
        <v>208</v>
      </c>
      <c r="C212" s="389">
        <v>42856</v>
      </c>
      <c r="D212" s="886">
        <v>6.89</v>
      </c>
      <c r="E212" s="775">
        <f t="shared" si="15"/>
        <v>83.214570400251205</v>
      </c>
      <c r="F212" s="888">
        <f>'FX data'!H223</f>
        <v>1.0911999999999999</v>
      </c>
      <c r="G212" s="889">
        <f t="shared" si="16"/>
        <v>107.45445593303791</v>
      </c>
      <c r="H212" s="890">
        <f>'FX data'!I223</f>
        <v>7.7774999999999999</v>
      </c>
      <c r="I212" s="891">
        <f t="shared" si="17"/>
        <v>100.01285925544909</v>
      </c>
      <c r="J212" s="893">
        <f>'FX data'!L223</f>
        <v>111.78</v>
      </c>
      <c r="K212" s="893">
        <f t="shared" si="18"/>
        <v>109.91150442477876</v>
      </c>
      <c r="L212" s="456">
        <f>'FX data'!P223</f>
        <v>1.3957999999999999</v>
      </c>
      <c r="M212" s="784">
        <f t="shared" si="19"/>
        <v>84.272172915534611</v>
      </c>
    </row>
    <row r="213" spans="2:13">
      <c r="B213" s="363">
        <f>'Step #5'!C214</f>
        <v>209</v>
      </c>
      <c r="C213" s="389">
        <v>42887</v>
      </c>
      <c r="D213" s="886">
        <v>6.8029000000000002</v>
      </c>
      <c r="E213" s="775">
        <f t="shared" si="15"/>
        <v>82.162612623493331</v>
      </c>
      <c r="F213" s="888">
        <f>'FX data'!H224</f>
        <v>1.1214</v>
      </c>
      <c r="G213" s="889">
        <f t="shared" si="16"/>
        <v>110.42836041358935</v>
      </c>
      <c r="H213" s="890">
        <f>'FX data'!I224</f>
        <v>7.7915000000000001</v>
      </c>
      <c r="I213" s="891">
        <f t="shared" si="17"/>
        <v>100.19288883173665</v>
      </c>
      <c r="J213" s="893">
        <f>'FX data'!L224</f>
        <v>111.24</v>
      </c>
      <c r="K213" s="893">
        <f t="shared" si="18"/>
        <v>109.38053097345133</v>
      </c>
      <c r="L213" s="456">
        <f>'FX data'!P224</f>
        <v>1.3858999999999999</v>
      </c>
      <c r="M213" s="784">
        <f t="shared" si="19"/>
        <v>83.674455110789097</v>
      </c>
    </row>
    <row r="214" spans="2:13">
      <c r="B214" s="363">
        <f>'Step #5'!C215</f>
        <v>210</v>
      </c>
      <c r="C214" s="389">
        <v>42917</v>
      </c>
      <c r="D214" s="886">
        <v>6.7984</v>
      </c>
      <c r="E214" s="775">
        <f t="shared" si="15"/>
        <v>82.108263484625226</v>
      </c>
      <c r="F214" s="888">
        <f>'FX data'!H225</f>
        <v>1.1367</v>
      </c>
      <c r="G214" s="889">
        <f t="shared" si="16"/>
        <v>111.93500738552437</v>
      </c>
      <c r="H214" s="890">
        <f>'FX data'!I225</f>
        <v>7.81</v>
      </c>
      <c r="I214" s="891">
        <f t="shared" si="17"/>
        <v>100.43078505754517</v>
      </c>
      <c r="J214" s="893">
        <f>'FX data'!L225</f>
        <v>113.32</v>
      </c>
      <c r="K214" s="893">
        <f t="shared" si="18"/>
        <v>111.42576204523107</v>
      </c>
      <c r="L214" s="456">
        <f>'FX data'!P225</f>
        <v>1.3825000000000001</v>
      </c>
      <c r="M214" s="784">
        <f t="shared" si="19"/>
        <v>83.469178288957309</v>
      </c>
    </row>
    <row r="215" spans="2:13">
      <c r="B215" s="363">
        <f>'Step #5'!C216</f>
        <v>211</v>
      </c>
      <c r="C215" s="389">
        <v>42948</v>
      </c>
      <c r="D215" s="886">
        <v>6.7169999999999996</v>
      </c>
      <c r="E215" s="775">
        <f t="shared" si="15"/>
        <v>81.125147950433586</v>
      </c>
      <c r="F215" s="888">
        <f>'FX data'!H226</f>
        <v>1.1798999999999999</v>
      </c>
      <c r="G215" s="889">
        <f t="shared" si="16"/>
        <v>116.18906942392908</v>
      </c>
      <c r="H215" s="890">
        <f>'FX data'!I226</f>
        <v>7.8121</v>
      </c>
      <c r="I215" s="891">
        <f t="shared" si="17"/>
        <v>100.45778949398829</v>
      </c>
      <c r="J215" s="893">
        <f>'FX data'!L226</f>
        <v>110.33</v>
      </c>
      <c r="K215" s="893">
        <f t="shared" si="18"/>
        <v>108.48574237954769</v>
      </c>
      <c r="L215" s="456">
        <f>'FX data'!P226</f>
        <v>1.3579000000000001</v>
      </c>
      <c r="M215" s="784">
        <f t="shared" si="19"/>
        <v>81.983940107468456</v>
      </c>
    </row>
    <row r="216" spans="2:13">
      <c r="B216" s="363">
        <f>'Step #5'!C217</f>
        <v>212</v>
      </c>
      <c r="C216" s="389">
        <v>42979</v>
      </c>
      <c r="D216" s="886">
        <v>6.5552000000000001</v>
      </c>
      <c r="E216" s="775">
        <f t="shared" si="15"/>
        <v>79.170994468465423</v>
      </c>
      <c r="F216" s="888">
        <f>'FX data'!H227</f>
        <v>1.1878</v>
      </c>
      <c r="G216" s="889">
        <f t="shared" si="16"/>
        <v>116.96701132447069</v>
      </c>
      <c r="H216" s="890">
        <f>'FX data'!I227</f>
        <v>7.8240999999999996</v>
      </c>
      <c r="I216" s="891">
        <f t="shared" si="17"/>
        <v>100.61210055937759</v>
      </c>
      <c r="J216" s="893">
        <f>'FX data'!L227</f>
        <v>110.09</v>
      </c>
      <c r="K216" s="893">
        <f t="shared" si="18"/>
        <v>108.24975417895773</v>
      </c>
      <c r="L216" s="456">
        <f>'FX data'!P227</f>
        <v>1.3565</v>
      </c>
      <c r="M216" s="784">
        <f t="shared" si="19"/>
        <v>81.899414357302419</v>
      </c>
    </row>
    <row r="217" spans="2:13">
      <c r="B217" s="363">
        <f>'Step #5'!C218</f>
        <v>213</v>
      </c>
      <c r="C217" s="389">
        <v>43009</v>
      </c>
      <c r="D217" s="886">
        <v>6.6532999999999998</v>
      </c>
      <c r="E217" s="775">
        <f t="shared" si="15"/>
        <v>80.355805695789755</v>
      </c>
      <c r="F217" s="888">
        <f>'FX data'!H228</f>
        <v>1.1745000000000001</v>
      </c>
      <c r="G217" s="889">
        <f t="shared" si="16"/>
        <v>115.65731166912852</v>
      </c>
      <c r="H217" s="890">
        <f>'FX data'!I228</f>
        <v>7.8098000000000001</v>
      </c>
      <c r="I217" s="891">
        <f t="shared" si="17"/>
        <v>100.42821320645534</v>
      </c>
      <c r="J217" s="893">
        <f>'FX data'!L228</f>
        <v>112.6</v>
      </c>
      <c r="K217" s="893">
        <f t="shared" si="18"/>
        <v>110.71779744346115</v>
      </c>
      <c r="L217" s="456">
        <f>'FX data'!P228</f>
        <v>1.361</v>
      </c>
      <c r="M217" s="784">
        <f t="shared" si="19"/>
        <v>82.17110426855038</v>
      </c>
    </row>
    <row r="218" spans="2:13">
      <c r="B218" s="363">
        <f>'Step #5'!C219</f>
        <v>214</v>
      </c>
      <c r="C218" s="389">
        <v>43040</v>
      </c>
      <c r="D218" s="886">
        <v>6.6017999999999999</v>
      </c>
      <c r="E218" s="775">
        <f t="shared" si="15"/>
        <v>79.733809995410525</v>
      </c>
      <c r="F218" s="888">
        <f>'FX data'!H229</f>
        <v>1.1617999999999999</v>
      </c>
      <c r="G218" s="889">
        <f t="shared" si="16"/>
        <v>114.40669620876413</v>
      </c>
      <c r="H218" s="890">
        <f>'FX data'!I229</f>
        <v>7.8011999999999997</v>
      </c>
      <c r="I218" s="891">
        <f t="shared" si="17"/>
        <v>100.317623609593</v>
      </c>
      <c r="J218" s="893">
        <f>'FX data'!L229</f>
        <v>114.04</v>
      </c>
      <c r="K218" s="893">
        <f t="shared" si="18"/>
        <v>112.13372664700098</v>
      </c>
      <c r="L218" s="456">
        <f>'FX data'!P229</f>
        <v>1.3608</v>
      </c>
      <c r="M218" s="784">
        <f t="shared" si="19"/>
        <v>82.159029161383799</v>
      </c>
    </row>
    <row r="219" spans="2:13">
      <c r="B219" s="363">
        <f>'Step #5'!C220</f>
        <v>215</v>
      </c>
      <c r="C219" s="389">
        <v>43070</v>
      </c>
      <c r="D219" s="886">
        <v>6.6136999999999997</v>
      </c>
      <c r="E219" s="775">
        <f t="shared" si="15"/>
        <v>79.877533273750572</v>
      </c>
      <c r="F219" s="888">
        <f>'FX data'!H230</f>
        <v>1.1910000000000001</v>
      </c>
      <c r="G219" s="889">
        <f t="shared" si="16"/>
        <v>117.28212703101919</v>
      </c>
      <c r="H219" s="890">
        <f>'FX data'!I230</f>
        <v>7.8117999999999999</v>
      </c>
      <c r="I219" s="891">
        <f t="shared" si="17"/>
        <v>100.45393171735356</v>
      </c>
      <c r="J219" s="893">
        <f>'FX data'!L230</f>
        <v>111.88</v>
      </c>
      <c r="K219" s="893">
        <f t="shared" si="18"/>
        <v>110.00983284169124</v>
      </c>
      <c r="L219" s="456">
        <f>'FX data'!P230</f>
        <v>1.345</v>
      </c>
      <c r="M219" s="784">
        <f t="shared" si="19"/>
        <v>81.205095695224287</v>
      </c>
    </row>
    <row r="220" spans="2:13">
      <c r="B220" s="363">
        <f>'Step #5'!C221</f>
        <v>216</v>
      </c>
      <c r="C220" s="389">
        <v>43101</v>
      </c>
      <c r="D220" s="886">
        <v>6.4909999999999997</v>
      </c>
      <c r="E220" s="775">
        <f t="shared" si="15"/>
        <v>78.395613420614012</v>
      </c>
      <c r="F220" s="888">
        <f>'FX data'!H231</f>
        <v>1.2050000000000001</v>
      </c>
      <c r="G220" s="889">
        <f t="shared" si="16"/>
        <v>118.66075824716889</v>
      </c>
      <c r="H220" s="890">
        <f>'FX data'!I231</f>
        <v>7.8160999999999996</v>
      </c>
      <c r="I220" s="891">
        <f t="shared" si="17"/>
        <v>100.50922651578473</v>
      </c>
      <c r="J220" s="893">
        <f>'FX data'!L231</f>
        <v>112.18</v>
      </c>
      <c r="K220" s="893">
        <f t="shared" si="18"/>
        <v>110.30481809242872</v>
      </c>
      <c r="L220" s="456">
        <f>'FX data'!P231</f>
        <v>1.3290999999999999</v>
      </c>
      <c r="M220" s="784">
        <f t="shared" si="19"/>
        <v>80.245124675481478</v>
      </c>
    </row>
    <row r="221" spans="2:13">
      <c r="B221" s="363">
        <f>'Step #5'!C222</f>
        <v>217</v>
      </c>
      <c r="C221" s="389">
        <v>43132</v>
      </c>
      <c r="D221" s="886">
        <v>6.2968999999999999</v>
      </c>
      <c r="E221" s="775">
        <f t="shared" si="15"/>
        <v>76.051353897437139</v>
      </c>
      <c r="F221" s="888">
        <f>'FX data'!H232</f>
        <v>1.2482</v>
      </c>
      <c r="G221" s="889">
        <f t="shared" si="16"/>
        <v>122.91482028557358</v>
      </c>
      <c r="H221" s="890">
        <f>'FX data'!I232</f>
        <v>7.8217999999999996</v>
      </c>
      <c r="I221" s="891">
        <f t="shared" si="17"/>
        <v>100.58252427184465</v>
      </c>
      <c r="J221" s="893">
        <f>'FX data'!L232</f>
        <v>109.5</v>
      </c>
      <c r="K221" s="893">
        <f t="shared" si="18"/>
        <v>107.66961651917404</v>
      </c>
      <c r="L221" s="456">
        <f>'FX data'!P232</f>
        <v>1.3097000000000001</v>
      </c>
      <c r="M221" s="784">
        <f t="shared" si="19"/>
        <v>79.073839280323611</v>
      </c>
    </row>
    <row r="222" spans="2:13">
      <c r="B222" s="363">
        <f>'Step #5'!C223</f>
        <v>218</v>
      </c>
      <c r="C222" s="389">
        <v>43160</v>
      </c>
      <c r="D222" s="886">
        <v>6.3564999999999996</v>
      </c>
      <c r="E222" s="775">
        <f t="shared" si="15"/>
        <v>76.771178047778932</v>
      </c>
      <c r="F222" s="888">
        <f>'FX data'!H233</f>
        <v>1.2216</v>
      </c>
      <c r="G222" s="889">
        <f t="shared" si="16"/>
        <v>120.29542097488921</v>
      </c>
      <c r="H222" s="890">
        <f>'FX data'!I233</f>
        <v>7.8274999999999997</v>
      </c>
      <c r="I222" s="891">
        <f t="shared" si="17"/>
        <v>100.65582202790458</v>
      </c>
      <c r="J222" s="893">
        <f>'FX data'!L233</f>
        <v>106.91</v>
      </c>
      <c r="K222" s="893">
        <f t="shared" si="18"/>
        <v>105.1229105211406</v>
      </c>
      <c r="L222" s="456">
        <f>'FX data'!P233</f>
        <v>1.3245</v>
      </c>
      <c r="M222" s="784">
        <f t="shared" si="19"/>
        <v>79.967397210650233</v>
      </c>
    </row>
    <row r="223" spans="2:13">
      <c r="B223" s="363">
        <f>'Step #5'!C224</f>
        <v>219</v>
      </c>
      <c r="C223" s="389">
        <v>43191</v>
      </c>
      <c r="D223" s="886">
        <v>6.2785000000000002</v>
      </c>
      <c r="E223" s="775">
        <f t="shared" si="15"/>
        <v>75.829126307398724</v>
      </c>
      <c r="F223" s="888">
        <f>'FX data'!H234</f>
        <v>1.2287999999999999</v>
      </c>
      <c r="G223" s="889">
        <f t="shared" si="16"/>
        <v>121.00443131462333</v>
      </c>
      <c r="H223" s="890">
        <f>'FX data'!I234</f>
        <v>7.8484999999999996</v>
      </c>
      <c r="I223" s="891">
        <f t="shared" si="17"/>
        <v>100.92586639233588</v>
      </c>
      <c r="J223" s="893">
        <f>'FX data'!L234</f>
        <v>105.99</v>
      </c>
      <c r="K223" s="893">
        <f t="shared" si="18"/>
        <v>104.21828908554571</v>
      </c>
      <c r="L223" s="456">
        <f>'FX data'!P234</f>
        <v>1.3124</v>
      </c>
      <c r="M223" s="784">
        <f t="shared" si="19"/>
        <v>79.236853227072388</v>
      </c>
    </row>
    <row r="224" spans="2:13">
      <c r="B224" s="363">
        <f>'Step #5'!C225</f>
        <v>220</v>
      </c>
      <c r="C224" s="389">
        <v>43221</v>
      </c>
      <c r="D224" s="886">
        <v>6.3324999999999996</v>
      </c>
      <c r="E224" s="775">
        <f t="shared" si="15"/>
        <v>76.481315973815782</v>
      </c>
      <c r="F224" s="888">
        <f>'FX data'!H235</f>
        <v>1.2</v>
      </c>
      <c r="G224" s="889">
        <f t="shared" si="16"/>
        <v>118.16838995568683</v>
      </c>
      <c r="H224" s="890">
        <f>'FX data'!I235</f>
        <v>7.8487999999999998</v>
      </c>
      <c r="I224" s="891">
        <f t="shared" si="17"/>
        <v>100.92972416897061</v>
      </c>
      <c r="J224" s="893">
        <f>'FX data'!L235</f>
        <v>109.69</v>
      </c>
      <c r="K224" s="893">
        <f t="shared" si="18"/>
        <v>107.85644051130777</v>
      </c>
      <c r="L224" s="456">
        <f>'FX data'!P235</f>
        <v>1.3327</v>
      </c>
      <c r="M224" s="784">
        <f t="shared" si="19"/>
        <v>80.46247660447986</v>
      </c>
    </row>
    <row r="225" spans="2:13">
      <c r="B225" s="363">
        <f>'Step #5'!C226</f>
        <v>221</v>
      </c>
      <c r="C225" s="389">
        <v>43252</v>
      </c>
      <c r="D225" s="886">
        <v>6.4180000000000001</v>
      </c>
      <c r="E225" s="775">
        <f t="shared" si="15"/>
        <v>77.513949612309474</v>
      </c>
      <c r="F225" s="888">
        <f>'FX data'!H236</f>
        <v>1.1678999999999999</v>
      </c>
      <c r="G225" s="889">
        <f t="shared" si="16"/>
        <v>115.00738552437222</v>
      </c>
      <c r="H225" s="890">
        <f>'FX data'!I236</f>
        <v>7.8453999999999997</v>
      </c>
      <c r="I225" s="891">
        <f t="shared" si="17"/>
        <v>100.88600270044364</v>
      </c>
      <c r="J225" s="893">
        <f>'FX data'!L236</f>
        <v>109.49</v>
      </c>
      <c r="K225" s="893">
        <f t="shared" si="18"/>
        <v>107.65978367748279</v>
      </c>
      <c r="L225" s="456">
        <f>'FX data'!P236</f>
        <v>1.3379000000000001</v>
      </c>
      <c r="M225" s="784">
        <f t="shared" si="19"/>
        <v>80.776429390810847</v>
      </c>
    </row>
    <row r="226" spans="2:13">
      <c r="B226" s="363">
        <f>'Step #5'!C227</f>
        <v>222</v>
      </c>
      <c r="C226" s="389">
        <v>43282</v>
      </c>
      <c r="D226" s="886">
        <v>6.6631999999999998</v>
      </c>
      <c r="E226" s="775">
        <f t="shared" si="15"/>
        <v>80.47537380129954</v>
      </c>
      <c r="F226" s="888">
        <f>'FX data'!H237</f>
        <v>1.1653</v>
      </c>
      <c r="G226" s="889">
        <f t="shared" si="16"/>
        <v>114.75135401280157</v>
      </c>
      <c r="H226" s="890">
        <f>'FX data'!I237</f>
        <v>7.8451000000000004</v>
      </c>
      <c r="I226" s="891">
        <f t="shared" si="17"/>
        <v>100.88214492380891</v>
      </c>
      <c r="J226" s="893">
        <f>'FX data'!L237</f>
        <v>110.73</v>
      </c>
      <c r="K226" s="893">
        <f t="shared" si="18"/>
        <v>108.87905604719764</v>
      </c>
      <c r="L226" s="456">
        <f>'FX data'!P237</f>
        <v>1.3706</v>
      </c>
      <c r="M226" s="784">
        <f t="shared" si="19"/>
        <v>82.75070941254603</v>
      </c>
    </row>
    <row r="227" spans="2:13">
      <c r="B227" s="363">
        <f>'Step #5'!C228</f>
        <v>223</v>
      </c>
      <c r="C227" s="389">
        <v>43313</v>
      </c>
      <c r="D227" s="886">
        <v>6.8154000000000003</v>
      </c>
      <c r="E227" s="775">
        <f t="shared" si="15"/>
        <v>82.313582453682471</v>
      </c>
      <c r="F227" s="888">
        <f>'FX data'!H238</f>
        <v>1.1666000000000001</v>
      </c>
      <c r="G227" s="889">
        <f t="shared" si="16"/>
        <v>114.8793697685869</v>
      </c>
      <c r="H227" s="890">
        <f>'FX data'!I238</f>
        <v>7.8486000000000002</v>
      </c>
      <c r="I227" s="891">
        <f t="shared" si="17"/>
        <v>100.92715231788078</v>
      </c>
      <c r="J227" s="893">
        <f>'FX data'!L238</f>
        <v>111.72</v>
      </c>
      <c r="K227" s="893">
        <f t="shared" si="18"/>
        <v>109.85250737463126</v>
      </c>
      <c r="L227" s="456">
        <f>'FX data'!P238</f>
        <v>1.3619000000000001</v>
      </c>
      <c r="M227" s="784">
        <f t="shared" si="19"/>
        <v>82.225442250799972</v>
      </c>
    </row>
    <row r="228" spans="2:13">
      <c r="B228" s="363">
        <f>'Step #5'!C229</f>
        <v>224</v>
      </c>
      <c r="C228" s="389">
        <v>43344</v>
      </c>
      <c r="D228" s="886">
        <v>6.83</v>
      </c>
      <c r="E228" s="775">
        <f t="shared" si="15"/>
        <v>82.489915215343373</v>
      </c>
      <c r="F228" s="888">
        <f>'FX data'!H239</f>
        <v>1.1596</v>
      </c>
      <c r="G228" s="889">
        <f t="shared" si="16"/>
        <v>114.19005416051205</v>
      </c>
      <c r="H228" s="890">
        <f>'FX data'!I239</f>
        <v>7.8486000000000002</v>
      </c>
      <c r="I228" s="891">
        <f t="shared" si="17"/>
        <v>100.92715231788078</v>
      </c>
      <c r="J228" s="893">
        <f>'FX data'!L239</f>
        <v>110.98</v>
      </c>
      <c r="K228" s="893">
        <f t="shared" si="18"/>
        <v>109.12487708947887</v>
      </c>
      <c r="L228" s="456">
        <f>'FX data'!P239</f>
        <v>1.3722000000000001</v>
      </c>
      <c r="M228" s="784">
        <f t="shared" si="19"/>
        <v>82.847310269878648</v>
      </c>
    </row>
    <row r="229" spans="2:13">
      <c r="B229" s="363">
        <f>'Step #5'!C230</f>
        <v>225</v>
      </c>
      <c r="C229" s="389">
        <v>43374</v>
      </c>
      <c r="D229" s="886">
        <v>6.8680000000000003</v>
      </c>
      <c r="E229" s="775">
        <f t="shared" si="15"/>
        <v>82.948863499118346</v>
      </c>
      <c r="F229" s="888">
        <f>'FX data'!H240</f>
        <v>1.1567000000000001</v>
      </c>
      <c r="G229" s="889">
        <f t="shared" si="16"/>
        <v>113.90448055145248</v>
      </c>
      <c r="H229" s="890">
        <f>'FX data'!I240</f>
        <v>7.8259999999999996</v>
      </c>
      <c r="I229" s="891">
        <f t="shared" si="17"/>
        <v>100.6365331447309</v>
      </c>
      <c r="J229" s="893">
        <f>'FX data'!L240</f>
        <v>113.96</v>
      </c>
      <c r="K229" s="893">
        <f t="shared" si="18"/>
        <v>112.05506391347097</v>
      </c>
      <c r="L229" s="456">
        <f>'FX data'!P240</f>
        <v>1.3715999999999999</v>
      </c>
      <c r="M229" s="784">
        <f t="shared" si="19"/>
        <v>82.811084948378905</v>
      </c>
    </row>
    <row r="230" spans="2:13">
      <c r="B230" s="363">
        <f>'Step #5'!C231</f>
        <v>226</v>
      </c>
      <c r="C230" s="389">
        <v>43405</v>
      </c>
      <c r="D230" s="886">
        <v>6.9204999999999997</v>
      </c>
      <c r="E230" s="775">
        <f t="shared" si="15"/>
        <v>83.582936785912693</v>
      </c>
      <c r="F230" s="888">
        <f>'FX data'!H241</f>
        <v>1.1395999999999999</v>
      </c>
      <c r="G230" s="889">
        <f t="shared" si="16"/>
        <v>112.22058099458394</v>
      </c>
      <c r="H230" s="890">
        <f>'FX data'!I241</f>
        <v>7.8365</v>
      </c>
      <c r="I230" s="891">
        <f t="shared" si="17"/>
        <v>100.77155532694657</v>
      </c>
      <c r="J230" s="893">
        <f>'FX data'!L241</f>
        <v>112.79</v>
      </c>
      <c r="K230" s="893">
        <f t="shared" si="18"/>
        <v>110.90462143559489</v>
      </c>
      <c r="L230" s="456">
        <f>'FX data'!P241</f>
        <v>1.3765000000000001</v>
      </c>
      <c r="M230" s="784">
        <f t="shared" si="19"/>
        <v>83.106925073960028</v>
      </c>
    </row>
    <row r="231" spans="2:13">
      <c r="B231" s="363">
        <f>'Step #5'!C232</f>
        <v>227</v>
      </c>
      <c r="C231" s="389">
        <v>43435</v>
      </c>
      <c r="D231" s="886">
        <v>6.8798000000000004</v>
      </c>
      <c r="E231" s="775">
        <f t="shared" si="15"/>
        <v>83.091379018816895</v>
      </c>
      <c r="F231" s="888">
        <f>'FX data'!H242</f>
        <v>1.1355999999999999</v>
      </c>
      <c r="G231" s="889">
        <f t="shared" si="16"/>
        <v>111.82668636139832</v>
      </c>
      <c r="H231" s="890">
        <f>'FX data'!I242</f>
        <v>7.8151000000000002</v>
      </c>
      <c r="I231" s="891">
        <f t="shared" si="17"/>
        <v>100.49636726033562</v>
      </c>
      <c r="J231" s="893">
        <f>'FX data'!L242</f>
        <v>113.54</v>
      </c>
      <c r="K231" s="893">
        <f t="shared" si="18"/>
        <v>111.64208456243854</v>
      </c>
      <c r="L231" s="456">
        <f>'FX data'!P242</f>
        <v>1.3666</v>
      </c>
      <c r="M231" s="784">
        <f t="shared" si="19"/>
        <v>82.509207269214514</v>
      </c>
    </row>
    <row r="232" spans="2:13">
      <c r="B232" s="363">
        <f>'Step #5'!C233</f>
        <v>228</v>
      </c>
      <c r="C232" s="389">
        <v>43466</v>
      </c>
      <c r="D232" s="886">
        <v>6.8597000000000001</v>
      </c>
      <c r="E232" s="775">
        <f t="shared" si="15"/>
        <v>82.848619531872757</v>
      </c>
      <c r="F232" s="888">
        <f>'FX data'!H243</f>
        <v>1.1356999999999999</v>
      </c>
      <c r="G232" s="889">
        <f t="shared" si="16"/>
        <v>111.83653372722794</v>
      </c>
      <c r="H232" s="890">
        <f>'FX data'!I243</f>
        <v>7.835</v>
      </c>
      <c r="I232" s="891">
        <f t="shared" si="17"/>
        <v>100.75226644377291</v>
      </c>
      <c r="J232" s="893">
        <f>'FX data'!L243</f>
        <v>109.22</v>
      </c>
      <c r="K232" s="893">
        <f t="shared" si="18"/>
        <v>107.39429695181909</v>
      </c>
      <c r="L232" s="456">
        <f>'FX data'!P243</f>
        <v>1.3652</v>
      </c>
      <c r="M232" s="784">
        <f t="shared" si="19"/>
        <v>82.424681519048477</v>
      </c>
    </row>
    <row r="233" spans="2:13">
      <c r="B233" s="363">
        <f>'Step #5'!C234</f>
        <v>229</v>
      </c>
      <c r="C233" s="389">
        <v>43497</v>
      </c>
      <c r="D233" s="886">
        <v>6.7426000000000004</v>
      </c>
      <c r="E233" s="775">
        <f t="shared" si="15"/>
        <v>81.434334162660932</v>
      </c>
      <c r="F233" s="888">
        <f>'FX data'!H244</f>
        <v>1.1474</v>
      </c>
      <c r="G233" s="889">
        <f t="shared" si="16"/>
        <v>112.9886755292959</v>
      </c>
      <c r="H233" s="890">
        <f>'FX data'!I244</f>
        <v>7.8468</v>
      </c>
      <c r="I233" s="891">
        <f t="shared" si="17"/>
        <v>100.90400565807238</v>
      </c>
      <c r="J233" s="893">
        <f>'FX data'!L244</f>
        <v>109.55</v>
      </c>
      <c r="K233" s="893">
        <f t="shared" si="18"/>
        <v>107.71878072763027</v>
      </c>
      <c r="L233" s="456">
        <f>'FX data'!P244</f>
        <v>1.35</v>
      </c>
      <c r="M233" s="784">
        <f t="shared" si="19"/>
        <v>81.506973374388707</v>
      </c>
    </row>
    <row r="234" spans="2:13">
      <c r="B234" s="363">
        <f>'Step #5'!C235</f>
        <v>230</v>
      </c>
      <c r="C234" s="389">
        <v>43525</v>
      </c>
      <c r="D234" s="886">
        <v>6.7047999999999996</v>
      </c>
      <c r="E234" s="775">
        <f t="shared" si="15"/>
        <v>80.977801396168985</v>
      </c>
      <c r="F234" s="888">
        <f>'FX data'!H245</f>
        <v>1.1375999999999999</v>
      </c>
      <c r="G234" s="889">
        <f t="shared" si="16"/>
        <v>112.02363367799113</v>
      </c>
      <c r="H234" s="890">
        <f>'FX data'!I245</f>
        <v>7.8480999999999996</v>
      </c>
      <c r="I234" s="891">
        <f t="shared" si="17"/>
        <v>100.92072269015624</v>
      </c>
      <c r="J234" s="893">
        <f>'FX data'!L245</f>
        <v>111.89</v>
      </c>
      <c r="K234" s="893">
        <f t="shared" si="18"/>
        <v>110.0196656833825</v>
      </c>
      <c r="L234" s="456">
        <f>'FX data'!P245</f>
        <v>1.3549</v>
      </c>
      <c r="M234" s="784">
        <f t="shared" si="19"/>
        <v>81.802813499969801</v>
      </c>
    </row>
    <row r="235" spans="2:13">
      <c r="B235" s="363">
        <f>'Step #5'!C236</f>
        <v>231</v>
      </c>
      <c r="C235" s="389">
        <v>43556</v>
      </c>
      <c r="D235" s="886">
        <v>6.7102000000000004</v>
      </c>
      <c r="E235" s="775">
        <f t="shared" si="15"/>
        <v>81.043020362810708</v>
      </c>
      <c r="F235" s="888">
        <f>'FX data'!H246</f>
        <v>1.121</v>
      </c>
      <c r="G235" s="889">
        <f t="shared" si="16"/>
        <v>110.3889709502708</v>
      </c>
      <c r="H235" s="890">
        <f>'FX data'!I246</f>
        <v>7.8494999999999999</v>
      </c>
      <c r="I235" s="891">
        <f t="shared" si="17"/>
        <v>100.93872564778499</v>
      </c>
      <c r="J235" s="893">
        <f>'FX data'!L246</f>
        <v>111.29</v>
      </c>
      <c r="K235" s="893">
        <f t="shared" si="18"/>
        <v>109.42969518190758</v>
      </c>
      <c r="L235" s="456">
        <f>'FX data'!P246</f>
        <v>1.3547</v>
      </c>
      <c r="M235" s="784">
        <f t="shared" si="19"/>
        <v>81.790738392803235</v>
      </c>
    </row>
    <row r="236" spans="2:13">
      <c r="B236" s="363">
        <f>'Step #5'!C237</f>
        <v>232</v>
      </c>
      <c r="C236" s="389">
        <v>43586</v>
      </c>
      <c r="D236" s="886">
        <v>6.7319000000000004</v>
      </c>
      <c r="E236" s="775">
        <f t="shared" si="15"/>
        <v>81.305103988019042</v>
      </c>
      <c r="F236" s="888">
        <f>'FX data'!H247</f>
        <v>1.1246</v>
      </c>
      <c r="G236" s="889">
        <f t="shared" si="16"/>
        <v>110.74347612013786</v>
      </c>
      <c r="H236" s="890">
        <f>'FX data'!I247</f>
        <v>7.8448000000000002</v>
      </c>
      <c r="I236" s="891">
        <f t="shared" si="17"/>
        <v>100.87828714717418</v>
      </c>
      <c r="J236" s="893">
        <f>'FX data'!L247</f>
        <v>111.18</v>
      </c>
      <c r="K236" s="893">
        <f t="shared" si="18"/>
        <v>109.32153392330383</v>
      </c>
      <c r="L236" s="456">
        <f>'FX data'!P247</f>
        <v>1.3586</v>
      </c>
      <c r="M236" s="784">
        <f t="shared" si="19"/>
        <v>82.026202982551467</v>
      </c>
    </row>
    <row r="237" spans="2:13">
      <c r="B237" s="363">
        <f>'Step #5'!C238</f>
        <v>233</v>
      </c>
      <c r="C237" s="389">
        <v>43617</v>
      </c>
      <c r="D237" s="886">
        <v>6.9027000000000003</v>
      </c>
      <c r="E237" s="775">
        <f t="shared" si="15"/>
        <v>83.367955747723371</v>
      </c>
      <c r="F237" s="888">
        <f>'FX data'!H248</f>
        <v>1.1149</v>
      </c>
      <c r="G237" s="889">
        <f t="shared" si="16"/>
        <v>109.78828163466272</v>
      </c>
      <c r="H237" s="890">
        <f>'FX data'!I248</f>
        <v>7.8387000000000002</v>
      </c>
      <c r="I237" s="891">
        <f t="shared" si="17"/>
        <v>100.79984568893461</v>
      </c>
      <c r="J237" s="893">
        <f>'FX data'!L248</f>
        <v>108.66</v>
      </c>
      <c r="K237" s="893">
        <f t="shared" si="18"/>
        <v>106.84365781710913</v>
      </c>
      <c r="L237" s="456">
        <f>'FX data'!P248</f>
        <v>1.3753</v>
      </c>
      <c r="M237" s="784">
        <f t="shared" si="19"/>
        <v>83.034474430960572</v>
      </c>
    </row>
    <row r="238" spans="2:13">
      <c r="B238" s="363">
        <f>'Step #5'!C239</f>
        <v>234</v>
      </c>
      <c r="C238" s="389">
        <v>43647</v>
      </c>
      <c r="D238" s="886">
        <v>6.8487</v>
      </c>
      <c r="E238" s="775">
        <f t="shared" si="15"/>
        <v>82.715766081306313</v>
      </c>
      <c r="F238" s="888">
        <f>'FX data'!H249</f>
        <v>1.1307</v>
      </c>
      <c r="G238" s="889">
        <f t="shared" si="16"/>
        <v>111.34416543574592</v>
      </c>
      <c r="H238" s="890">
        <f>'FX data'!I249</f>
        <v>7.8127000000000004</v>
      </c>
      <c r="I238" s="891">
        <f t="shared" si="17"/>
        <v>100.46550504725778</v>
      </c>
      <c r="J238" s="893">
        <f>'FX data'!L249</f>
        <v>108.42</v>
      </c>
      <c r="K238" s="893">
        <f t="shared" si="18"/>
        <v>106.60766961651917</v>
      </c>
      <c r="L238" s="456">
        <f>'FX data'!P249</f>
        <v>1.3566</v>
      </c>
      <c r="M238" s="784">
        <f t="shared" si="19"/>
        <v>81.905451910885702</v>
      </c>
    </row>
    <row r="239" spans="2:13">
      <c r="B239" s="363">
        <f>'Step #5'!C240</f>
        <v>235</v>
      </c>
      <c r="C239" s="389">
        <v>43678</v>
      </c>
      <c r="D239" s="886">
        <v>6.8971999999999998</v>
      </c>
      <c r="E239" s="775">
        <f t="shared" si="15"/>
        <v>83.301529022440164</v>
      </c>
      <c r="F239" s="888">
        <f>'FX data'!H250</f>
        <v>1.1062000000000001</v>
      </c>
      <c r="G239" s="889">
        <f t="shared" si="16"/>
        <v>108.931560807484</v>
      </c>
      <c r="H239" s="890">
        <f>'FX data'!I250</f>
        <v>7.8266</v>
      </c>
      <c r="I239" s="891">
        <f t="shared" si="17"/>
        <v>100.64424869800037</v>
      </c>
      <c r="J239" s="893">
        <f>'FX data'!L250</f>
        <v>108.28</v>
      </c>
      <c r="K239" s="893">
        <f t="shared" si="18"/>
        <v>106.4700098328417</v>
      </c>
      <c r="L239" s="456">
        <f>'FX data'!P250</f>
        <v>1.3720000000000001</v>
      </c>
      <c r="M239" s="784">
        <f t="shared" si="19"/>
        <v>82.835235162712067</v>
      </c>
    </row>
    <row r="240" spans="2:13">
      <c r="B240" s="363">
        <f>'Step #5'!C241</f>
        <v>236</v>
      </c>
      <c r="C240" s="389">
        <v>43709</v>
      </c>
      <c r="D240" s="886">
        <v>7.1786000000000003</v>
      </c>
      <c r="E240" s="775">
        <f t="shared" si="15"/>
        <v>86.700161839657966</v>
      </c>
      <c r="F240" s="888">
        <f>'FX data'!H251</f>
        <v>1.0968</v>
      </c>
      <c r="G240" s="889">
        <f t="shared" si="16"/>
        <v>108.00590841949777</v>
      </c>
      <c r="H240" s="890">
        <f>'FX data'!I251</f>
        <v>7.8425000000000002</v>
      </c>
      <c r="I240" s="891">
        <f t="shared" si="17"/>
        <v>100.84871085964122</v>
      </c>
      <c r="J240" s="893">
        <f>'FX data'!L251</f>
        <v>105.88</v>
      </c>
      <c r="K240" s="893">
        <f t="shared" si="18"/>
        <v>104.11012782694198</v>
      </c>
      <c r="L240" s="456">
        <f>'FX data'!P251</f>
        <v>1.3906000000000001</v>
      </c>
      <c r="M240" s="784">
        <f t="shared" si="19"/>
        <v>83.958220129203639</v>
      </c>
    </row>
    <row r="241" spans="2:13">
      <c r="B241" s="363">
        <f>'Step #5'!C242</f>
        <v>237</v>
      </c>
      <c r="C241" s="389">
        <v>43739</v>
      </c>
      <c r="D241" s="886">
        <v>7.1473000000000004</v>
      </c>
      <c r="E241" s="775">
        <f t="shared" si="15"/>
        <v>86.322133384864372</v>
      </c>
      <c r="F241" s="888">
        <f>'FX data'!H252</f>
        <v>1.0931999999999999</v>
      </c>
      <c r="G241" s="889">
        <f t="shared" si="16"/>
        <v>107.65140324963072</v>
      </c>
      <c r="H241" s="890">
        <f>'FX data'!I252</f>
        <v>7.8425000000000002</v>
      </c>
      <c r="I241" s="891">
        <f t="shared" si="17"/>
        <v>100.84871085964122</v>
      </c>
      <c r="J241" s="893">
        <f>'FX data'!L252</f>
        <v>107.7</v>
      </c>
      <c r="K241" s="893">
        <f t="shared" si="18"/>
        <v>105.89970501474926</v>
      </c>
      <c r="L241" s="456">
        <f>'FX data'!P252</f>
        <v>1.3851</v>
      </c>
      <c r="M241" s="784">
        <f t="shared" si="19"/>
        <v>83.626154682122802</v>
      </c>
    </row>
    <row r="242" spans="2:13">
      <c r="B242" s="363">
        <f>'Step #5'!C243</f>
        <v>238</v>
      </c>
      <c r="C242" s="389">
        <v>43770</v>
      </c>
      <c r="D242" s="886">
        <v>7.0368000000000004</v>
      </c>
      <c r="E242" s="775">
        <f t="shared" si="15"/>
        <v>84.987560085992413</v>
      </c>
      <c r="F242" s="888">
        <f>'FX data'!H253</f>
        <v>1.1169</v>
      </c>
      <c r="G242" s="889">
        <f t="shared" si="16"/>
        <v>109.98522895125554</v>
      </c>
      <c r="H242" s="890">
        <f>'FX data'!I253</f>
        <v>7.8365</v>
      </c>
      <c r="I242" s="891">
        <f t="shared" si="17"/>
        <v>100.77155532694657</v>
      </c>
      <c r="J242" s="893">
        <f>'FX data'!L253</f>
        <v>108.16</v>
      </c>
      <c r="K242" s="893">
        <f t="shared" si="18"/>
        <v>106.35201573254669</v>
      </c>
      <c r="L242" s="456">
        <f>'FX data'!P253</f>
        <v>1.3567</v>
      </c>
      <c r="M242" s="784">
        <f t="shared" si="19"/>
        <v>81.911489464468985</v>
      </c>
    </row>
    <row r="243" spans="2:13">
      <c r="B243" s="363">
        <f>'Step #5'!C244</f>
        <v>239</v>
      </c>
      <c r="C243" s="389">
        <v>43800</v>
      </c>
      <c r="D243" s="886">
        <v>7.0380000000000003</v>
      </c>
      <c r="E243" s="775">
        <f t="shared" si="15"/>
        <v>85.002053189690571</v>
      </c>
      <c r="F243" s="888">
        <f>'FX data'!H254</f>
        <v>1.1074999999999999</v>
      </c>
      <c r="G243" s="889">
        <f t="shared" si="16"/>
        <v>109.0595765632693</v>
      </c>
      <c r="H243" s="890">
        <f>'FX data'!I254</f>
        <v>7.8284000000000002</v>
      </c>
      <c r="I243" s="891">
        <f t="shared" si="17"/>
        <v>100.66739535780877</v>
      </c>
      <c r="J243" s="893">
        <f>'FX data'!L254</f>
        <v>109.09</v>
      </c>
      <c r="K243" s="893">
        <f t="shared" si="18"/>
        <v>107.26647000983284</v>
      </c>
      <c r="L243" s="456">
        <f>'FX data'!P254</f>
        <v>1.3655999999999999</v>
      </c>
      <c r="M243" s="784">
        <f t="shared" si="19"/>
        <v>82.448831733381624</v>
      </c>
    </row>
    <row r="244" spans="2:13">
      <c r="B244" s="363">
        <f>'Step #5'!C245</f>
        <v>240</v>
      </c>
      <c r="C244" s="389">
        <v>43831</v>
      </c>
      <c r="D244" s="886">
        <v>6.9618000000000002</v>
      </c>
      <c r="E244" s="775">
        <f t="shared" si="15"/>
        <v>84.081741104857613</v>
      </c>
      <c r="F244" s="888">
        <f>'FX data'!H255</f>
        <v>1.1166</v>
      </c>
      <c r="G244" s="889">
        <f t="shared" si="16"/>
        <v>109.95568685376662</v>
      </c>
      <c r="H244" s="890">
        <f>'FX data'!I255</f>
        <v>7.7888999999999999</v>
      </c>
      <c r="I244" s="891">
        <f t="shared" si="17"/>
        <v>100.15945476756896</v>
      </c>
      <c r="J244" s="893">
        <f>'FX data'!L255</f>
        <v>108.43</v>
      </c>
      <c r="K244" s="893">
        <f t="shared" si="18"/>
        <v>106.61750245821042</v>
      </c>
      <c r="L244" s="456">
        <f>'FX data'!P255</f>
        <v>1.3474999999999999</v>
      </c>
      <c r="M244" s="784">
        <f t="shared" si="19"/>
        <v>81.356034534806483</v>
      </c>
    </row>
    <row r="245" spans="2:13">
      <c r="B245" s="363">
        <f>'Step #5'!C246</f>
        <v>241</v>
      </c>
      <c r="C245" s="389">
        <v>43862</v>
      </c>
      <c r="D245" s="886">
        <v>7.0208000000000004</v>
      </c>
      <c r="E245" s="775">
        <f t="shared" si="15"/>
        <v>84.794318703350328</v>
      </c>
      <c r="F245" s="888">
        <f>'FX data'!H256</f>
        <v>1.1063000000000001</v>
      </c>
      <c r="G245" s="889">
        <f t="shared" si="16"/>
        <v>108.94140817331363</v>
      </c>
      <c r="H245" s="890">
        <f>'FX data'!I256</f>
        <v>7.7678000000000003</v>
      </c>
      <c r="I245" s="891">
        <f t="shared" si="17"/>
        <v>99.88812447759274</v>
      </c>
      <c r="J245" s="893">
        <f>'FX data'!L256</f>
        <v>108.59</v>
      </c>
      <c r="K245" s="893">
        <f t="shared" si="18"/>
        <v>106.7748279252704</v>
      </c>
      <c r="L245" s="456">
        <f>'FX data'!P256</f>
        <v>1.3689</v>
      </c>
      <c r="M245" s="784">
        <f t="shared" si="19"/>
        <v>82.648071001630129</v>
      </c>
    </row>
    <row r="246" spans="2:13">
      <c r="B246" s="363">
        <f>'Step #5'!C247</f>
        <v>242</v>
      </c>
      <c r="C246" s="389">
        <v>43891</v>
      </c>
      <c r="D246" s="886">
        <v>6.9595000000000002</v>
      </c>
      <c r="E246" s="775">
        <f t="shared" si="15"/>
        <v>84.053962656102811</v>
      </c>
      <c r="F246" s="888">
        <f>'FX data'!H257</f>
        <v>1.1153</v>
      </c>
      <c r="G246" s="889">
        <f t="shared" si="16"/>
        <v>109.82767109798128</v>
      </c>
      <c r="H246" s="890">
        <f>'FX data'!I257</f>
        <v>7.782</v>
      </c>
      <c r="I246" s="891">
        <f t="shared" si="17"/>
        <v>100.0707259049701</v>
      </c>
      <c r="J246" s="893">
        <f>'FX data'!L257</f>
        <v>108.02</v>
      </c>
      <c r="K246" s="893">
        <f t="shared" si="18"/>
        <v>106.21435594886921</v>
      </c>
      <c r="L246" s="456">
        <f>'FX data'!P257</f>
        <v>1.3893</v>
      </c>
      <c r="M246" s="784">
        <f t="shared" si="19"/>
        <v>83.879731932620899</v>
      </c>
    </row>
    <row r="247" spans="2:13">
      <c r="B247" s="363">
        <f>'Step #5'!C248</f>
        <v>243</v>
      </c>
      <c r="C247" s="389">
        <v>43922</v>
      </c>
      <c r="D247" s="886">
        <v>7.0989000000000004</v>
      </c>
      <c r="E247" s="775">
        <f t="shared" si="15"/>
        <v>85.737578202372049</v>
      </c>
      <c r="F247" s="888">
        <f>'FX data'!H258</f>
        <v>1.0933999999999999</v>
      </c>
      <c r="G247" s="889">
        <f t="shared" si="16"/>
        <v>107.67109798129</v>
      </c>
      <c r="H247" s="890">
        <f>'FX data'!I258</f>
        <v>7.7527999999999997</v>
      </c>
      <c r="I247" s="891">
        <f t="shared" si="17"/>
        <v>99.695235645856101</v>
      </c>
      <c r="J247" s="893">
        <f>'FX data'!L258</f>
        <v>107.05</v>
      </c>
      <c r="K247" s="893">
        <f t="shared" si="18"/>
        <v>105.26057030481807</v>
      </c>
      <c r="L247" s="456">
        <f>'FX data'!P258</f>
        <v>1.4346000000000001</v>
      </c>
      <c r="M247" s="784">
        <f t="shared" si="19"/>
        <v>86.614743705850401</v>
      </c>
    </row>
    <row r="248" spans="2:13">
      <c r="B248" s="363">
        <f>'Step #5'!C249</f>
        <v>244</v>
      </c>
      <c r="C248" s="389">
        <v>43952</v>
      </c>
      <c r="D248" s="886">
        <v>7.0621999999999998</v>
      </c>
      <c r="E248" s="775">
        <f t="shared" si="15"/>
        <v>85.294330780936733</v>
      </c>
      <c r="F248" s="888">
        <f>'FX data'!H259</f>
        <v>1.0998000000000001</v>
      </c>
      <c r="G248" s="889">
        <f t="shared" si="16"/>
        <v>108.30132939438701</v>
      </c>
      <c r="H248" s="890">
        <f>'FX data'!I259</f>
        <v>7.7516999999999996</v>
      </c>
      <c r="I248" s="891">
        <f t="shared" si="17"/>
        <v>99.681090464862081</v>
      </c>
      <c r="J248" s="893">
        <f>'FX data'!L259</f>
        <v>106.76</v>
      </c>
      <c r="K248" s="893">
        <f t="shared" si="18"/>
        <v>104.97541789577187</v>
      </c>
      <c r="L248" s="456">
        <f>'FX data'!P259</f>
        <v>1.4162999999999999</v>
      </c>
      <c r="M248" s="784">
        <f t="shared" si="19"/>
        <v>85.509871400108665</v>
      </c>
    </row>
    <row r="249" spans="2:13">
      <c r="B249" s="363">
        <f>'Step #5'!C250</f>
        <v>245</v>
      </c>
      <c r="C249" s="389">
        <v>43983</v>
      </c>
      <c r="D249" s="886">
        <v>7.1262999999999996</v>
      </c>
      <c r="E249" s="775">
        <f t="shared" si="15"/>
        <v>86.068504070146616</v>
      </c>
      <c r="F249" s="888">
        <f>'FX data'!H260</f>
        <v>1.1123000000000001</v>
      </c>
      <c r="G249" s="889">
        <f t="shared" si="16"/>
        <v>109.53225012309207</v>
      </c>
      <c r="H249" s="890">
        <f>'FX data'!I260</f>
        <v>7.7514000000000003</v>
      </c>
      <c r="I249" s="891">
        <f t="shared" si="17"/>
        <v>99.677232688227349</v>
      </c>
      <c r="J249" s="893">
        <f>'FX data'!L260</f>
        <v>107.56</v>
      </c>
      <c r="K249" s="893">
        <f t="shared" si="18"/>
        <v>105.76204523107178</v>
      </c>
      <c r="L249" s="456">
        <f>'FX data'!P260</f>
        <v>1.4075</v>
      </c>
      <c r="M249" s="784">
        <f t="shared" si="19"/>
        <v>84.978566684779324</v>
      </c>
    </row>
    <row r="250" spans="2:13">
      <c r="B250" s="363">
        <f>'Step #5'!C251</f>
        <v>246</v>
      </c>
      <c r="C250" s="389">
        <v>44013</v>
      </c>
      <c r="D250" s="886">
        <v>7.0702999999999996</v>
      </c>
      <c r="E250" s="775">
        <f t="shared" si="15"/>
        <v>85.392159230899296</v>
      </c>
      <c r="F250" s="888">
        <f>'FX data'!H261</f>
        <v>1.1258999999999999</v>
      </c>
      <c r="G250" s="889">
        <f t="shared" si="16"/>
        <v>110.87149187592318</v>
      </c>
      <c r="H250" s="890">
        <f>'FX data'!I261</f>
        <v>7.7503000000000002</v>
      </c>
      <c r="I250" s="891">
        <f t="shared" si="17"/>
        <v>99.663087507233328</v>
      </c>
      <c r="J250" s="893">
        <f>'FX data'!L261</f>
        <v>107.5</v>
      </c>
      <c r="K250" s="893">
        <f t="shared" si="18"/>
        <v>105.70304818092428</v>
      </c>
      <c r="L250" s="456">
        <f>'FX data'!P261</f>
        <v>1.3935999999999999</v>
      </c>
      <c r="M250" s="784">
        <f t="shared" si="19"/>
        <v>84.139346736702279</v>
      </c>
    </row>
    <row r="251" spans="2:13">
      <c r="B251" s="363">
        <f>'Step #5'!C252</f>
        <v>247</v>
      </c>
      <c r="C251" s="389">
        <v>44044</v>
      </c>
      <c r="D251" s="886">
        <v>6.9798999999999998</v>
      </c>
      <c r="E251" s="775">
        <f t="shared" si="15"/>
        <v>84.30034541897146</v>
      </c>
      <c r="F251" s="888">
        <f>'FX data'!H262</f>
        <v>1.175</v>
      </c>
      <c r="G251" s="889">
        <f t="shared" si="16"/>
        <v>115.7065484982767</v>
      </c>
      <c r="H251" s="890">
        <f>'FX data'!I262</f>
        <v>7.7503000000000002</v>
      </c>
      <c r="I251" s="891">
        <f t="shared" si="17"/>
        <v>99.663087507233328</v>
      </c>
      <c r="J251" s="893">
        <f>'FX data'!L262</f>
        <v>106.11</v>
      </c>
      <c r="K251" s="893">
        <f t="shared" si="18"/>
        <v>104.3362831858407</v>
      </c>
      <c r="L251" s="456">
        <f>'FX data'!P262</f>
        <v>1.3764000000000001</v>
      </c>
      <c r="M251" s="784">
        <f t="shared" si="19"/>
        <v>83.100887520376745</v>
      </c>
    </row>
    <row r="252" spans="2:13">
      <c r="B252" s="363">
        <f>'Step #5'!C253</f>
        <v>248</v>
      </c>
      <c r="C252" s="389">
        <v>44075</v>
      </c>
      <c r="D252" s="886">
        <v>6.8272000000000004</v>
      </c>
      <c r="E252" s="775">
        <f t="shared" si="15"/>
        <v>82.456097973381006</v>
      </c>
      <c r="F252" s="888">
        <f>'FX data'!H263</f>
        <v>1.1949000000000001</v>
      </c>
      <c r="G252" s="889">
        <f t="shared" si="16"/>
        <v>117.66617429837518</v>
      </c>
      <c r="H252" s="890">
        <f>'FX data'!I263</f>
        <v>7.7499000000000002</v>
      </c>
      <c r="I252" s="891">
        <f t="shared" si="17"/>
        <v>99.657943805053691</v>
      </c>
      <c r="J252" s="893">
        <f>'FX data'!L263</f>
        <v>106</v>
      </c>
      <c r="K252" s="893">
        <f t="shared" si="18"/>
        <v>104.22812192723696</v>
      </c>
      <c r="L252" s="456">
        <f>'FX data'!P263</f>
        <v>1.3597999999999999</v>
      </c>
      <c r="M252" s="784">
        <f t="shared" si="19"/>
        <v>82.098653625550909</v>
      </c>
    </row>
    <row r="253" spans="2:13">
      <c r="B253" s="363">
        <f>'Step #5'!C254</f>
        <v>249</v>
      </c>
      <c r="C253" s="389">
        <v>44105</v>
      </c>
      <c r="D253" s="886">
        <v>6.7897999999999996</v>
      </c>
      <c r="E253" s="775">
        <f t="shared" si="15"/>
        <v>82.004396241455098</v>
      </c>
      <c r="F253" s="888">
        <f>'FX data'!H264</f>
        <v>1.1752</v>
      </c>
      <c r="G253" s="889">
        <f t="shared" si="16"/>
        <v>115.72624322993599</v>
      </c>
      <c r="H253" s="890">
        <f>'FX data'!I264</f>
        <v>7.7500999999999998</v>
      </c>
      <c r="I253" s="891">
        <f t="shared" si="17"/>
        <v>99.660515656143502</v>
      </c>
      <c r="J253" s="893">
        <f>'FX data'!L264</f>
        <v>105.53</v>
      </c>
      <c r="K253" s="893">
        <f t="shared" si="18"/>
        <v>103.76597836774827</v>
      </c>
      <c r="L253" s="456">
        <f>'FX data'!P264</f>
        <v>1.3627</v>
      </c>
      <c r="M253" s="784">
        <f t="shared" si="19"/>
        <v>82.273742679466281</v>
      </c>
    </row>
    <row r="254" spans="2:13">
      <c r="B254" s="363">
        <f>'Step #5'!C255</f>
        <v>250</v>
      </c>
      <c r="C254" s="389">
        <v>44136</v>
      </c>
      <c r="D254" s="886">
        <v>6.6898999999999997</v>
      </c>
      <c r="E254" s="775">
        <f t="shared" si="15"/>
        <v>80.797845358583544</v>
      </c>
      <c r="F254" s="888">
        <f>'FX data'!H265</f>
        <v>1.1634</v>
      </c>
      <c r="G254" s="889">
        <f t="shared" si="16"/>
        <v>114.5642540620384</v>
      </c>
      <c r="H254" s="890">
        <f>'FX data'!I265</f>
        <v>7.7504999999999997</v>
      </c>
      <c r="I254" s="891">
        <f t="shared" si="17"/>
        <v>99.66565935832314</v>
      </c>
      <c r="J254" s="893">
        <f>'FX data'!L265</f>
        <v>104.8</v>
      </c>
      <c r="K254" s="893">
        <f t="shared" si="18"/>
        <v>103.04818092428711</v>
      </c>
      <c r="L254" s="456">
        <f>'FX data'!P265</f>
        <v>1.3654999999999999</v>
      </c>
      <c r="M254" s="784">
        <f t="shared" si="19"/>
        <v>82.442794179798341</v>
      </c>
    </row>
    <row r="255" spans="2:13">
      <c r="B255" s="363">
        <f>'Step #5'!C256</f>
        <v>251</v>
      </c>
      <c r="C255" s="389">
        <v>44166</v>
      </c>
      <c r="D255" s="886">
        <v>6.5705</v>
      </c>
      <c r="E255" s="775">
        <f t="shared" si="15"/>
        <v>79.355781540616917</v>
      </c>
      <c r="F255" s="888">
        <f>'FX data'!H266</f>
        <v>1.2039</v>
      </c>
      <c r="G255" s="889">
        <f t="shared" si="16"/>
        <v>118.55243722304283</v>
      </c>
      <c r="H255" s="890">
        <f>'FX data'!I266</f>
        <v>7.7519</v>
      </c>
      <c r="I255" s="891">
        <f t="shared" si="17"/>
        <v>99.683662315951906</v>
      </c>
      <c r="J255" s="893">
        <f>'FX data'!L266</f>
        <v>104.4</v>
      </c>
      <c r="K255" s="893">
        <f t="shared" si="18"/>
        <v>102.65486725663717</v>
      </c>
      <c r="L255" s="456">
        <f>'FX data'!P266</f>
        <v>1.3383</v>
      </c>
      <c r="M255" s="784">
        <f t="shared" si="19"/>
        <v>80.800579605143994</v>
      </c>
    </row>
    <row r="256" spans="2:13">
      <c r="B256" s="363">
        <f>'Step #5'!C257</f>
        <v>252</v>
      </c>
      <c r="C256" s="389">
        <v>44197</v>
      </c>
      <c r="D256" s="886">
        <v>6.4600999999999997</v>
      </c>
      <c r="E256" s="775">
        <f t="shared" si="15"/>
        <v>78.022416000386485</v>
      </c>
      <c r="F256" s="888">
        <f>'FX data'!H267</f>
        <v>1.2254</v>
      </c>
      <c r="G256" s="889">
        <f t="shared" si="16"/>
        <v>120.66962087641555</v>
      </c>
      <c r="H256" s="890">
        <f>'FX data'!I267</f>
        <v>7.7537000000000003</v>
      </c>
      <c r="I256" s="891">
        <f t="shared" si="17"/>
        <v>99.706808975760296</v>
      </c>
      <c r="J256" s="893">
        <f>'FX data'!L267</f>
        <v>103.19</v>
      </c>
      <c r="K256" s="893">
        <f t="shared" si="18"/>
        <v>101.46509341199605</v>
      </c>
      <c r="L256" s="456">
        <f>'FX data'!P267</f>
        <v>1.3210999999999999</v>
      </c>
      <c r="M256" s="784">
        <f t="shared" si="19"/>
        <v>79.762120388818445</v>
      </c>
    </row>
    <row r="257" spans="2:13">
      <c r="B257" s="363">
        <f>'Step #5'!C258</f>
        <v>253</v>
      </c>
      <c r="C257" s="389">
        <v>44228</v>
      </c>
      <c r="D257" s="886">
        <v>6.4668999999999999</v>
      </c>
      <c r="E257" s="775">
        <f t="shared" si="15"/>
        <v>78.104543588009363</v>
      </c>
      <c r="F257" s="888">
        <f>'FX data'!H268</f>
        <v>1.2070000000000001</v>
      </c>
      <c r="G257" s="889">
        <f t="shared" si="16"/>
        <v>118.8577055637617</v>
      </c>
      <c r="H257" s="890">
        <f>'FX data'!I268</f>
        <v>7.7526999999999999</v>
      </c>
      <c r="I257" s="891">
        <f t="shared" si="17"/>
        <v>99.693949720311196</v>
      </c>
      <c r="J257" s="893">
        <f>'FX data'!L268</f>
        <v>104.97</v>
      </c>
      <c r="K257" s="893">
        <f t="shared" si="18"/>
        <v>103.21533923303834</v>
      </c>
      <c r="L257" s="456">
        <f>'FX data'!P268</f>
        <v>1.3326</v>
      </c>
      <c r="M257" s="784">
        <f t="shared" si="19"/>
        <v>80.456439050896563</v>
      </c>
    </row>
    <row r="258" spans="2:13">
      <c r="B258" s="363">
        <f>'Step #5'!C259</f>
        <v>254</v>
      </c>
      <c r="C258" s="389">
        <v>44256</v>
      </c>
      <c r="D258" s="886">
        <v>6.4648000000000003</v>
      </c>
      <c r="E258" s="775">
        <f t="shared" si="15"/>
        <v>78.079180656537602</v>
      </c>
      <c r="F258" s="888">
        <f>'FX data'!H269</f>
        <v>1.2054</v>
      </c>
      <c r="G258" s="889">
        <f t="shared" si="16"/>
        <v>118.70014771048744</v>
      </c>
      <c r="H258" s="890">
        <f>'FX data'!I269</f>
        <v>7.7565</v>
      </c>
      <c r="I258" s="891">
        <f t="shared" si="17"/>
        <v>99.742814891017801</v>
      </c>
      <c r="J258" s="893">
        <f>'FX data'!L269</f>
        <v>106.68</v>
      </c>
      <c r="K258" s="893">
        <f t="shared" si="18"/>
        <v>104.89675516224189</v>
      </c>
      <c r="L258" s="456">
        <f>'FX data'!P269</f>
        <v>1.3286</v>
      </c>
      <c r="M258" s="784">
        <f t="shared" si="19"/>
        <v>80.214936907565047</v>
      </c>
    </row>
    <row r="259" spans="2:13">
      <c r="B259" s="363">
        <f>'Step #5'!C260</f>
        <v>255</v>
      </c>
      <c r="C259" s="389">
        <v>44287</v>
      </c>
      <c r="D259" s="886">
        <v>6.5644999999999998</v>
      </c>
      <c r="E259" s="775">
        <f t="shared" si="15"/>
        <v>79.283316022126144</v>
      </c>
      <c r="F259" s="888">
        <f>'FX data'!H270</f>
        <v>1.1772</v>
      </c>
      <c r="G259" s="889">
        <f t="shared" si="16"/>
        <v>115.9231905465288</v>
      </c>
      <c r="H259" s="890">
        <f>'FX data'!I270</f>
        <v>7.7763999999999998</v>
      </c>
      <c r="I259" s="891">
        <f t="shared" si="17"/>
        <v>99.99871407445508</v>
      </c>
      <c r="J259" s="893">
        <f>'FX data'!L270</f>
        <v>110.61</v>
      </c>
      <c r="K259" s="893">
        <f t="shared" si="18"/>
        <v>108.76106194690264</v>
      </c>
      <c r="L259" s="456">
        <f>'FX data'!P270</f>
        <v>1.3443000000000001</v>
      </c>
      <c r="M259" s="784">
        <f t="shared" si="19"/>
        <v>81.162832820141276</v>
      </c>
    </row>
    <row r="260" spans="2:13">
      <c r="B260" s="363">
        <f>'Step #5'!C261</f>
        <v>256</v>
      </c>
      <c r="C260" s="389">
        <v>44317</v>
      </c>
      <c r="D260" s="886">
        <v>6.4748999999999999</v>
      </c>
      <c r="E260" s="775">
        <f t="shared" si="15"/>
        <v>78.201164279330413</v>
      </c>
      <c r="F260" s="888">
        <f>'FX data'!H271</f>
        <v>1.2059</v>
      </c>
      <c r="G260" s="889">
        <f t="shared" si="16"/>
        <v>118.74938453963564</v>
      </c>
      <c r="H260" s="890">
        <f>'FX data'!I271</f>
        <v>7.7662000000000004</v>
      </c>
      <c r="I260" s="891">
        <f t="shared" si="17"/>
        <v>99.867549668874162</v>
      </c>
      <c r="J260" s="893">
        <f>'FX data'!L271</f>
        <v>109.08</v>
      </c>
      <c r="K260" s="893">
        <f t="shared" si="18"/>
        <v>107.25663716814158</v>
      </c>
      <c r="L260" s="456">
        <f>'FX data'!P271</f>
        <v>1.3295999999999999</v>
      </c>
      <c r="M260" s="784">
        <f t="shared" si="19"/>
        <v>80.275312443397922</v>
      </c>
    </row>
    <row r="261" spans="2:13">
      <c r="B261" s="363">
        <f>'Step #5'!C262</f>
        <v>257</v>
      </c>
      <c r="C261" s="389">
        <v>44348</v>
      </c>
      <c r="D261" s="886">
        <v>6.3795999999999999</v>
      </c>
      <c r="E261" s="775">
        <f t="shared" si="15"/>
        <v>77.050170293968449</v>
      </c>
      <c r="F261" s="888">
        <f>'FX data'!H272</f>
        <v>1.2241</v>
      </c>
      <c r="G261" s="889">
        <f t="shared" si="16"/>
        <v>120.54160512063021</v>
      </c>
      <c r="H261" s="890">
        <f>'FX data'!I272</f>
        <v>7.7594000000000003</v>
      </c>
      <c r="I261" s="891">
        <f t="shared" si="17"/>
        <v>99.780106731820226</v>
      </c>
      <c r="J261" s="893">
        <f>'FX data'!L272</f>
        <v>109.43</v>
      </c>
      <c r="K261" s="893">
        <f t="shared" si="18"/>
        <v>107.6007866273353</v>
      </c>
      <c r="L261" s="456">
        <f>'FX data'!P272</f>
        <v>1.3214999999999999</v>
      </c>
      <c r="M261" s="784">
        <f t="shared" si="19"/>
        <v>79.786270603151593</v>
      </c>
    </row>
    <row r="262" spans="2:13">
      <c r="B262" s="363">
        <f>'Step #5'!C263</f>
        <v>258</v>
      </c>
      <c r="C262" s="389">
        <v>44378</v>
      </c>
      <c r="D262" s="886">
        <v>6.4679000000000002</v>
      </c>
      <c r="E262" s="775">
        <f t="shared" ref="E262:E309" si="20">(D262/$D$4)*100</f>
        <v>78.116621174424509</v>
      </c>
      <c r="F262" s="888">
        <f>'FX data'!H273</f>
        <v>1.1857</v>
      </c>
      <c r="G262" s="889">
        <f t="shared" ref="G262:G309" si="21">(F262/$F$4)*100</f>
        <v>116.76021664204823</v>
      </c>
      <c r="H262" s="890">
        <f>'FX data'!I273</f>
        <v>7.7656000000000001</v>
      </c>
      <c r="I262" s="891">
        <f t="shared" ref="I262:I309" si="22">(H262/$H$4)*100</f>
        <v>99.859834115604713</v>
      </c>
      <c r="J262" s="893">
        <f>'FX data'!L273</f>
        <v>111.56</v>
      </c>
      <c r="K262" s="893">
        <f t="shared" ref="K262:K309" si="23">(J262/$J$4)*100</f>
        <v>109.69518190757128</v>
      </c>
      <c r="L262" s="456">
        <f>'FX data'!P273</f>
        <v>1.3481000000000001</v>
      </c>
      <c r="M262" s="784">
        <f t="shared" ref="M262:M309" si="24">(L262/$L$4)*100</f>
        <v>81.392259856306225</v>
      </c>
    </row>
    <row r="263" spans="2:13">
      <c r="B263" s="363">
        <f>'Step #5'!C264</f>
        <v>259</v>
      </c>
      <c r="C263" s="389">
        <v>44409</v>
      </c>
      <c r="D263" s="886">
        <v>6.4619999999999997</v>
      </c>
      <c r="E263" s="775">
        <f t="shared" si="20"/>
        <v>78.045363414575235</v>
      </c>
      <c r="F263" s="888">
        <f>'FX data'!H274</f>
        <v>1.1873</v>
      </c>
      <c r="G263" s="889">
        <f t="shared" si="21"/>
        <v>116.9177744953225</v>
      </c>
      <c r="H263" s="890">
        <f>'FX data'!I274</f>
        <v>7.7735000000000003</v>
      </c>
      <c r="I263" s="891">
        <f t="shared" si="22"/>
        <v>99.961422233652669</v>
      </c>
      <c r="J263" s="893">
        <f>'FX data'!L274</f>
        <v>109.22</v>
      </c>
      <c r="K263" s="893">
        <f t="shared" si="23"/>
        <v>107.39429695181909</v>
      </c>
      <c r="L263" s="456">
        <f>'FX data'!P274</f>
        <v>1.3529</v>
      </c>
      <c r="M263" s="784">
        <f t="shared" si="24"/>
        <v>81.68206242830405</v>
      </c>
    </row>
    <row r="264" spans="2:13">
      <c r="B264" s="363">
        <f>'Step #5'!C265</f>
        <v>260</v>
      </c>
      <c r="C264" s="389">
        <v>44440</v>
      </c>
      <c r="D264" s="886">
        <v>6.4585999999999997</v>
      </c>
      <c r="E264" s="775">
        <f t="shared" si="20"/>
        <v>78.004299620763788</v>
      </c>
      <c r="F264" s="888">
        <f>'FX data'!H275</f>
        <v>1.1850000000000001</v>
      </c>
      <c r="G264" s="889">
        <f t="shared" si="21"/>
        <v>116.69128508124076</v>
      </c>
      <c r="H264" s="890">
        <f>'FX data'!I275</f>
        <v>7.7763999999999998</v>
      </c>
      <c r="I264" s="891">
        <f t="shared" si="22"/>
        <v>99.99871407445508</v>
      </c>
      <c r="J264" s="893">
        <f>'FX data'!L275</f>
        <v>110.03</v>
      </c>
      <c r="K264" s="893">
        <f t="shared" si="23"/>
        <v>108.19075712881023</v>
      </c>
      <c r="L264" s="456">
        <f>'FX data'!P275</f>
        <v>1.3432999999999999</v>
      </c>
      <c r="M264" s="784">
        <f t="shared" si="24"/>
        <v>81.1024572843084</v>
      </c>
    </row>
    <row r="265" spans="2:13">
      <c r="B265" s="363">
        <f>'Step #5'!C266</f>
        <v>261</v>
      </c>
      <c r="C265" s="389">
        <v>44470</v>
      </c>
      <c r="D265" s="886">
        <v>6.4433999999999996</v>
      </c>
      <c r="E265" s="775">
        <f t="shared" si="20"/>
        <v>77.820720307253794</v>
      </c>
      <c r="F265" s="888">
        <f>'FX data'!H276</f>
        <v>1.1597999999999999</v>
      </c>
      <c r="G265" s="889">
        <f t="shared" si="21"/>
        <v>114.20974889217132</v>
      </c>
      <c r="H265" s="890">
        <f>'FX data'!I276</f>
        <v>7.7847999999999997</v>
      </c>
      <c r="I265" s="891">
        <f t="shared" si="22"/>
        <v>100.10673182022759</v>
      </c>
      <c r="J265" s="893">
        <f>'FX data'!L276</f>
        <v>110.97</v>
      </c>
      <c r="K265" s="893">
        <f t="shared" si="23"/>
        <v>109.11504424778759</v>
      </c>
      <c r="L265" s="456">
        <f>'FX data'!P276</f>
        <v>1.3548</v>
      </c>
      <c r="M265" s="784">
        <f t="shared" si="24"/>
        <v>81.796775946386518</v>
      </c>
    </row>
    <row r="266" spans="2:13">
      <c r="B266" s="363">
        <f>'Step #5'!C267</f>
        <v>262</v>
      </c>
      <c r="C266" s="389">
        <v>44501</v>
      </c>
      <c r="D266" s="886">
        <v>6.3971999999999998</v>
      </c>
      <c r="E266" s="775">
        <f t="shared" si="20"/>
        <v>77.262735814874745</v>
      </c>
      <c r="F266" s="888">
        <f>'FX data'!H277</f>
        <v>1.1591</v>
      </c>
      <c r="G266" s="889">
        <f t="shared" si="21"/>
        <v>114.14081733136385</v>
      </c>
      <c r="H266" s="890">
        <f>'FX data'!I277</f>
        <v>7.7827000000000002</v>
      </c>
      <c r="I266" s="891">
        <f t="shared" si="22"/>
        <v>100.07972738378447</v>
      </c>
      <c r="J266" s="893">
        <f>'FX data'!L277</f>
        <v>114.19</v>
      </c>
      <c r="K266" s="893">
        <f t="shared" si="23"/>
        <v>112.28121927236971</v>
      </c>
      <c r="L266" s="456">
        <f>'FX data'!P277</f>
        <v>1.3479000000000001</v>
      </c>
      <c r="M266" s="784">
        <f t="shared" si="24"/>
        <v>81.380184749139644</v>
      </c>
    </row>
    <row r="267" spans="2:13">
      <c r="B267" s="363">
        <f>'Step #5'!C268</f>
        <v>263</v>
      </c>
      <c r="C267" s="389">
        <v>44531</v>
      </c>
      <c r="D267" s="886">
        <v>6.3640999999999996</v>
      </c>
      <c r="E267" s="775">
        <f t="shared" si="20"/>
        <v>76.862967704533929</v>
      </c>
      <c r="F267" s="888">
        <f>'FX data'!H278</f>
        <v>1.1323000000000001</v>
      </c>
      <c r="G267" s="889">
        <f t="shared" si="21"/>
        <v>111.50172328902019</v>
      </c>
      <c r="H267" s="890">
        <f>'FX data'!I278</f>
        <v>7.7914000000000003</v>
      </c>
      <c r="I267" s="891">
        <f t="shared" si="22"/>
        <v>100.19160290619173</v>
      </c>
      <c r="J267" s="893">
        <f>'FX data'!L278</f>
        <v>112.82</v>
      </c>
      <c r="K267" s="893">
        <f t="shared" si="23"/>
        <v>110.93411996066862</v>
      </c>
      <c r="L267" s="456">
        <f>'FX data'!P278</f>
        <v>1.3631</v>
      </c>
      <c r="M267" s="784">
        <f t="shared" si="24"/>
        <v>82.297892893799428</v>
      </c>
    </row>
    <row r="268" spans="2:13">
      <c r="B268" s="363">
        <f>'Step #5'!C269</f>
        <v>264</v>
      </c>
      <c r="C268" s="389">
        <v>44562</v>
      </c>
      <c r="D268" s="886">
        <v>6.3550000000000004</v>
      </c>
      <c r="E268" s="775">
        <f t="shared" si="20"/>
        <v>76.753061668156235</v>
      </c>
      <c r="F268" s="888">
        <f>'FX data'!H279</f>
        <v>1.129</v>
      </c>
      <c r="G268" s="889">
        <f t="shared" si="21"/>
        <v>111.17676021664205</v>
      </c>
      <c r="H268" s="890">
        <f>'FX data'!I279</f>
        <v>7.7965999999999998</v>
      </c>
      <c r="I268" s="891">
        <f t="shared" si="22"/>
        <v>100.25847103452709</v>
      </c>
      <c r="J268" s="893">
        <f>'FX data'!L279</f>
        <v>115.27</v>
      </c>
      <c r="K268" s="893">
        <f t="shared" si="23"/>
        <v>113.34316617502458</v>
      </c>
      <c r="L268" s="456">
        <f>'FX data'!P279</f>
        <v>1.3532999999999999</v>
      </c>
      <c r="M268" s="784">
        <f t="shared" si="24"/>
        <v>81.706212642637198</v>
      </c>
    </row>
    <row r="269" spans="2:13">
      <c r="B269" s="363">
        <f>'Step #5'!C270</f>
        <v>265</v>
      </c>
      <c r="C269" s="389">
        <v>44593</v>
      </c>
      <c r="D269" s="886">
        <v>6.3609999999999998</v>
      </c>
      <c r="E269" s="775">
        <f t="shared" si="20"/>
        <v>76.825527186647022</v>
      </c>
      <c r="F269" s="888">
        <f>'FX data'!H280</f>
        <v>1.1238999999999999</v>
      </c>
      <c r="G269" s="889">
        <f t="shared" si="21"/>
        <v>110.67454455933037</v>
      </c>
      <c r="H269" s="890">
        <f>'FX data'!I280</f>
        <v>7.7938999999999998</v>
      </c>
      <c r="I269" s="891">
        <f t="shared" si="22"/>
        <v>100.22375104481449</v>
      </c>
      <c r="J269" s="893">
        <f>'FX data'!L280</f>
        <v>114.77</v>
      </c>
      <c r="K269" s="893">
        <f t="shared" si="23"/>
        <v>112.85152409046214</v>
      </c>
      <c r="L269" s="456">
        <f>'FX data'!P280</f>
        <v>1.3493999999999999</v>
      </c>
      <c r="M269" s="784">
        <f t="shared" si="24"/>
        <v>81.470748052888965</v>
      </c>
    </row>
    <row r="270" spans="2:13">
      <c r="B270" s="363">
        <f>'Step #5'!C271</f>
        <v>266</v>
      </c>
      <c r="C270" s="389">
        <v>44621</v>
      </c>
      <c r="D270" s="886">
        <v>6.3116000000000003</v>
      </c>
      <c r="E270" s="775">
        <f t="shared" si="20"/>
        <v>76.228894417739568</v>
      </c>
      <c r="F270" s="888">
        <f>'FX data'!H281</f>
        <v>1.1103000000000001</v>
      </c>
      <c r="G270" s="889">
        <f t="shared" si="21"/>
        <v>109.33530280649926</v>
      </c>
      <c r="H270" s="890">
        <f>'FX data'!I281</f>
        <v>7.8170999999999999</v>
      </c>
      <c r="I270" s="891">
        <f t="shared" si="22"/>
        <v>100.52208577123385</v>
      </c>
      <c r="J270" s="893">
        <f>'FX data'!L281</f>
        <v>114.87</v>
      </c>
      <c r="K270" s="893">
        <f t="shared" si="23"/>
        <v>112.94985250737464</v>
      </c>
      <c r="L270" s="456">
        <f>'FX data'!P281</f>
        <v>1.3580000000000001</v>
      </c>
      <c r="M270" s="784">
        <f t="shared" si="24"/>
        <v>81.989977661051739</v>
      </c>
    </row>
    <row r="271" spans="2:13">
      <c r="B271" s="363">
        <f>'Step #5'!C272</f>
        <v>267</v>
      </c>
      <c r="C271" s="389">
        <v>44652</v>
      </c>
      <c r="D271" s="886">
        <v>6.3624999999999998</v>
      </c>
      <c r="E271" s="775">
        <f t="shared" si="20"/>
        <v>76.843643566269719</v>
      </c>
      <c r="F271" s="888">
        <f>'FX data'!H282</f>
        <v>1.1043000000000001</v>
      </c>
      <c r="G271" s="889">
        <f t="shared" si="21"/>
        <v>108.74446085672082</v>
      </c>
      <c r="H271" s="890">
        <f>'FX data'!I282</f>
        <v>7.8341000000000003</v>
      </c>
      <c r="I271" s="891">
        <f t="shared" si="22"/>
        <v>100.7406931138687</v>
      </c>
      <c r="J271" s="893">
        <f>'FX data'!L282</f>
        <v>122.6</v>
      </c>
      <c r="K271" s="893">
        <f t="shared" si="23"/>
        <v>120.55063913470991</v>
      </c>
      <c r="L271" s="456">
        <f>'FX data'!P282</f>
        <v>1.3568</v>
      </c>
      <c r="M271" s="784">
        <f t="shared" si="24"/>
        <v>81.917527018052283</v>
      </c>
    </row>
    <row r="272" spans="2:13">
      <c r="B272" s="363">
        <f>'Step #5'!C273</f>
        <v>268</v>
      </c>
      <c r="C272" s="389">
        <v>44682</v>
      </c>
      <c r="D272" s="886">
        <v>6.6078999999999999</v>
      </c>
      <c r="E272" s="775">
        <f t="shared" si="20"/>
        <v>79.807483272542811</v>
      </c>
      <c r="F272" s="888">
        <f>'FX data'!H283</f>
        <v>1.0521</v>
      </c>
      <c r="G272" s="889">
        <f t="shared" si="21"/>
        <v>103.60413589364845</v>
      </c>
      <c r="H272" s="890">
        <f>'FX data'!I283</f>
        <v>7.8476999999999997</v>
      </c>
      <c r="I272" s="891">
        <f t="shared" si="22"/>
        <v>100.91557898797659</v>
      </c>
      <c r="J272" s="893">
        <f>'FX data'!L283</f>
        <v>130.18</v>
      </c>
      <c r="K272" s="893">
        <f t="shared" si="23"/>
        <v>128.00393313667649</v>
      </c>
      <c r="L272" s="456">
        <f>'FX data'!P283</f>
        <v>1.3855999999999999</v>
      </c>
      <c r="M272" s="784">
        <f t="shared" si="24"/>
        <v>83.656342450039233</v>
      </c>
    </row>
    <row r="273" spans="2:13">
      <c r="B273" s="363">
        <f>'Step #5'!C274</f>
        <v>269</v>
      </c>
      <c r="C273" s="389">
        <v>44713</v>
      </c>
      <c r="D273" s="886">
        <v>6.6858000000000004</v>
      </c>
      <c r="E273" s="775">
        <f t="shared" si="20"/>
        <v>80.74832725428152</v>
      </c>
      <c r="F273" s="888">
        <f>'FX data'!H284</f>
        <v>1.0646</v>
      </c>
      <c r="G273" s="889">
        <f t="shared" si="21"/>
        <v>104.83505662235351</v>
      </c>
      <c r="H273" s="890">
        <f>'FX data'!I284</f>
        <v>7.8475000000000001</v>
      </c>
      <c r="I273" s="891">
        <f t="shared" si="22"/>
        <v>100.91300713688678</v>
      </c>
      <c r="J273" s="893">
        <f>'FX data'!L284</f>
        <v>130.09</v>
      </c>
      <c r="K273" s="893">
        <f t="shared" si="23"/>
        <v>127.91543756145526</v>
      </c>
      <c r="L273" s="456">
        <f>'FX data'!P284</f>
        <v>1.3752</v>
      </c>
      <c r="M273" s="784">
        <f t="shared" si="24"/>
        <v>83.028436877377274</v>
      </c>
    </row>
    <row r="274" spans="2:13">
      <c r="B274" s="363">
        <f>'Step #5'!C275</f>
        <v>270</v>
      </c>
      <c r="C274" s="389">
        <v>44743</v>
      </c>
      <c r="D274" s="886">
        <v>6.7</v>
      </c>
      <c r="E274" s="775">
        <f t="shared" si="20"/>
        <v>80.919828981376369</v>
      </c>
      <c r="F274" s="888">
        <f>'FX data'!H285</f>
        <v>1.0408999999999999</v>
      </c>
      <c r="G274" s="889">
        <f t="shared" si="21"/>
        <v>102.50123092072869</v>
      </c>
      <c r="H274" s="890">
        <f>'FX data'!I285</f>
        <v>7.8460999999999999</v>
      </c>
      <c r="I274" s="891">
        <f t="shared" si="22"/>
        <v>100.89500417925801</v>
      </c>
      <c r="J274" s="893">
        <f>'FX data'!L285</f>
        <v>135.09</v>
      </c>
      <c r="K274" s="893">
        <f t="shared" si="23"/>
        <v>132.83185840707966</v>
      </c>
      <c r="L274" s="456">
        <f>'FX data'!P285</f>
        <v>1.3974</v>
      </c>
      <c r="M274" s="784">
        <f t="shared" si="24"/>
        <v>84.368773772867229</v>
      </c>
    </row>
    <row r="275" spans="2:13">
      <c r="B275" s="363">
        <f>'Step #5'!C276</f>
        <v>271</v>
      </c>
      <c r="C275" s="389">
        <v>44774</v>
      </c>
      <c r="D275" s="886">
        <v>6.7674000000000003</v>
      </c>
      <c r="E275" s="775">
        <f t="shared" si="20"/>
        <v>81.733858305756186</v>
      </c>
      <c r="F275" s="888">
        <f>'FX data'!H286</f>
        <v>1.0269999999999999</v>
      </c>
      <c r="G275" s="889">
        <f t="shared" si="21"/>
        <v>101.13244707040865</v>
      </c>
      <c r="H275" s="890">
        <f>'FX data'!I286</f>
        <v>7.8498999999999999</v>
      </c>
      <c r="I275" s="891">
        <f t="shared" si="22"/>
        <v>100.94386934996461</v>
      </c>
      <c r="J275" s="893">
        <f>'FX data'!L286</f>
        <v>131.80000000000001</v>
      </c>
      <c r="K275" s="893">
        <f t="shared" si="23"/>
        <v>129.59685349065882</v>
      </c>
      <c r="L275" s="456">
        <f>'FX data'!P286</f>
        <v>1.3761000000000001</v>
      </c>
      <c r="M275" s="784">
        <f t="shared" si="24"/>
        <v>83.08277485962688</v>
      </c>
    </row>
    <row r="276" spans="2:13">
      <c r="B276" s="363">
        <f>'Step #5'!C277</f>
        <v>272</v>
      </c>
      <c r="C276" s="389">
        <v>44805</v>
      </c>
      <c r="D276" s="886">
        <v>6.9066000000000001</v>
      </c>
      <c r="E276" s="775">
        <f t="shared" si="20"/>
        <v>83.415058334742383</v>
      </c>
      <c r="F276" s="888">
        <f>'FX data'!H287</f>
        <v>0.995</v>
      </c>
      <c r="G276" s="889">
        <f t="shared" si="21"/>
        <v>97.981290004923665</v>
      </c>
      <c r="H276" s="890">
        <f>'FX data'!I287</f>
        <v>7.8480999999999996</v>
      </c>
      <c r="I276" s="891">
        <f t="shared" si="22"/>
        <v>100.92072269015624</v>
      </c>
      <c r="J276" s="893">
        <f>'FX data'!L287</f>
        <v>139.93</v>
      </c>
      <c r="K276" s="893">
        <f t="shared" si="23"/>
        <v>137.59095378564405</v>
      </c>
      <c r="L276" s="456">
        <f>'FX data'!P287</f>
        <v>1.4019999999999999</v>
      </c>
      <c r="M276" s="784">
        <f t="shared" si="24"/>
        <v>84.646501237698473</v>
      </c>
    </row>
    <row r="277" spans="2:13">
      <c r="B277" s="363">
        <f>'Step #5'!C278</f>
        <v>273</v>
      </c>
      <c r="C277" s="389">
        <v>44835</v>
      </c>
      <c r="D277" s="886">
        <v>7.1102999999999996</v>
      </c>
      <c r="E277" s="775">
        <f t="shared" si="20"/>
        <v>85.875262687504531</v>
      </c>
      <c r="F277" s="888">
        <f>'FX data'!H288</f>
        <v>0.98089999999999999</v>
      </c>
      <c r="G277" s="889">
        <f t="shared" si="21"/>
        <v>96.592811422944351</v>
      </c>
      <c r="H277" s="890">
        <f>'FX data'!I288</f>
        <v>7.8498999999999999</v>
      </c>
      <c r="I277" s="891">
        <f t="shared" si="22"/>
        <v>100.94386934996461</v>
      </c>
      <c r="J277" s="893">
        <f>'FX data'!L288</f>
        <v>144.5</v>
      </c>
      <c r="K277" s="893">
        <f t="shared" si="23"/>
        <v>142.08456243854474</v>
      </c>
      <c r="L277" s="456">
        <f>'FX data'!P288</f>
        <v>1.4315</v>
      </c>
      <c r="M277" s="784">
        <f t="shared" si="24"/>
        <v>86.427579544768449</v>
      </c>
    </row>
    <row r="278" spans="2:13">
      <c r="B278" s="363">
        <f>'Step #5'!C279</f>
        <v>274</v>
      </c>
      <c r="C278" s="389">
        <v>44866</v>
      </c>
      <c r="D278" s="886">
        <v>7.2729999999999997</v>
      </c>
      <c r="E278" s="775">
        <f t="shared" si="20"/>
        <v>87.840285997246298</v>
      </c>
      <c r="F278" s="888">
        <f>'FX data'!H289</f>
        <v>0.98709999999999998</v>
      </c>
      <c r="G278" s="889">
        <f t="shared" si="21"/>
        <v>97.203348104382073</v>
      </c>
      <c r="H278" s="890">
        <f>'FX data'!I289</f>
        <v>7.8495999999999997</v>
      </c>
      <c r="I278" s="891">
        <f t="shared" si="22"/>
        <v>100.9400115733299</v>
      </c>
      <c r="J278" s="893">
        <f>'FX data'!L289</f>
        <v>148.11000000000001</v>
      </c>
      <c r="K278" s="893">
        <f t="shared" si="23"/>
        <v>145.63421828908557</v>
      </c>
      <c r="L278" s="456">
        <f>'FX data'!P289</f>
        <v>1.415</v>
      </c>
      <c r="M278" s="784">
        <f t="shared" si="24"/>
        <v>85.431383203525925</v>
      </c>
    </row>
    <row r="279" spans="2:13">
      <c r="B279" s="363">
        <f>'Step #5'!C280</f>
        <v>275</v>
      </c>
      <c r="C279" s="389">
        <v>44896</v>
      </c>
      <c r="D279" s="886">
        <v>7.0423999999999998</v>
      </c>
      <c r="E279" s="775">
        <f t="shared" si="20"/>
        <v>85.055194569917148</v>
      </c>
      <c r="F279" s="888">
        <f>'FX data'!H290</f>
        <v>1.0498000000000001</v>
      </c>
      <c r="G279" s="889">
        <f t="shared" si="21"/>
        <v>103.37764647956671</v>
      </c>
      <c r="H279" s="890">
        <f>'FX data'!I290</f>
        <v>7.7778</v>
      </c>
      <c r="I279" s="891">
        <f t="shared" si="22"/>
        <v>100.01671703208383</v>
      </c>
      <c r="J279" s="893">
        <f>'FX data'!L290</f>
        <v>135.55000000000001</v>
      </c>
      <c r="K279" s="893">
        <f t="shared" si="23"/>
        <v>133.28416912487711</v>
      </c>
      <c r="L279" s="456">
        <f>'FX data'!P290</f>
        <v>1.3548</v>
      </c>
      <c r="M279" s="784">
        <f t="shared" si="24"/>
        <v>81.796775946386518</v>
      </c>
    </row>
    <row r="280" spans="2:13">
      <c r="B280" s="363">
        <f>'Step #5'!C281</f>
        <v>276</v>
      </c>
      <c r="C280" s="389">
        <v>44927</v>
      </c>
      <c r="D280" s="886">
        <v>6.9135</v>
      </c>
      <c r="E280" s="775">
        <f t="shared" si="20"/>
        <v>83.498393681006789</v>
      </c>
      <c r="F280" s="888">
        <f>'FX data'!H291</f>
        <v>1.0559000000000001</v>
      </c>
      <c r="G280" s="889">
        <f t="shared" si="21"/>
        <v>103.97833579517479</v>
      </c>
      <c r="H280" s="890">
        <f>'FX data'!I291</f>
        <v>7.8118999999999996</v>
      </c>
      <c r="I280" s="891">
        <f t="shared" si="22"/>
        <v>100.45521764289846</v>
      </c>
      <c r="J280" s="893">
        <f>'FX data'!L291</f>
        <v>130.83000000000001</v>
      </c>
      <c r="K280" s="893">
        <f t="shared" si="23"/>
        <v>128.64306784660769</v>
      </c>
      <c r="L280" s="456">
        <f>'FX data'!P291</f>
        <v>1.3447</v>
      </c>
      <c r="M280" s="784">
        <f t="shared" si="24"/>
        <v>81.186983034474423</v>
      </c>
    </row>
    <row r="281" spans="2:13">
      <c r="B281" s="363">
        <f>'Step #5'!C282</f>
        <v>277</v>
      </c>
      <c r="C281" s="389">
        <v>44958</v>
      </c>
      <c r="D281" s="886">
        <v>6.7405999999999997</v>
      </c>
      <c r="E281" s="775">
        <f t="shared" si="20"/>
        <v>81.410178989830669</v>
      </c>
      <c r="F281" s="888">
        <f>'FX data'!H292</f>
        <v>1.0916999999999999</v>
      </c>
      <c r="G281" s="889">
        <f t="shared" si="21"/>
        <v>107.50369276218609</v>
      </c>
      <c r="H281" s="890">
        <f>'FX data'!I292</f>
        <v>7.8411999999999997</v>
      </c>
      <c r="I281" s="891">
        <f t="shared" si="22"/>
        <v>100.83199382755737</v>
      </c>
      <c r="J281" s="893">
        <f>'FX data'!L292</f>
        <v>129.27000000000001</v>
      </c>
      <c r="K281" s="893">
        <f t="shared" si="23"/>
        <v>127.10914454277287</v>
      </c>
      <c r="L281" s="456">
        <f>'FX data'!P292</f>
        <v>1.3119000000000001</v>
      </c>
      <c r="M281" s="784">
        <f t="shared" si="24"/>
        <v>79.206665459155943</v>
      </c>
    </row>
    <row r="282" spans="2:13">
      <c r="B282" s="363">
        <f>'Step #5'!C283</f>
        <v>278</v>
      </c>
      <c r="C282" s="389">
        <v>44986</v>
      </c>
      <c r="D282" s="886">
        <v>6.8655999999999997</v>
      </c>
      <c r="E282" s="775">
        <f t="shared" si="20"/>
        <v>82.919877291722017</v>
      </c>
      <c r="F282" s="888">
        <f>'FX data'!H293</f>
        <v>1.0673999999999999</v>
      </c>
      <c r="G282" s="889">
        <f t="shared" si="21"/>
        <v>105.11078286558345</v>
      </c>
      <c r="H282" s="890">
        <f>'FX data'!I293</f>
        <v>7.8493000000000004</v>
      </c>
      <c r="I282" s="891">
        <f t="shared" si="22"/>
        <v>100.93615379669517</v>
      </c>
      <c r="J282" s="893">
        <f>'FX data'!L293</f>
        <v>135.82</v>
      </c>
      <c r="K282" s="893">
        <f t="shared" si="23"/>
        <v>133.5496558505408</v>
      </c>
      <c r="L282" s="456">
        <f>'FX data'!P293</f>
        <v>1.3414999999999999</v>
      </c>
      <c r="M282" s="784">
        <f t="shared" si="24"/>
        <v>80.993781319809202</v>
      </c>
    </row>
    <row r="283" spans="2:13">
      <c r="B283" s="363">
        <f>'Step #5'!C284</f>
        <v>279</v>
      </c>
      <c r="C283" s="389">
        <v>45017</v>
      </c>
      <c r="D283" s="886">
        <v>6.8776000000000002</v>
      </c>
      <c r="E283" s="775">
        <f t="shared" si="20"/>
        <v>83.064808328703606</v>
      </c>
      <c r="F283" s="888">
        <f>'FX data'!H294</f>
        <v>1.0891</v>
      </c>
      <c r="G283" s="889">
        <f t="shared" si="21"/>
        <v>107.24766125061545</v>
      </c>
      <c r="H283" s="890">
        <f>'FX data'!I294</f>
        <v>7.8498999999999999</v>
      </c>
      <c r="I283" s="891">
        <f t="shared" si="22"/>
        <v>100.94386934996461</v>
      </c>
      <c r="J283" s="893">
        <f>'FX data'!L294</f>
        <v>132.35</v>
      </c>
      <c r="K283" s="893">
        <f t="shared" si="23"/>
        <v>130.13765978367749</v>
      </c>
      <c r="L283" s="456">
        <f>'FX data'!P294</f>
        <v>1.3277000000000001</v>
      </c>
      <c r="M283" s="784">
        <f t="shared" si="24"/>
        <v>80.160598925315469</v>
      </c>
    </row>
    <row r="284" spans="2:13">
      <c r="B284" s="363">
        <f>'Step #5'!C285</f>
        <v>280</v>
      </c>
      <c r="C284" s="389">
        <v>45047</v>
      </c>
      <c r="D284" s="886">
        <v>6.9164000000000003</v>
      </c>
      <c r="E284" s="775">
        <f t="shared" si="20"/>
        <v>83.533418681610669</v>
      </c>
      <c r="F284" s="888">
        <f>'FX data'!H295</f>
        <v>1.097</v>
      </c>
      <c r="G284" s="889">
        <f t="shared" si="21"/>
        <v>108.02560315115706</v>
      </c>
      <c r="H284" s="890">
        <f>'FX data'!I295</f>
        <v>7.8498999999999999</v>
      </c>
      <c r="I284" s="891">
        <f t="shared" si="22"/>
        <v>100.94386934996461</v>
      </c>
      <c r="J284" s="893">
        <f>'FX data'!L295</f>
        <v>137.35</v>
      </c>
      <c r="K284" s="893">
        <f t="shared" si="23"/>
        <v>135.05408062930186</v>
      </c>
      <c r="L284" s="456">
        <f>'FX data'!P295</f>
        <v>1.3362000000000001</v>
      </c>
      <c r="M284" s="784">
        <f t="shared" si="24"/>
        <v>80.673790979894946</v>
      </c>
    </row>
    <row r="285" spans="2:13">
      <c r="B285" s="363">
        <f>'Step #5'!C286</f>
        <v>281</v>
      </c>
      <c r="C285" s="389">
        <v>45078</v>
      </c>
      <c r="D285" s="886">
        <v>7.0933999999999999</v>
      </c>
      <c r="E285" s="775">
        <f t="shared" si="20"/>
        <v>85.671151477088827</v>
      </c>
      <c r="F285" s="888">
        <f>'FX data'!H296</f>
        <v>1.0751999999999999</v>
      </c>
      <c r="G285" s="889">
        <f t="shared" si="21"/>
        <v>105.87887740029541</v>
      </c>
      <c r="H285" s="890">
        <f>'FX data'!I296</f>
        <v>7.8315000000000001</v>
      </c>
      <c r="I285" s="891">
        <f t="shared" si="22"/>
        <v>100.70725904970101</v>
      </c>
      <c r="J285" s="893">
        <f>'FX data'!L296</f>
        <v>138.74</v>
      </c>
      <c r="K285" s="893">
        <f t="shared" si="23"/>
        <v>136.42084562438546</v>
      </c>
      <c r="L285" s="456">
        <f>'FX data'!P296</f>
        <v>1.3473999999999999</v>
      </c>
      <c r="M285" s="784">
        <f t="shared" si="24"/>
        <v>81.3499969812232</v>
      </c>
    </row>
    <row r="286" spans="2:13">
      <c r="B286" s="363">
        <f>'Step #5'!C287</f>
        <v>282</v>
      </c>
      <c r="C286" s="389">
        <v>45108</v>
      </c>
      <c r="D286" s="886">
        <v>7.24</v>
      </c>
      <c r="E286" s="775">
        <f t="shared" si="20"/>
        <v>87.441725645546995</v>
      </c>
      <c r="F286" s="888">
        <f>'FX data'!H297</f>
        <v>1.0919000000000001</v>
      </c>
      <c r="G286" s="889">
        <f t="shared" si="21"/>
        <v>107.52338749384541</v>
      </c>
      <c r="H286" s="890">
        <f>'FX data'!I297</f>
        <v>7.8337000000000003</v>
      </c>
      <c r="I286" s="891">
        <f t="shared" si="22"/>
        <v>100.73554941168905</v>
      </c>
      <c r="J286" s="893">
        <f>'FX data'!L297</f>
        <v>144.5</v>
      </c>
      <c r="K286" s="893">
        <f t="shared" si="23"/>
        <v>142.08456243854474</v>
      </c>
      <c r="L286" s="456">
        <f>'FX data'!P297</f>
        <v>1.3496999999999999</v>
      </c>
      <c r="M286" s="784">
        <f t="shared" si="24"/>
        <v>81.488860713638829</v>
      </c>
    </row>
    <row r="287" spans="2:13">
      <c r="B287" s="363">
        <f>'Step #5'!C288</f>
        <v>283</v>
      </c>
      <c r="C287" s="389">
        <v>45139</v>
      </c>
      <c r="D287" s="886">
        <v>7.1775000000000002</v>
      </c>
      <c r="E287" s="775">
        <f t="shared" si="20"/>
        <v>86.686876494601321</v>
      </c>
      <c r="F287" s="888">
        <f>'FX data'!H298</f>
        <v>1.0971</v>
      </c>
      <c r="G287" s="889">
        <f t="shared" si="21"/>
        <v>108.03545051698669</v>
      </c>
      <c r="H287" s="890">
        <f>'FX data'!I298</f>
        <v>7.7938999999999998</v>
      </c>
      <c r="I287" s="891">
        <f t="shared" si="22"/>
        <v>100.22375104481449</v>
      </c>
      <c r="J287" s="893">
        <f>'FX data'!L298</f>
        <v>143.34</v>
      </c>
      <c r="K287" s="893">
        <f t="shared" si="23"/>
        <v>140.94395280235986</v>
      </c>
      <c r="L287" s="456">
        <f>'FX data'!P298</f>
        <v>1.3362000000000001</v>
      </c>
      <c r="M287" s="784">
        <f t="shared" si="24"/>
        <v>80.673790979894946</v>
      </c>
    </row>
    <row r="288" spans="2:13">
      <c r="B288" s="363">
        <f>'Step #5'!C289</f>
        <v>284</v>
      </c>
      <c r="C288" s="389">
        <v>45170</v>
      </c>
      <c r="D288" s="886">
        <v>7.2606000000000002</v>
      </c>
      <c r="E288" s="775">
        <f t="shared" si="20"/>
        <v>87.690523925698699</v>
      </c>
      <c r="F288" s="888">
        <f>'FX data'!H299</f>
        <v>1.0787</v>
      </c>
      <c r="G288" s="889">
        <f t="shared" si="21"/>
        <v>106.22353520433283</v>
      </c>
      <c r="H288" s="890">
        <f>'FX data'!I299</f>
        <v>7.8456999999999999</v>
      </c>
      <c r="I288" s="891">
        <f t="shared" si="22"/>
        <v>100.88986047707837</v>
      </c>
      <c r="J288" s="893">
        <f>'FX data'!L299</f>
        <v>146.19999999999999</v>
      </c>
      <c r="K288" s="893">
        <f t="shared" si="23"/>
        <v>143.75614552605703</v>
      </c>
      <c r="L288" s="456">
        <f>'FX data'!P299</f>
        <v>1.3542000000000001</v>
      </c>
      <c r="M288" s="784">
        <f t="shared" si="24"/>
        <v>81.76055062488679</v>
      </c>
    </row>
    <row r="289" spans="2:13">
      <c r="B289" s="363">
        <f>'Step #5'!C290</f>
        <v>285</v>
      </c>
      <c r="C289" s="389">
        <v>45200</v>
      </c>
      <c r="D289" s="886">
        <v>7.2960000000000003</v>
      </c>
      <c r="E289" s="775">
        <f t="shared" si="20"/>
        <v>88.118070484794316</v>
      </c>
      <c r="F289" s="888">
        <f>'FX data'!H300</f>
        <v>1.05</v>
      </c>
      <c r="G289" s="889">
        <f t="shared" si="21"/>
        <v>103.39734121122599</v>
      </c>
      <c r="H289" s="890">
        <f>'FX data'!I300</f>
        <v>7.8323999999999998</v>
      </c>
      <c r="I289" s="891">
        <f t="shared" si="22"/>
        <v>100.71883237960522</v>
      </c>
      <c r="J289" s="893">
        <f>'FX data'!L300</f>
        <v>149.80000000000001</v>
      </c>
      <c r="K289" s="893">
        <f t="shared" si="23"/>
        <v>147.29596853490659</v>
      </c>
      <c r="L289" s="456">
        <f>'FX data'!P300</f>
        <v>1.3728</v>
      </c>
      <c r="M289" s="784">
        <f t="shared" si="24"/>
        <v>82.883535591378362</v>
      </c>
    </row>
    <row r="290" spans="2:13">
      <c r="B290" s="363">
        <f>'Step #5'!C291</f>
        <v>286</v>
      </c>
      <c r="C290" s="389">
        <v>45231</v>
      </c>
      <c r="D290" s="886">
        <v>7.3174999999999999</v>
      </c>
      <c r="E290" s="775">
        <f t="shared" si="20"/>
        <v>88.377738592719638</v>
      </c>
      <c r="F290" s="888">
        <f>'FX data'!H301</f>
        <v>1.0538000000000001</v>
      </c>
      <c r="G290" s="889">
        <f t="shared" si="21"/>
        <v>103.77154111275233</v>
      </c>
      <c r="H290" s="890">
        <f>'FX data'!I301</f>
        <v>7.8231000000000002</v>
      </c>
      <c r="I290" s="891">
        <f t="shared" si="22"/>
        <v>100.59924130392849</v>
      </c>
      <c r="J290" s="893">
        <f>'FX data'!L301</f>
        <v>150.96</v>
      </c>
      <c r="K290" s="893">
        <f t="shared" si="23"/>
        <v>148.43657817109147</v>
      </c>
      <c r="L290" s="456">
        <f>'FX data'!P301</f>
        <v>1.3705000000000001</v>
      </c>
      <c r="M290" s="784">
        <f t="shared" si="24"/>
        <v>82.744671858962747</v>
      </c>
    </row>
    <row r="291" spans="2:13">
      <c r="B291" s="363">
        <f>'Step #5'!C292</f>
        <v>287</v>
      </c>
      <c r="C291" s="389">
        <v>45261</v>
      </c>
      <c r="D291" s="886">
        <v>7.1386000000000003</v>
      </c>
      <c r="E291" s="775">
        <f t="shared" si="20"/>
        <v>86.217058383052731</v>
      </c>
      <c r="F291" s="888">
        <f>'FX data'!H302</f>
        <v>1.0878000000000001</v>
      </c>
      <c r="G291" s="889">
        <f t="shared" si="21"/>
        <v>107.11964549483012</v>
      </c>
      <c r="H291" s="890">
        <f>'FX data'!I302</f>
        <v>7.8147000000000002</v>
      </c>
      <c r="I291" s="891">
        <f t="shared" si="22"/>
        <v>100.49122355815598</v>
      </c>
      <c r="J291" s="893">
        <f>'FX data'!L302</f>
        <v>147</v>
      </c>
      <c r="K291" s="893">
        <f t="shared" si="23"/>
        <v>144.54277286135692</v>
      </c>
      <c r="L291" s="456">
        <f>'FX data'!P302</f>
        <v>1.3343</v>
      </c>
      <c r="M291" s="784">
        <f t="shared" si="24"/>
        <v>80.559077461812464</v>
      </c>
    </row>
    <row r="292" spans="2:13">
      <c r="B292" s="363">
        <f>'Step #5'!C293</f>
        <v>288</v>
      </c>
      <c r="C292" s="389">
        <v>45292</v>
      </c>
      <c r="D292" s="886">
        <v>7.1425999999999998</v>
      </c>
      <c r="E292" s="775">
        <f t="shared" si="20"/>
        <v>86.265368728713256</v>
      </c>
      <c r="F292" s="888">
        <f>'FX data'!H303</f>
        <v>1.0956999999999999</v>
      </c>
      <c r="G292" s="889">
        <f t="shared" si="21"/>
        <v>107.89758739537172</v>
      </c>
      <c r="H292" s="890">
        <f>'FX data'!I303</f>
        <v>7.8150000000000004</v>
      </c>
      <c r="I292" s="891">
        <f t="shared" si="22"/>
        <v>100.49508133479073</v>
      </c>
      <c r="J292" s="893">
        <f>'FX data'!L303</f>
        <v>141.88999999999999</v>
      </c>
      <c r="K292" s="893">
        <f t="shared" si="23"/>
        <v>139.51819075712879</v>
      </c>
      <c r="L292" s="456">
        <f>'FX data'!P303</f>
        <v>1.3263</v>
      </c>
      <c r="M292" s="784">
        <f t="shared" si="24"/>
        <v>80.076073175149432</v>
      </c>
    </row>
    <row r="293" spans="2:13">
      <c r="B293" s="363">
        <f>'Step #5'!C294</f>
        <v>289</v>
      </c>
      <c r="C293" s="389">
        <v>45323</v>
      </c>
      <c r="D293" s="886">
        <v>7.1798999999999999</v>
      </c>
      <c r="E293" s="775">
        <f t="shared" si="20"/>
        <v>86.715862701997636</v>
      </c>
      <c r="F293" s="888">
        <f>'FX data'!H304</f>
        <v>1.0865</v>
      </c>
      <c r="G293" s="889">
        <f t="shared" si="21"/>
        <v>106.9916297390448</v>
      </c>
      <c r="H293" s="890">
        <f>'FX data'!I304</f>
        <v>7.8192000000000004</v>
      </c>
      <c r="I293" s="891">
        <f t="shared" si="22"/>
        <v>100.54909020767697</v>
      </c>
      <c r="J293" s="893">
        <f>'FX data'!L304</f>
        <v>146.18</v>
      </c>
      <c r="K293" s="893">
        <f t="shared" si="23"/>
        <v>143.73647984267453</v>
      </c>
      <c r="L293" s="456">
        <f>'FX data'!P304</f>
        <v>1.3366</v>
      </c>
      <c r="M293" s="784">
        <f t="shared" si="24"/>
        <v>80.697941194228093</v>
      </c>
    </row>
    <row r="294" spans="2:13">
      <c r="B294" s="363">
        <f>'Step #5'!C295</f>
        <v>290</v>
      </c>
      <c r="C294" s="389">
        <v>45352</v>
      </c>
      <c r="D294" s="886">
        <v>7.1959999999999997</v>
      </c>
      <c r="E294" s="775">
        <f t="shared" si="20"/>
        <v>86.910311843281235</v>
      </c>
      <c r="F294" s="888">
        <f>'FX data'!H305</f>
        <v>1.0831999999999999</v>
      </c>
      <c r="G294" s="889">
        <f t="shared" si="21"/>
        <v>106.66666666666664</v>
      </c>
      <c r="H294" s="890">
        <f>'FX data'!I305</f>
        <v>7.8289</v>
      </c>
      <c r="I294" s="891">
        <f t="shared" si="22"/>
        <v>100.67382498553332</v>
      </c>
      <c r="J294" s="893">
        <f>'FX data'!L305</f>
        <v>150.19999999999999</v>
      </c>
      <c r="K294" s="893">
        <f t="shared" si="23"/>
        <v>147.68928220255651</v>
      </c>
      <c r="L294" s="456">
        <f>'FX data'!P305</f>
        <v>1.3440000000000001</v>
      </c>
      <c r="M294" s="784">
        <f t="shared" si="24"/>
        <v>81.144720159391412</v>
      </c>
    </row>
    <row r="295" spans="2:13">
      <c r="B295" s="363">
        <f>'Step #5'!C296</f>
        <v>291</v>
      </c>
      <c r="C295" s="389">
        <v>45383</v>
      </c>
      <c r="D295" s="886">
        <v>7.2308000000000003</v>
      </c>
      <c r="E295" s="775">
        <f t="shared" si="20"/>
        <v>87.330611850527788</v>
      </c>
      <c r="F295" s="888">
        <f>'FX data'!H306</f>
        <v>1.0732999999999999</v>
      </c>
      <c r="G295" s="889">
        <f t="shared" si="21"/>
        <v>105.69177744953224</v>
      </c>
      <c r="H295" s="890">
        <f>'FX data'!I306</f>
        <v>7.8258999999999999</v>
      </c>
      <c r="I295" s="891">
        <f t="shared" si="22"/>
        <v>100.635247219186</v>
      </c>
      <c r="J295" s="893">
        <f>'FX data'!L306</f>
        <v>151.72</v>
      </c>
      <c r="K295" s="893">
        <f t="shared" si="23"/>
        <v>149.18387413962634</v>
      </c>
      <c r="L295" s="456">
        <f>'FX data'!P306</f>
        <v>1.3512999999999999</v>
      </c>
      <c r="M295" s="784">
        <f t="shared" si="24"/>
        <v>81.585461570971432</v>
      </c>
    </row>
    <row r="296" spans="2:13">
      <c r="B296" s="363">
        <f>'Step #5'!C297</f>
        <v>292</v>
      </c>
      <c r="C296" s="389">
        <v>45413</v>
      </c>
      <c r="D296" s="886">
        <v>7.2404999999999999</v>
      </c>
      <c r="E296" s="775">
        <f t="shared" si="20"/>
        <v>87.447764438754561</v>
      </c>
      <c r="F296" s="888">
        <f>'FX data'!H307</f>
        <v>1.0680000000000001</v>
      </c>
      <c r="G296" s="889">
        <f t="shared" si="21"/>
        <v>105.1698670605613</v>
      </c>
      <c r="H296" s="890">
        <f>'FX data'!I307</f>
        <v>7.8234000000000004</v>
      </c>
      <c r="I296" s="891">
        <f t="shared" si="22"/>
        <v>100.60309908056324</v>
      </c>
      <c r="J296" s="893">
        <f>'FX data'!L307</f>
        <v>157.65</v>
      </c>
      <c r="K296" s="893">
        <f t="shared" si="23"/>
        <v>155.01474926253687</v>
      </c>
      <c r="L296" s="456">
        <f>'FX data'!P307</f>
        <v>1.3633</v>
      </c>
      <c r="M296" s="784">
        <f t="shared" si="24"/>
        <v>82.309968000966009</v>
      </c>
    </row>
    <row r="297" spans="2:13">
      <c r="B297" s="363">
        <f>'Step #5'!C298</f>
        <v>293</v>
      </c>
      <c r="C297" s="389">
        <v>45444</v>
      </c>
      <c r="D297" s="886">
        <v>7.242</v>
      </c>
      <c r="E297" s="775">
        <f t="shared" si="20"/>
        <v>87.465880818377258</v>
      </c>
      <c r="F297" s="888">
        <f>'FX data'!H308</f>
        <v>1.089</v>
      </c>
      <c r="G297" s="889">
        <f t="shared" si="21"/>
        <v>107.23781388478582</v>
      </c>
      <c r="H297" s="890">
        <f>'FX data'!I308</f>
        <v>7.8197999999999999</v>
      </c>
      <c r="I297" s="891">
        <f t="shared" si="22"/>
        <v>100.55680576094643</v>
      </c>
      <c r="J297" s="893">
        <f>'FX data'!L308</f>
        <v>156.04</v>
      </c>
      <c r="K297" s="893">
        <f t="shared" si="23"/>
        <v>153.43166175024581</v>
      </c>
      <c r="L297" s="456">
        <f>'FX data'!P308</f>
        <v>1.3466</v>
      </c>
      <c r="M297" s="784">
        <f t="shared" si="24"/>
        <v>81.301696552556905</v>
      </c>
    </row>
    <row r="298" spans="2:13">
      <c r="B298" s="363">
        <f>'Step #5'!C299</f>
        <v>294</v>
      </c>
      <c r="C298" s="389">
        <v>45474</v>
      </c>
      <c r="D298" s="886">
        <v>7.2683</v>
      </c>
      <c r="E298" s="775">
        <f t="shared" si="20"/>
        <v>87.783521341095195</v>
      </c>
      <c r="F298" s="888">
        <f>'FX data'!H309</f>
        <v>1.0728</v>
      </c>
      <c r="G298" s="889">
        <f t="shared" si="21"/>
        <v>105.64254062038403</v>
      </c>
      <c r="H298" s="890">
        <f>'FX data'!I309</f>
        <v>7.8117000000000001</v>
      </c>
      <c r="I298" s="891">
        <f t="shared" si="22"/>
        <v>100.45264579180866</v>
      </c>
      <c r="J298" s="893">
        <f>'FX data'!L309</f>
        <v>161.55000000000001</v>
      </c>
      <c r="K298" s="893">
        <f t="shared" si="23"/>
        <v>158.84955752212392</v>
      </c>
      <c r="L298" s="456">
        <f>'FX data'!P309</f>
        <v>1.3575999999999999</v>
      </c>
      <c r="M298" s="784">
        <f t="shared" si="24"/>
        <v>81.965827446718578</v>
      </c>
    </row>
    <row r="299" spans="2:13">
      <c r="B299" s="363">
        <f>'Step #5'!C300</f>
        <v>295</v>
      </c>
      <c r="C299" s="389">
        <v>45505</v>
      </c>
      <c r="D299" s="886">
        <v>7.2441000000000004</v>
      </c>
      <c r="E299" s="775">
        <f t="shared" si="20"/>
        <v>87.491243749849033</v>
      </c>
      <c r="F299" s="888">
        <f>'FX data'!H310</f>
        <v>1.0789</v>
      </c>
      <c r="G299" s="889">
        <f t="shared" si="21"/>
        <v>106.2432299359921</v>
      </c>
      <c r="H299" s="890">
        <f>'FX data'!I310</f>
        <v>7.8152999999999997</v>
      </c>
      <c r="I299" s="891">
        <f t="shared" si="22"/>
        <v>100.49893911142544</v>
      </c>
      <c r="J299" s="893">
        <f>'FX data'!L310</f>
        <v>150.06</v>
      </c>
      <c r="K299" s="893">
        <f t="shared" si="23"/>
        <v>147.55162241887905</v>
      </c>
      <c r="L299" s="456">
        <f>'FX data'!P310</f>
        <v>1.3364</v>
      </c>
      <c r="M299" s="784">
        <f t="shared" si="24"/>
        <v>80.685866087061527</v>
      </c>
    </row>
    <row r="300" spans="2:13">
      <c r="B300" s="363">
        <f>'Step #5'!C301</f>
        <v>296</v>
      </c>
      <c r="C300" s="389">
        <v>45536</v>
      </c>
      <c r="D300" s="886">
        <v>7.1208999999999998</v>
      </c>
      <c r="E300" s="775">
        <f t="shared" si="20"/>
        <v>86.003285103504908</v>
      </c>
      <c r="F300" s="888">
        <f>'FX data'!H311</f>
        <v>1.1043000000000001</v>
      </c>
      <c r="G300" s="889">
        <f t="shared" si="21"/>
        <v>108.74446085672082</v>
      </c>
      <c r="H300" s="890">
        <f>'FX data'!I311</f>
        <v>7.7986000000000004</v>
      </c>
      <c r="I300" s="891">
        <f t="shared" si="22"/>
        <v>100.28418954542533</v>
      </c>
      <c r="J300" s="893">
        <f>'FX data'!L311</f>
        <v>145.82</v>
      </c>
      <c r="K300" s="893">
        <f t="shared" si="23"/>
        <v>143.38249754178958</v>
      </c>
      <c r="L300" s="456">
        <f>'FX data'!P311</f>
        <v>1.3087</v>
      </c>
      <c r="M300" s="784">
        <f t="shared" si="24"/>
        <v>79.013463744490736</v>
      </c>
    </row>
    <row r="301" spans="2:13">
      <c r="B301" s="363">
        <f>'Step #5'!C302</f>
        <v>297</v>
      </c>
      <c r="C301" s="389">
        <v>45566</v>
      </c>
      <c r="D301" s="886">
        <v>7.0175000000000001</v>
      </c>
      <c r="E301" s="775">
        <f t="shared" si="20"/>
        <v>84.754462668180395</v>
      </c>
      <c r="F301" s="888">
        <f>'FX data'!H312</f>
        <v>1.1067</v>
      </c>
      <c r="G301" s="889">
        <f t="shared" si="21"/>
        <v>108.9807976366322</v>
      </c>
      <c r="H301" s="890">
        <f>'FX data'!I312</f>
        <v>7.7737999999999996</v>
      </c>
      <c r="I301" s="891">
        <f t="shared" si="22"/>
        <v>99.965280010287387</v>
      </c>
      <c r="J301" s="893">
        <f>'FX data'!L312</f>
        <v>143.66</v>
      </c>
      <c r="K301" s="893">
        <f t="shared" si="23"/>
        <v>141.25860373647981</v>
      </c>
      <c r="L301" s="456">
        <f>'FX data'!P312</f>
        <v>1.2881</v>
      </c>
      <c r="M301" s="784">
        <f t="shared" si="24"/>
        <v>77.769727706333384</v>
      </c>
    </row>
    <row r="302" spans="2:13">
      <c r="B302" s="363">
        <f>'Step #5'!C303</f>
        <v>298</v>
      </c>
      <c r="C302" s="389">
        <v>45597</v>
      </c>
      <c r="D302" s="886">
        <v>7.1214000000000004</v>
      </c>
      <c r="E302" s="775">
        <f t="shared" si="20"/>
        <v>86.009323896712488</v>
      </c>
      <c r="F302" s="888">
        <f>'FX data'!H313</f>
        <v>1.0848</v>
      </c>
      <c r="G302" s="889">
        <f t="shared" si="21"/>
        <v>106.82422451994091</v>
      </c>
      <c r="H302" s="890">
        <f>'FX data'!I313</f>
        <v>7.7766000000000002</v>
      </c>
      <c r="I302" s="891">
        <f t="shared" si="22"/>
        <v>100.00128592554492</v>
      </c>
      <c r="J302" s="893">
        <f>'FX data'!L313</f>
        <v>152.94</v>
      </c>
      <c r="K302" s="893">
        <f t="shared" si="23"/>
        <v>150.38348082595869</v>
      </c>
      <c r="L302" s="456">
        <f>'FX data'!P313</f>
        <v>1.3242</v>
      </c>
      <c r="M302" s="784">
        <f t="shared" si="24"/>
        <v>79.949284549900383</v>
      </c>
    </row>
    <row r="303" spans="2:13">
      <c r="B303" s="363">
        <f>'Step #5'!C304</f>
        <v>299</v>
      </c>
      <c r="C303" s="389">
        <v>45627</v>
      </c>
      <c r="D303" s="886">
        <v>7.2713999999999999</v>
      </c>
      <c r="E303" s="775">
        <f t="shared" si="20"/>
        <v>87.820961858982102</v>
      </c>
      <c r="F303" s="888">
        <f>'FX data'!H314</f>
        <v>1.0484</v>
      </c>
      <c r="G303" s="889">
        <f t="shared" si="21"/>
        <v>103.23978335795174</v>
      </c>
      <c r="H303" s="890">
        <f>'FX data'!I314</f>
        <v>7.7809999999999997</v>
      </c>
      <c r="I303" s="891">
        <f t="shared" si="22"/>
        <v>100.05786664952099</v>
      </c>
      <c r="J303" s="893">
        <f>'FX data'!L314</f>
        <v>149.26</v>
      </c>
      <c r="K303" s="893">
        <f t="shared" si="23"/>
        <v>146.76499508357915</v>
      </c>
      <c r="L303" s="456">
        <f>'FX data'!P314</f>
        <v>1.3461000000000001</v>
      </c>
      <c r="M303" s="784">
        <f t="shared" si="24"/>
        <v>81.271508784640474</v>
      </c>
    </row>
    <row r="304" spans="2:13">
      <c r="B304" s="363">
        <f>'Step #5'!C305</f>
        <v>300</v>
      </c>
      <c r="C304" s="389">
        <v>45658</v>
      </c>
      <c r="D304" s="886">
        <v>7.2994000000000003</v>
      </c>
      <c r="E304" s="775">
        <f t="shared" si="20"/>
        <v>88.159134278605762</v>
      </c>
      <c r="F304" s="888">
        <f>'FX data'!H315</f>
        <v>1.0261</v>
      </c>
      <c r="G304" s="889">
        <f t="shared" si="21"/>
        <v>101.04382077794189</v>
      </c>
      <c r="H304" s="890">
        <f>'FX data'!I315</f>
        <v>7.7767999999999997</v>
      </c>
      <c r="I304" s="891">
        <f t="shared" si="22"/>
        <v>100.00385777663472</v>
      </c>
      <c r="J304" s="893">
        <f>'FX data'!L315</f>
        <v>157.65</v>
      </c>
      <c r="K304" s="893">
        <f t="shared" si="23"/>
        <v>155.01474926253687</v>
      </c>
      <c r="L304" s="456">
        <f>'FX data'!P315</f>
        <v>1.3691</v>
      </c>
      <c r="M304" s="784">
        <f t="shared" si="24"/>
        <v>82.66014610879671</v>
      </c>
    </row>
    <row r="305" spans="2:13">
      <c r="B305" s="363">
        <f>'Step #5'!C306</f>
        <v>301</v>
      </c>
      <c r="C305" s="389">
        <v>45689</v>
      </c>
      <c r="D305" s="886">
        <v>7.2422000000000004</v>
      </c>
      <c r="E305" s="775">
        <f t="shared" si="20"/>
        <v>87.468296335660284</v>
      </c>
      <c r="F305" s="888">
        <f>'FX data'!H316</f>
        <v>1.0277000000000001</v>
      </c>
      <c r="G305" s="889">
        <f t="shared" si="21"/>
        <v>101.20137863121614</v>
      </c>
      <c r="H305" s="890">
        <f>'FX data'!I316</f>
        <v>7.7927999999999997</v>
      </c>
      <c r="I305" s="891">
        <f t="shared" si="22"/>
        <v>100.20960586382049</v>
      </c>
      <c r="J305" s="893">
        <f>'FX data'!L316</f>
        <v>154.68</v>
      </c>
      <c r="K305" s="893">
        <f t="shared" si="23"/>
        <v>152.09439528023597</v>
      </c>
      <c r="L305" s="456">
        <f>'FX data'!P316</f>
        <v>1.3635999999999999</v>
      </c>
      <c r="M305" s="784">
        <f t="shared" si="24"/>
        <v>82.328080661715859</v>
      </c>
    </row>
    <row r="306" spans="2:13">
      <c r="B306" s="363">
        <f>'Step #5'!C307</f>
        <v>302</v>
      </c>
      <c r="C306" s="389">
        <v>45717</v>
      </c>
      <c r="D306" s="886">
        <v>7.2843</v>
      </c>
      <c r="E306" s="775">
        <f t="shared" si="20"/>
        <v>87.976762723737295</v>
      </c>
      <c r="F306" s="888">
        <f>'FX data'!H317</f>
        <v>1.0496000000000001</v>
      </c>
      <c r="G306" s="889">
        <f t="shared" si="21"/>
        <v>103.35795174790744</v>
      </c>
      <c r="H306" s="890">
        <f>'FX data'!I317</f>
        <v>7.7759999999999998</v>
      </c>
      <c r="I306" s="891">
        <f t="shared" si="22"/>
        <v>99.993570372275443</v>
      </c>
      <c r="J306" s="893">
        <f>'FX data'!L317</f>
        <v>150.16</v>
      </c>
      <c r="K306" s="893">
        <f t="shared" si="23"/>
        <v>147.64995083579154</v>
      </c>
      <c r="L306" s="456">
        <f>'FX data'!P317</f>
        <v>1.3441000000000001</v>
      </c>
      <c r="M306" s="784">
        <f t="shared" si="24"/>
        <v>81.150757712974695</v>
      </c>
    </row>
    <row r="307" spans="2:13">
      <c r="B307" s="363">
        <f>'Step #5'!C308</f>
        <v>303</v>
      </c>
      <c r="C307" s="389">
        <v>45748</v>
      </c>
      <c r="D307" s="886">
        <v>7.2697000000000003</v>
      </c>
      <c r="E307" s="775">
        <f t="shared" si="20"/>
        <v>87.800429962076393</v>
      </c>
      <c r="F307" s="888">
        <f>'FX data'!H318</f>
        <v>1.08</v>
      </c>
      <c r="G307" s="889">
        <f t="shared" si="21"/>
        <v>106.35155096011817</v>
      </c>
      <c r="H307" s="890">
        <f>'FX data'!I318</f>
        <v>7.7803000000000004</v>
      </c>
      <c r="I307" s="891">
        <f t="shared" si="22"/>
        <v>100.04886517070662</v>
      </c>
      <c r="J307" s="893">
        <f>'FX data'!L318</f>
        <v>149.4</v>
      </c>
      <c r="K307" s="893">
        <f t="shared" si="23"/>
        <v>146.90265486725664</v>
      </c>
      <c r="L307" s="456">
        <f>'FX data'!P318</f>
        <v>1.3431999999999999</v>
      </c>
      <c r="M307" s="784">
        <f t="shared" si="24"/>
        <v>81.096419730725103</v>
      </c>
    </row>
    <row r="308" spans="2:13">
      <c r="B308" s="363">
        <f>'Step #5'!C309</f>
        <v>304</v>
      </c>
      <c r="C308" s="389">
        <v>45778</v>
      </c>
      <c r="D308" s="886">
        <v>7.2706</v>
      </c>
      <c r="E308" s="775">
        <f t="shared" si="20"/>
        <v>87.811299789849997</v>
      </c>
      <c r="F308" s="888">
        <f>'FX data'!H319</f>
        <v>1.1278999999999999</v>
      </c>
      <c r="G308" s="889">
        <f t="shared" si="21"/>
        <v>111.068439192516</v>
      </c>
      <c r="H308" s="890">
        <f>'FX data'!I319</f>
        <v>7.7565999999999997</v>
      </c>
      <c r="I308" s="891">
        <f t="shared" si="22"/>
        <v>99.744100816562707</v>
      </c>
      <c r="J308" s="893">
        <f>'FX data'!L319</f>
        <v>145.47999999999999</v>
      </c>
      <c r="K308" s="893">
        <f t="shared" si="23"/>
        <v>143.0481809242871</v>
      </c>
      <c r="L308" s="456">
        <f>'FX data'!P319</f>
        <v>1.3119000000000001</v>
      </c>
      <c r="M308" s="784">
        <f t="shared" si="24"/>
        <v>79.206665459155943</v>
      </c>
    </row>
    <row r="309" spans="2:13">
      <c r="B309" s="363">
        <f>'Step #5'!C310</f>
        <v>305</v>
      </c>
      <c r="C309" s="389">
        <v>45809</v>
      </c>
      <c r="D309" s="886">
        <v>7.1990999999999996</v>
      </c>
      <c r="E309" s="775">
        <f t="shared" si="20"/>
        <v>86.947752361168142</v>
      </c>
      <c r="F309" s="888">
        <f>'FX data'!H320</f>
        <v>1.1347</v>
      </c>
      <c r="G309" s="889">
        <f t="shared" si="21"/>
        <v>111.73806006893156</v>
      </c>
      <c r="H309" s="890">
        <f>'FX data'!I320</f>
        <v>7.8409000000000004</v>
      </c>
      <c r="I309" s="891">
        <f t="shared" si="22"/>
        <v>100.82813605092265</v>
      </c>
      <c r="J309" s="893">
        <f>'FX data'!L320</f>
        <v>144.18</v>
      </c>
      <c r="K309" s="893">
        <f t="shared" si="23"/>
        <v>141.76991150442478</v>
      </c>
      <c r="L309" s="456">
        <f>'FX data'!P320</f>
        <v>1.2899</v>
      </c>
      <c r="M309" s="784">
        <f t="shared" si="24"/>
        <v>77.878403670832569</v>
      </c>
    </row>
  </sheetData>
  <mergeCells count="3">
    <mergeCell ref="O5:P5"/>
    <mergeCell ref="AE5:AG5"/>
    <mergeCell ref="Q5:AD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84C1-279A-4147-80E0-9CF4205F66ED}">
  <dimension ref="B3:AF309"/>
  <sheetViews>
    <sheetView topLeftCell="I1" zoomScale="70" zoomScaleNormal="70" workbookViewId="0">
      <selection activeCell="S4" sqref="S4:AF4"/>
    </sheetView>
    <sheetView topLeftCell="A4" zoomScale="55" zoomScaleNormal="55" workbookViewId="1"/>
  </sheetViews>
  <sheetFormatPr baseColWidth="10" defaultColWidth="8.83203125" defaultRowHeight="13"/>
  <cols>
    <col min="1" max="5" width="13.6640625" customWidth="1"/>
    <col min="6" max="17" width="14.5" customWidth="1"/>
    <col min="18" max="25" width="13.6640625" customWidth="1"/>
  </cols>
  <sheetData>
    <row r="3" spans="2:32" ht="46" customHeight="1">
      <c r="B3" s="391" t="str">
        <f>'Step #4'!B4</f>
        <v>Period
(t)</v>
      </c>
      <c r="C3" s="349" t="s">
        <v>204</v>
      </c>
      <c r="D3" s="350" t="s">
        <v>258</v>
      </c>
      <c r="E3" s="350" t="s">
        <v>257</v>
      </c>
      <c r="F3" s="356" t="s">
        <v>255</v>
      </c>
      <c r="G3" s="356" t="s">
        <v>256</v>
      </c>
      <c r="H3" s="387" t="s">
        <v>246</v>
      </c>
      <c r="I3" s="387" t="s">
        <v>245</v>
      </c>
      <c r="J3" s="374" t="s">
        <v>248</v>
      </c>
      <c r="K3" s="374" t="s">
        <v>247</v>
      </c>
      <c r="L3" s="380" t="s">
        <v>249</v>
      </c>
      <c r="M3" s="380" t="s">
        <v>250</v>
      </c>
      <c r="N3" s="388" t="s">
        <v>252</v>
      </c>
      <c r="O3" s="388" t="s">
        <v>251</v>
      </c>
      <c r="P3" s="384" t="s">
        <v>253</v>
      </c>
      <c r="Q3" s="384" t="s">
        <v>254</v>
      </c>
    </row>
    <row r="4" spans="2:32" ht="18">
      <c r="B4" s="390">
        <f>'Step #4'!B5</f>
        <v>0</v>
      </c>
      <c r="C4" s="366">
        <v>36526</v>
      </c>
      <c r="D4" s="399">
        <f>'IdxETF data'!F15</f>
        <v>63.319800999999998</v>
      </c>
      <c r="E4" s="400">
        <f>G4</f>
        <v>100</v>
      </c>
      <c r="F4" s="398">
        <f>'IdxETF data'!D15</f>
        <v>88.681777999999994</v>
      </c>
      <c r="G4" s="398">
        <f>I4</f>
        <v>100</v>
      </c>
      <c r="H4" s="376">
        <f>'IdxETF data'!AB15</f>
        <v>12.845272531196073</v>
      </c>
      <c r="I4" s="377">
        <v>100</v>
      </c>
      <c r="J4" s="392">
        <f>'IdxETF data'!AF15</f>
        <v>13.481009</v>
      </c>
      <c r="K4" s="379">
        <f>I4</f>
        <v>100</v>
      </c>
      <c r="L4" s="381">
        <f>'IdxETF data'!AH15</f>
        <v>6.3031969999999999</v>
      </c>
      <c r="M4" s="393">
        <f>I4</f>
        <v>100</v>
      </c>
      <c r="N4" s="394">
        <f>'IdxETF data'!AP15</f>
        <v>41.833824</v>
      </c>
      <c r="O4" s="395">
        <f>I4</f>
        <v>100</v>
      </c>
      <c r="P4" s="385">
        <f>'IdxETF data'!AZ15</f>
        <v>6.3466839999999998</v>
      </c>
      <c r="Q4" s="397">
        <f>I4</f>
        <v>100</v>
      </c>
      <c r="S4" s="1108" t="s">
        <v>445</v>
      </c>
      <c r="T4" s="1108"/>
      <c r="U4" s="1110" t="s">
        <v>435</v>
      </c>
      <c r="V4" s="1110"/>
      <c r="W4" s="1110"/>
      <c r="X4" s="1110"/>
      <c r="Y4" s="1110"/>
      <c r="Z4" s="1110"/>
      <c r="AA4" s="1110"/>
      <c r="AB4" s="1110"/>
      <c r="AC4" s="1110"/>
      <c r="AD4" s="1109" t="s">
        <v>436</v>
      </c>
      <c r="AE4" s="1109"/>
      <c r="AF4" s="1109"/>
    </row>
    <row r="5" spans="2:32">
      <c r="B5" s="390">
        <f>'Step #4'!B6</f>
        <v>1</v>
      </c>
      <c r="C5" s="370">
        <v>36557</v>
      </c>
      <c r="D5" s="372">
        <f>'IdxETF data'!F16</f>
        <v>58.768619999999999</v>
      </c>
      <c r="E5" s="372">
        <f>(D5/$D$4)*100</f>
        <v>92.812388971342472</v>
      </c>
      <c r="F5" s="398">
        <f>'IdxETF data'!D16</f>
        <v>87.331481999999994</v>
      </c>
      <c r="G5" s="398">
        <f>(F5/$F$4)*100</f>
        <v>98.477369274215505</v>
      </c>
      <c r="H5" s="376">
        <f>'IdxETF data'!AB16</f>
        <v>14.348055709964134</v>
      </c>
      <c r="I5" s="377">
        <f>(H5/$H$4)*100</f>
        <v>111.69911479198589</v>
      </c>
      <c r="J5" s="392">
        <f>'IdxETF data'!AF16</f>
        <v>14.919428999999999</v>
      </c>
      <c r="K5" s="379">
        <f>(J5/$J$4)*100</f>
        <v>110.66997284847149</v>
      </c>
      <c r="L5" s="381">
        <f>'IdxETF data'!AH16</f>
        <v>6.4547140000000001</v>
      </c>
      <c r="M5" s="393">
        <f>(L5/$L$4)*100</f>
        <v>102.40381190687837</v>
      </c>
      <c r="N5" s="394">
        <f>'IdxETF data'!AP16</f>
        <v>41.323658000000002</v>
      </c>
      <c r="O5" s="396">
        <f>(N5/$N$4)*100</f>
        <v>98.780493984962987</v>
      </c>
      <c r="P5" s="385">
        <f>'IdxETF data'!AZ16</f>
        <v>5.657896</v>
      </c>
      <c r="Q5" s="397">
        <f>(P5/$P$4)*100</f>
        <v>89.147277538947904</v>
      </c>
    </row>
    <row r="6" spans="2:32">
      <c r="B6" s="390">
        <f>'Step #4'!B7</f>
        <v>2</v>
      </c>
      <c r="C6" s="370">
        <v>36586</v>
      </c>
      <c r="D6" s="372">
        <f>'IdxETF data'!F17</f>
        <v>63.403542000000002</v>
      </c>
      <c r="E6" s="372">
        <f t="shared" ref="E6:E69" si="0">(D6/$D$4)*100</f>
        <v>100.13225088941769</v>
      </c>
      <c r="F6" s="398">
        <f>'IdxETF data'!D17</f>
        <v>95.552329999999998</v>
      </c>
      <c r="G6" s="398">
        <f t="shared" ref="G6:G69" si="1">(F6/$F$4)*100</f>
        <v>107.7474224749982</v>
      </c>
      <c r="H6" s="376">
        <f>'IdxETF data'!AB17</f>
        <v>15.06477290675754</v>
      </c>
      <c r="I6" s="377">
        <f t="shared" ref="I6:I69" si="2">(H6/$H$4)*100</f>
        <v>117.27873324735758</v>
      </c>
      <c r="J6" s="392">
        <f>'IdxETF data'!AF17</f>
        <v>14.451108</v>
      </c>
      <c r="K6" s="379">
        <f t="shared" ref="K6:K69" si="3">(J6/$J$4)*100</f>
        <v>107.19604148324507</v>
      </c>
      <c r="L6" s="381">
        <f>'IdxETF data'!AH17</f>
        <v>6.6365410000000002</v>
      </c>
      <c r="M6" s="393">
        <f t="shared" ref="M6:M69" si="4">(L6/$L$4)*100</f>
        <v>105.28849090390162</v>
      </c>
      <c r="N6" s="394">
        <f>'IdxETF data'!AP17</f>
        <v>44.894824999999997</v>
      </c>
      <c r="O6" s="396">
        <f t="shared" ref="O6:O69" si="5">(N6/$N$4)*100</f>
        <v>107.31704804227316</v>
      </c>
      <c r="P6" s="385">
        <f>'IdxETF data'!AZ17</f>
        <v>5.8054940000000004</v>
      </c>
      <c r="Q6" s="397">
        <f t="shared" ref="Q6:Q69" si="6">(P6/$P$4)*100</f>
        <v>91.47286992703593</v>
      </c>
    </row>
    <row r="7" spans="2:32">
      <c r="B7" s="390">
        <f>'Step #4'!B8</f>
        <v>3</v>
      </c>
      <c r="C7" s="370">
        <v>36617</v>
      </c>
      <c r="D7" s="372">
        <f>'IdxETF data'!F18</f>
        <v>62.409523</v>
      </c>
      <c r="E7" s="372">
        <f t="shared" si="0"/>
        <v>98.562411780163373</v>
      </c>
      <c r="F7" s="398">
        <f>'IdxETF data'!D18</f>
        <v>92.430817000000005</v>
      </c>
      <c r="G7" s="398">
        <f t="shared" si="1"/>
        <v>104.22751898366316</v>
      </c>
      <c r="H7" s="376">
        <f>'IdxETF data'!AB18</f>
        <v>15.366834643241107</v>
      </c>
      <c r="I7" s="377">
        <f t="shared" si="2"/>
        <v>119.63027336260214</v>
      </c>
      <c r="J7" s="392">
        <f>'IdxETF data'!AF18</f>
        <v>13.179947</v>
      </c>
      <c r="K7" s="379">
        <f t="shared" si="3"/>
        <v>97.766769534832292</v>
      </c>
      <c r="L7" s="381">
        <f>'IdxETF data'!AH18</f>
        <v>6.0910700000000002</v>
      </c>
      <c r="M7" s="393">
        <f t="shared" si="4"/>
        <v>96.634612562482175</v>
      </c>
      <c r="N7" s="394">
        <f>'IdxETF data'!AP18</f>
        <v>41.493716999999997</v>
      </c>
      <c r="O7" s="396">
        <f t="shared" si="5"/>
        <v>99.187004754812747</v>
      </c>
      <c r="P7" s="385">
        <f>'IdxETF data'!AZ18</f>
        <v>5.9038930000000001</v>
      </c>
      <c r="Q7" s="397">
        <f t="shared" si="6"/>
        <v>93.023270104514424</v>
      </c>
    </row>
    <row r="8" spans="2:32">
      <c r="B8" s="390">
        <f>'Step #4'!B9</f>
        <v>4</v>
      </c>
      <c r="C8" s="370">
        <v>36647</v>
      </c>
      <c r="D8" s="372">
        <f>'IdxETF data'!F19</f>
        <v>61.129855999999997</v>
      </c>
      <c r="E8" s="372">
        <f t="shared" si="0"/>
        <v>96.541453123012815</v>
      </c>
      <c r="F8" s="398">
        <f>'IdxETF data'!D19</f>
        <v>90.977562000000006</v>
      </c>
      <c r="G8" s="398">
        <f t="shared" si="1"/>
        <v>102.58878887159885</v>
      </c>
      <c r="H8" s="376">
        <f>'IdxETF data'!AB19</f>
        <v>15.854143494381974</v>
      </c>
      <c r="I8" s="377">
        <f t="shared" si="2"/>
        <v>123.42395582404768</v>
      </c>
      <c r="J8" s="392">
        <f>'IdxETF data'!AF19</f>
        <v>13.24685</v>
      </c>
      <c r="K8" s="379">
        <f t="shared" si="3"/>
        <v>98.263045444150364</v>
      </c>
      <c r="L8" s="381">
        <f>'IdxETF data'!AH19</f>
        <v>5.636514</v>
      </c>
      <c r="M8" s="393">
        <f t="shared" si="4"/>
        <v>89.423097517021915</v>
      </c>
      <c r="N8" s="394">
        <f>'IdxETF data'!AP19</f>
        <v>39.112929999999999</v>
      </c>
      <c r="O8" s="396">
        <f t="shared" si="5"/>
        <v>93.495947202914081</v>
      </c>
      <c r="P8" s="385">
        <f>'IdxETF data'!AZ19</f>
        <v>5.2151050000000003</v>
      </c>
      <c r="Q8" s="397">
        <f t="shared" si="6"/>
        <v>82.170547643462328</v>
      </c>
    </row>
    <row r="9" spans="2:32">
      <c r="B9" s="390">
        <f>'Step #4'!B10</f>
        <v>5</v>
      </c>
      <c r="C9" s="370">
        <v>36678</v>
      </c>
      <c r="D9" s="372">
        <f>'IdxETF data'!F20</f>
        <v>60.681057000000003</v>
      </c>
      <c r="E9" s="372">
        <f t="shared" si="0"/>
        <v>95.832671678800764</v>
      </c>
      <c r="F9" s="398">
        <f>'IdxETF data'!D20</f>
        <v>92.550262000000004</v>
      </c>
      <c r="G9" s="398">
        <f t="shared" si="1"/>
        <v>104.36220843474746</v>
      </c>
      <c r="H9" s="376">
        <f>'IdxETF data'!AB20</f>
        <v>16.134915785309836</v>
      </c>
      <c r="I9" s="377">
        <f t="shared" si="2"/>
        <v>125.60975834591694</v>
      </c>
      <c r="J9" s="392">
        <f>'IdxETF data'!AF20</f>
        <v>12.979239</v>
      </c>
      <c r="K9" s="379">
        <f t="shared" si="3"/>
        <v>96.277949224720487</v>
      </c>
      <c r="L9" s="381">
        <f>'IdxETF data'!AH20</f>
        <v>6.0304650000000004</v>
      </c>
      <c r="M9" s="393">
        <f t="shared" si="4"/>
        <v>95.673116356667904</v>
      </c>
      <c r="N9" s="394">
        <f>'IdxETF data'!AP20</f>
        <v>41.323658000000002</v>
      </c>
      <c r="O9" s="396">
        <f t="shared" si="5"/>
        <v>98.780493984962987</v>
      </c>
      <c r="P9" s="385">
        <f>'IdxETF data'!AZ20</f>
        <v>5.8546930000000001</v>
      </c>
      <c r="Q9" s="397">
        <f t="shared" si="6"/>
        <v>92.24806213764542</v>
      </c>
    </row>
    <row r="10" spans="2:32">
      <c r="B10" s="390">
        <f>'Step #4'!B11</f>
        <v>6</v>
      </c>
      <c r="C10" s="370">
        <v>36708</v>
      </c>
      <c r="D10" s="372">
        <f>'IdxETF data'!F21</f>
        <v>61.077613999999997</v>
      </c>
      <c r="E10" s="372">
        <f t="shared" si="0"/>
        <v>96.458948125879289</v>
      </c>
      <c r="F10" s="398">
        <f>'IdxETF data'!D21</f>
        <v>91.311531000000002</v>
      </c>
      <c r="G10" s="398">
        <f t="shared" si="1"/>
        <v>102.96538145637993</v>
      </c>
      <c r="H10" s="376">
        <f>'IdxETF data'!AB21</f>
        <v>16.933524979091764</v>
      </c>
      <c r="I10" s="377">
        <f t="shared" si="2"/>
        <v>131.82690315029865</v>
      </c>
      <c r="J10" s="392">
        <f>'IdxETF data'!AF21</f>
        <v>12.945783</v>
      </c>
      <c r="K10" s="379">
        <f t="shared" si="3"/>
        <v>96.029777889770713</v>
      </c>
      <c r="L10" s="381">
        <f>'IdxETF data'!AH21</f>
        <v>6.3941090000000003</v>
      </c>
      <c r="M10" s="393">
        <f t="shared" si="4"/>
        <v>101.44231570106408</v>
      </c>
      <c r="N10" s="394">
        <f>'IdxETF data'!AP21</f>
        <v>36.732135999999997</v>
      </c>
      <c r="O10" s="396">
        <f t="shared" si="5"/>
        <v>87.804872918143928</v>
      </c>
      <c r="P10" s="385">
        <f>'IdxETF data'!AZ21</f>
        <v>5.8546930000000001</v>
      </c>
      <c r="Q10" s="397">
        <f t="shared" si="6"/>
        <v>92.24806213764542</v>
      </c>
    </row>
    <row r="11" spans="2:32">
      <c r="B11" s="390">
        <f>'Step #4'!B12</f>
        <v>7</v>
      </c>
      <c r="C11" s="370">
        <v>36739</v>
      </c>
      <c r="D11" s="372">
        <f>'IdxETF data'!F22</f>
        <v>65.514519000000007</v>
      </c>
      <c r="E11" s="372">
        <f t="shared" si="0"/>
        <v>103.4660848033935</v>
      </c>
      <c r="F11" s="398">
        <f>'IdxETF data'!D22</f>
        <v>97.277846999999994</v>
      </c>
      <c r="G11" s="398">
        <f t="shared" si="1"/>
        <v>109.6931626697877</v>
      </c>
      <c r="H11" s="376">
        <f>'IdxETF data'!AB22</f>
        <v>16.913943514661085</v>
      </c>
      <c r="I11" s="377">
        <f t="shared" si="2"/>
        <v>131.67446213059179</v>
      </c>
      <c r="J11" s="392">
        <f>'IdxETF data'!AF22</f>
        <v>11.005589000000001</v>
      </c>
      <c r="K11" s="379">
        <f t="shared" si="3"/>
        <v>81.637724594650152</v>
      </c>
      <c r="L11" s="381">
        <f>'IdxETF data'!AH22</f>
        <v>6.5456279999999998</v>
      </c>
      <c r="M11" s="393">
        <f t="shared" si="4"/>
        <v>103.84615933787251</v>
      </c>
      <c r="N11" s="394">
        <f>'IdxETF data'!AP22</f>
        <v>37.922519999999999</v>
      </c>
      <c r="O11" s="396">
        <f t="shared" si="5"/>
        <v>90.650378985196284</v>
      </c>
      <c r="P11" s="385">
        <f>'IdxETF data'!AZ22</f>
        <v>6.0514910000000004</v>
      </c>
      <c r="Q11" s="397">
        <f t="shared" si="6"/>
        <v>95.34886249260245</v>
      </c>
    </row>
    <row r="12" spans="2:32">
      <c r="B12" s="390">
        <f>'Step #4'!B13</f>
        <v>8</v>
      </c>
      <c r="C12" s="370">
        <v>36770</v>
      </c>
      <c r="D12" s="372">
        <f>'IdxETF data'!F23</f>
        <v>62.178978000000001</v>
      </c>
      <c r="E12" s="372">
        <f t="shared" si="0"/>
        <v>98.19831556324695</v>
      </c>
      <c r="F12" s="398">
        <f>'IdxETF data'!D23</f>
        <v>91.710571000000002</v>
      </c>
      <c r="G12" s="398">
        <f t="shared" si="1"/>
        <v>103.41534988168597</v>
      </c>
      <c r="H12" s="376">
        <f>'IdxETF data'!AB23</f>
        <v>15.984747589713134</v>
      </c>
      <c r="I12" s="377">
        <f t="shared" si="2"/>
        <v>124.44070416483979</v>
      </c>
      <c r="J12" s="392">
        <f>'IdxETF data'!AF23</f>
        <v>11.603637000000001</v>
      </c>
      <c r="K12" s="379">
        <f t="shared" si="3"/>
        <v>86.073950399410009</v>
      </c>
      <c r="L12" s="381">
        <f>'IdxETF data'!AH23</f>
        <v>5.969265</v>
      </c>
      <c r="M12" s="393">
        <f t="shared" si="4"/>
        <v>94.702180496659082</v>
      </c>
      <c r="N12" s="394">
        <f>'IdxETF data'!AP23</f>
        <v>37.246437</v>
      </c>
      <c r="O12" s="396">
        <f t="shared" si="5"/>
        <v>89.034263279398033</v>
      </c>
      <c r="P12" s="385">
        <f>'IdxETF data'!AZ23</f>
        <v>5.5289440000000001</v>
      </c>
      <c r="Q12" s="397">
        <f t="shared" si="6"/>
        <v>87.115476365295635</v>
      </c>
    </row>
    <row r="13" spans="2:32">
      <c r="B13" s="390">
        <f>'Step #4'!B14</f>
        <v>9</v>
      </c>
      <c r="C13" s="370">
        <v>36800</v>
      </c>
      <c r="D13" s="372">
        <f>'IdxETF data'!F24</f>
        <v>63.882381000000002</v>
      </c>
      <c r="E13" s="372">
        <f t="shared" si="0"/>
        <v>100.8884740493736</v>
      </c>
      <c r="F13" s="398">
        <f>'IdxETF data'!D24</f>
        <v>91.510909999999996</v>
      </c>
      <c r="G13" s="398">
        <f t="shared" si="1"/>
        <v>103.1902066735739</v>
      </c>
      <c r="H13" s="376">
        <f>'IdxETF data'!AB24</f>
        <v>16.412583681504106</v>
      </c>
      <c r="I13" s="377">
        <f t="shared" si="2"/>
        <v>127.77139326273108</v>
      </c>
      <c r="J13" s="392">
        <f>'IdxETF data'!AF24</f>
        <v>11.716293</v>
      </c>
      <c r="K13" s="379">
        <f t="shared" si="3"/>
        <v>86.909614851529298</v>
      </c>
      <c r="L13" s="381">
        <f>'IdxETF data'!AH24</f>
        <v>5.6308020000000001</v>
      </c>
      <c r="M13" s="393">
        <f t="shared" si="4"/>
        <v>89.332476836754424</v>
      </c>
      <c r="N13" s="394">
        <f>'IdxETF data'!AP24</f>
        <v>35.665222</v>
      </c>
      <c r="O13" s="396">
        <f t="shared" si="5"/>
        <v>85.254510799682095</v>
      </c>
      <c r="P13" s="385">
        <f>'IdxETF data'!AZ24</f>
        <v>5.5289440000000001</v>
      </c>
      <c r="Q13" s="397">
        <f t="shared" si="6"/>
        <v>87.115476365295635</v>
      </c>
    </row>
    <row r="14" spans="2:32">
      <c r="B14" s="390">
        <f>'Step #4'!B15</f>
        <v>10</v>
      </c>
      <c r="C14" s="370">
        <v>36831</v>
      </c>
      <c r="D14" s="372">
        <f>'IdxETF data'!F25</f>
        <v>61.042645</v>
      </c>
      <c r="E14" s="372">
        <f t="shared" si="0"/>
        <v>96.403722115298507</v>
      </c>
      <c r="F14" s="398">
        <f>'IdxETF data'!D25</f>
        <v>84.679282999999998</v>
      </c>
      <c r="G14" s="398">
        <f t="shared" si="1"/>
        <v>95.486677093912135</v>
      </c>
      <c r="H14" s="376">
        <f>'IdxETF data'!AB25</f>
        <v>17.327453843844761</v>
      </c>
      <c r="I14" s="377">
        <f t="shared" si="2"/>
        <v>134.89362566472022</v>
      </c>
      <c r="J14" s="392">
        <f>'IdxETF data'!AF25</f>
        <v>10.927695</v>
      </c>
      <c r="K14" s="379">
        <f t="shared" si="3"/>
        <v>81.059919179640033</v>
      </c>
      <c r="L14" s="381">
        <f>'IdxETF data'!AH25</f>
        <v>5.1692609999999997</v>
      </c>
      <c r="M14" s="393">
        <f t="shared" si="4"/>
        <v>82.010145010539887</v>
      </c>
      <c r="N14" s="394">
        <f>'IdxETF data'!AP25</f>
        <v>33.029876999999999</v>
      </c>
      <c r="O14" s="396">
        <f t="shared" si="5"/>
        <v>78.954955205624998</v>
      </c>
      <c r="P14" s="385">
        <f>'IdxETF data'!AZ25</f>
        <v>5.2776290000000001</v>
      </c>
      <c r="Q14" s="397">
        <f t="shared" si="6"/>
        <v>83.15569201176551</v>
      </c>
    </row>
    <row r="15" spans="2:32">
      <c r="B15" s="390">
        <f>'Step #4'!B16</f>
        <v>11</v>
      </c>
      <c r="C15" s="370">
        <v>36861</v>
      </c>
      <c r="D15" s="372">
        <f>'IdxETF data'!F26</f>
        <v>62.511023999999999</v>
      </c>
      <c r="E15" s="372">
        <f t="shared" si="0"/>
        <v>98.722710767837057</v>
      </c>
      <c r="F15" s="398">
        <f>'IdxETF data'!D26</f>
        <v>83.979172000000005</v>
      </c>
      <c r="G15" s="398">
        <f t="shared" si="1"/>
        <v>94.697212769008772</v>
      </c>
      <c r="H15" s="376">
        <f>'IdxETF data'!AB26</f>
        <v>17.351420693036932</v>
      </c>
      <c r="I15" s="377">
        <f t="shared" si="2"/>
        <v>135.08020675230682</v>
      </c>
      <c r="J15" s="392">
        <f>'IdxETF data'!AF26</f>
        <v>11.716293</v>
      </c>
      <c r="K15" s="379">
        <f t="shared" si="3"/>
        <v>86.909614851529298</v>
      </c>
      <c r="L15" s="381">
        <f>'IdxETF data'!AH26</f>
        <v>5.6615719999999996</v>
      </c>
      <c r="M15" s="393">
        <f t="shared" si="4"/>
        <v>89.820641810814422</v>
      </c>
      <c r="N15" s="394">
        <f>'IdxETF data'!AP26</f>
        <v>31.097270999999999</v>
      </c>
      <c r="O15" s="396">
        <f t="shared" si="5"/>
        <v>74.335234091915666</v>
      </c>
      <c r="P15" s="385">
        <f>'IdxETF data'!AZ26</f>
        <v>5.2273649999999998</v>
      </c>
      <c r="Q15" s="397">
        <f t="shared" si="6"/>
        <v>82.363719384800007</v>
      </c>
    </row>
    <row r="16" spans="2:32">
      <c r="B16" s="390">
        <f>'Step #4'!B17</f>
        <v>12</v>
      </c>
      <c r="C16" s="370">
        <v>36892</v>
      </c>
      <c r="D16" s="372">
        <f>'IdxETF data'!F27</f>
        <v>63.687649</v>
      </c>
      <c r="E16" s="372">
        <f t="shared" si="0"/>
        <v>100.58093675941906</v>
      </c>
      <c r="F16" s="398">
        <f>'IdxETF data'!D27</f>
        <v>87.981872999999993</v>
      </c>
      <c r="G16" s="398">
        <f t="shared" si="1"/>
        <v>99.210767966334629</v>
      </c>
      <c r="H16" s="376">
        <f>'IdxETF data'!AB27</f>
        <v>17.285553234681142</v>
      </c>
      <c r="I16" s="377">
        <f t="shared" si="2"/>
        <v>134.56743087934794</v>
      </c>
      <c r="J16" s="392">
        <f>'IdxETF data'!AF27</f>
        <v>12.317128</v>
      </c>
      <c r="K16" s="379">
        <f t="shared" si="3"/>
        <v>91.366514183025913</v>
      </c>
      <c r="L16" s="381">
        <f>'IdxETF data'!AH27</f>
        <v>6.0141850000000003</v>
      </c>
      <c r="M16" s="393">
        <f t="shared" si="4"/>
        <v>95.414834725933531</v>
      </c>
      <c r="N16" s="394">
        <f>'IdxETF data'!AP27</f>
        <v>32.532012999999999</v>
      </c>
      <c r="O16" s="396">
        <f t="shared" si="5"/>
        <v>77.764856016987594</v>
      </c>
      <c r="P16" s="385">
        <f>'IdxETF data'!AZ27</f>
        <v>5.442399</v>
      </c>
      <c r="Q16" s="397">
        <f t="shared" si="6"/>
        <v>85.751850887802192</v>
      </c>
    </row>
    <row r="17" spans="2:17">
      <c r="B17" s="390">
        <f>'Step #4'!B18</f>
        <v>13</v>
      </c>
      <c r="C17" s="370">
        <v>36923</v>
      </c>
      <c r="D17" s="372">
        <f>'IdxETF data'!F28</f>
        <v>61.605518000000004</v>
      </c>
      <c r="E17" s="372">
        <f t="shared" si="0"/>
        <v>97.292658895121932</v>
      </c>
      <c r="F17" s="398">
        <f>'IdxETF data'!D28</f>
        <v>79.589455000000001</v>
      </c>
      <c r="G17" s="398">
        <f t="shared" si="1"/>
        <v>89.747247737861102</v>
      </c>
      <c r="H17" s="376">
        <f>'IdxETF data'!AB28</f>
        <v>16.394952292317811</v>
      </c>
      <c r="I17" s="377">
        <f t="shared" si="2"/>
        <v>127.63413351099382</v>
      </c>
      <c r="J17" s="392">
        <f>'IdxETF data'!AF28</f>
        <v>11.205584</v>
      </c>
      <c r="K17" s="379">
        <f t="shared" si="3"/>
        <v>83.121255983138937</v>
      </c>
      <c r="L17" s="381">
        <f>'IdxETF data'!AH28</f>
        <v>5.910234</v>
      </c>
      <c r="M17" s="393">
        <f t="shared" si="4"/>
        <v>93.765655745806455</v>
      </c>
      <c r="N17" s="394">
        <f>'IdxETF data'!AP28</f>
        <v>31.141995999999999</v>
      </c>
      <c r="O17" s="396">
        <f t="shared" si="5"/>
        <v>74.442145188544089</v>
      </c>
      <c r="P17" s="385">
        <f>'IdxETF data'!AZ28</f>
        <v>5.2950869999999997</v>
      </c>
      <c r="Q17" s="397">
        <f t="shared" si="6"/>
        <v>83.430764789928091</v>
      </c>
    </row>
    <row r="18" spans="2:17">
      <c r="B18" s="390">
        <f>'Step #4'!B19</f>
        <v>14</v>
      </c>
      <c r="C18" s="370">
        <v>36951</v>
      </c>
      <c r="D18" s="372">
        <f>'IdxETF data'!F29</f>
        <v>58.255237999999999</v>
      </c>
      <c r="E18" s="372">
        <f t="shared" si="0"/>
        <v>92.001612576135557</v>
      </c>
      <c r="F18" s="398">
        <f>'IdxETF data'!D29</f>
        <v>74.927788000000007</v>
      </c>
      <c r="G18" s="398">
        <f t="shared" si="1"/>
        <v>84.490624443727341</v>
      </c>
      <c r="H18" s="376">
        <f>'IdxETF data'!AB29</f>
        <v>17.680275813330855</v>
      </c>
      <c r="I18" s="377">
        <f t="shared" si="2"/>
        <v>137.64033242885642</v>
      </c>
      <c r="J18" s="392">
        <f>'IdxETF data'!AF29</f>
        <v>10.033955000000001</v>
      </c>
      <c r="K18" s="379">
        <f t="shared" si="3"/>
        <v>74.430296723338742</v>
      </c>
      <c r="L18" s="381">
        <f>'IdxETF data'!AH29</f>
        <v>5.2815909999999997</v>
      </c>
      <c r="M18" s="393">
        <f t="shared" si="4"/>
        <v>83.792256532676987</v>
      </c>
      <c r="N18" s="394">
        <f>'IdxETF data'!AP29</f>
        <v>30.284330000000001</v>
      </c>
      <c r="O18" s="396">
        <f t="shared" si="5"/>
        <v>72.391971625639584</v>
      </c>
      <c r="P18" s="385">
        <f>'IdxETF data'!AZ29</f>
        <v>4.4193910000000001</v>
      </c>
      <c r="Q18" s="397">
        <f t="shared" si="6"/>
        <v>69.633071380267239</v>
      </c>
    </row>
    <row r="19" spans="2:17">
      <c r="B19" s="390">
        <f>'Step #4'!B20</f>
        <v>15</v>
      </c>
      <c r="C19" s="370">
        <v>36982</v>
      </c>
      <c r="D19" s="372">
        <f>'IdxETF data'!F30</f>
        <v>63.097983999999997</v>
      </c>
      <c r="E19" s="372">
        <f t="shared" si="0"/>
        <v>99.649687780920218</v>
      </c>
      <c r="F19" s="398">
        <f>'IdxETF data'!D30</f>
        <v>81.548591999999999</v>
      </c>
      <c r="G19" s="398">
        <f t="shared" si="1"/>
        <v>91.956424238584844</v>
      </c>
      <c r="H19" s="376">
        <f>'IdxETF data'!AB30</f>
        <v>17.733909577169122</v>
      </c>
      <c r="I19" s="377">
        <f t="shared" si="2"/>
        <v>138.05786941538599</v>
      </c>
      <c r="J19" s="392">
        <f>'IdxETF data'!AF30</f>
        <v>10.610756</v>
      </c>
      <c r="K19" s="379">
        <f t="shared" si="3"/>
        <v>78.708915630870067</v>
      </c>
      <c r="L19" s="381">
        <f>'IdxETF data'!AH30</f>
        <v>5.3162409999999998</v>
      </c>
      <c r="M19" s="393">
        <f t="shared" si="4"/>
        <v>84.341977571064334</v>
      </c>
      <c r="N19" s="394">
        <f>'IdxETF data'!AP30</f>
        <v>33.182631999999998</v>
      </c>
      <c r="O19" s="396">
        <f t="shared" si="5"/>
        <v>79.320102317206292</v>
      </c>
      <c r="P19" s="385">
        <f>'IdxETF data'!AZ30</f>
        <v>4.5094159999999999</v>
      </c>
      <c r="Q19" s="397">
        <f t="shared" si="6"/>
        <v>71.051528640783118</v>
      </c>
    </row>
    <row r="20" spans="2:17">
      <c r="B20" s="390">
        <f>'Step #4'!B21</f>
        <v>16</v>
      </c>
      <c r="C20" s="370">
        <v>37012</v>
      </c>
      <c r="D20" s="372">
        <f>'IdxETF data'!F31</f>
        <v>64.243530000000007</v>
      </c>
      <c r="E20" s="372">
        <f t="shared" si="0"/>
        <v>101.45883117983901</v>
      </c>
      <c r="F20" s="398">
        <f>'IdxETF data'!D31</f>
        <v>81.091469000000004</v>
      </c>
      <c r="G20" s="398">
        <f t="shared" si="1"/>
        <v>91.440959832808062</v>
      </c>
      <c r="H20" s="376">
        <f>'IdxETF data'!AB31</f>
        <v>18.52950631842587</v>
      </c>
      <c r="I20" s="377">
        <f t="shared" si="2"/>
        <v>144.25156238160807</v>
      </c>
      <c r="J20" s="392">
        <f>'IdxETF data'!AF31</f>
        <v>10.033955000000001</v>
      </c>
      <c r="K20" s="379">
        <f t="shared" si="3"/>
        <v>74.430296723338742</v>
      </c>
      <c r="L20" s="381">
        <f>'IdxETF data'!AH31</f>
        <v>5.2617919999999998</v>
      </c>
      <c r="M20" s="393">
        <f t="shared" si="4"/>
        <v>83.478146089992109</v>
      </c>
      <c r="N20" s="394">
        <f>'IdxETF data'!AP31</f>
        <v>32.206673000000002</v>
      </c>
      <c r="O20" s="396">
        <f t="shared" si="5"/>
        <v>76.987159959366863</v>
      </c>
      <c r="P20" s="385">
        <f>'IdxETF data'!AZ31</f>
        <v>4.3702880000000004</v>
      </c>
      <c r="Q20" s="397">
        <f t="shared" si="6"/>
        <v>68.859391770568706</v>
      </c>
    </row>
    <row r="21" spans="2:17">
      <c r="B21" s="390">
        <f>'Step #4'!B22</f>
        <v>17</v>
      </c>
      <c r="C21" s="370">
        <v>37043</v>
      </c>
      <c r="D21" s="372">
        <f>'IdxETF data'!F32</f>
        <v>62.080382999999998</v>
      </c>
      <c r="E21" s="372">
        <f t="shared" si="0"/>
        <v>98.042605977236093</v>
      </c>
      <c r="F21" s="398">
        <f>'IdxETF data'!D32</f>
        <v>78.934593000000007</v>
      </c>
      <c r="G21" s="398">
        <f t="shared" si="1"/>
        <v>89.008807423775394</v>
      </c>
      <c r="H21" s="376">
        <f>'IdxETF data'!AB32</f>
        <v>18.56107121582091</v>
      </c>
      <c r="I21" s="377">
        <f t="shared" si="2"/>
        <v>144.49729401025496</v>
      </c>
      <c r="J21" s="392">
        <f>'IdxETF data'!AF32</f>
        <v>9.9738710000000008</v>
      </c>
      <c r="K21" s="379">
        <f t="shared" si="3"/>
        <v>73.984603081267892</v>
      </c>
      <c r="L21" s="381">
        <f>'IdxETF data'!AH32</f>
        <v>4.9895449999999997</v>
      </c>
      <c r="M21" s="393">
        <f t="shared" si="4"/>
        <v>79.158956954700926</v>
      </c>
      <c r="N21" s="394">
        <f>'IdxETF data'!AP32</f>
        <v>30.254757000000001</v>
      </c>
      <c r="O21" s="396">
        <f t="shared" si="5"/>
        <v>72.321280024508411</v>
      </c>
      <c r="P21" s="385">
        <f>'IdxETF data'!AZ32</f>
        <v>4.4439460000000004</v>
      </c>
      <c r="Q21" s="397">
        <f t="shared" si="6"/>
        <v>70.019966332024737</v>
      </c>
    </row>
    <row r="22" spans="2:17">
      <c r="B22" s="390">
        <f>'Step #4'!B23</f>
        <v>18</v>
      </c>
      <c r="C22" s="370">
        <v>37073</v>
      </c>
      <c r="D22" s="372">
        <f>'IdxETF data'!F33</f>
        <v>62.020451000000001</v>
      </c>
      <c r="E22" s="372">
        <f t="shared" si="0"/>
        <v>97.947956279900509</v>
      </c>
      <c r="F22" s="398">
        <f>'IdxETF data'!D33</f>
        <v>78.352028000000004</v>
      </c>
      <c r="G22" s="398">
        <f t="shared" si="1"/>
        <v>88.351891185582687</v>
      </c>
      <c r="H22" s="376">
        <f>'IdxETF data'!AB33</f>
        <v>16.069743981435249</v>
      </c>
      <c r="I22" s="377">
        <f t="shared" si="2"/>
        <v>125.10239811890493</v>
      </c>
      <c r="J22" s="392">
        <f>'IdxETF data'!AF33</f>
        <v>9.8777369999999998</v>
      </c>
      <c r="K22" s="379">
        <f t="shared" si="3"/>
        <v>73.271496221091454</v>
      </c>
      <c r="L22" s="381">
        <f>'IdxETF data'!AH33</f>
        <v>4.8509469999999997</v>
      </c>
      <c r="M22" s="393">
        <f t="shared" si="4"/>
        <v>76.960104531081612</v>
      </c>
      <c r="N22" s="394">
        <f>'IdxETF data'!AP33</f>
        <v>27.800063999999999</v>
      </c>
      <c r="O22" s="396">
        <f t="shared" si="5"/>
        <v>66.45355681565232</v>
      </c>
      <c r="P22" s="385">
        <f>'IdxETF data'!AZ33</f>
        <v>4.3048169999999999</v>
      </c>
      <c r="Q22" s="397">
        <f t="shared" si="6"/>
        <v>67.82781370555081</v>
      </c>
    </row>
    <row r="23" spans="2:17">
      <c r="B23" s="390">
        <f>'Step #4'!B24</f>
        <v>19</v>
      </c>
      <c r="C23" s="370">
        <v>37104</v>
      </c>
      <c r="D23" s="372">
        <f>'IdxETF data'!F34</f>
        <v>59.042675000000003</v>
      </c>
      <c r="E23" s="372">
        <f t="shared" si="0"/>
        <v>93.245199870416528</v>
      </c>
      <c r="F23" s="398">
        <f>'IdxETF data'!D34</f>
        <v>73.703156000000007</v>
      </c>
      <c r="G23" s="398">
        <f t="shared" si="1"/>
        <v>83.109695883634643</v>
      </c>
      <c r="H23" s="376">
        <f>'IdxETF data'!AB34</f>
        <v>15.348565817644403</v>
      </c>
      <c r="I23" s="377">
        <f t="shared" si="2"/>
        <v>119.48805119057475</v>
      </c>
      <c r="J23" s="392">
        <f>'IdxETF data'!AF34</f>
        <v>9.1627419999999997</v>
      </c>
      <c r="K23" s="379">
        <f t="shared" si="3"/>
        <v>67.967776002523252</v>
      </c>
      <c r="L23" s="381">
        <f>'IdxETF data'!AH34</f>
        <v>4.4747500000000002</v>
      </c>
      <c r="M23" s="393">
        <f t="shared" si="4"/>
        <v>70.99175228062839</v>
      </c>
      <c r="N23" s="394">
        <f>'IdxETF data'!AP34</f>
        <v>27.031127999999999</v>
      </c>
      <c r="O23" s="396">
        <f t="shared" si="5"/>
        <v>64.615484350653674</v>
      </c>
      <c r="P23" s="385">
        <f>'IdxETF data'!AZ34</f>
        <v>4.2966309999999996</v>
      </c>
      <c r="Q23" s="397">
        <f t="shared" si="6"/>
        <v>67.698832965372148</v>
      </c>
    </row>
    <row r="24" spans="2:17">
      <c r="B24" s="390">
        <f>'Step #4'!B25</f>
        <v>20</v>
      </c>
      <c r="C24" s="370">
        <v>37135</v>
      </c>
      <c r="D24" s="372">
        <f>'IdxETF data'!F35</f>
        <v>52.286045000000001</v>
      </c>
      <c r="E24" s="372">
        <f t="shared" si="0"/>
        <v>82.574556733051026</v>
      </c>
      <c r="F24" s="398">
        <f>'IdxETF data'!D35</f>
        <v>67.433762000000002</v>
      </c>
      <c r="G24" s="398">
        <f t="shared" si="1"/>
        <v>76.040155622500038</v>
      </c>
      <c r="H24" s="376">
        <f>'IdxETF data'!AB35</f>
        <v>14.768887256532768</v>
      </c>
      <c r="I24" s="377">
        <f t="shared" si="2"/>
        <v>114.97527374888308</v>
      </c>
      <c r="J24" s="392">
        <f>'IdxETF data'!AF35</f>
        <v>7.5659999999999998</v>
      </c>
      <c r="K24" s="379">
        <f t="shared" si="3"/>
        <v>56.123395511419062</v>
      </c>
      <c r="L24" s="381">
        <f>'IdxETF data'!AH35</f>
        <v>4.0013139999999998</v>
      </c>
      <c r="M24" s="393">
        <f t="shared" si="4"/>
        <v>63.48070669534841</v>
      </c>
      <c r="N24" s="394">
        <f>'IdxETF data'!AP35</f>
        <v>24.842623</v>
      </c>
      <c r="O24" s="396">
        <f t="shared" si="5"/>
        <v>59.384059654694731</v>
      </c>
      <c r="P24" s="385">
        <f>'IdxETF data'!AZ35</f>
        <v>3.4251339999999999</v>
      </c>
      <c r="Q24" s="397">
        <f t="shared" si="6"/>
        <v>53.967300089306477</v>
      </c>
    </row>
    <row r="25" spans="2:17">
      <c r="B25" s="390">
        <f>'Step #4'!B26</f>
        <v>21</v>
      </c>
      <c r="C25" s="370">
        <v>37165</v>
      </c>
      <c r="D25" s="372">
        <f>'IdxETF data'!F36</f>
        <v>53.787148000000002</v>
      </c>
      <c r="E25" s="372">
        <f t="shared" si="0"/>
        <v>84.945225901768083</v>
      </c>
      <c r="F25" s="398">
        <f>'IdxETF data'!D36</f>
        <v>68.568161000000003</v>
      </c>
      <c r="G25" s="398">
        <f t="shared" si="1"/>
        <v>77.319334982210222</v>
      </c>
      <c r="H25" s="376">
        <f>'IdxETF data'!AB36</f>
        <v>14.135434988964203</v>
      </c>
      <c r="I25" s="377">
        <f t="shared" si="2"/>
        <v>110.04386987224161</v>
      </c>
      <c r="J25" s="392">
        <f>'IdxETF data'!AF36</f>
        <v>7.9978210000000001</v>
      </c>
      <c r="K25" s="379">
        <f t="shared" si="3"/>
        <v>59.326575629465125</v>
      </c>
      <c r="L25" s="381">
        <f>'IdxETF data'!AH36</f>
        <v>4.0517729999999998</v>
      </c>
      <c r="M25" s="393">
        <f t="shared" si="4"/>
        <v>64.281236965939655</v>
      </c>
      <c r="N25" s="394">
        <f>'IdxETF data'!AP36</f>
        <v>24.813047000000001</v>
      </c>
      <c r="O25" s="396">
        <f t="shared" si="5"/>
        <v>59.313360882332923</v>
      </c>
      <c r="P25" s="385">
        <f>'IdxETF data'!AZ36</f>
        <v>3.548635</v>
      </c>
      <c r="Q25" s="397">
        <f t="shared" si="6"/>
        <v>55.913213892483071</v>
      </c>
    </row>
    <row r="26" spans="2:17">
      <c r="B26" s="390">
        <f>'Step #4'!B27</f>
        <v>22</v>
      </c>
      <c r="C26" s="370">
        <v>37196</v>
      </c>
      <c r="D26" s="372">
        <f>'IdxETF data'!F37</f>
        <v>58.541977000000003</v>
      </c>
      <c r="E26" s="372">
        <f t="shared" si="0"/>
        <v>92.454455123761363</v>
      </c>
      <c r="F26" s="398">
        <f>'IdxETF data'!D37</f>
        <v>73.914931999999993</v>
      </c>
      <c r="G26" s="398">
        <f t="shared" si="1"/>
        <v>83.348500297321507</v>
      </c>
      <c r="H26" s="376">
        <f>'IdxETF data'!AB37</f>
        <v>14.627681857204884</v>
      </c>
      <c r="I26" s="377">
        <f t="shared" si="2"/>
        <v>113.87599462510465</v>
      </c>
      <c r="J26" s="392">
        <f>'IdxETF data'!AF37</f>
        <v>8.8249739999999992</v>
      </c>
      <c r="K26" s="379">
        <f t="shared" si="3"/>
        <v>65.462266214643122</v>
      </c>
      <c r="L26" s="381">
        <f>'IdxETF data'!AH37</f>
        <v>4.4655290000000001</v>
      </c>
      <c r="M26" s="393">
        <f t="shared" si="4"/>
        <v>70.845461438060724</v>
      </c>
      <c r="N26" s="394">
        <f>'IdxETF data'!AP37</f>
        <v>24.783472</v>
      </c>
      <c r="O26" s="396">
        <f t="shared" si="5"/>
        <v>59.242664500381316</v>
      </c>
      <c r="P26" s="385">
        <f>'IdxETF data'!AZ37</f>
        <v>3.7544719999999998</v>
      </c>
      <c r="Q26" s="397">
        <f t="shared" si="6"/>
        <v>59.156435076963021</v>
      </c>
    </row>
    <row r="27" spans="2:17">
      <c r="B27" s="390">
        <f>'Step #4'!B28</f>
        <v>23</v>
      </c>
      <c r="C27" s="370">
        <v>37226</v>
      </c>
      <c r="D27" s="372">
        <f>'IdxETF data'!F38</f>
        <v>59.342472000000001</v>
      </c>
      <c r="E27" s="372">
        <f t="shared" si="0"/>
        <v>93.718664719113704</v>
      </c>
      <c r="F27" s="398">
        <f>'IdxETF data'!D38</f>
        <v>74.076935000000006</v>
      </c>
      <c r="G27" s="398">
        <f t="shared" si="1"/>
        <v>83.531179313973624</v>
      </c>
      <c r="H27" s="376">
        <f>'IdxETF data'!AB38</f>
        <v>13.773933179602576</v>
      </c>
      <c r="I27" s="377">
        <f t="shared" si="2"/>
        <v>107.22959085648944</v>
      </c>
      <c r="J27" s="392">
        <f>'IdxETF data'!AF38</f>
        <v>9.1838099999999994</v>
      </c>
      <c r="K27" s="379">
        <f t="shared" si="3"/>
        <v>68.124055105964246</v>
      </c>
      <c r="L27" s="381">
        <f>'IdxETF data'!AH38</f>
        <v>4.6269939999999998</v>
      </c>
      <c r="M27" s="393">
        <f t="shared" si="4"/>
        <v>73.407098017085616</v>
      </c>
      <c r="N27" s="394">
        <f>'IdxETF data'!AP38</f>
        <v>22.801981000000001</v>
      </c>
      <c r="O27" s="396">
        <f t="shared" si="5"/>
        <v>54.506088183571265</v>
      </c>
      <c r="P27" s="385">
        <f>'IdxETF data'!AZ38</f>
        <v>4.1743810000000003</v>
      </c>
      <c r="Q27" s="397">
        <f t="shared" si="6"/>
        <v>65.772630242816575</v>
      </c>
    </row>
    <row r="28" spans="2:17">
      <c r="B28" s="390">
        <f>'Step #4'!B29</f>
        <v>24</v>
      </c>
      <c r="C28" s="370">
        <v>37257</v>
      </c>
      <c r="D28" s="372">
        <f>'IdxETF data'!F39</f>
        <v>59.135142999999999</v>
      </c>
      <c r="E28" s="372">
        <f t="shared" si="0"/>
        <v>93.391233178386017</v>
      </c>
      <c r="F28" s="398">
        <f>'IdxETF data'!D39</f>
        <v>73.603408999999999</v>
      </c>
      <c r="G28" s="398">
        <f t="shared" si="1"/>
        <v>82.997218436463911</v>
      </c>
      <c r="H28" s="376">
        <f>'IdxETF data'!AB39</f>
        <v>12.482659314845895</v>
      </c>
      <c r="I28" s="377">
        <f t="shared" si="2"/>
        <v>97.177068719487778</v>
      </c>
      <c r="J28" s="392">
        <f>'IdxETF data'!AF39</f>
        <v>8.7641539999999996</v>
      </c>
      <c r="K28" s="379">
        <f t="shared" si="3"/>
        <v>65.01111304057433</v>
      </c>
      <c r="L28" s="381">
        <f>'IdxETF data'!AH39</f>
        <v>4.6169000000000002</v>
      </c>
      <c r="M28" s="393">
        <f t="shared" si="4"/>
        <v>73.246957060044295</v>
      </c>
      <c r="N28" s="394">
        <f>'IdxETF data'!AP39</f>
        <v>21.116236000000001</v>
      </c>
      <c r="O28" s="396">
        <f t="shared" si="5"/>
        <v>50.476466124636374</v>
      </c>
      <c r="P28" s="385">
        <f>'IdxETF data'!AZ39</f>
        <v>4.7562239999999996</v>
      </c>
      <c r="Q28" s="397">
        <f t="shared" si="6"/>
        <v>74.940299532795379</v>
      </c>
    </row>
    <row r="29" spans="2:17">
      <c r="B29" s="390">
        <f>'Step #4'!B30</f>
        <v>25</v>
      </c>
      <c r="C29" s="370">
        <v>37288</v>
      </c>
      <c r="D29" s="372">
        <f>'IdxETF data'!F40</f>
        <v>60.298175999999998</v>
      </c>
      <c r="E29" s="372">
        <f t="shared" si="0"/>
        <v>95.227993530807211</v>
      </c>
      <c r="F29" s="398">
        <f>'IdxETF data'!D40</f>
        <v>72.283264000000003</v>
      </c>
      <c r="G29" s="398">
        <f t="shared" si="1"/>
        <v>81.508586803480654</v>
      </c>
      <c r="H29" s="376">
        <f>'IdxETF data'!AB40</f>
        <v>12.75911365255093</v>
      </c>
      <c r="I29" s="377">
        <f t="shared" si="2"/>
        <v>99.329256125661033</v>
      </c>
      <c r="J29" s="392">
        <f>'IdxETF data'!AF40</f>
        <v>8.6729240000000001</v>
      </c>
      <c r="K29" s="379">
        <f t="shared" si="3"/>
        <v>64.33438327947114</v>
      </c>
      <c r="L29" s="381">
        <f>'IdxETF data'!AH40</f>
        <v>4.4035780000000004</v>
      </c>
      <c r="M29" s="393">
        <f t="shared" si="4"/>
        <v>69.862610989312259</v>
      </c>
      <c r="N29" s="394">
        <f>'IdxETF data'!AP40</f>
        <v>22.092188</v>
      </c>
      <c r="O29" s="396">
        <f t="shared" si="5"/>
        <v>52.809391749604337</v>
      </c>
      <c r="P29" s="385">
        <f>'IdxETF data'!AZ40</f>
        <v>4.5736109999999996</v>
      </c>
      <c r="Q29" s="397">
        <f t="shared" si="6"/>
        <v>72.063001718692789</v>
      </c>
    </row>
    <row r="30" spans="2:17">
      <c r="B30" s="390">
        <f>'Step #4'!B31</f>
        <v>26</v>
      </c>
      <c r="C30" s="370">
        <v>37316</v>
      </c>
      <c r="D30" s="372">
        <f>'IdxETF data'!F41</f>
        <v>61.938206000000001</v>
      </c>
      <c r="E30" s="372">
        <f t="shared" si="0"/>
        <v>97.818068000561155</v>
      </c>
      <c r="F30" s="398">
        <f>'IdxETF data'!D41</f>
        <v>74.474823000000001</v>
      </c>
      <c r="G30" s="398">
        <f t="shared" si="1"/>
        <v>83.979848712550634</v>
      </c>
      <c r="H30" s="376">
        <f>'IdxETF data'!AB41</f>
        <v>13.421914120744521</v>
      </c>
      <c r="I30" s="377">
        <f t="shared" si="2"/>
        <v>104.48913472367374</v>
      </c>
      <c r="J30" s="392">
        <f>'IdxETF data'!AF41</f>
        <v>9.3297810000000005</v>
      </c>
      <c r="K30" s="379">
        <f t="shared" si="3"/>
        <v>69.206844977256537</v>
      </c>
      <c r="L30" s="381">
        <f>'IdxETF data'!AH41</f>
        <v>4.6676909999999996</v>
      </c>
      <c r="M30" s="393">
        <f t="shared" si="4"/>
        <v>74.052754499026435</v>
      </c>
      <c r="N30" s="394">
        <f>'IdxETF data'!AP41</f>
        <v>24.073685000000001</v>
      </c>
      <c r="O30" s="396">
        <f t="shared" si="5"/>
        <v>57.545982408875652</v>
      </c>
      <c r="P30" s="385">
        <f>'IdxETF data'!AZ41</f>
        <v>4.7064240000000002</v>
      </c>
      <c r="Q30" s="397">
        <f t="shared" si="6"/>
        <v>74.155637810232875</v>
      </c>
    </row>
    <row r="31" spans="2:17">
      <c r="B31" s="390">
        <f>'Step #4'!B32</f>
        <v>27</v>
      </c>
      <c r="C31" s="370">
        <v>37347</v>
      </c>
      <c r="D31" s="372">
        <f>'IdxETF data'!F42</f>
        <v>59.507660000000001</v>
      </c>
      <c r="E31" s="372">
        <f t="shared" si="0"/>
        <v>93.979543618590981</v>
      </c>
      <c r="F31" s="398">
        <f>'IdxETF data'!D42</f>
        <v>70.344634999999997</v>
      </c>
      <c r="G31" s="398">
        <f t="shared" si="1"/>
        <v>79.322535684839337</v>
      </c>
      <c r="H31" s="376">
        <f>'IdxETF data'!AB42</f>
        <v>13.956178051026972</v>
      </c>
      <c r="I31" s="377">
        <f t="shared" si="2"/>
        <v>108.64836084351617</v>
      </c>
      <c r="J31" s="392">
        <f>'IdxETF data'!AF42</f>
        <v>9.0560890000000001</v>
      </c>
      <c r="K31" s="379">
        <f t="shared" si="3"/>
        <v>67.176640858262175</v>
      </c>
      <c r="L31" s="381">
        <f>'IdxETF data'!AH42</f>
        <v>5.0232289999999997</v>
      </c>
      <c r="M31" s="393">
        <f t="shared" si="4"/>
        <v>79.693352436866562</v>
      </c>
      <c r="N31" s="394">
        <f>'IdxETF data'!AP42</f>
        <v>24.960916999999998</v>
      </c>
      <c r="O31" s="396">
        <f t="shared" si="5"/>
        <v>59.666830840039864</v>
      </c>
      <c r="P31" s="385">
        <f>'IdxETF data'!AZ42</f>
        <v>4.5653119999999996</v>
      </c>
      <c r="Q31" s="397">
        <f t="shared" si="6"/>
        <v>71.932240521191844</v>
      </c>
    </row>
    <row r="32" spans="2:17">
      <c r="B32" s="390">
        <f>'Step #4'!B33</f>
        <v>28</v>
      </c>
      <c r="C32" s="370">
        <v>37377</v>
      </c>
      <c r="D32" s="372">
        <f>'IdxETF data'!F43</f>
        <v>59.415416999999998</v>
      </c>
      <c r="E32" s="372">
        <f t="shared" si="0"/>
        <v>93.833865649704109</v>
      </c>
      <c r="F32" s="398">
        <f>'IdxETF data'!D43</f>
        <v>69.927207999999993</v>
      </c>
      <c r="G32" s="398">
        <f t="shared" si="1"/>
        <v>78.8518335751004</v>
      </c>
      <c r="H32" s="376">
        <f>'IdxETF data'!AB43</f>
        <v>12.684066835405943</v>
      </c>
      <c r="I32" s="377">
        <f t="shared" si="2"/>
        <v>98.745019263712578</v>
      </c>
      <c r="J32" s="392">
        <f>'IdxETF data'!AF43</f>
        <v>8.9283669999999997</v>
      </c>
      <c r="K32" s="379">
        <f t="shared" si="3"/>
        <v>66.229219192717693</v>
      </c>
      <c r="L32" s="381">
        <f>'IdxETF data'!AH43</f>
        <v>4.8302230000000002</v>
      </c>
      <c r="M32" s="393">
        <f t="shared" si="4"/>
        <v>76.631318995741367</v>
      </c>
      <c r="N32" s="394">
        <f>'IdxETF data'!AP43</f>
        <v>26.498795000000001</v>
      </c>
      <c r="O32" s="396">
        <f t="shared" si="5"/>
        <v>63.342990112498441</v>
      </c>
      <c r="P32" s="385">
        <f>'IdxETF data'!AZ43</f>
        <v>4.5902130000000003</v>
      </c>
      <c r="Q32" s="397">
        <f t="shared" si="6"/>
        <v>72.32458713873261</v>
      </c>
    </row>
    <row r="33" spans="2:17">
      <c r="B33" s="390">
        <f>'Step #4'!B34</f>
        <v>29</v>
      </c>
      <c r="C33" s="370">
        <v>37408</v>
      </c>
      <c r="D33" s="372">
        <f>'IdxETF data'!F44</f>
        <v>55.466178999999997</v>
      </c>
      <c r="E33" s="372">
        <f t="shared" si="0"/>
        <v>87.596894058463633</v>
      </c>
      <c r="F33" s="398">
        <f>'IdxETF data'!D44</f>
        <v>64.540160999999998</v>
      </c>
      <c r="G33" s="398">
        <f t="shared" si="1"/>
        <v>72.77725194007725</v>
      </c>
      <c r="H33" s="376">
        <f>'IdxETF data'!AB44</f>
        <v>14.500165813371385</v>
      </c>
      <c r="I33" s="377">
        <f t="shared" si="2"/>
        <v>112.88328665784422</v>
      </c>
      <c r="J33" s="392">
        <f>'IdxETF data'!AF44</f>
        <v>8.8432200000000005</v>
      </c>
      <c r="K33" s="379">
        <f t="shared" si="3"/>
        <v>65.597612166863769</v>
      </c>
      <c r="L33" s="381">
        <f>'IdxETF data'!AH44</f>
        <v>4.5153189999999999</v>
      </c>
      <c r="M33" s="393">
        <f t="shared" si="4"/>
        <v>71.635378047045023</v>
      </c>
      <c r="N33" s="394">
        <f>'IdxETF data'!AP44</f>
        <v>24.931342999999998</v>
      </c>
      <c r="O33" s="396">
        <f t="shared" si="5"/>
        <v>59.596136848498475</v>
      </c>
      <c r="P33" s="385">
        <f>'IdxETF data'!AZ44</f>
        <v>4.3743980000000002</v>
      </c>
      <c r="Q33" s="397">
        <f t="shared" si="6"/>
        <v>68.924149997069335</v>
      </c>
    </row>
    <row r="34" spans="2:17">
      <c r="B34" s="390">
        <f>'Step #4'!B35</f>
        <v>30</v>
      </c>
      <c r="C34" s="370">
        <v>37438</v>
      </c>
      <c r="D34" s="372">
        <f>'IdxETF data'!F45</f>
        <v>52.336463999999999</v>
      </c>
      <c r="E34" s="372">
        <f t="shared" si="0"/>
        <v>82.654182693972771</v>
      </c>
      <c r="F34" s="398">
        <f>'IdxETF data'!D45</f>
        <v>59.661217000000001</v>
      </c>
      <c r="G34" s="398">
        <f t="shared" si="1"/>
        <v>67.275621154100008</v>
      </c>
      <c r="H34" s="376">
        <f>'IdxETF data'!AB45</f>
        <v>13.820988368386391</v>
      </c>
      <c r="I34" s="377">
        <f t="shared" si="2"/>
        <v>107.5959138649701</v>
      </c>
      <c r="J34" s="392">
        <f>'IdxETF data'!AF45</f>
        <v>7.4017869999999997</v>
      </c>
      <c r="K34" s="379">
        <f t="shared" si="3"/>
        <v>54.905289359275699</v>
      </c>
      <c r="L34" s="381">
        <f>'IdxETF data'!AH45</f>
        <v>4.2512049999999997</v>
      </c>
      <c r="M34" s="393">
        <f t="shared" si="4"/>
        <v>67.445218672365783</v>
      </c>
      <c r="N34" s="394">
        <f>'IdxETF data'!AP45</f>
        <v>23.2456</v>
      </c>
      <c r="O34" s="396">
        <f t="shared" si="5"/>
        <v>55.566519570383996</v>
      </c>
      <c r="P34" s="385">
        <f>'IdxETF data'!AZ45</f>
        <v>4.075577</v>
      </c>
      <c r="Q34" s="397">
        <f t="shared" si="6"/>
        <v>64.215848780244926</v>
      </c>
    </row>
    <row r="35" spans="2:17">
      <c r="B35" s="390">
        <f>'Step #4'!B36</f>
        <v>31</v>
      </c>
      <c r="C35" s="370">
        <v>37469</v>
      </c>
      <c r="D35" s="372">
        <f>'IdxETF data'!F46</f>
        <v>52.046902000000003</v>
      </c>
      <c r="E35" s="372">
        <f t="shared" si="0"/>
        <v>82.196881825323501</v>
      </c>
      <c r="F35" s="398">
        <f>'IdxETF data'!D46</f>
        <v>60.066963000000001</v>
      </c>
      <c r="G35" s="398">
        <f t="shared" si="1"/>
        <v>67.73315144854223</v>
      </c>
      <c r="H35" s="376">
        <f>'IdxETF data'!AB46</f>
        <v>13.946713693986043</v>
      </c>
      <c r="I35" s="377">
        <f t="shared" si="2"/>
        <v>108.57468115304682</v>
      </c>
      <c r="J35" s="392">
        <f>'IdxETF data'!AF46</f>
        <v>7.3288039999999999</v>
      </c>
      <c r="K35" s="379">
        <f t="shared" si="3"/>
        <v>54.363912968235539</v>
      </c>
      <c r="L35" s="381">
        <f>'IdxETF data'!AH46</f>
        <v>3.9718550000000001</v>
      </c>
      <c r="M35" s="393">
        <f t="shared" si="4"/>
        <v>63.013340690446448</v>
      </c>
      <c r="N35" s="394">
        <f>'IdxETF data'!AP46</f>
        <v>23.097716999999999</v>
      </c>
      <c r="O35" s="396">
        <f t="shared" si="5"/>
        <v>55.213018537344325</v>
      </c>
      <c r="P35" s="385">
        <f>'IdxETF data'!AZ46</f>
        <v>4.1419829999999997</v>
      </c>
      <c r="Q35" s="397">
        <f t="shared" si="6"/>
        <v>65.262158947885226</v>
      </c>
    </row>
    <row r="36" spans="2:17">
      <c r="B36" s="390">
        <f>'Step #4'!B37</f>
        <v>32</v>
      </c>
      <c r="C36" s="370">
        <v>37500</v>
      </c>
      <c r="D36" s="372">
        <f>'IdxETF data'!F47</f>
        <v>45.775481999999997</v>
      </c>
      <c r="E36" s="372">
        <f t="shared" si="0"/>
        <v>72.292523471449314</v>
      </c>
      <c r="F36" s="398">
        <f>'IdxETF data'!D47</f>
        <v>53.528892999999997</v>
      </c>
      <c r="G36" s="398">
        <f t="shared" si="1"/>
        <v>60.360644776427463</v>
      </c>
      <c r="H36" s="376">
        <f>'IdxETF data'!AB47</f>
        <v>13.235410543465598</v>
      </c>
      <c r="I36" s="377">
        <f t="shared" si="2"/>
        <v>103.0372108596531</v>
      </c>
      <c r="J36" s="392">
        <f>'IdxETF data'!AF47</f>
        <v>5.5711060000000003</v>
      </c>
      <c r="K36" s="379">
        <f t="shared" si="3"/>
        <v>41.32558623764735</v>
      </c>
      <c r="L36" s="381">
        <f>'IdxETF data'!AH47</f>
        <v>3.621397</v>
      </c>
      <c r="M36" s="393">
        <f t="shared" si="4"/>
        <v>57.453336774973081</v>
      </c>
      <c r="N36" s="394">
        <f>'IdxETF data'!AP47</f>
        <v>21.678142999999999</v>
      </c>
      <c r="O36" s="396">
        <f t="shared" si="5"/>
        <v>51.819654354332989</v>
      </c>
      <c r="P36" s="385">
        <f>'IdxETF data'!AZ47</f>
        <v>3.6854520000000002</v>
      </c>
      <c r="Q36" s="397">
        <f t="shared" si="6"/>
        <v>58.068938047017951</v>
      </c>
    </row>
    <row r="37" spans="2:17">
      <c r="B37" s="390">
        <f>'Step #4'!B38</f>
        <v>33</v>
      </c>
      <c r="C37" s="370">
        <v>37530</v>
      </c>
      <c r="D37" s="372">
        <f>'IdxETF data'!F48</f>
        <v>50.562137999999997</v>
      </c>
      <c r="E37" s="372">
        <f t="shared" si="0"/>
        <v>79.852016591145002</v>
      </c>
      <c r="F37" s="398">
        <f>'IdxETF data'!D48</f>
        <v>58.193134000000001</v>
      </c>
      <c r="G37" s="398">
        <f t="shared" si="1"/>
        <v>65.620170583408921</v>
      </c>
      <c r="H37" s="376">
        <f>'IdxETF data'!AB48</f>
        <v>12.615136873887986</v>
      </c>
      <c r="I37" s="377">
        <f t="shared" si="2"/>
        <v>98.20840191012546</v>
      </c>
      <c r="J37" s="392">
        <f>'IdxETF data'!AF48</f>
        <v>6.3374379999999997</v>
      </c>
      <c r="K37" s="379">
        <f t="shared" si="3"/>
        <v>47.010116230914164</v>
      </c>
      <c r="L37" s="381">
        <f>'IdxETF data'!AH48</f>
        <v>3.8651939999999998</v>
      </c>
      <c r="M37" s="393">
        <f t="shared" si="4"/>
        <v>61.321167655080423</v>
      </c>
      <c r="N37" s="394">
        <f>'IdxETF data'!AP48</f>
        <v>20.43601</v>
      </c>
      <c r="O37" s="396">
        <f t="shared" si="5"/>
        <v>48.850446949339364</v>
      </c>
      <c r="P37" s="385">
        <f>'IdxETF data'!AZ48</f>
        <v>3.9095680000000002</v>
      </c>
      <c r="Q37" s="397">
        <f t="shared" si="6"/>
        <v>61.600167898701116</v>
      </c>
    </row>
    <row r="38" spans="2:17">
      <c r="B38" s="390">
        <f>'Step #4'!B39</f>
        <v>34</v>
      </c>
      <c r="C38" s="370">
        <v>37561</v>
      </c>
      <c r="D38" s="372">
        <f>'IdxETF data'!F49</f>
        <v>53.739390999999998</v>
      </c>
      <c r="E38" s="372">
        <f t="shared" si="0"/>
        <v>84.869803997015097</v>
      </c>
      <c r="F38" s="398">
        <f>'IdxETF data'!D49</f>
        <v>61.782542999999997</v>
      </c>
      <c r="G38" s="398">
        <f t="shared" si="1"/>
        <v>69.667686410166468</v>
      </c>
      <c r="H38" s="376">
        <f>'IdxETF data'!AB49</f>
        <v>12.001625647045097</v>
      </c>
      <c r="I38" s="377">
        <f t="shared" si="2"/>
        <v>93.432238342144231</v>
      </c>
      <c r="J38" s="392">
        <f>'IdxETF data'!AF49</f>
        <v>6.7388469999999998</v>
      </c>
      <c r="K38" s="379">
        <f t="shared" si="3"/>
        <v>49.987704926241058</v>
      </c>
      <c r="L38" s="381">
        <f>'IdxETF data'!AH49</f>
        <v>4.0683579999999999</v>
      </c>
      <c r="M38" s="393">
        <f t="shared" si="4"/>
        <v>64.544357411009045</v>
      </c>
      <c r="N38" s="394">
        <f>'IdxETF data'!AP49</f>
        <v>21.175369</v>
      </c>
      <c r="O38" s="396">
        <f t="shared" si="5"/>
        <v>50.617818251566007</v>
      </c>
      <c r="P38" s="385">
        <f>'IdxETF data'!AZ49</f>
        <v>3.7850579999999998</v>
      </c>
      <c r="Q38" s="397">
        <f t="shared" si="6"/>
        <v>59.638356029699914</v>
      </c>
    </row>
    <row r="39" spans="2:17">
      <c r="B39" s="390">
        <f>'Step #4'!B40</f>
        <v>35</v>
      </c>
      <c r="C39" s="370">
        <v>37591</v>
      </c>
      <c r="D39" s="372">
        <f>'IdxETF data'!F50</f>
        <v>50.602879000000001</v>
      </c>
      <c r="E39" s="372">
        <f t="shared" si="0"/>
        <v>79.916358233659011</v>
      </c>
      <c r="F39" s="398">
        <f>'IdxETF data'!D50</f>
        <v>58.002482999999998</v>
      </c>
      <c r="G39" s="398">
        <f t="shared" si="1"/>
        <v>65.405187297891118</v>
      </c>
      <c r="H39" s="376">
        <f>'IdxETF data'!AB50</f>
        <v>11.361218884891171</v>
      </c>
      <c r="I39" s="377">
        <f t="shared" si="2"/>
        <v>88.446693966977151</v>
      </c>
      <c r="J39" s="392">
        <f>'IdxETF data'!AF50</f>
        <v>5.9846830000000004</v>
      </c>
      <c r="K39" s="379">
        <f t="shared" si="3"/>
        <v>44.393435239157547</v>
      </c>
      <c r="L39" s="381">
        <f>'IdxETF data'!AH50</f>
        <v>3.7737699999999998</v>
      </c>
      <c r="M39" s="393">
        <f t="shared" si="4"/>
        <v>59.870729091919536</v>
      </c>
      <c r="N39" s="394">
        <f>'IdxETF data'!AP50</f>
        <v>20.554310000000001</v>
      </c>
      <c r="O39" s="396">
        <f t="shared" si="5"/>
        <v>49.133232477145768</v>
      </c>
      <c r="P39" s="385">
        <f>'IdxETF data'!AZ50</f>
        <v>3.5443410000000002</v>
      </c>
      <c r="Q39" s="397">
        <f t="shared" si="6"/>
        <v>55.845556514236414</v>
      </c>
    </row>
    <row r="40" spans="2:17">
      <c r="B40" s="390">
        <f>'Step #4'!B41</f>
        <v>36</v>
      </c>
      <c r="C40" s="370">
        <v>37622</v>
      </c>
      <c r="D40" s="372">
        <f>'IdxETF data'!F51</f>
        <v>49.107784000000002</v>
      </c>
      <c r="E40" s="372">
        <f t="shared" si="0"/>
        <v>77.555177408090728</v>
      </c>
      <c r="F40" s="398">
        <f>'IdxETF data'!D51</f>
        <v>56.853935</v>
      </c>
      <c r="G40" s="398">
        <f t="shared" si="1"/>
        <v>64.110053138537666</v>
      </c>
      <c r="H40" s="376">
        <f>'IdxETF data'!AB51</f>
        <v>12.550859914481572</v>
      </c>
      <c r="I40" s="377">
        <f t="shared" si="2"/>
        <v>97.708008016182688</v>
      </c>
      <c r="J40" s="392">
        <f>'IdxETF data'!AF51</f>
        <v>6.0434130000000001</v>
      </c>
      <c r="K40" s="379">
        <f t="shared" si="3"/>
        <v>44.829085122634368</v>
      </c>
      <c r="L40" s="381">
        <f>'IdxETF data'!AH51</f>
        <v>3.8713090000000001</v>
      </c>
      <c r="M40" s="393">
        <f t="shared" si="4"/>
        <v>61.418181916256152</v>
      </c>
      <c r="N40" s="394">
        <f>'IdxETF data'!AP51</f>
        <v>20.021967</v>
      </c>
      <c r="O40" s="396">
        <f t="shared" si="5"/>
        <v>47.860714334888435</v>
      </c>
      <c r="P40" s="385">
        <f>'IdxETF data'!AZ51</f>
        <v>3.5000719999999998</v>
      </c>
      <c r="Q40" s="397">
        <f t="shared" si="6"/>
        <v>55.148042662908694</v>
      </c>
    </row>
    <row r="41" spans="2:17">
      <c r="B41" s="390">
        <f>'Step #4'!B42</f>
        <v>37</v>
      </c>
      <c r="C41" s="370">
        <v>37653</v>
      </c>
      <c r="D41" s="372">
        <f>'IdxETF data'!F52</f>
        <v>48.210929999999998</v>
      </c>
      <c r="E41" s="372">
        <f t="shared" si="0"/>
        <v>76.138789507566514</v>
      </c>
      <c r="F41" s="398">
        <f>'IdxETF data'!D52</f>
        <v>56.087643</v>
      </c>
      <c r="G41" s="398">
        <f t="shared" si="1"/>
        <v>63.245961306729782</v>
      </c>
      <c r="H41" s="376">
        <f>'IdxETF data'!AB52</f>
        <v>12.652258822962327</v>
      </c>
      <c r="I41" s="377">
        <f t="shared" si="2"/>
        <v>98.49739499286612</v>
      </c>
      <c r="J41" s="392">
        <f>'IdxETF data'!AF52</f>
        <v>5.606465</v>
      </c>
      <c r="K41" s="379">
        <f t="shared" si="3"/>
        <v>41.587873726662451</v>
      </c>
      <c r="L41" s="381">
        <f>'IdxETF data'!AH52</f>
        <v>3.7988499999999998</v>
      </c>
      <c r="M41" s="393">
        <f t="shared" si="4"/>
        <v>60.268622414942762</v>
      </c>
      <c r="N41" s="394">
        <f>'IdxETF data'!AP52</f>
        <v>20.228988999999999</v>
      </c>
      <c r="O41" s="396">
        <f t="shared" si="5"/>
        <v>48.355581837319008</v>
      </c>
      <c r="P41" s="385">
        <f>'IdxETF data'!AZ52</f>
        <v>3.466256</v>
      </c>
      <c r="Q41" s="397">
        <f t="shared" si="6"/>
        <v>54.615228992021656</v>
      </c>
    </row>
    <row r="42" spans="2:17">
      <c r="B42" s="390">
        <f>'Step #4'!B43</f>
        <v>38</v>
      </c>
      <c r="C42" s="370">
        <v>37681</v>
      </c>
      <c r="D42" s="372">
        <f>'IdxETF data'!F53</f>
        <v>48.673164</v>
      </c>
      <c r="E42" s="372">
        <f t="shared" si="0"/>
        <v>76.868788643223937</v>
      </c>
      <c r="F42" s="398">
        <f>'IdxETF data'!D53</f>
        <v>55.981926000000001</v>
      </c>
      <c r="G42" s="398">
        <f t="shared" si="1"/>
        <v>63.126751924166435</v>
      </c>
      <c r="H42" s="376">
        <f>'IdxETF data'!AB53</f>
        <v>12.640928148715064</v>
      </c>
      <c r="I42" s="377">
        <f t="shared" si="2"/>
        <v>98.409186087840965</v>
      </c>
      <c r="J42" s="392">
        <f>'IdxETF data'!AF53</f>
        <v>5.347988</v>
      </c>
      <c r="K42" s="379">
        <f t="shared" si="3"/>
        <v>39.670532079609174</v>
      </c>
      <c r="L42" s="381">
        <f>'IdxETF data'!AH53</f>
        <v>3.5348989999999998</v>
      </c>
      <c r="M42" s="393">
        <f t="shared" si="4"/>
        <v>56.081049029563879</v>
      </c>
      <c r="N42" s="394">
        <f>'IdxETF data'!AP53</f>
        <v>19.105156000000001</v>
      </c>
      <c r="O42" s="396">
        <f t="shared" si="5"/>
        <v>45.669159960131786</v>
      </c>
      <c r="P42" s="385">
        <f>'IdxETF data'!AZ53</f>
        <v>3.3901669999999999</v>
      </c>
      <c r="Q42" s="397">
        <f t="shared" si="6"/>
        <v>53.416350963747369</v>
      </c>
    </row>
    <row r="43" spans="2:17">
      <c r="B43" s="390">
        <f>'Step #4'!B44</f>
        <v>39</v>
      </c>
      <c r="C43" s="370">
        <v>37712</v>
      </c>
      <c r="D43" s="372">
        <f>'IdxETF data'!F54</f>
        <v>51.811329000000001</v>
      </c>
      <c r="E43" s="372">
        <f t="shared" si="0"/>
        <v>81.824844964373796</v>
      </c>
      <c r="F43" s="398">
        <f>'IdxETF data'!D54</f>
        <v>60.963462999999997</v>
      </c>
      <c r="G43" s="398">
        <f t="shared" si="1"/>
        <v>68.744069384806423</v>
      </c>
      <c r="H43" s="376">
        <f>'IdxETF data'!AB54</f>
        <v>12.731857520015666</v>
      </c>
      <c r="I43" s="377">
        <f t="shared" si="2"/>
        <v>99.117068081623287</v>
      </c>
      <c r="J43" s="392">
        <f>'IdxETF data'!AF54</f>
        <v>6.671138</v>
      </c>
      <c r="K43" s="379">
        <f t="shared" si="3"/>
        <v>49.485450235957856</v>
      </c>
      <c r="L43" s="381">
        <f>'IdxETF data'!AH54</f>
        <v>3.5866530000000001</v>
      </c>
      <c r="M43" s="393">
        <f t="shared" si="4"/>
        <v>56.90212442987265</v>
      </c>
      <c r="N43" s="394">
        <f>'IdxETF data'!AP54</f>
        <v>18.957283</v>
      </c>
      <c r="O43" s="396">
        <f t="shared" si="5"/>
        <v>45.315682831194202</v>
      </c>
      <c r="P43" s="385">
        <f>'IdxETF data'!AZ54</f>
        <v>3.5169809999999999</v>
      </c>
      <c r="Q43" s="397">
        <f t="shared" si="6"/>
        <v>55.414465254611699</v>
      </c>
    </row>
    <row r="44" spans="2:17">
      <c r="B44" s="390">
        <f>'Step #4'!B45</f>
        <v>40</v>
      </c>
      <c r="C44" s="370">
        <v>37742</v>
      </c>
      <c r="D44" s="372">
        <f>'IdxETF data'!F55</f>
        <v>54.312221999999998</v>
      </c>
      <c r="E44" s="372">
        <f t="shared" si="0"/>
        <v>85.774467294993556</v>
      </c>
      <c r="F44" s="398">
        <f>'IdxETF data'!D55</f>
        <v>64.306472999999997</v>
      </c>
      <c r="G44" s="398">
        <f t="shared" si="1"/>
        <v>72.513738955481926</v>
      </c>
      <c r="H44" s="376">
        <f>'IdxETF data'!AB55</f>
        <v>13.190581239814838</v>
      </c>
      <c r="I44" s="377">
        <f t="shared" si="2"/>
        <v>102.68821628953491</v>
      </c>
      <c r="J44" s="392">
        <f>'IdxETF data'!AF55</f>
        <v>7.058853</v>
      </c>
      <c r="K44" s="379">
        <f t="shared" si="3"/>
        <v>52.361458997616573</v>
      </c>
      <c r="L44" s="381">
        <f>'IdxETF data'!AH55</f>
        <v>3.93859</v>
      </c>
      <c r="M44" s="393">
        <f t="shared" si="4"/>
        <v>62.485592628629568</v>
      </c>
      <c r="N44" s="394">
        <f>'IdxETF data'!AP55</f>
        <v>20.081116000000002</v>
      </c>
      <c r="O44" s="396">
        <f t="shared" si="5"/>
        <v>48.002104708381431</v>
      </c>
      <c r="P44" s="385">
        <f>'IdxETF data'!AZ55</f>
        <v>3.9566029999999999</v>
      </c>
      <c r="Q44" s="397">
        <f t="shared" si="6"/>
        <v>62.341263563775982</v>
      </c>
    </row>
    <row r="45" spans="2:17">
      <c r="B45" s="390">
        <f>'Step #4'!B46</f>
        <v>41</v>
      </c>
      <c r="C45" s="370">
        <v>37773</v>
      </c>
      <c r="D45" s="372">
        <f>'IdxETF data'!F56</f>
        <v>55.050201000000001</v>
      </c>
      <c r="E45" s="372">
        <f t="shared" si="0"/>
        <v>86.939946321056823</v>
      </c>
      <c r="F45" s="398">
        <f>'IdxETF data'!D56</f>
        <v>64.757499999999993</v>
      </c>
      <c r="G45" s="398">
        <f t="shared" si="1"/>
        <v>73.022329344817592</v>
      </c>
      <c r="H45" s="376">
        <f>'IdxETF data'!AB56</f>
        <v>12.435453965782862</v>
      </c>
      <c r="I45" s="377">
        <f t="shared" si="2"/>
        <v>96.809576718454792</v>
      </c>
      <c r="J45" s="392">
        <f>'IdxETF data'!AF56</f>
        <v>7.508108</v>
      </c>
      <c r="K45" s="379">
        <f t="shared" si="3"/>
        <v>55.693961779863812</v>
      </c>
      <c r="L45" s="381">
        <f>'IdxETF data'!AH56</f>
        <v>3.9592939999999999</v>
      </c>
      <c r="M45" s="393">
        <f t="shared" si="4"/>
        <v>62.814060864669152</v>
      </c>
      <c r="N45" s="394">
        <f>'IdxETF data'!AP56</f>
        <v>21.500703999999999</v>
      </c>
      <c r="O45" s="396">
        <f t="shared" si="5"/>
        <v>51.39550235713569</v>
      </c>
      <c r="P45" s="385">
        <f>'IdxETF data'!AZ56</f>
        <v>4.0834169999999999</v>
      </c>
      <c r="Q45" s="397">
        <f t="shared" si="6"/>
        <v>64.339377854640318</v>
      </c>
    </row>
    <row r="46" spans="2:17">
      <c r="B46" s="390">
        <f>'Step #4'!B47</f>
        <v>42</v>
      </c>
      <c r="C46" s="370">
        <v>37803</v>
      </c>
      <c r="D46" s="372">
        <f>'IdxETF data'!F57</f>
        <v>56.767406000000001</v>
      </c>
      <c r="E46" s="372">
        <f t="shared" si="0"/>
        <v>89.651902096154728</v>
      </c>
      <c r="F46" s="398">
        <f>'IdxETF data'!D57</f>
        <v>66.163071000000002</v>
      </c>
      <c r="G46" s="398">
        <f t="shared" si="1"/>
        <v>74.607289673420851</v>
      </c>
      <c r="H46" s="376">
        <f>'IdxETF data'!AB57</f>
        <v>12.357778783077432</v>
      </c>
      <c r="I46" s="377">
        <f t="shared" si="2"/>
        <v>96.204878122011721</v>
      </c>
      <c r="J46" s="392">
        <f>'IdxETF data'!AF57</f>
        <v>7.815817</v>
      </c>
      <c r="K46" s="379">
        <f t="shared" si="3"/>
        <v>57.976498643387899</v>
      </c>
      <c r="L46" s="381">
        <f>'IdxETF data'!AH57</f>
        <v>4.2180710000000001</v>
      </c>
      <c r="M46" s="393">
        <f t="shared" si="4"/>
        <v>66.919548920968211</v>
      </c>
      <c r="N46" s="394">
        <f>'IdxETF data'!AP57</f>
        <v>22.476652000000001</v>
      </c>
      <c r="O46" s="396">
        <f t="shared" si="5"/>
        <v>53.72841842046283</v>
      </c>
      <c r="P46" s="385">
        <f>'IdxETF data'!AZ57</f>
        <v>4.4554049999999998</v>
      </c>
      <c r="Q46" s="397">
        <f t="shared" si="6"/>
        <v>70.20051730951154</v>
      </c>
    </row>
    <row r="47" spans="2:17">
      <c r="B47" s="390">
        <f>'Step #4'!B48</f>
        <v>43</v>
      </c>
      <c r="C47" s="370">
        <v>37834</v>
      </c>
      <c r="D47" s="372">
        <f>'IdxETF data'!F58</f>
        <v>58.040295</v>
      </c>
      <c r="E47" s="372">
        <f t="shared" si="0"/>
        <v>91.662156360851483</v>
      </c>
      <c r="F47" s="398">
        <f>'IdxETF data'!D58</f>
        <v>67.527702000000005</v>
      </c>
      <c r="G47" s="398">
        <f t="shared" si="1"/>
        <v>76.146084937539257</v>
      </c>
      <c r="H47" s="376">
        <f>'IdxETF data'!AB58</f>
        <v>11.899541301743685</v>
      </c>
      <c r="I47" s="377">
        <f t="shared" si="2"/>
        <v>92.637515263645966</v>
      </c>
      <c r="J47" s="392">
        <f>'IdxETF data'!AF58</f>
        <v>7.7235050000000003</v>
      </c>
      <c r="K47" s="379">
        <f t="shared" si="3"/>
        <v>57.291742776820342</v>
      </c>
      <c r="L47" s="381">
        <f>'IdxETF data'!AH58</f>
        <v>4.6890450000000001</v>
      </c>
      <c r="M47" s="393">
        <f t="shared" si="4"/>
        <v>74.391534962337374</v>
      </c>
      <c r="N47" s="394">
        <f>'IdxETF data'!AP58</f>
        <v>24.546879000000001</v>
      </c>
      <c r="O47" s="396">
        <f t="shared" si="5"/>
        <v>58.677110177639989</v>
      </c>
      <c r="P47" s="385">
        <f>'IdxETF data'!AZ58</f>
        <v>4.5822209999999997</v>
      </c>
      <c r="Q47" s="397">
        <f t="shared" si="6"/>
        <v>72.198663112894863</v>
      </c>
    </row>
    <row r="48" spans="2:17">
      <c r="B48" s="390">
        <f>'Step #4'!B49</f>
        <v>44</v>
      </c>
      <c r="C48" s="370">
        <v>37865</v>
      </c>
      <c r="D48" s="372">
        <f>'IdxETF data'!F59</f>
        <v>57.329742000000003</v>
      </c>
      <c r="E48" s="372">
        <f t="shared" si="0"/>
        <v>90.539990800034261</v>
      </c>
      <c r="F48" s="398">
        <f>'IdxETF data'!D59</f>
        <v>66.535843</v>
      </c>
      <c r="G48" s="398">
        <f t="shared" si="1"/>
        <v>75.02763758299929</v>
      </c>
      <c r="H48" s="376">
        <f>'IdxETF data'!AB59</f>
        <v>11.440775698741355</v>
      </c>
      <c r="I48" s="377">
        <f t="shared" si="2"/>
        <v>89.06604099645412</v>
      </c>
      <c r="J48" s="392">
        <f>'IdxETF data'!AF59</f>
        <v>7.6681179999999998</v>
      </c>
      <c r="K48" s="379">
        <f t="shared" si="3"/>
        <v>56.880890740448287</v>
      </c>
      <c r="L48" s="381">
        <f>'IdxETF data'!AH59</f>
        <v>4.9012419999999999</v>
      </c>
      <c r="M48" s="393">
        <f t="shared" si="4"/>
        <v>77.758032947407486</v>
      </c>
      <c r="N48" s="394">
        <f>'IdxETF data'!AP59</f>
        <v>25.907306999999999</v>
      </c>
      <c r="O48" s="396">
        <f t="shared" si="5"/>
        <v>61.929091158388957</v>
      </c>
      <c r="P48" s="385">
        <f>'IdxETF data'!AZ59</f>
        <v>4.725943</v>
      </c>
      <c r="Q48" s="397">
        <f t="shared" si="6"/>
        <v>74.463184239202704</v>
      </c>
    </row>
    <row r="49" spans="2:17">
      <c r="B49" s="390">
        <f>'Step #4'!B50</f>
        <v>45</v>
      </c>
      <c r="C49" s="370">
        <v>37895</v>
      </c>
      <c r="D49" s="372">
        <f>'IdxETF data'!F60</f>
        <v>60.468353</v>
      </c>
      <c r="E49" s="372">
        <f t="shared" si="0"/>
        <v>95.496751482210129</v>
      </c>
      <c r="F49" s="398">
        <f>'IdxETF data'!D60</f>
        <v>70.366348000000002</v>
      </c>
      <c r="G49" s="398">
        <f t="shared" si="1"/>
        <v>79.347019857901373</v>
      </c>
      <c r="H49" s="376">
        <f>'IdxETF data'!AB60</f>
        <v>11.282966550809411</v>
      </c>
      <c r="I49" s="377">
        <f t="shared" si="2"/>
        <v>87.837502267138035</v>
      </c>
      <c r="J49" s="392">
        <f>'IdxETF data'!AF60</f>
        <v>8.5481649999999991</v>
      </c>
      <c r="K49" s="379">
        <f t="shared" si="3"/>
        <v>63.408940680923799</v>
      </c>
      <c r="L49" s="381">
        <f>'IdxETF data'!AH60</f>
        <v>5.2014240000000003</v>
      </c>
      <c r="M49" s="393">
        <f t="shared" si="4"/>
        <v>82.520409880890611</v>
      </c>
      <c r="N49" s="394">
        <f>'IdxETF data'!AP60</f>
        <v>27.326878000000001</v>
      </c>
      <c r="O49" s="396">
        <f t="shared" si="5"/>
        <v>65.322448170169665</v>
      </c>
      <c r="P49" s="385">
        <f>'IdxETF data'!AZ60</f>
        <v>5.0472049999999999</v>
      </c>
      <c r="Q49" s="397">
        <f t="shared" si="6"/>
        <v>79.525071675224424</v>
      </c>
    </row>
    <row r="50" spans="2:17">
      <c r="B50" s="390">
        <f>'Step #4'!B51</f>
        <v>46</v>
      </c>
      <c r="C50" s="370">
        <v>37926</v>
      </c>
      <c r="D50" s="372">
        <f>'IdxETF data'!F61</f>
        <v>60.575713999999998</v>
      </c>
      <c r="E50" s="372">
        <f t="shared" si="0"/>
        <v>95.666305078880455</v>
      </c>
      <c r="F50" s="398">
        <f>'IdxETF data'!D61</f>
        <v>71.134842000000006</v>
      </c>
      <c r="G50" s="398">
        <f t="shared" si="1"/>
        <v>80.213594725175682</v>
      </c>
      <c r="H50" s="376">
        <f>'IdxETF data'!AB61</f>
        <v>11.692359146054724</v>
      </c>
      <c r="I50" s="377">
        <f t="shared" si="2"/>
        <v>91.024609385737975</v>
      </c>
      <c r="J50" s="392">
        <f>'IdxETF data'!AF61</f>
        <v>9.1081990000000008</v>
      </c>
      <c r="K50" s="379">
        <f t="shared" si="3"/>
        <v>67.563184625127107</v>
      </c>
      <c r="L50" s="381">
        <f>'IdxETF data'!AH61</f>
        <v>5.1444919999999996</v>
      </c>
      <c r="M50" s="393">
        <f t="shared" si="4"/>
        <v>81.617185691641865</v>
      </c>
      <c r="N50" s="394">
        <f>'IdxETF data'!AP61</f>
        <v>26.498795000000001</v>
      </c>
      <c r="O50" s="396">
        <f t="shared" si="5"/>
        <v>63.342990112498441</v>
      </c>
      <c r="P50" s="385">
        <f>'IdxETF data'!AZ61</f>
        <v>5.0472049999999999</v>
      </c>
      <c r="Q50" s="397">
        <f t="shared" si="6"/>
        <v>79.525071675224424</v>
      </c>
    </row>
    <row r="51" spans="2:17">
      <c r="B51" s="390">
        <f>'Step #4'!B52</f>
        <v>47</v>
      </c>
      <c r="C51" s="370">
        <v>37956</v>
      </c>
      <c r="D51" s="372">
        <f>'IdxETF data'!F62</f>
        <v>64.792068</v>
      </c>
      <c r="E51" s="372">
        <f t="shared" si="0"/>
        <v>102.32512891188649</v>
      </c>
      <c r="F51" s="398">
        <f>'IdxETF data'!D62</f>
        <v>74.362526000000003</v>
      </c>
      <c r="G51" s="398">
        <f t="shared" si="1"/>
        <v>83.853219541899577</v>
      </c>
      <c r="H51" s="376">
        <f>'IdxETF data'!AB62</f>
        <v>12.527671465247694</v>
      </c>
      <c r="I51" s="377">
        <f t="shared" si="2"/>
        <v>97.527486745204882</v>
      </c>
      <c r="J51" s="392">
        <f>'IdxETF data'!AF62</f>
        <v>9.9636300000000002</v>
      </c>
      <c r="K51" s="379">
        <f t="shared" si="3"/>
        <v>73.908636957367207</v>
      </c>
      <c r="L51" s="381">
        <f>'IdxETF data'!AH62</f>
        <v>5.1755469999999999</v>
      </c>
      <c r="M51" s="393">
        <f t="shared" si="4"/>
        <v>82.109872180736218</v>
      </c>
      <c r="N51" s="394">
        <f>'IdxETF data'!AP62</f>
        <v>28.509868999999998</v>
      </c>
      <c r="O51" s="396">
        <f t="shared" si="5"/>
        <v>68.150281934541766</v>
      </c>
      <c r="P51" s="385">
        <f>'IdxETF data'!AZ62</f>
        <v>5.0725680000000004</v>
      </c>
      <c r="Q51" s="397">
        <f t="shared" si="6"/>
        <v>79.924697684649189</v>
      </c>
    </row>
    <row r="52" spans="2:17">
      <c r="B52" s="390">
        <f>'Step #4'!B53</f>
        <v>48</v>
      </c>
      <c r="C52" s="370">
        <v>37987</v>
      </c>
      <c r="D52" s="372">
        <f>'IdxETF data'!F63</f>
        <v>65.201308999999995</v>
      </c>
      <c r="E52" s="372">
        <f t="shared" si="0"/>
        <v>102.97143700751681</v>
      </c>
      <c r="F52" s="398">
        <f>'IdxETF data'!D63</f>
        <v>76.190956</v>
      </c>
      <c r="G52" s="398">
        <f t="shared" si="1"/>
        <v>85.915007252109902</v>
      </c>
      <c r="H52" s="376">
        <f>'IdxETF data'!AB63</f>
        <v>13.311653554934681</v>
      </c>
      <c r="I52" s="377">
        <f t="shared" si="2"/>
        <v>103.63076005282062</v>
      </c>
      <c r="J52" s="392">
        <f>'IdxETF data'!AF63</f>
        <v>10.247854999999999</v>
      </c>
      <c r="K52" s="379">
        <f t="shared" si="3"/>
        <v>76.016973210239669</v>
      </c>
      <c r="L52" s="381">
        <f>'IdxETF data'!AH63</f>
        <v>5.8042619999999996</v>
      </c>
      <c r="M52" s="393">
        <f t="shared" si="4"/>
        <v>92.084413671348045</v>
      </c>
      <c r="N52" s="394">
        <f>'IdxETF data'!AP63</f>
        <v>28.575240999999998</v>
      </c>
      <c r="O52" s="396">
        <f t="shared" si="5"/>
        <v>68.306547830769659</v>
      </c>
      <c r="P52" s="385">
        <f>'IdxETF data'!AZ63</f>
        <v>5.5261079999999998</v>
      </c>
      <c r="Q52" s="397">
        <f t="shared" si="6"/>
        <v>87.070791613384245</v>
      </c>
    </row>
    <row r="53" spans="2:17">
      <c r="B53" s="390">
        <f>'Step #4'!B54</f>
        <v>49</v>
      </c>
      <c r="C53" s="370">
        <v>38018</v>
      </c>
      <c r="D53" s="372">
        <f>'IdxETF data'!F64</f>
        <v>65.858504999999994</v>
      </c>
      <c r="E53" s="372">
        <f t="shared" si="0"/>
        <v>104.00933666863546</v>
      </c>
      <c r="F53" s="398">
        <f>'IdxETF data'!D64</f>
        <v>77.224898999999994</v>
      </c>
      <c r="G53" s="398">
        <f t="shared" si="1"/>
        <v>87.080909676844769</v>
      </c>
      <c r="H53" s="376">
        <f>'IdxETF data'!AB64</f>
        <v>14.017417017940966</v>
      </c>
      <c r="I53" s="377">
        <f t="shared" si="2"/>
        <v>109.12510407154241</v>
      </c>
      <c r="J53" s="392">
        <f>'IdxETF data'!AF64</f>
        <v>10.110716999999999</v>
      </c>
      <c r="K53" s="379">
        <f t="shared" si="3"/>
        <v>74.999705140765045</v>
      </c>
      <c r="L53" s="381">
        <f>'IdxETF data'!AH64</f>
        <v>6.0174589999999997</v>
      </c>
      <c r="M53" s="393">
        <f t="shared" si="4"/>
        <v>95.46677662145099</v>
      </c>
      <c r="N53" s="394">
        <f>'IdxETF data'!AP64</f>
        <v>28.723155999999999</v>
      </c>
      <c r="O53" s="396">
        <f t="shared" si="5"/>
        <v>68.660125356936049</v>
      </c>
      <c r="P53" s="385">
        <f>'IdxETF data'!AZ64</f>
        <v>5.6570590000000003</v>
      </c>
      <c r="Q53" s="397">
        <f t="shared" si="6"/>
        <v>89.13408954975543</v>
      </c>
    </row>
    <row r="54" spans="2:17">
      <c r="B54" s="390">
        <f>'Step #4'!B55</f>
        <v>50</v>
      </c>
      <c r="C54" s="370">
        <v>38047</v>
      </c>
      <c r="D54" s="372">
        <f>'IdxETF data'!F65</f>
        <v>64.685401999999996</v>
      </c>
      <c r="E54" s="372">
        <f t="shared" si="0"/>
        <v>102.15667291816031</v>
      </c>
      <c r="F54" s="398">
        <f>'IdxETF data'!D65</f>
        <v>75.935822000000002</v>
      </c>
      <c r="G54" s="398">
        <f t="shared" si="1"/>
        <v>85.62731117096007</v>
      </c>
      <c r="H54" s="376">
        <f>'IdxETF data'!AB65</f>
        <v>14.574376004119003</v>
      </c>
      <c r="I54" s="377">
        <f t="shared" si="2"/>
        <v>113.4610104123803</v>
      </c>
      <c r="J54" s="392">
        <f>'IdxETF data'!AF65</f>
        <v>9.6993050000000007</v>
      </c>
      <c r="K54" s="379">
        <f t="shared" si="3"/>
        <v>71.947915768025979</v>
      </c>
      <c r="L54" s="381">
        <f>'IdxETF data'!AH65</f>
        <v>5.6496969999999997</v>
      </c>
      <c r="M54" s="393">
        <f t="shared" si="4"/>
        <v>89.632245351049633</v>
      </c>
      <c r="N54" s="394">
        <f>'IdxETF data'!AP65</f>
        <v>32.154549000000003</v>
      </c>
      <c r="O54" s="396">
        <f t="shared" si="5"/>
        <v>76.862562217596945</v>
      </c>
      <c r="P54" s="385">
        <f>'IdxETF data'!AZ65</f>
        <v>5.5697580000000002</v>
      </c>
      <c r="Q54" s="397">
        <f t="shared" si="6"/>
        <v>87.758552340088158</v>
      </c>
    </row>
    <row r="55" spans="2:17">
      <c r="B55" s="390">
        <f>'Step #4'!B56</f>
        <v>51</v>
      </c>
      <c r="C55" s="370">
        <v>38078</v>
      </c>
      <c r="D55" s="372">
        <f>'IdxETF data'!F66</f>
        <v>63.781028999999997</v>
      </c>
      <c r="E55" s="372">
        <f t="shared" si="0"/>
        <v>100.72841037513685</v>
      </c>
      <c r="F55" s="398">
        <f>'IdxETF data'!D66</f>
        <v>74.760161999999994</v>
      </c>
      <c r="G55" s="398">
        <f t="shared" si="1"/>
        <v>84.301604778379613</v>
      </c>
      <c r="H55" s="376">
        <f>'IdxETF data'!AB66</f>
        <v>13.352306889839729</v>
      </c>
      <c r="I55" s="377">
        <f t="shared" si="2"/>
        <v>103.9472448514601</v>
      </c>
      <c r="J55" s="392">
        <f>'IdxETF data'!AF66</f>
        <v>9.6058039999999991</v>
      </c>
      <c r="K55" s="379">
        <f t="shared" si="3"/>
        <v>71.254340086858477</v>
      </c>
      <c r="L55" s="381">
        <f>'IdxETF data'!AH66</f>
        <v>5.2286339999999996</v>
      </c>
      <c r="M55" s="393">
        <f t="shared" si="4"/>
        <v>82.952095579433731</v>
      </c>
      <c r="N55" s="394">
        <f>'IdxETF data'!AP66</f>
        <v>29.995135999999999</v>
      </c>
      <c r="O55" s="396">
        <f t="shared" si="5"/>
        <v>71.700679335458304</v>
      </c>
      <c r="P55" s="385">
        <f>'IdxETF data'!AZ66</f>
        <v>5.3253170000000001</v>
      </c>
      <c r="Q55" s="397">
        <f t="shared" si="6"/>
        <v>83.907076514286842</v>
      </c>
    </row>
    <row r="56" spans="2:17">
      <c r="B56" s="390">
        <f>'Step #4'!B57</f>
        <v>52</v>
      </c>
      <c r="C56" s="370">
        <v>38108</v>
      </c>
      <c r="D56" s="372">
        <f>'IdxETF data'!F67</f>
        <v>63.711261999999998</v>
      </c>
      <c r="E56" s="372">
        <f t="shared" si="0"/>
        <v>100.61822841167805</v>
      </c>
      <c r="F56" s="398">
        <f>'IdxETF data'!D67</f>
        <v>76.040306000000001</v>
      </c>
      <c r="G56" s="398">
        <f t="shared" si="1"/>
        <v>85.745130188977498</v>
      </c>
      <c r="H56" s="376">
        <f>'IdxETF data'!AB67</f>
        <v>13.020245223311539</v>
      </c>
      <c r="I56" s="377">
        <f t="shared" si="2"/>
        <v>101.36215632397465</v>
      </c>
      <c r="J56" s="392">
        <f>'IdxETF data'!AF67</f>
        <v>9.6993050000000007</v>
      </c>
      <c r="K56" s="379">
        <f t="shared" si="3"/>
        <v>71.947915768025979</v>
      </c>
      <c r="L56" s="381">
        <f>'IdxETF data'!AH67</f>
        <v>5.3618810000000003</v>
      </c>
      <c r="M56" s="393">
        <f t="shared" si="4"/>
        <v>85.066054575162426</v>
      </c>
      <c r="N56" s="394">
        <f>'IdxETF data'!AP67</f>
        <v>29.551414000000001</v>
      </c>
      <c r="O56" s="396">
        <f t="shared" si="5"/>
        <v>70.64000173639397</v>
      </c>
      <c r="P56" s="385">
        <f>'IdxETF data'!AZ67</f>
        <v>5.3078570000000003</v>
      </c>
      <c r="Q56" s="397">
        <f t="shared" si="6"/>
        <v>83.631972223605274</v>
      </c>
    </row>
    <row r="57" spans="2:17">
      <c r="B57" s="390">
        <f>'Step #4'!B58</f>
        <v>53</v>
      </c>
      <c r="C57" s="370">
        <v>38139</v>
      </c>
      <c r="D57" s="372">
        <f>'IdxETF data'!F68</f>
        <v>65.433891000000003</v>
      </c>
      <c r="E57" s="372">
        <f t="shared" si="0"/>
        <v>103.33875022759469</v>
      </c>
      <c r="F57" s="398">
        <f>'IdxETF data'!D68</f>
        <v>77.165497000000002</v>
      </c>
      <c r="G57" s="398">
        <f t="shared" si="1"/>
        <v>87.013926355874389</v>
      </c>
      <c r="H57" s="376">
        <f>'IdxETF data'!AB68</f>
        <v>11.708568581665229</v>
      </c>
      <c r="I57" s="377">
        <f t="shared" si="2"/>
        <v>91.150799278331846</v>
      </c>
      <c r="J57" s="392">
        <f>'IdxETF data'!AF68</f>
        <v>10.067081</v>
      </c>
      <c r="K57" s="379">
        <f t="shared" si="3"/>
        <v>74.676020170300305</v>
      </c>
      <c r="L57" s="381">
        <f>'IdxETF data'!AH68</f>
        <v>5.3991879999999997</v>
      </c>
      <c r="M57" s="393">
        <f t="shared" si="4"/>
        <v>85.657928825641974</v>
      </c>
      <c r="N57" s="394">
        <f>'IdxETF data'!AP68</f>
        <v>31.415026000000001</v>
      </c>
      <c r="O57" s="396">
        <f t="shared" si="5"/>
        <v>75.094798888095909</v>
      </c>
      <c r="P57" s="385">
        <f>'IdxETF data'!AZ68</f>
        <v>5.4649979999999996</v>
      </c>
      <c r="Q57" s="397">
        <f t="shared" si="6"/>
        <v>86.107926595998791</v>
      </c>
    </row>
    <row r="58" spans="2:17">
      <c r="B58" s="390">
        <f>'Step #4'!B59</f>
        <v>54</v>
      </c>
      <c r="C58" s="370">
        <v>38169</v>
      </c>
      <c r="D58" s="372">
        <f>'IdxETF data'!F69</f>
        <v>63.690925999999997</v>
      </c>
      <c r="E58" s="372">
        <f t="shared" si="0"/>
        <v>100.58611207574704</v>
      </c>
      <c r="F58" s="398">
        <f>'IdxETF data'!D69</f>
        <v>74.951920000000001</v>
      </c>
      <c r="G58" s="398">
        <f t="shared" si="1"/>
        <v>84.517836347394848</v>
      </c>
      <c r="H58" s="376">
        <f>'IdxETF data'!AB69</f>
        <v>11.600116098254382</v>
      </c>
      <c r="I58" s="377">
        <f t="shared" si="2"/>
        <v>90.306500466084316</v>
      </c>
      <c r="J58" s="392">
        <f>'IdxETF data'!AF69</f>
        <v>9.4375</v>
      </c>
      <c r="K58" s="379">
        <f t="shared" si="3"/>
        <v>70.005887541503753</v>
      </c>
      <c r="L58" s="381">
        <f>'IdxETF data'!AH69</f>
        <v>5.4045189999999996</v>
      </c>
      <c r="M58" s="393">
        <f t="shared" si="4"/>
        <v>85.742504954231947</v>
      </c>
      <c r="N58" s="394">
        <f>'IdxETF data'!AP69</f>
        <v>29.107702</v>
      </c>
      <c r="O58" s="396">
        <f t="shared" si="5"/>
        <v>69.579348041431729</v>
      </c>
      <c r="P58" s="385">
        <f>'IdxETF data'!AZ69</f>
        <v>5.4999180000000001</v>
      </c>
      <c r="Q58" s="397">
        <f t="shared" si="6"/>
        <v>86.658135177361913</v>
      </c>
    </row>
    <row r="59" spans="2:17">
      <c r="B59" s="390">
        <f>'Step #4'!B60</f>
        <v>55</v>
      </c>
      <c r="C59" s="370">
        <v>38200</v>
      </c>
      <c r="D59" s="372">
        <f>'IdxETF data'!F70</f>
        <v>63.831935999999999</v>
      </c>
      <c r="E59" s="372">
        <f t="shared" si="0"/>
        <v>100.80880702704673</v>
      </c>
      <c r="F59" s="398">
        <f>'IdxETF data'!D70</f>
        <v>75.134490999999997</v>
      </c>
      <c r="G59" s="398">
        <f t="shared" si="1"/>
        <v>84.723708403771511</v>
      </c>
      <c r="H59" s="376">
        <f>'IdxETF data'!AB70</f>
        <v>11.230740439169484</v>
      </c>
      <c r="I59" s="377">
        <f t="shared" si="2"/>
        <v>87.430923804025724</v>
      </c>
      <c r="J59" s="392">
        <f>'IdxETF data'!AF70</f>
        <v>9.3502320000000001</v>
      </c>
      <c r="K59" s="379">
        <f t="shared" si="3"/>
        <v>69.35854727194382</v>
      </c>
      <c r="L59" s="381">
        <f>'IdxETF data'!AH70</f>
        <v>5.8309129999999998</v>
      </c>
      <c r="M59" s="393">
        <f t="shared" si="4"/>
        <v>92.507230854437822</v>
      </c>
      <c r="N59" s="394">
        <f>'IdxETF data'!AP70</f>
        <v>29.521832</v>
      </c>
      <c r="O59" s="396">
        <f t="shared" si="5"/>
        <v>70.569288621570919</v>
      </c>
      <c r="P59" s="385">
        <f>'IdxETF data'!AZ70</f>
        <v>5.7181689999999996</v>
      </c>
      <c r="Q59" s="397">
        <f t="shared" si="6"/>
        <v>90.096954567140884</v>
      </c>
    </row>
    <row r="60" spans="2:17">
      <c r="B60" s="390">
        <f>'Step #4'!B61</f>
        <v>56</v>
      </c>
      <c r="C60" s="370">
        <v>38231</v>
      </c>
      <c r="D60" s="372">
        <f>'IdxETF data'!F71</f>
        <v>63.378371999999999</v>
      </c>
      <c r="E60" s="372">
        <f t="shared" si="0"/>
        <v>100.09250029070684</v>
      </c>
      <c r="F60" s="398">
        <f>'IdxETF data'!D71</f>
        <v>75.574059000000005</v>
      </c>
      <c r="G60" s="398">
        <f t="shared" si="1"/>
        <v>85.21937731108639</v>
      </c>
      <c r="H60" s="376">
        <f>'IdxETF data'!AB71</f>
        <v>11.687965593859412</v>
      </c>
      <c r="I60" s="377">
        <f t="shared" si="2"/>
        <v>90.99040573466992</v>
      </c>
      <c r="J60" s="392">
        <f>'IdxETF data'!AF71</f>
        <v>9.8302119999999995</v>
      </c>
      <c r="K60" s="379">
        <f t="shared" si="3"/>
        <v>72.918963261577815</v>
      </c>
      <c r="L60" s="381">
        <f>'IdxETF data'!AH71</f>
        <v>5.9268489999999998</v>
      </c>
      <c r="M60" s="393">
        <f t="shared" si="4"/>
        <v>94.029252139826824</v>
      </c>
      <c r="N60" s="394">
        <f>'IdxETF data'!AP71</f>
        <v>28.693570999999999</v>
      </c>
      <c r="O60" s="396">
        <f t="shared" si="5"/>
        <v>68.58940507088235</v>
      </c>
      <c r="P60" s="385">
        <f>'IdxETF data'!AZ71</f>
        <v>5.9364189999999999</v>
      </c>
      <c r="Q60" s="397">
        <f t="shared" si="6"/>
        <v>93.535758200660382</v>
      </c>
    </row>
    <row r="61" spans="2:17">
      <c r="B61" s="390">
        <f>'Step #4'!B62</f>
        <v>57</v>
      </c>
      <c r="C61" s="370">
        <v>38261</v>
      </c>
      <c r="D61" s="372">
        <f>'IdxETF data'!F72</f>
        <v>63.138064999999997</v>
      </c>
      <c r="E61" s="372">
        <f t="shared" si="0"/>
        <v>99.712987095458487</v>
      </c>
      <c r="F61" s="398">
        <f>'IdxETF data'!D72</f>
        <v>76.866446999999994</v>
      </c>
      <c r="G61" s="398">
        <f t="shared" si="1"/>
        <v>86.676709391189704</v>
      </c>
      <c r="H61" s="376">
        <f>'IdxETF data'!AB72</f>
        <v>11.050604999999999</v>
      </c>
      <c r="I61" s="377">
        <f t="shared" si="2"/>
        <v>86.028575673754375</v>
      </c>
      <c r="J61" s="392">
        <f>'IdxETF data'!AF72</f>
        <v>10.272785000000001</v>
      </c>
      <c r="K61" s="379">
        <f t="shared" si="3"/>
        <v>76.201900020985079</v>
      </c>
      <c r="L61" s="381">
        <f>'IdxETF data'!AH72</f>
        <v>5.9321789999999996</v>
      </c>
      <c r="M61" s="393">
        <f t="shared" si="4"/>
        <v>94.113812403451774</v>
      </c>
      <c r="N61" s="394">
        <f>'IdxETF data'!AP72</f>
        <v>29.373926000000001</v>
      </c>
      <c r="O61" s="396">
        <f t="shared" si="5"/>
        <v>70.21573260909642</v>
      </c>
      <c r="P61" s="385">
        <f>'IdxETF data'!AZ72</f>
        <v>6.02372</v>
      </c>
      <c r="Q61" s="397">
        <f t="shared" si="6"/>
        <v>94.911295410327668</v>
      </c>
    </row>
    <row r="62" spans="2:17">
      <c r="B62" s="390">
        <f>'Step #4'!B63</f>
        <v>58</v>
      </c>
      <c r="C62" s="370">
        <v>38292</v>
      </c>
      <c r="D62" s="372">
        <f>'IdxETF data'!F73</f>
        <v>65.679398000000006</v>
      </c>
      <c r="E62" s="372">
        <f t="shared" si="0"/>
        <v>103.72647570386395</v>
      </c>
      <c r="F62" s="398">
        <f>'IdxETF data'!D73</f>
        <v>80.051085999999998</v>
      </c>
      <c r="G62" s="398">
        <f t="shared" si="1"/>
        <v>90.267795487817125</v>
      </c>
      <c r="H62" s="376">
        <f>'IdxETF data'!AB73</f>
        <v>11.975598</v>
      </c>
      <c r="I62" s="377">
        <f t="shared" si="2"/>
        <v>93.229614014930561</v>
      </c>
      <c r="J62" s="392">
        <f>'IdxETF data'!AF73</f>
        <v>11.076905999999999</v>
      </c>
      <c r="K62" s="379">
        <f t="shared" si="3"/>
        <v>82.166742860271057</v>
      </c>
      <c r="L62" s="381">
        <f>'IdxETF data'!AH73</f>
        <v>6.4278589999999998</v>
      </c>
      <c r="M62" s="393">
        <f t="shared" si="4"/>
        <v>101.97775827092188</v>
      </c>
      <c r="N62" s="394">
        <f>'IdxETF data'!AP73</f>
        <v>30.498011000000002</v>
      </c>
      <c r="O62" s="396">
        <f t="shared" si="5"/>
        <v>72.902756869656486</v>
      </c>
      <c r="P62" s="385">
        <f>'IdxETF data'!AZ73</f>
        <v>6.2245109999999997</v>
      </c>
      <c r="Q62" s="397">
        <f t="shared" si="6"/>
        <v>98.07501050942507</v>
      </c>
    </row>
    <row r="63" spans="2:17">
      <c r="B63" s="390">
        <f>'Step #4'!B64</f>
        <v>59</v>
      </c>
      <c r="C63" s="370">
        <v>38322</v>
      </c>
      <c r="D63" s="372">
        <f>'IdxETF data'!F74</f>
        <v>68.038856999999993</v>
      </c>
      <c r="E63" s="372">
        <f t="shared" si="0"/>
        <v>107.45273346642388</v>
      </c>
      <c r="F63" s="398">
        <f>'IdxETF data'!D74</f>
        <v>82.317863000000003</v>
      </c>
      <c r="G63" s="398">
        <f t="shared" si="1"/>
        <v>92.823875272324841</v>
      </c>
      <c r="H63" s="376">
        <f>'IdxETF data'!AB74</f>
        <v>11.904778</v>
      </c>
      <c r="I63" s="377">
        <f t="shared" si="2"/>
        <v>92.678282777481087</v>
      </c>
      <c r="J63" s="392">
        <f>'IdxETF data'!AF74</f>
        <v>11.612985999999999</v>
      </c>
      <c r="K63" s="379">
        <f t="shared" si="3"/>
        <v>86.143299807900135</v>
      </c>
      <c r="L63" s="381">
        <f>'IdxETF data'!AH74</f>
        <v>6.4438500000000003</v>
      </c>
      <c r="M63" s="393">
        <f t="shared" si="4"/>
        <v>102.23145492676178</v>
      </c>
      <c r="N63" s="394">
        <f>'IdxETF data'!AP74</f>
        <v>32.302455999999999</v>
      </c>
      <c r="O63" s="396">
        <f t="shared" si="5"/>
        <v>77.216120620481647</v>
      </c>
      <c r="P63" s="385">
        <f>'IdxETF data'!AZ74</f>
        <v>6.25943</v>
      </c>
      <c r="Q63" s="397">
        <f t="shared" si="6"/>
        <v>98.625203334528706</v>
      </c>
    </row>
    <row r="64" spans="2:17">
      <c r="B64" s="390">
        <f>'Step #4'!B65</f>
        <v>60</v>
      </c>
      <c r="C64" s="370">
        <v>38353</v>
      </c>
      <c r="D64" s="372">
        <f>'IdxETF data'!F75</f>
        <v>66.426070999999993</v>
      </c>
      <c r="E64" s="372">
        <f t="shared" si="0"/>
        <v>104.90568503208024</v>
      </c>
      <c r="F64" s="398">
        <f>'IdxETF data'!D75</f>
        <v>80.852333000000002</v>
      </c>
      <c r="G64" s="398">
        <f t="shared" si="1"/>
        <v>91.171303534306674</v>
      </c>
      <c r="H64" s="376">
        <f>'IdxETF data'!AB75</f>
        <v>11.627922999999999</v>
      </c>
      <c r="I64" s="377">
        <f t="shared" si="2"/>
        <v>90.52297622927334</v>
      </c>
      <c r="J64" s="392">
        <f>'IdxETF data'!AF75</f>
        <v>11.181633</v>
      </c>
      <c r="K64" s="379">
        <f t="shared" si="3"/>
        <v>82.943591240091891</v>
      </c>
      <c r="L64" s="381">
        <f>'IdxETF data'!AH75</f>
        <v>6.2800580000000004</v>
      </c>
      <c r="M64" s="393">
        <f t="shared" si="4"/>
        <v>99.632900574105491</v>
      </c>
      <c r="N64" s="394">
        <f>'IdxETF data'!AP75</f>
        <v>31.454726999999998</v>
      </c>
      <c r="O64" s="396">
        <f t="shared" si="5"/>
        <v>75.189700563830826</v>
      </c>
      <c r="P64" s="385">
        <f>'IdxETF data'!AZ75</f>
        <v>6.6219219999999996</v>
      </c>
      <c r="Q64" s="397">
        <f t="shared" si="6"/>
        <v>104.33672134929044</v>
      </c>
    </row>
    <row r="65" spans="2:17">
      <c r="B65" s="390">
        <f>'Step #4'!B66</f>
        <v>61</v>
      </c>
      <c r="C65" s="370">
        <v>38384</v>
      </c>
      <c r="D65" s="372">
        <f>'IdxETF data'!F76</f>
        <v>68.328132999999994</v>
      </c>
      <c r="E65" s="372">
        <f t="shared" si="0"/>
        <v>107.90958265961702</v>
      </c>
      <c r="F65" s="398">
        <f>'IdxETF data'!D76</f>
        <v>82.542465000000007</v>
      </c>
      <c r="G65" s="398">
        <f t="shared" si="1"/>
        <v>93.077142634645881</v>
      </c>
      <c r="H65" s="376">
        <f>'IdxETF data'!AB76</f>
        <v>12.404833999999999</v>
      </c>
      <c r="I65" s="377">
        <f t="shared" si="2"/>
        <v>96.571201349551572</v>
      </c>
      <c r="J65" s="392">
        <f>'IdxETF data'!AF76</f>
        <v>11.641496</v>
      </c>
      <c r="K65" s="379">
        <f t="shared" si="3"/>
        <v>86.354782494396375</v>
      </c>
      <c r="L65" s="381">
        <f>'IdxETF data'!AH76</f>
        <v>6.4926659999999998</v>
      </c>
      <c r="M65" s="393">
        <f t="shared" si="4"/>
        <v>103.0059190598041</v>
      </c>
      <c r="N65" s="394">
        <f>'IdxETF data'!AP76</f>
        <v>32.108173000000001</v>
      </c>
      <c r="O65" s="396">
        <f t="shared" si="5"/>
        <v>76.751704553712329</v>
      </c>
      <c r="P65" s="385">
        <f>'IdxETF data'!AZ76</f>
        <v>6.6491340000000001</v>
      </c>
      <c r="Q65" s="397">
        <f t="shared" si="6"/>
        <v>104.76548068251074</v>
      </c>
    </row>
    <row r="66" spans="2:17">
      <c r="B66" s="390">
        <f>'Step #4'!B67</f>
        <v>62</v>
      </c>
      <c r="C66" s="370">
        <v>38412</v>
      </c>
      <c r="D66" s="372">
        <f>'IdxETF data'!F77</f>
        <v>66.756309999999999</v>
      </c>
      <c r="E66" s="372">
        <f t="shared" si="0"/>
        <v>105.42722646901559</v>
      </c>
      <c r="F66" s="398">
        <f>'IdxETF data'!D77</f>
        <v>80.715491999999998</v>
      </c>
      <c r="G66" s="398">
        <f t="shared" si="1"/>
        <v>91.016997877512111</v>
      </c>
      <c r="H66" s="376">
        <f>'IdxETF data'!AB77</f>
        <v>11.718059999999999</v>
      </c>
      <c r="I66" s="377">
        <f t="shared" si="2"/>
        <v>91.224689640032778</v>
      </c>
      <c r="J66" s="392">
        <f>'IdxETF data'!AF77</f>
        <v>11.389519</v>
      </c>
      <c r="K66" s="379">
        <f t="shared" si="3"/>
        <v>84.485656822868378</v>
      </c>
      <c r="L66" s="381">
        <f>'IdxETF data'!AH77</f>
        <v>6.2746089999999999</v>
      </c>
      <c r="M66" s="393">
        <f t="shared" si="4"/>
        <v>99.546452379641636</v>
      </c>
      <c r="N66" s="394">
        <f>'IdxETF data'!AP77</f>
        <v>31.157706999999998</v>
      </c>
      <c r="O66" s="396">
        <f t="shared" si="5"/>
        <v>74.479700923348531</v>
      </c>
      <c r="P66" s="385">
        <f>'IdxETF data'!AZ77</f>
        <v>6.5674919999999997</v>
      </c>
      <c r="Q66" s="397">
        <f t="shared" si="6"/>
        <v>103.47910814529288</v>
      </c>
    </row>
    <row r="67" spans="2:17">
      <c r="B67" s="390">
        <f>'Step #4'!B68</f>
        <v>63</v>
      </c>
      <c r="C67" s="370">
        <v>38443</v>
      </c>
      <c r="D67" s="372">
        <f>'IdxETF data'!F78</f>
        <v>64.881432000000004</v>
      </c>
      <c r="E67" s="372">
        <f t="shared" si="0"/>
        <v>102.46626011980044</v>
      </c>
      <c r="F67" s="398">
        <f>'IdxETF data'!D78</f>
        <v>79.514358999999999</v>
      </c>
      <c r="G67" s="398">
        <f t="shared" si="1"/>
        <v>89.662567432962391</v>
      </c>
      <c r="H67" s="376">
        <f>'IdxETF data'!AB78</f>
        <v>11.872585000000001</v>
      </c>
      <c r="I67" s="377">
        <f t="shared" si="2"/>
        <v>92.427661391894958</v>
      </c>
      <c r="J67" s="392">
        <f>'IdxETF data'!AF78</f>
        <v>10.898156</v>
      </c>
      <c r="K67" s="379">
        <f t="shared" si="3"/>
        <v>80.840803533326039</v>
      </c>
      <c r="L67" s="381">
        <f>'IdxETF data'!AH78</f>
        <v>6.5689859999999998</v>
      </c>
      <c r="M67" s="393">
        <f t="shared" si="4"/>
        <v>104.2167331911092</v>
      </c>
      <c r="N67" s="394">
        <f>'IdxETF data'!AP78</f>
        <v>30.444846999999999</v>
      </c>
      <c r="O67" s="396">
        <f t="shared" si="5"/>
        <v>72.775673101268481</v>
      </c>
      <c r="P67" s="385">
        <f>'IdxETF data'!AZ78</f>
        <v>6.6037800000000004</v>
      </c>
      <c r="Q67" s="397">
        <f t="shared" si="6"/>
        <v>104.05087128963724</v>
      </c>
    </row>
    <row r="68" spans="2:17">
      <c r="B68" s="390">
        <f>'Step #4'!B69</f>
        <v>64</v>
      </c>
      <c r="C68" s="370">
        <v>38473</v>
      </c>
      <c r="D68" s="372">
        <f>'IdxETF data'!F79</f>
        <v>66.680892999999998</v>
      </c>
      <c r="E68" s="372">
        <f t="shared" si="0"/>
        <v>105.30812154637061</v>
      </c>
      <c r="F68" s="398">
        <f>'IdxETF data'!D79</f>
        <v>82.076721000000006</v>
      </c>
      <c r="G68" s="398">
        <f t="shared" si="1"/>
        <v>92.551956953321351</v>
      </c>
      <c r="H68" s="376">
        <f>'IdxETF data'!AB79</f>
        <v>11.726644</v>
      </c>
      <c r="I68" s="377">
        <f t="shared" si="2"/>
        <v>91.291515781550231</v>
      </c>
      <c r="J68" s="392">
        <f>'IdxETF data'!AF79</f>
        <v>11.131238</v>
      </c>
      <c r="K68" s="379">
        <f t="shared" si="3"/>
        <v>82.569769072923251</v>
      </c>
      <c r="L68" s="381">
        <f>'IdxETF data'!AH79</f>
        <v>6.5689859999999998</v>
      </c>
      <c r="M68" s="393">
        <f t="shared" si="4"/>
        <v>104.2167331911092</v>
      </c>
      <c r="N68" s="394">
        <f>'IdxETF data'!AP79</f>
        <v>30.058729</v>
      </c>
      <c r="O68" s="396">
        <f t="shared" si="5"/>
        <v>71.852692691923167</v>
      </c>
      <c r="P68" s="385">
        <f>'IdxETF data'!AZ79</f>
        <v>6.6763469999999998</v>
      </c>
      <c r="Q68" s="397">
        <f t="shared" si="6"/>
        <v>105.19425577199053</v>
      </c>
    </row>
    <row r="69" spans="2:17">
      <c r="B69" s="390">
        <f>'Step #4'!B70</f>
        <v>65</v>
      </c>
      <c r="C69" s="370">
        <v>38504</v>
      </c>
      <c r="D69" s="372">
        <f>'IdxETF data'!F80</f>
        <v>65.692054999999996</v>
      </c>
      <c r="E69" s="372">
        <f t="shared" si="0"/>
        <v>103.74646471172579</v>
      </c>
      <c r="F69" s="398">
        <f>'IdxETF data'!D80</f>
        <v>81.870627999999996</v>
      </c>
      <c r="G69" s="398">
        <f t="shared" si="1"/>
        <v>92.319560845972219</v>
      </c>
      <c r="H69" s="376">
        <f>'IdxETF data'!AB80</f>
        <v>12.256751</v>
      </c>
      <c r="I69" s="377">
        <f t="shared" si="2"/>
        <v>95.418380343688398</v>
      </c>
      <c r="J69" s="392">
        <f>'IdxETF data'!AF80</f>
        <v>11.175336</v>
      </c>
      <c r="K69" s="379">
        <f t="shared" si="3"/>
        <v>82.896881086571483</v>
      </c>
      <c r="L69" s="381">
        <f>'IdxETF data'!AH80</f>
        <v>6.7706879999999998</v>
      </c>
      <c r="M69" s="393">
        <f t="shared" si="4"/>
        <v>107.41672836815982</v>
      </c>
      <c r="N69" s="394">
        <f>'IdxETF data'!AP80</f>
        <v>30.118122</v>
      </c>
      <c r="O69" s="396">
        <f t="shared" si="5"/>
        <v>71.99466632550731</v>
      </c>
      <c r="P69" s="385">
        <f>'IdxETF data'!AZ80</f>
        <v>6.8668389999999997</v>
      </c>
      <c r="Q69" s="397">
        <f t="shared" si="6"/>
        <v>108.19569715460861</v>
      </c>
    </row>
    <row r="70" spans="2:17">
      <c r="B70" s="390">
        <f>'Step #4'!B71</f>
        <v>66</v>
      </c>
      <c r="C70" s="370">
        <v>38534</v>
      </c>
      <c r="D70" s="372">
        <f>'IdxETF data'!F81</f>
        <v>68.246230999999995</v>
      </c>
      <c r="E70" s="372">
        <f t="shared" ref="E70:E133" si="7">(D70/$D$4)*100</f>
        <v>107.78023607496807</v>
      </c>
      <c r="F70" s="398">
        <f>'IdxETF data'!D81</f>
        <v>85.346207000000007</v>
      </c>
      <c r="G70" s="398">
        <f t="shared" ref="G70:G133" si="8">(F70/$F$4)*100</f>
        <v>96.23871884932214</v>
      </c>
      <c r="H70" s="376">
        <f>'IdxETF data'!AB81</f>
        <v>13.254716</v>
      </c>
      <c r="I70" s="377">
        <f t="shared" ref="I70:I133" si="9">(H70/$H$4)*100</f>
        <v>103.18750316748478</v>
      </c>
      <c r="J70" s="392">
        <f>'IdxETF data'!AF81</f>
        <v>11.931272999999999</v>
      </c>
      <c r="K70" s="379">
        <f t="shared" ref="K70:K133" si="10">(J70/$J$4)*100</f>
        <v>88.504302608209812</v>
      </c>
      <c r="L70" s="381">
        <f>'IdxETF data'!AH81</f>
        <v>7.1849990000000004</v>
      </c>
      <c r="M70" s="393">
        <f t="shared" ref="M70:M133" si="11">(L70/$L$4)*100</f>
        <v>113.98975789587411</v>
      </c>
      <c r="N70" s="394">
        <f>'IdxETF data'!AP81</f>
        <v>30.444846999999999</v>
      </c>
      <c r="O70" s="396">
        <f t="shared" ref="O70:O133" si="12">(N70/$N$4)*100</f>
        <v>72.775673101268481</v>
      </c>
      <c r="P70" s="385">
        <f>'IdxETF data'!AZ81</f>
        <v>7.3566799999999999</v>
      </c>
      <c r="Q70" s="397">
        <f t="shared" ref="Q70:Q133" si="13">(P70/$P$4)*100</f>
        <v>115.91375905906141</v>
      </c>
    </row>
    <row r="71" spans="2:17">
      <c r="B71" s="390">
        <f>'Step #4'!B72</f>
        <v>67</v>
      </c>
      <c r="C71" s="370">
        <v>38565</v>
      </c>
      <c r="D71" s="372">
        <f>'IdxETF data'!F82</f>
        <v>67.191947999999996</v>
      </c>
      <c r="E71" s="372">
        <f t="shared" si="7"/>
        <v>106.1152229458207</v>
      </c>
      <c r="F71" s="398">
        <f>'IdxETF data'!D82</f>
        <v>84.546097000000003</v>
      </c>
      <c r="G71" s="398">
        <f t="shared" si="8"/>
        <v>95.336492915151084</v>
      </c>
      <c r="H71" s="376">
        <f>'IdxETF data'!AB82</f>
        <v>13.261151999999999</v>
      </c>
      <c r="I71" s="377">
        <f t="shared" si="9"/>
        <v>103.23760720369239</v>
      </c>
      <c r="J71" s="392">
        <f>'IdxETF data'!AF82</f>
        <v>12.158054</v>
      </c>
      <c r="K71" s="379">
        <f t="shared" si="10"/>
        <v>90.18652832291707</v>
      </c>
      <c r="L71" s="381">
        <f>'IdxETF data'!AH82</f>
        <v>7.1195830000000004</v>
      </c>
      <c r="M71" s="393">
        <f t="shared" si="11"/>
        <v>112.95193534328692</v>
      </c>
      <c r="N71" s="394">
        <f>'IdxETF data'!AP82</f>
        <v>33.058643000000004</v>
      </c>
      <c r="O71" s="396">
        <f t="shared" si="12"/>
        <v>79.023717745716965</v>
      </c>
      <c r="P71" s="385">
        <f>'IdxETF data'!AZ82</f>
        <v>7.1026899999999999</v>
      </c>
      <c r="Q71" s="397">
        <f t="shared" si="13"/>
        <v>111.91182671139764</v>
      </c>
    </row>
    <row r="72" spans="2:17">
      <c r="B72" s="390">
        <f>'Step #4'!B73</f>
        <v>68</v>
      </c>
      <c r="C72" s="370">
        <v>38596</v>
      </c>
      <c r="D72" s="372">
        <f>'IdxETF data'!F83</f>
        <v>67.941338000000002</v>
      </c>
      <c r="E72" s="372">
        <f t="shared" si="7"/>
        <v>107.29872319087042</v>
      </c>
      <c r="F72" s="398">
        <f>'IdxETF data'!D83</f>
        <v>84.863388</v>
      </c>
      <c r="G72" s="398">
        <f t="shared" si="8"/>
        <v>95.694278930672766</v>
      </c>
      <c r="H72" s="376">
        <f>'IdxETF data'!AB83</f>
        <v>13.786958</v>
      </c>
      <c r="I72" s="377">
        <f t="shared" si="9"/>
        <v>107.33098863038481</v>
      </c>
      <c r="J72" s="392">
        <f>'IdxETF data'!AF83</f>
        <v>12.24625</v>
      </c>
      <c r="K72" s="379">
        <f t="shared" si="10"/>
        <v>90.840752350213549</v>
      </c>
      <c r="L72" s="381">
        <f>'IdxETF data'!AH83</f>
        <v>7.4030570000000004</v>
      </c>
      <c r="M72" s="393">
        <f t="shared" si="11"/>
        <v>117.44924044100162</v>
      </c>
      <c r="N72" s="394">
        <f>'IdxETF data'!AP83</f>
        <v>36.207084999999999</v>
      </c>
      <c r="O72" s="396">
        <f t="shared" si="12"/>
        <v>86.549785647135678</v>
      </c>
      <c r="P72" s="385">
        <f>'IdxETF data'!AZ83</f>
        <v>7.2387569999999997</v>
      </c>
      <c r="Q72" s="397">
        <f t="shared" si="13"/>
        <v>114.05573367131561</v>
      </c>
    </row>
    <row r="73" spans="2:17">
      <c r="B73" s="390">
        <f>'Step #4'!B74</f>
        <v>69</v>
      </c>
      <c r="C73" s="370">
        <v>38626</v>
      </c>
      <c r="D73" s="372">
        <f>'IdxETF data'!F84</f>
        <v>66.857322999999994</v>
      </c>
      <c r="E73" s="372">
        <f t="shared" si="7"/>
        <v>105.58675476570116</v>
      </c>
      <c r="F73" s="398">
        <f>'IdxETF data'!D84</f>
        <v>83.209000000000003</v>
      </c>
      <c r="G73" s="398">
        <f t="shared" si="8"/>
        <v>93.82874574300935</v>
      </c>
      <c r="H73" s="376">
        <f>'IdxETF data'!AB84</f>
        <v>12.364058</v>
      </c>
      <c r="I73" s="377">
        <f t="shared" si="9"/>
        <v>96.253761607413196</v>
      </c>
      <c r="J73" s="392">
        <f>'IdxETF data'!AF84</f>
        <v>11.906076000000001</v>
      </c>
      <c r="K73" s="379">
        <f t="shared" si="10"/>
        <v>88.317395233546691</v>
      </c>
      <c r="L73" s="381">
        <f>'IdxETF data'!AH84</f>
        <v>6.8851690000000003</v>
      </c>
      <c r="M73" s="393">
        <f t="shared" si="11"/>
        <v>109.23296543008254</v>
      </c>
      <c r="N73" s="394">
        <f>'IdxETF data'!AP84</f>
        <v>35.969479</v>
      </c>
      <c r="O73" s="396">
        <f t="shared" si="12"/>
        <v>85.98180983885193</v>
      </c>
      <c r="P73" s="385">
        <f>'IdxETF data'!AZ84</f>
        <v>6.9484789999999998</v>
      </c>
      <c r="Q73" s="397">
        <f t="shared" si="13"/>
        <v>109.48203817930751</v>
      </c>
    </row>
    <row r="74" spans="2:17">
      <c r="B74" s="390">
        <f>'Step #4'!B75</f>
        <v>70</v>
      </c>
      <c r="C74" s="370">
        <v>38657</v>
      </c>
      <c r="D74" s="372">
        <f>'IdxETF data'!F85</f>
        <v>69.724022000000005</v>
      </c>
      <c r="E74" s="372">
        <f t="shared" si="7"/>
        <v>110.1140889561545</v>
      </c>
      <c r="F74" s="398">
        <f>'IdxETF data'!D85</f>
        <v>86.866241000000002</v>
      </c>
      <c r="G74" s="398">
        <f t="shared" si="8"/>
        <v>97.952750789457568</v>
      </c>
      <c r="H74" s="376">
        <f>'IdxETF data'!AB85</f>
        <v>13.083019</v>
      </c>
      <c r="I74" s="377">
        <f t="shared" si="9"/>
        <v>101.85084799272678</v>
      </c>
      <c r="J74" s="392">
        <f>'IdxETF data'!AF85</f>
        <v>12.258848</v>
      </c>
      <c r="K74" s="379">
        <f t="shared" si="10"/>
        <v>90.934202328623911</v>
      </c>
      <c r="L74" s="381">
        <f>'IdxETF data'!AH85</f>
        <v>7.0214549999999996</v>
      </c>
      <c r="M74" s="393">
        <f t="shared" si="11"/>
        <v>111.39513805454597</v>
      </c>
      <c r="N74" s="394">
        <f>'IdxETF data'!AP85</f>
        <v>37.009051999999997</v>
      </c>
      <c r="O74" s="396">
        <f t="shared" si="12"/>
        <v>88.466815751770625</v>
      </c>
      <c r="P74" s="385">
        <f>'IdxETF data'!AZ85</f>
        <v>7.1208309999999999</v>
      </c>
      <c r="Q74" s="397">
        <f t="shared" si="13"/>
        <v>112.19766101479134</v>
      </c>
    </row>
    <row r="75" spans="2:17">
      <c r="B75" s="390">
        <f>'Step #4'!B76</f>
        <v>71</v>
      </c>
      <c r="C75" s="370">
        <v>38687</v>
      </c>
      <c r="D75" s="372">
        <f>'IdxETF data'!F86</f>
        <v>69.084648000000001</v>
      </c>
      <c r="E75" s="372">
        <f t="shared" si="7"/>
        <v>109.10433530895021</v>
      </c>
      <c r="F75" s="398">
        <f>'IdxETF data'!D86</f>
        <v>86.242821000000006</v>
      </c>
      <c r="G75" s="398">
        <f t="shared" si="8"/>
        <v>97.249765335106403</v>
      </c>
      <c r="H75" s="376">
        <f>'IdxETF data'!AB86</f>
        <v>13.224669</v>
      </c>
      <c r="I75" s="377">
        <f t="shared" si="9"/>
        <v>102.95358831727799</v>
      </c>
      <c r="J75" s="392">
        <f>'IdxETF data'!AF86</f>
        <v>12.794309</v>
      </c>
      <c r="K75" s="379">
        <f t="shared" si="10"/>
        <v>94.906167631814498</v>
      </c>
      <c r="L75" s="381">
        <f>'IdxETF data'!AH86</f>
        <v>6.8797189999999997</v>
      </c>
      <c r="M75" s="393">
        <f t="shared" si="11"/>
        <v>109.14650137065365</v>
      </c>
      <c r="N75" s="394">
        <f>'IdxETF data'!AP86</f>
        <v>40.157496999999999</v>
      </c>
      <c r="O75" s="396">
        <f t="shared" si="12"/>
        <v>95.992890824419973</v>
      </c>
      <c r="P75" s="385">
        <f>'IdxETF data'!AZ86</f>
        <v>7.1661869999999999</v>
      </c>
      <c r="Q75" s="397">
        <f t="shared" si="13"/>
        <v>112.91230192018385</v>
      </c>
    </row>
    <row r="76" spans="2:17">
      <c r="B76" s="390">
        <f>'Step #4'!B77</f>
        <v>72</v>
      </c>
      <c r="C76" s="370">
        <v>38718</v>
      </c>
      <c r="D76" s="372">
        <f>'IdxETF data'!F87</f>
        <v>70.094566</v>
      </c>
      <c r="E76" s="372">
        <f t="shared" si="7"/>
        <v>110.69928346742594</v>
      </c>
      <c r="F76" s="398">
        <f>'IdxETF data'!D87</f>
        <v>88.781998000000002</v>
      </c>
      <c r="G76" s="398">
        <f t="shared" si="8"/>
        <v>100.11301081491624</v>
      </c>
      <c r="H76" s="376">
        <f>'IdxETF data'!AB87</f>
        <v>15.708498000000001</v>
      </c>
      <c r="I76" s="377">
        <f t="shared" si="9"/>
        <v>122.290110714664</v>
      </c>
      <c r="J76" s="392">
        <f>'IdxETF data'!AF87</f>
        <v>13.906466</v>
      </c>
      <c r="K76" s="379">
        <f t="shared" si="10"/>
        <v>103.15597296908562</v>
      </c>
      <c r="L76" s="381">
        <f>'IdxETF data'!AH87</f>
        <v>7.514653</v>
      </c>
      <c r="M76" s="393">
        <f t="shared" si="11"/>
        <v>119.2197070788046</v>
      </c>
      <c r="N76" s="394">
        <f>'IdxETF data'!AP87</f>
        <v>41.819915999999999</v>
      </c>
      <c r="O76" s="396">
        <f t="shared" si="12"/>
        <v>99.966754174803611</v>
      </c>
      <c r="P76" s="385">
        <f>'IdxETF data'!AZ87</f>
        <v>7.9214960000000003</v>
      </c>
      <c r="Q76" s="397">
        <f t="shared" si="13"/>
        <v>124.81314651871752</v>
      </c>
    </row>
    <row r="77" spans="2:17">
      <c r="B77" s="390">
        <f>'Step #4'!B78</f>
        <v>73</v>
      </c>
      <c r="C77" s="370">
        <v>38749</v>
      </c>
      <c r="D77" s="372">
        <f>'IdxETF data'!F88</f>
        <v>71.228461999999993</v>
      </c>
      <c r="E77" s="372">
        <f t="shared" si="7"/>
        <v>112.49002819828824</v>
      </c>
      <c r="F77" s="398">
        <f>'IdxETF data'!D88</f>
        <v>89.290358999999995</v>
      </c>
      <c r="G77" s="398">
        <f t="shared" si="8"/>
        <v>100.6862525918233</v>
      </c>
      <c r="H77" s="376">
        <f>'IdxETF data'!AB88</f>
        <v>15.894594</v>
      </c>
      <c r="I77" s="377">
        <f t="shared" si="9"/>
        <v>123.73886160374047</v>
      </c>
      <c r="J77" s="392">
        <f>'IdxETF data'!AF88</f>
        <v>13.969818999999999</v>
      </c>
      <c r="K77" s="379">
        <f t="shared" si="10"/>
        <v>103.62591553792448</v>
      </c>
      <c r="L77" s="381">
        <f>'IdxETF data'!AH88</f>
        <v>7.4137849999999998</v>
      </c>
      <c r="M77" s="393">
        <f t="shared" si="11"/>
        <v>117.61943978587375</v>
      </c>
      <c r="N77" s="394">
        <f>'IdxETF data'!AP88</f>
        <v>41.163688999999998</v>
      </c>
      <c r="O77" s="396">
        <f t="shared" si="12"/>
        <v>98.398102454128974</v>
      </c>
      <c r="P77" s="385">
        <f>'IdxETF data'!AZ88</f>
        <v>8.0437980000000007</v>
      </c>
      <c r="Q77" s="397">
        <f t="shared" si="13"/>
        <v>126.74016856676653</v>
      </c>
    </row>
    <row r="78" spans="2:17">
      <c r="B78" s="390">
        <f>'Step #4'!B79</f>
        <v>74</v>
      </c>
      <c r="C78" s="370">
        <v>38777</v>
      </c>
      <c r="D78" s="372">
        <f>'IdxETF data'!F89</f>
        <v>72.274856999999997</v>
      </c>
      <c r="E78" s="372">
        <f t="shared" si="7"/>
        <v>114.14258392884085</v>
      </c>
      <c r="F78" s="398">
        <f>'IdxETF data'!D89</f>
        <v>90.404488000000001</v>
      </c>
      <c r="G78" s="398">
        <f t="shared" si="8"/>
        <v>101.94257494476486</v>
      </c>
      <c r="H78" s="376">
        <f>'IdxETF data'!AB89</f>
        <v>16.262398000000001</v>
      </c>
      <c r="I78" s="377">
        <f t="shared" si="9"/>
        <v>126.60220295447282</v>
      </c>
      <c r="J78" s="392">
        <f>'IdxETF data'!AF89</f>
        <v>14.603376000000001</v>
      </c>
      <c r="K78" s="379">
        <f t="shared" si="10"/>
        <v>108.32554150805775</v>
      </c>
      <c r="L78" s="381">
        <f>'IdxETF data'!AH89</f>
        <v>7.5594840000000003</v>
      </c>
      <c r="M78" s="393">
        <f t="shared" si="11"/>
        <v>119.93094932619115</v>
      </c>
      <c r="N78" s="394">
        <f>'IdxETF data'!AP89</f>
        <v>42.953411000000003</v>
      </c>
      <c r="O78" s="396">
        <f t="shared" si="12"/>
        <v>102.67627219543689</v>
      </c>
      <c r="P78" s="385">
        <f>'IdxETF data'!AZ89</f>
        <v>8.2601800000000001</v>
      </c>
      <c r="Q78" s="397">
        <f t="shared" si="13"/>
        <v>130.14953950756018</v>
      </c>
    </row>
    <row r="79" spans="2:17">
      <c r="B79" s="390">
        <f>'Step #4'!B80</f>
        <v>75</v>
      </c>
      <c r="C79" s="370">
        <v>38808</v>
      </c>
      <c r="D79" s="372">
        <f>'IdxETF data'!F90</f>
        <v>74.107185000000001</v>
      </c>
      <c r="E79" s="372">
        <f t="shared" si="7"/>
        <v>117.03635170931761</v>
      </c>
      <c r="F79" s="398">
        <f>'IdxETF data'!D90</f>
        <v>91.910499999999999</v>
      </c>
      <c r="G79" s="398">
        <f t="shared" si="8"/>
        <v>103.64079529393288</v>
      </c>
      <c r="H79" s="376">
        <f>'IdxETF data'!AB90</f>
        <v>17.208200000000001</v>
      </c>
      <c r="I79" s="377">
        <f t="shared" si="9"/>
        <v>133.96523863707918</v>
      </c>
      <c r="J79" s="392">
        <f>'IdxETF data'!AF90</f>
        <v>15.312954</v>
      </c>
      <c r="K79" s="379">
        <f t="shared" si="10"/>
        <v>113.58907927440742</v>
      </c>
      <c r="L79" s="381">
        <f>'IdxETF data'!AH90</f>
        <v>8.0189909999999998</v>
      </c>
      <c r="M79" s="393">
        <f t="shared" si="11"/>
        <v>127.22101181352892</v>
      </c>
      <c r="N79" s="394">
        <f>'IdxETF data'!AP90</f>
        <v>44.146560999999998</v>
      </c>
      <c r="O79" s="396">
        <f t="shared" si="12"/>
        <v>105.52839013712922</v>
      </c>
      <c r="P79" s="385">
        <f>'IdxETF data'!AZ90</f>
        <v>8.7870270000000001</v>
      </c>
      <c r="Q79" s="397">
        <f t="shared" si="13"/>
        <v>138.45067755067055</v>
      </c>
    </row>
    <row r="80" spans="2:17">
      <c r="B80" s="390">
        <f>'Step #4'!B81</f>
        <v>76</v>
      </c>
      <c r="C80" s="370">
        <v>38838</v>
      </c>
      <c r="D80" s="372">
        <f>'IdxETF data'!F91</f>
        <v>72.785659999999993</v>
      </c>
      <c r="E80" s="372">
        <f t="shared" si="7"/>
        <v>114.94928734851835</v>
      </c>
      <c r="F80" s="398">
        <f>'IdxETF data'!D91</f>
        <v>89.142066999999997</v>
      </c>
      <c r="G80" s="398">
        <f t="shared" si="8"/>
        <v>100.51903447402691</v>
      </c>
      <c r="H80" s="376">
        <f>'IdxETF data'!AB91</f>
        <v>16.041273</v>
      </c>
      <c r="I80" s="377">
        <f t="shared" si="9"/>
        <v>124.88075251842348</v>
      </c>
      <c r="J80" s="392">
        <f>'IdxETF data'!AF91</f>
        <v>14.641387</v>
      </c>
      <c r="K80" s="379">
        <f t="shared" si="10"/>
        <v>108.60750111508715</v>
      </c>
      <c r="L80" s="381">
        <f>'IdxETF data'!AH91</f>
        <v>7.5090479999999999</v>
      </c>
      <c r="M80" s="393">
        <f t="shared" si="11"/>
        <v>119.13078394979564</v>
      </c>
      <c r="N80" s="394">
        <f>'IdxETF data'!AP91</f>
        <v>41.760272999999998</v>
      </c>
      <c r="O80" s="396">
        <f t="shared" si="12"/>
        <v>99.824182938667036</v>
      </c>
      <c r="P80" s="385">
        <f>'IdxETF data'!AZ91</f>
        <v>8.1002460000000003</v>
      </c>
      <c r="Q80" s="397">
        <f t="shared" si="13"/>
        <v>127.62957790241329</v>
      </c>
    </row>
    <row r="81" spans="2:17">
      <c r="B81" s="390">
        <f>'Step #4'!B82</f>
        <v>77</v>
      </c>
      <c r="C81" s="370">
        <v>38869</v>
      </c>
      <c r="D81" s="372">
        <f>'IdxETF data'!F92</f>
        <v>73.007514999999998</v>
      </c>
      <c r="E81" s="372">
        <f t="shared" si="7"/>
        <v>115.29965958042099</v>
      </c>
      <c r="F81" s="398">
        <f>'IdxETF data'!D92</f>
        <v>88.981300000000005</v>
      </c>
      <c r="G81" s="398">
        <f t="shared" si="8"/>
        <v>100.33774920480283</v>
      </c>
      <c r="H81" s="376">
        <f>'IdxETF data'!AB92</f>
        <v>16.814117</v>
      </c>
      <c r="I81" s="377">
        <f t="shared" si="9"/>
        <v>130.89731618511928</v>
      </c>
      <c r="J81" s="392">
        <f>'IdxETF data'!AF92</f>
        <v>14.533683</v>
      </c>
      <c r="K81" s="379">
        <f t="shared" si="10"/>
        <v>107.80856981847575</v>
      </c>
      <c r="L81" s="381">
        <f>'IdxETF data'!AH92</f>
        <v>7.5762939999999999</v>
      </c>
      <c r="M81" s="393">
        <f t="shared" si="11"/>
        <v>120.1976393883929</v>
      </c>
      <c r="N81" s="394">
        <f>'IdxETF data'!AP92</f>
        <v>40.686432000000003</v>
      </c>
      <c r="O81" s="396">
        <f t="shared" si="12"/>
        <v>97.257262448682681</v>
      </c>
      <c r="P81" s="385">
        <f>'IdxETF data'!AZ92</f>
        <v>8.2789990000000007</v>
      </c>
      <c r="Q81" s="397">
        <f t="shared" si="13"/>
        <v>130.44605655488758</v>
      </c>
    </row>
    <row r="82" spans="2:17">
      <c r="B82" s="390">
        <f>'Step #4'!B83</f>
        <v>78</v>
      </c>
      <c r="C82" s="370">
        <v>38899</v>
      </c>
      <c r="D82" s="372">
        <f>'IdxETF data'!F93</f>
        <v>73.188170999999997</v>
      </c>
      <c r="E82" s="372">
        <f t="shared" si="7"/>
        <v>115.58496685736583</v>
      </c>
      <c r="F82" s="398">
        <f>'IdxETF data'!D93</f>
        <v>89.774811</v>
      </c>
      <c r="G82" s="398">
        <f t="shared" si="8"/>
        <v>101.23253392596617</v>
      </c>
      <c r="H82" s="376">
        <f>'IdxETF data'!AB93</f>
        <v>17.219138999999998</v>
      </c>
      <c r="I82" s="377">
        <f t="shared" si="9"/>
        <v>134.05039837170864</v>
      </c>
      <c r="J82" s="392">
        <f>'IdxETF data'!AF93</f>
        <v>14.514676</v>
      </c>
      <c r="K82" s="379">
        <f t="shared" si="10"/>
        <v>107.66757888819747</v>
      </c>
      <c r="L82" s="381">
        <f>'IdxETF data'!AH93</f>
        <v>7.6939719999999996</v>
      </c>
      <c r="M82" s="393">
        <f t="shared" si="11"/>
        <v>122.06459674352554</v>
      </c>
      <c r="N82" s="394">
        <f>'IdxETF data'!AP93</f>
        <v>40.477623000000001</v>
      </c>
      <c r="O82" s="396">
        <f t="shared" si="12"/>
        <v>96.758123283207382</v>
      </c>
      <c r="P82" s="385">
        <f>'IdxETF data'!AZ93</f>
        <v>8.2884039999999999</v>
      </c>
      <c r="Q82" s="397">
        <f t="shared" si="13"/>
        <v>130.59424417538358</v>
      </c>
    </row>
    <row r="83" spans="2:17">
      <c r="B83" s="390">
        <f>'Step #4'!B84</f>
        <v>79</v>
      </c>
      <c r="C83" s="370">
        <v>38930</v>
      </c>
      <c r="D83" s="372">
        <f>'IdxETF data'!F94</f>
        <v>74.538864000000004</v>
      </c>
      <c r="E83" s="372">
        <f t="shared" si="7"/>
        <v>117.71809579755312</v>
      </c>
      <c r="F83" s="398">
        <f>'IdxETF data'!D94</f>
        <v>91.733924999999999</v>
      </c>
      <c r="G83" s="398">
        <f t="shared" si="8"/>
        <v>103.44168449126043</v>
      </c>
      <c r="H83" s="376">
        <f>'IdxETF data'!AB94</f>
        <v>17.346121</v>
      </c>
      <c r="I83" s="377">
        <f t="shared" si="9"/>
        <v>135.03894882629507</v>
      </c>
      <c r="J83" s="392">
        <f>'IdxETF data'!AF94</f>
        <v>15.053190000000001</v>
      </c>
      <c r="K83" s="379">
        <f t="shared" si="10"/>
        <v>111.66219086420016</v>
      </c>
      <c r="L83" s="381">
        <f>'IdxETF data'!AH94</f>
        <v>7.946142</v>
      </c>
      <c r="M83" s="393">
        <f t="shared" si="11"/>
        <v>126.06526497585273</v>
      </c>
      <c r="N83" s="394">
        <f>'IdxETF data'!AP94</f>
        <v>40.895221999999997</v>
      </c>
      <c r="O83" s="396">
        <f t="shared" si="12"/>
        <v>97.756356196363967</v>
      </c>
      <c r="P83" s="385">
        <f>'IdxETF data'!AZ94</f>
        <v>8.5330110000000001</v>
      </c>
      <c r="Q83" s="397">
        <f t="shared" si="13"/>
        <v>134.44833554026008</v>
      </c>
    </row>
    <row r="84" spans="2:17">
      <c r="B84" s="390">
        <f>'Step #4'!B85</f>
        <v>80</v>
      </c>
      <c r="C84" s="370">
        <v>38961</v>
      </c>
      <c r="D84" s="372">
        <f>'IdxETF data'!F95</f>
        <v>76.624038999999996</v>
      </c>
      <c r="E84" s="372">
        <f t="shared" si="7"/>
        <v>121.01118100481712</v>
      </c>
      <c r="F84" s="398">
        <f>'IdxETF data'!D95</f>
        <v>93.798370000000006</v>
      </c>
      <c r="G84" s="398">
        <f t="shared" si="8"/>
        <v>105.76960917495364</v>
      </c>
      <c r="H84" s="376">
        <f>'IdxETF data'!AB95</f>
        <v>17.810265000000001</v>
      </c>
      <c r="I84" s="377">
        <f t="shared" si="9"/>
        <v>138.65229372709632</v>
      </c>
      <c r="J84" s="392">
        <f>'IdxETF data'!AF95</f>
        <v>15.224254</v>
      </c>
      <c r="K84" s="379">
        <f t="shared" si="10"/>
        <v>112.93111665454714</v>
      </c>
      <c r="L84" s="381">
        <f>'IdxETF data'!AH95</f>
        <v>7.9125199999999998</v>
      </c>
      <c r="M84" s="393">
        <f t="shared" si="11"/>
        <v>125.53185312151913</v>
      </c>
      <c r="N84" s="394">
        <f>'IdxETF data'!AP95</f>
        <v>40.388126</v>
      </c>
      <c r="O84" s="396">
        <f t="shared" si="12"/>
        <v>96.544188740670705</v>
      </c>
      <c r="P84" s="385">
        <f>'IdxETF data'!AZ95</f>
        <v>8.7776169999999993</v>
      </c>
      <c r="Q84" s="397">
        <f t="shared" si="13"/>
        <v>138.30241114887713</v>
      </c>
    </row>
    <row r="85" spans="2:17">
      <c r="B85" s="390">
        <f>'Step #4'!B86</f>
        <v>81</v>
      </c>
      <c r="C85" s="370">
        <v>38991</v>
      </c>
      <c r="D85" s="372">
        <f>'IdxETF data'!F96</f>
        <v>79.385138999999995</v>
      </c>
      <c r="E85" s="372">
        <f t="shared" si="7"/>
        <v>125.37174429843833</v>
      </c>
      <c r="F85" s="398">
        <f>'IdxETF data'!D96</f>
        <v>97.180098999999998</v>
      </c>
      <c r="G85" s="398">
        <f t="shared" si="8"/>
        <v>109.58293934972751</v>
      </c>
      <c r="H85" s="376">
        <f>'IdxETF data'!AB96</f>
        <v>18.738538999999999</v>
      </c>
      <c r="I85" s="377">
        <f t="shared" si="9"/>
        <v>145.87887453918566</v>
      </c>
      <c r="J85" s="392">
        <f>'IdxETF data'!AF96</f>
        <v>15.940168</v>
      </c>
      <c r="K85" s="379">
        <f t="shared" si="10"/>
        <v>118.2416538702704</v>
      </c>
      <c r="L85" s="381">
        <f>'IdxETF data'!AH96</f>
        <v>8.1983119999999996</v>
      </c>
      <c r="M85" s="393">
        <f t="shared" si="11"/>
        <v>130.06593320817993</v>
      </c>
      <c r="N85" s="394">
        <f>'IdxETF data'!AP96</f>
        <v>41.193516000000002</v>
      </c>
      <c r="O85" s="396">
        <f t="shared" si="12"/>
        <v>98.469401219453431</v>
      </c>
      <c r="P85" s="385">
        <f>'IdxETF data'!AZ96</f>
        <v>9.5302539999999993</v>
      </c>
      <c r="Q85" s="397">
        <f t="shared" si="13"/>
        <v>150.1611550220556</v>
      </c>
    </row>
    <row r="86" spans="2:17">
      <c r="B86" s="390">
        <f>'Step #4'!B87</f>
        <v>82</v>
      </c>
      <c r="C86" s="370">
        <v>39022</v>
      </c>
      <c r="D86" s="372">
        <f>'IdxETF data'!F97</f>
        <v>80.502853000000002</v>
      </c>
      <c r="E86" s="372">
        <f t="shared" si="7"/>
        <v>127.13693304247751</v>
      </c>
      <c r="F86" s="398">
        <f>'IdxETF data'!D97</f>
        <v>99.112578999999997</v>
      </c>
      <c r="G86" s="398">
        <f t="shared" si="8"/>
        <v>111.76205668767716</v>
      </c>
      <c r="H86" s="376">
        <f>'IdxETF data'!AB97</f>
        <v>20.853439000000002</v>
      </c>
      <c r="I86" s="377">
        <f t="shared" si="9"/>
        <v>162.3432974999578</v>
      </c>
      <c r="J86" s="392">
        <f>'IdxETF data'!AF97</f>
        <v>16.713099</v>
      </c>
      <c r="K86" s="379">
        <f t="shared" si="10"/>
        <v>123.97513420545896</v>
      </c>
      <c r="L86" s="381">
        <f>'IdxETF data'!AH97</f>
        <v>8.6466159999999999</v>
      </c>
      <c r="M86" s="393">
        <f t="shared" si="11"/>
        <v>137.17826049225496</v>
      </c>
      <c r="N86" s="394">
        <f>'IdxETF data'!AP97</f>
        <v>41.193516000000002</v>
      </c>
      <c r="O86" s="396">
        <f t="shared" si="12"/>
        <v>98.469401219453431</v>
      </c>
      <c r="P86" s="385">
        <f>'IdxETF data'!AZ97</f>
        <v>10.320520999999999</v>
      </c>
      <c r="Q86" s="397">
        <f t="shared" si="13"/>
        <v>162.61280693981297</v>
      </c>
    </row>
    <row r="87" spans="2:17">
      <c r="B87" s="390">
        <f>'Step #4'!B88</f>
        <v>83</v>
      </c>
      <c r="C87" s="370">
        <v>39052</v>
      </c>
      <c r="D87" s="372">
        <f>'IdxETF data'!F98</f>
        <v>82.117515999999995</v>
      </c>
      <c r="E87" s="372">
        <f t="shared" si="7"/>
        <v>129.68694579441271</v>
      </c>
      <c r="F87" s="398">
        <f>'IdxETF data'!D98</f>
        <v>99.881339999999994</v>
      </c>
      <c r="G87" s="398">
        <f t="shared" si="8"/>
        <v>112.62893263145897</v>
      </c>
      <c r="H87" s="376">
        <f>'IdxETF data'!AB98</f>
        <v>24.400175000000001</v>
      </c>
      <c r="I87" s="377">
        <f t="shared" si="9"/>
        <v>189.95451393297924</v>
      </c>
      <c r="J87" s="392">
        <f>'IdxETF data'!AF98</f>
        <v>17.042545</v>
      </c>
      <c r="K87" s="379">
        <f t="shared" si="10"/>
        <v>126.41891270898196</v>
      </c>
      <c r="L87" s="381">
        <f>'IdxETF data'!AH98</f>
        <v>8.9660270000000004</v>
      </c>
      <c r="M87" s="393">
        <f t="shared" si="11"/>
        <v>142.24570483835427</v>
      </c>
      <c r="N87" s="394">
        <f>'IdxETF data'!AP98</f>
        <v>42.386665000000001</v>
      </c>
      <c r="O87" s="396">
        <f t="shared" si="12"/>
        <v>101.32151677073557</v>
      </c>
      <c r="P87" s="385">
        <f>'IdxETF data'!AZ98</f>
        <v>10.536906999999999</v>
      </c>
      <c r="Q87" s="397">
        <f t="shared" si="13"/>
        <v>166.02224090564459</v>
      </c>
    </row>
    <row r="88" spans="2:17">
      <c r="B88" s="390">
        <f>'Step #4'!B89</f>
        <v>84</v>
      </c>
      <c r="C88" s="370">
        <v>39083</v>
      </c>
      <c r="D88" s="372">
        <f>'IdxETF data'!F99</f>
        <v>83.547325000000001</v>
      </c>
      <c r="E88" s="372">
        <f t="shared" si="7"/>
        <v>131.94502143176351</v>
      </c>
      <c r="F88" s="398">
        <f>'IdxETF data'!D99</f>
        <v>101.948441</v>
      </c>
      <c r="G88" s="398">
        <f t="shared" si="8"/>
        <v>114.9598522934441</v>
      </c>
      <c r="H88" s="376">
        <f>'IdxETF data'!AB99</f>
        <v>23.018962999999999</v>
      </c>
      <c r="I88" s="377">
        <f t="shared" si="9"/>
        <v>179.20182654043398</v>
      </c>
      <c r="J88" s="392">
        <f>'IdxETF data'!AF99</f>
        <v>17.791886999999999</v>
      </c>
      <c r="K88" s="379">
        <f t="shared" si="10"/>
        <v>131.9774135600681</v>
      </c>
      <c r="L88" s="381">
        <f>'IdxETF data'!AH99</f>
        <v>9.3672219999999999</v>
      </c>
      <c r="M88" s="393">
        <f t="shared" si="11"/>
        <v>148.610649484698</v>
      </c>
      <c r="N88" s="394">
        <f>'IdxETF data'!AP99</f>
        <v>42.988934</v>
      </c>
      <c r="O88" s="396">
        <f t="shared" si="12"/>
        <v>102.76118673731571</v>
      </c>
      <c r="P88" s="385">
        <f>'IdxETF data'!AZ99</f>
        <v>11.339243</v>
      </c>
      <c r="Q88" s="397">
        <f t="shared" si="13"/>
        <v>178.66405511917719</v>
      </c>
    </row>
    <row r="89" spans="2:17">
      <c r="B89" s="390">
        <f>'Step #4'!B90</f>
        <v>85</v>
      </c>
      <c r="C89" s="370">
        <v>39114</v>
      </c>
      <c r="D89" s="372">
        <f>'IdxETF data'!F100</f>
        <v>81.229827999999998</v>
      </c>
      <c r="E89" s="372">
        <f t="shared" si="7"/>
        <v>128.28503361847268</v>
      </c>
      <c r="F89" s="398">
        <f>'IdxETF data'!D100</f>
        <v>99.948486000000003</v>
      </c>
      <c r="G89" s="398">
        <f t="shared" si="8"/>
        <v>112.70464829877453</v>
      </c>
      <c r="H89" s="376">
        <f>'IdxETF data'!AB100</f>
        <v>21.972442999999998</v>
      </c>
      <c r="I89" s="377">
        <f t="shared" si="9"/>
        <v>171.05470472999033</v>
      </c>
      <c r="J89" s="392">
        <f>'IdxETF data'!AF100</f>
        <v>17.817706999999999</v>
      </c>
      <c r="K89" s="379">
        <f t="shared" si="10"/>
        <v>132.16894225053926</v>
      </c>
      <c r="L89" s="381">
        <f>'IdxETF data'!AH100</f>
        <v>8.9785869999999992</v>
      </c>
      <c r="M89" s="393">
        <f t="shared" si="11"/>
        <v>142.4449687991665</v>
      </c>
      <c r="N89" s="394">
        <f>'IdxETF data'!AP100</f>
        <v>44.340800999999999</v>
      </c>
      <c r="O89" s="396">
        <f t="shared" si="12"/>
        <v>105.99270341625953</v>
      </c>
      <c r="P89" s="385">
        <f>'IdxETF data'!AZ100</f>
        <v>11.310214</v>
      </c>
      <c r="Q89" s="397">
        <f t="shared" si="13"/>
        <v>178.20666666246501</v>
      </c>
    </row>
    <row r="90" spans="2:17">
      <c r="B90" s="390">
        <f>'Step #4'!B91</f>
        <v>86</v>
      </c>
      <c r="C90" s="370">
        <v>39142</v>
      </c>
      <c r="D90" s="372">
        <f>'IdxETF data'!F101</f>
        <v>81.993308999999996</v>
      </c>
      <c r="E90" s="372">
        <f t="shared" si="7"/>
        <v>129.49078756580425</v>
      </c>
      <c r="F90" s="398">
        <f>'IdxETF data'!D101</f>
        <v>100.707329</v>
      </c>
      <c r="G90" s="398">
        <f t="shared" si="8"/>
        <v>113.56034043431112</v>
      </c>
      <c r="H90" s="376">
        <f>'IdxETF data'!AB101</f>
        <v>22.710773</v>
      </c>
      <c r="I90" s="377">
        <f t="shared" si="9"/>
        <v>176.80257810680573</v>
      </c>
      <c r="J90" s="392">
        <f>'IdxETF data'!AF101</f>
        <v>18.611758999999999</v>
      </c>
      <c r="K90" s="379">
        <f t="shared" si="10"/>
        <v>138.0590948348154</v>
      </c>
      <c r="L90" s="381">
        <f>'IdxETF data'!AH101</f>
        <v>9.1786189999999994</v>
      </c>
      <c r="M90" s="393">
        <f t="shared" si="11"/>
        <v>145.61846948461232</v>
      </c>
      <c r="N90" s="394">
        <f>'IdxETF data'!AP101</f>
        <v>43.770012000000001</v>
      </c>
      <c r="O90" s="396">
        <f t="shared" si="12"/>
        <v>104.62828356308044</v>
      </c>
      <c r="P90" s="385">
        <f>'IdxETF data'!AZ101</f>
        <v>11.968121999999999</v>
      </c>
      <c r="Q90" s="397">
        <f t="shared" si="13"/>
        <v>188.57283583049039</v>
      </c>
    </row>
    <row r="91" spans="2:17">
      <c r="B91" s="390">
        <f>'Step #4'!B92</f>
        <v>87</v>
      </c>
      <c r="C91" s="370">
        <v>39173</v>
      </c>
      <c r="D91" s="372">
        <f>'IdxETF data'!F102</f>
        <v>86.887992999999994</v>
      </c>
      <c r="E91" s="372">
        <f t="shared" si="7"/>
        <v>137.22088766513968</v>
      </c>
      <c r="F91" s="398">
        <f>'IdxETF data'!D102</f>
        <v>105.585335</v>
      </c>
      <c r="G91" s="398">
        <f t="shared" si="8"/>
        <v>119.06091350581627</v>
      </c>
      <c r="H91" s="376">
        <f>'IdxETF data'!AB102</f>
        <v>23.344894</v>
      </c>
      <c r="I91" s="377">
        <f t="shared" si="9"/>
        <v>181.7391880421728</v>
      </c>
      <c r="J91" s="392">
        <f>'IdxETF data'!AF102</f>
        <v>20.270868</v>
      </c>
      <c r="K91" s="379">
        <f t="shared" si="10"/>
        <v>150.36610390216342</v>
      </c>
      <c r="L91" s="381">
        <f>'IdxETF data'!AH102</f>
        <v>9.3272150000000007</v>
      </c>
      <c r="M91" s="393">
        <f t="shared" si="11"/>
        <v>147.97593982862983</v>
      </c>
      <c r="N91" s="394">
        <f>'IdxETF data'!AP102</f>
        <v>42.898829999999997</v>
      </c>
      <c r="O91" s="396">
        <f t="shared" si="12"/>
        <v>102.54580121578174</v>
      </c>
      <c r="P91" s="385">
        <f>'IdxETF data'!AZ102</f>
        <v>12.316426</v>
      </c>
      <c r="Q91" s="397">
        <f t="shared" si="13"/>
        <v>194.06080403561924</v>
      </c>
    </row>
    <row r="92" spans="2:17">
      <c r="B92" s="390">
        <f>'Step #4'!B93</f>
        <v>88</v>
      </c>
      <c r="C92" s="370">
        <v>39203</v>
      </c>
      <c r="D92" s="372">
        <f>'IdxETF data'!F103</f>
        <v>90.699982000000006</v>
      </c>
      <c r="E92" s="372">
        <f t="shared" si="7"/>
        <v>143.24110399525736</v>
      </c>
      <c r="F92" s="398">
        <f>'IdxETF data'!D103</f>
        <v>109.166855</v>
      </c>
      <c r="G92" s="398">
        <f t="shared" si="8"/>
        <v>123.09953348026016</v>
      </c>
      <c r="H92" s="376">
        <f>'IdxETF data'!AB103</f>
        <v>24.910233999999999</v>
      </c>
      <c r="I92" s="377">
        <f t="shared" si="9"/>
        <v>193.92530551222575</v>
      </c>
      <c r="J92" s="392">
        <f>'IdxETF data'!AF103</f>
        <v>21.348969</v>
      </c>
      <c r="K92" s="379">
        <f t="shared" si="10"/>
        <v>158.36328719905163</v>
      </c>
      <c r="L92" s="381">
        <f>'IdxETF data'!AH103</f>
        <v>9.6186900000000009</v>
      </c>
      <c r="M92" s="393">
        <f t="shared" si="11"/>
        <v>152.60018051157215</v>
      </c>
      <c r="N92" s="394">
        <f>'IdxETF data'!AP103</f>
        <v>43.860134000000002</v>
      </c>
      <c r="O92" s="396">
        <f t="shared" si="12"/>
        <v>104.84371211199819</v>
      </c>
      <c r="P92" s="385">
        <f>'IdxETF data'!AZ103</f>
        <v>13.245240000000001</v>
      </c>
      <c r="Q92" s="397">
        <f t="shared" si="13"/>
        <v>208.6954384368278</v>
      </c>
    </row>
    <row r="93" spans="2:17">
      <c r="B93" s="390">
        <f>'Step #4'!B94</f>
        <v>89</v>
      </c>
      <c r="C93" s="370">
        <v>39234</v>
      </c>
      <c r="D93" s="372">
        <f>'IdxETF data'!F104</f>
        <v>89.544028999999995</v>
      </c>
      <c r="E93" s="372">
        <f t="shared" si="7"/>
        <v>141.41552497930309</v>
      </c>
      <c r="F93" s="398">
        <f>'IdxETF data'!D104</f>
        <v>107.1091</v>
      </c>
      <c r="G93" s="398">
        <f t="shared" si="8"/>
        <v>120.77915262366525</v>
      </c>
      <c r="H93" s="376">
        <f>'IdxETF data'!AB104</f>
        <v>28.568621</v>
      </c>
      <c r="I93" s="377">
        <f t="shared" si="9"/>
        <v>222.40572109792259</v>
      </c>
      <c r="J93" s="392">
        <f>'IdxETF data'!AF104</f>
        <v>21.387702999999998</v>
      </c>
      <c r="K93" s="379">
        <f t="shared" si="10"/>
        <v>158.65060990612793</v>
      </c>
      <c r="L93" s="381">
        <f>'IdxETF data'!AH104</f>
        <v>9.7272789999999993</v>
      </c>
      <c r="M93" s="393">
        <f t="shared" si="11"/>
        <v>154.32294119952144</v>
      </c>
      <c r="N93" s="394">
        <f>'IdxETF data'!AP104</f>
        <v>43.589775000000003</v>
      </c>
      <c r="O93" s="396">
        <f t="shared" si="12"/>
        <v>104.19744319811643</v>
      </c>
      <c r="P93" s="385">
        <f>'IdxETF data'!AZ104</f>
        <v>13.196859999999999</v>
      </c>
      <c r="Q93" s="397">
        <f t="shared" si="13"/>
        <v>207.93315060273994</v>
      </c>
    </row>
    <row r="94" spans="2:17">
      <c r="B94" s="390">
        <f>'Step #4'!B95</f>
        <v>90</v>
      </c>
      <c r="C94" s="370">
        <v>39264</v>
      </c>
      <c r="D94" s="372">
        <f>'IdxETF data'!F105</f>
        <v>88.299423000000004</v>
      </c>
      <c r="E94" s="372">
        <f t="shared" si="7"/>
        <v>139.44993762693599</v>
      </c>
      <c r="F94" s="398">
        <f>'IdxETF data'!D105</f>
        <v>104.202675</v>
      </c>
      <c r="G94" s="398">
        <f t="shared" si="8"/>
        <v>117.50178824786306</v>
      </c>
      <c r="H94" s="376">
        <f>'IdxETF data'!AB105</f>
        <v>31.020835999999999</v>
      </c>
      <c r="I94" s="377">
        <f t="shared" si="9"/>
        <v>241.49612960458947</v>
      </c>
      <c r="J94" s="392">
        <f>'IdxETF data'!AF105</f>
        <v>20.587195999999999</v>
      </c>
      <c r="K94" s="379">
        <f t="shared" si="10"/>
        <v>152.712575149234</v>
      </c>
      <c r="L94" s="381">
        <f>'IdxETF data'!AH105</f>
        <v>10.253080000000001</v>
      </c>
      <c r="M94" s="393">
        <f t="shared" si="11"/>
        <v>162.66475567874525</v>
      </c>
      <c r="N94" s="394">
        <f>'IdxETF data'!AP105</f>
        <v>43.349445000000003</v>
      </c>
      <c r="O94" s="396">
        <f t="shared" si="12"/>
        <v>103.6229559124215</v>
      </c>
      <c r="P94" s="385">
        <f>'IdxETF data'!AZ105</f>
        <v>13.090439999999999</v>
      </c>
      <c r="Q94" s="397">
        <f t="shared" si="13"/>
        <v>206.25636946789848</v>
      </c>
    </row>
    <row r="95" spans="2:17">
      <c r="B95" s="390">
        <f>'Step #4'!B96</f>
        <v>91</v>
      </c>
      <c r="C95" s="370">
        <v>39295</v>
      </c>
      <c r="D95" s="372">
        <f>'IdxETF data'!F106</f>
        <v>89.225821999999994</v>
      </c>
      <c r="E95" s="372">
        <f t="shared" si="7"/>
        <v>140.91298549722225</v>
      </c>
      <c r="F95" s="398">
        <f>'IdxETF data'!D106</f>
        <v>105.539856</v>
      </c>
      <c r="G95" s="398">
        <f t="shared" si="8"/>
        <v>119.00963014070378</v>
      </c>
      <c r="H95" s="376">
        <f>'IdxETF data'!AB106</f>
        <v>33.326725000000003</v>
      </c>
      <c r="I95" s="377">
        <f t="shared" si="9"/>
        <v>259.44739528929887</v>
      </c>
      <c r="J95" s="392">
        <f>'IdxETF data'!AF106</f>
        <v>20.819604999999999</v>
      </c>
      <c r="K95" s="379">
        <f t="shared" si="10"/>
        <v>154.43654848090375</v>
      </c>
      <c r="L95" s="381">
        <f>'IdxETF data'!AH106</f>
        <v>10.538838</v>
      </c>
      <c r="M95" s="393">
        <f t="shared" si="11"/>
        <v>167.19829635659491</v>
      </c>
      <c r="N95" s="394">
        <f>'IdxETF data'!AP106</f>
        <v>42.267952000000001</v>
      </c>
      <c r="O95" s="396">
        <f t="shared" si="12"/>
        <v>101.03774400351257</v>
      </c>
      <c r="P95" s="385">
        <f>'IdxETF data'!AZ106</f>
        <v>12.867908999999999</v>
      </c>
      <c r="Q95" s="397">
        <f t="shared" si="13"/>
        <v>202.75011328750571</v>
      </c>
    </row>
    <row r="96" spans="2:17">
      <c r="B96" s="390">
        <f>'Step #4'!B97</f>
        <v>92</v>
      </c>
      <c r="C96" s="370">
        <v>39326</v>
      </c>
      <c r="D96" s="372">
        <f>'IdxETF data'!F107</f>
        <v>93.116675999999998</v>
      </c>
      <c r="E96" s="372">
        <f t="shared" si="7"/>
        <v>147.05775212401568</v>
      </c>
      <c r="F96" s="398">
        <f>'IdxETF data'!D107</f>
        <v>109.10813899999999</v>
      </c>
      <c r="G96" s="398">
        <f t="shared" si="8"/>
        <v>123.03332371166486</v>
      </c>
      <c r="H96" s="376">
        <f>'IdxETF data'!AB107</f>
        <v>39.909595000000003</v>
      </c>
      <c r="I96" s="377">
        <f t="shared" si="9"/>
        <v>310.69480933997642</v>
      </c>
      <c r="J96" s="392">
        <f>'IdxETF data'!AF107</f>
        <v>22.323779999999999</v>
      </c>
      <c r="K96" s="379">
        <f t="shared" si="10"/>
        <v>165.59428155563131</v>
      </c>
      <c r="L96" s="381">
        <f>'IdxETF data'!AH107</f>
        <v>12.019076</v>
      </c>
      <c r="M96" s="393">
        <f t="shared" si="11"/>
        <v>190.68222046685199</v>
      </c>
      <c r="N96" s="394">
        <f>'IdxETF data'!AP107</f>
        <v>43.079067000000002</v>
      </c>
      <c r="O96" s="396">
        <f t="shared" si="12"/>
        <v>102.97664158074578</v>
      </c>
      <c r="P96" s="385">
        <f>'IdxETF data'!AZ107</f>
        <v>14.338526999999999</v>
      </c>
      <c r="Q96" s="397">
        <f t="shared" si="13"/>
        <v>225.92155210500474</v>
      </c>
    </row>
    <row r="97" spans="2:17">
      <c r="B97" s="390">
        <f>'Step #4'!B98</f>
        <v>93</v>
      </c>
      <c r="C97" s="370">
        <v>39356</v>
      </c>
      <c r="D97" s="372">
        <f>'IdxETF data'!F108</f>
        <v>93.304077000000007</v>
      </c>
      <c r="E97" s="372">
        <f t="shared" si="7"/>
        <v>147.35371167701555</v>
      </c>
      <c r="F97" s="398">
        <f>'IdxETF data'!D108</f>
        <v>111.113052</v>
      </c>
      <c r="G97" s="398">
        <f t="shared" si="8"/>
        <v>125.2941184828297</v>
      </c>
      <c r="H97" s="376">
        <f>'IdxETF data'!AB108</f>
        <v>48.448036000000002</v>
      </c>
      <c r="I97" s="377">
        <f t="shared" si="9"/>
        <v>377.16627562660841</v>
      </c>
      <c r="J97" s="392">
        <f>'IdxETF data'!AF108</f>
        <v>23.421247000000001</v>
      </c>
      <c r="K97" s="379">
        <f t="shared" si="10"/>
        <v>173.73511878821535</v>
      </c>
      <c r="L97" s="381">
        <f>'IdxETF data'!AH108</f>
        <v>13.676485</v>
      </c>
      <c r="M97" s="393">
        <f t="shared" si="11"/>
        <v>216.97695629693948</v>
      </c>
      <c r="N97" s="394">
        <f>'IdxETF data'!AP108</f>
        <v>43.139153</v>
      </c>
      <c r="O97" s="396">
        <f t="shared" si="12"/>
        <v>103.12027176860524</v>
      </c>
      <c r="P97" s="385">
        <f>'IdxETF data'!AZ108</f>
        <v>15.228642000000001</v>
      </c>
      <c r="Q97" s="397">
        <f t="shared" si="13"/>
        <v>239.9464350202405</v>
      </c>
    </row>
    <row r="98" spans="2:17">
      <c r="B98" s="390">
        <f>'Step #4'!B99</f>
        <v>94</v>
      </c>
      <c r="C98" s="370">
        <v>39387</v>
      </c>
      <c r="D98" s="372">
        <f>'IdxETF data'!F109</f>
        <v>90.187042000000005</v>
      </c>
      <c r="E98" s="372">
        <f t="shared" si="7"/>
        <v>142.4310256439372</v>
      </c>
      <c r="F98" s="398">
        <f>'IdxETF data'!D109</f>
        <v>106.80935700000001</v>
      </c>
      <c r="G98" s="398">
        <f t="shared" si="8"/>
        <v>120.44115421321391</v>
      </c>
      <c r="H98" s="376">
        <f>'IdxETF data'!AB109</f>
        <v>41.563617999999998</v>
      </c>
      <c r="I98" s="377">
        <f t="shared" si="9"/>
        <v>323.57132088134722</v>
      </c>
      <c r="J98" s="392">
        <f>'IdxETF data'!AF109</f>
        <v>22.988712</v>
      </c>
      <c r="K98" s="379">
        <f t="shared" si="10"/>
        <v>170.52664233070388</v>
      </c>
      <c r="L98" s="381">
        <f>'IdxETF data'!AH109</f>
        <v>12.950651000000001</v>
      </c>
      <c r="M98" s="393">
        <f t="shared" si="11"/>
        <v>205.46162526730484</v>
      </c>
      <c r="N98" s="394">
        <f>'IdxETF data'!AP109</f>
        <v>42.267952000000001</v>
      </c>
      <c r="O98" s="396">
        <f t="shared" si="12"/>
        <v>101.03774400351257</v>
      </c>
      <c r="P98" s="385">
        <f>'IdxETF data'!AZ109</f>
        <v>13.912822999999999</v>
      </c>
      <c r="Q98" s="397">
        <f t="shared" si="13"/>
        <v>219.21404941541124</v>
      </c>
    </row>
    <row r="99" spans="2:17">
      <c r="B99" s="390">
        <f>'Step #4'!B100</f>
        <v>95</v>
      </c>
      <c r="C99" s="370">
        <v>39417</v>
      </c>
      <c r="D99" s="372">
        <f>'IdxETF data'!F110</f>
        <v>89.361694</v>
      </c>
      <c r="E99" s="372">
        <f t="shared" si="7"/>
        <v>141.12756608315937</v>
      </c>
      <c r="F99" s="398">
        <f>'IdxETF data'!D110</f>
        <v>105.049065</v>
      </c>
      <c r="G99" s="398">
        <f t="shared" si="8"/>
        <v>118.45620077666914</v>
      </c>
      <c r="H99" s="376">
        <f>'IdxETF data'!AB110</f>
        <v>37.792164</v>
      </c>
      <c r="I99" s="377">
        <f t="shared" si="9"/>
        <v>294.21068263221213</v>
      </c>
      <c r="J99" s="392">
        <f>'IdxETF data'!AF110</f>
        <v>22.878962000000001</v>
      </c>
      <c r="K99" s="379">
        <f t="shared" si="10"/>
        <v>169.71253412856561</v>
      </c>
      <c r="L99" s="381">
        <f>'IdxETF data'!AH110</f>
        <v>12.533445</v>
      </c>
      <c r="M99" s="393">
        <f t="shared" si="11"/>
        <v>198.84266666582053</v>
      </c>
      <c r="N99" s="394">
        <f>'IdxETF data'!AP110</f>
        <v>39.924747000000004</v>
      </c>
      <c r="O99" s="396">
        <f t="shared" si="12"/>
        <v>95.436522848114492</v>
      </c>
      <c r="P99" s="385">
        <f>'IdxETF data'!AZ110</f>
        <v>13.341989999999999</v>
      </c>
      <c r="Q99" s="397">
        <f t="shared" si="13"/>
        <v>210.21985654240859</v>
      </c>
    </row>
    <row r="100" spans="2:17">
      <c r="B100" s="390">
        <f>'Step #4'!B101</f>
        <v>96</v>
      </c>
      <c r="C100" s="370">
        <v>39448</v>
      </c>
      <c r="D100" s="372">
        <f>'IdxETF data'!F111</f>
        <v>85.151871</v>
      </c>
      <c r="E100" s="372">
        <f t="shared" si="7"/>
        <v>134.47905655925862</v>
      </c>
      <c r="F100" s="398">
        <f>'IdxETF data'!D111</f>
        <v>99.221549999999993</v>
      </c>
      <c r="G100" s="398">
        <f t="shared" si="8"/>
        <v>111.88493536969905</v>
      </c>
      <c r="H100" s="376">
        <f>'IdxETF data'!AB111</f>
        <v>32.322623999999998</v>
      </c>
      <c r="I100" s="377">
        <f t="shared" si="9"/>
        <v>251.63050391886324</v>
      </c>
      <c r="J100" s="392">
        <f>'IdxETF data'!AF111</f>
        <v>20.439499000000001</v>
      </c>
      <c r="K100" s="379">
        <f t="shared" si="10"/>
        <v>151.61698208197919</v>
      </c>
      <c r="L100" s="381">
        <f>'IdxETF data'!AH111</f>
        <v>11.626422</v>
      </c>
      <c r="M100" s="393">
        <f t="shared" si="11"/>
        <v>184.45277848685356</v>
      </c>
      <c r="N100" s="394">
        <f>'IdxETF data'!AP111</f>
        <v>38.609417000000001</v>
      </c>
      <c r="O100" s="396">
        <f t="shared" si="12"/>
        <v>92.292344587002134</v>
      </c>
      <c r="P100" s="385">
        <f>'IdxETF data'!AZ111</f>
        <v>12.241789000000001</v>
      </c>
      <c r="Q100" s="397">
        <f t="shared" si="13"/>
        <v>192.88480409612328</v>
      </c>
    </row>
    <row r="101" spans="2:17">
      <c r="B101" s="390">
        <f>'Step #4'!B102</f>
        <v>97</v>
      </c>
      <c r="C101" s="370">
        <v>39479</v>
      </c>
      <c r="D101" s="372">
        <f>'IdxETF data'!F112</f>
        <v>83.226814000000005</v>
      </c>
      <c r="E101" s="372">
        <f t="shared" si="7"/>
        <v>131.43884327747654</v>
      </c>
      <c r="F101" s="398">
        <f>'IdxETF data'!D112</f>
        <v>96.657364000000001</v>
      </c>
      <c r="G101" s="398">
        <f t="shared" si="8"/>
        <v>108.99348905701913</v>
      </c>
      <c r="H101" s="376">
        <f>'IdxETF data'!AB112</f>
        <v>32.58287</v>
      </c>
      <c r="I101" s="377">
        <f t="shared" si="9"/>
        <v>253.65650997959855</v>
      </c>
      <c r="J101" s="392">
        <f>'IdxETF data'!AF112</f>
        <v>20.295368</v>
      </c>
      <c r="K101" s="379">
        <f t="shared" si="10"/>
        <v>150.54784104068176</v>
      </c>
      <c r="L101" s="381">
        <f>'IdxETF data'!AH112</f>
        <v>10.73119</v>
      </c>
      <c r="M101" s="393">
        <f t="shared" si="11"/>
        <v>170.24995411058862</v>
      </c>
      <c r="N101" s="394">
        <f>'IdxETF data'!AP112</f>
        <v>38.032719</v>
      </c>
      <c r="O101" s="396">
        <f t="shared" si="12"/>
        <v>90.91379979989398</v>
      </c>
      <c r="P101" s="385">
        <f>'IdxETF data'!AZ112</f>
        <v>12.211636</v>
      </c>
      <c r="Q101" s="397">
        <f t="shared" si="13"/>
        <v>192.40970560374521</v>
      </c>
    </row>
    <row r="102" spans="2:17">
      <c r="B102" s="390">
        <f>'Step #4'!B103</f>
        <v>98</v>
      </c>
      <c r="C102" s="370">
        <v>39508</v>
      </c>
      <c r="D102" s="372">
        <f>'IdxETF data'!F113</f>
        <v>82.971396999999996</v>
      </c>
      <c r="E102" s="372">
        <f t="shared" si="7"/>
        <v>131.03546708872315</v>
      </c>
      <c r="F102" s="398">
        <f>'IdxETF data'!D113</f>
        <v>95.321106</v>
      </c>
      <c r="G102" s="398">
        <f t="shared" si="8"/>
        <v>107.48668796423996</v>
      </c>
      <c r="H102" s="376">
        <f>'IdxETF data'!AB113</f>
        <v>30.319154999999999</v>
      </c>
      <c r="I102" s="377">
        <f t="shared" si="9"/>
        <v>236.03356741841631</v>
      </c>
      <c r="J102" s="392">
        <f>'IdxETF data'!AF113</f>
        <v>20.642579999999999</v>
      </c>
      <c r="K102" s="379">
        <f t="shared" si="10"/>
        <v>153.12340493207887</v>
      </c>
      <c r="L102" s="381">
        <f>'IdxETF data'!AH113</f>
        <v>10.434718</v>
      </c>
      <c r="M102" s="393">
        <f t="shared" si="11"/>
        <v>165.54643619737729</v>
      </c>
      <c r="N102" s="394">
        <f>'IdxETF data'!AP113</f>
        <v>37.547058</v>
      </c>
      <c r="O102" s="396">
        <f t="shared" si="12"/>
        <v>89.752870787045424</v>
      </c>
      <c r="P102" s="385">
        <f>'IdxETF data'!AZ113</f>
        <v>12.834784000000001</v>
      </c>
      <c r="Q102" s="397">
        <f t="shared" si="13"/>
        <v>202.22818719192577</v>
      </c>
    </row>
    <row r="103" spans="2:17">
      <c r="B103" s="390">
        <f>'Step #4'!B104</f>
        <v>99</v>
      </c>
      <c r="C103" s="370">
        <v>39539</v>
      </c>
      <c r="D103" s="372">
        <f>'IdxETF data'!F114</f>
        <v>87.108490000000003</v>
      </c>
      <c r="E103" s="372">
        <f t="shared" si="7"/>
        <v>137.56911522826803</v>
      </c>
      <c r="F103" s="398">
        <f>'IdxETF data'!D114</f>
        <v>100.358734</v>
      </c>
      <c r="G103" s="398">
        <f t="shared" si="8"/>
        <v>113.16725517163178</v>
      </c>
      <c r="H103" s="376">
        <f>'IdxETF data'!AB114</f>
        <v>35.625114000000004</v>
      </c>
      <c r="I103" s="377">
        <f t="shared" si="9"/>
        <v>277.34027373479802</v>
      </c>
      <c r="J103" s="392">
        <f>'IdxETF data'!AF114</f>
        <v>21.409063</v>
      </c>
      <c r="K103" s="379">
        <f t="shared" si="10"/>
        <v>158.80905501954638</v>
      </c>
      <c r="L103" s="381">
        <f>'IdxETF data'!AH114</f>
        <v>11.306702</v>
      </c>
      <c r="M103" s="393">
        <f t="shared" si="11"/>
        <v>179.38043186655915</v>
      </c>
      <c r="N103" s="394">
        <f>'IdxETF data'!AP114</f>
        <v>40.309204000000001</v>
      </c>
      <c r="O103" s="396">
        <f t="shared" si="12"/>
        <v>96.355532786101506</v>
      </c>
      <c r="P103" s="385">
        <f>'IdxETF data'!AZ114</f>
        <v>13.638842</v>
      </c>
      <c r="Q103" s="397">
        <f t="shared" si="13"/>
        <v>214.89713368429878</v>
      </c>
    </row>
    <row r="104" spans="2:17">
      <c r="B104" s="390">
        <f>'Step #4'!B105</f>
        <v>100</v>
      </c>
      <c r="C104" s="370">
        <v>39569</v>
      </c>
      <c r="D104" s="372">
        <f>'IdxETF data'!F115</f>
        <v>85.814376999999993</v>
      </c>
      <c r="E104" s="372">
        <f t="shared" si="7"/>
        <v>135.52534222272746</v>
      </c>
      <c r="F104" s="398">
        <f>'IdxETF data'!D115</f>
        <v>101.875816</v>
      </c>
      <c r="G104" s="398">
        <f t="shared" si="8"/>
        <v>114.87795835577406</v>
      </c>
      <c r="H104" s="376">
        <f>'IdxETF data'!AB115</f>
        <v>34.146622000000001</v>
      </c>
      <c r="I104" s="377">
        <f t="shared" si="9"/>
        <v>265.83026492486943</v>
      </c>
      <c r="J104" s="392">
        <f>'IdxETF data'!AF115</f>
        <v>21.965907999999999</v>
      </c>
      <c r="K104" s="379">
        <f t="shared" si="10"/>
        <v>162.93964346437272</v>
      </c>
      <c r="L104" s="381">
        <f>'IdxETF data'!AH115</f>
        <v>11.283442000000001</v>
      </c>
      <c r="M104" s="393">
        <f t="shared" si="11"/>
        <v>179.01141277989566</v>
      </c>
      <c r="N104" s="394">
        <f>'IdxETF data'!AP115</f>
        <v>41.098396000000001</v>
      </c>
      <c r="O104" s="396">
        <f t="shared" si="12"/>
        <v>98.242025400307654</v>
      </c>
      <c r="P104" s="385">
        <f>'IdxETF data'!AZ115</f>
        <v>13.809704</v>
      </c>
      <c r="Q104" s="397">
        <f t="shared" si="13"/>
        <v>217.58927969314371</v>
      </c>
    </row>
    <row r="105" spans="2:17">
      <c r="B105" s="390">
        <f>'Step #4'!B106</f>
        <v>101</v>
      </c>
      <c r="C105" s="370">
        <v>39600</v>
      </c>
      <c r="D105" s="372">
        <f>'IdxETF data'!F116</f>
        <v>77.362076000000002</v>
      </c>
      <c r="E105" s="372">
        <f t="shared" si="7"/>
        <v>122.17675162939948</v>
      </c>
      <c r="F105" s="398">
        <f>'IdxETF data'!D116</f>
        <v>92.896811999999997</v>
      </c>
      <c r="G105" s="398">
        <f t="shared" si="8"/>
        <v>104.75298769945726</v>
      </c>
      <c r="H105" s="376">
        <f>'IdxETF data'!AB116</f>
        <v>29.354433</v>
      </c>
      <c r="I105" s="377">
        <f t="shared" si="9"/>
        <v>228.52324019369553</v>
      </c>
      <c r="J105" s="392">
        <f>'IdxETF data'!AF116</f>
        <v>19.286498999999999</v>
      </c>
      <c r="K105" s="379">
        <f t="shared" si="10"/>
        <v>143.06420980803438</v>
      </c>
      <c r="L105" s="381">
        <f>'IdxETF data'!AH116</f>
        <v>9.8475819999999992</v>
      </c>
      <c r="M105" s="393">
        <f t="shared" si="11"/>
        <v>156.23154408786525</v>
      </c>
      <c r="N105" s="394">
        <f>'IdxETF data'!AP116</f>
        <v>37.850586</v>
      </c>
      <c r="O105" s="396">
        <f t="shared" si="12"/>
        <v>90.478427217172396</v>
      </c>
      <c r="P105" s="385">
        <f>'IdxETF data'!AZ116</f>
        <v>12.472956999999999</v>
      </c>
      <c r="Q105" s="397">
        <f t="shared" si="13"/>
        <v>196.52714708972431</v>
      </c>
    </row>
    <row r="106" spans="2:17">
      <c r="B106" s="390">
        <f>'Step #4'!B107</f>
        <v>102</v>
      </c>
      <c r="C106" s="370">
        <v>39630</v>
      </c>
      <c r="D106" s="372">
        <f>'IdxETF data'!F117</f>
        <v>77.726378999999994</v>
      </c>
      <c r="E106" s="372">
        <f t="shared" si="7"/>
        <v>122.75208982416099</v>
      </c>
      <c r="F106" s="398">
        <f>'IdxETF data'!D117</f>
        <v>92.522521999999995</v>
      </c>
      <c r="G106" s="398">
        <f t="shared" si="8"/>
        <v>104.33092805153275</v>
      </c>
      <c r="H106" s="376">
        <f>'IdxETF data'!AB117</f>
        <v>30.429770999999999</v>
      </c>
      <c r="I106" s="377">
        <f t="shared" si="9"/>
        <v>236.89470913208072</v>
      </c>
      <c r="J106" s="392">
        <f>'IdxETF data'!AF117</f>
        <v>19.851727</v>
      </c>
      <c r="K106" s="379">
        <f t="shared" si="10"/>
        <v>147.25698202560358</v>
      </c>
      <c r="L106" s="381">
        <f>'IdxETF data'!AH117</f>
        <v>9.8452059999999992</v>
      </c>
      <c r="M106" s="393">
        <f t="shared" si="11"/>
        <v>156.19384893094724</v>
      </c>
      <c r="N106" s="394">
        <f>'IdxETF data'!AP117</f>
        <v>36.598681999999997</v>
      </c>
      <c r="O106" s="396">
        <f t="shared" si="12"/>
        <v>87.485863114019878</v>
      </c>
      <c r="P106" s="385">
        <f>'IdxETF data'!AZ117</f>
        <v>12.525394</v>
      </c>
      <c r="Q106" s="397">
        <f t="shared" si="13"/>
        <v>197.35335806855991</v>
      </c>
    </row>
    <row r="107" spans="2:17">
      <c r="B107" s="390">
        <f>'Step #4'!B108</f>
        <v>103</v>
      </c>
      <c r="C107" s="370">
        <v>39661</v>
      </c>
      <c r="D107" s="372">
        <f>'IdxETF data'!F118</f>
        <v>79.036941999999996</v>
      </c>
      <c r="E107" s="372">
        <f t="shared" si="7"/>
        <v>124.82184206485425</v>
      </c>
      <c r="F107" s="398">
        <f>'IdxETF data'!D118</f>
        <v>93.952338999999995</v>
      </c>
      <c r="G107" s="398">
        <f t="shared" si="8"/>
        <v>105.94322883332356</v>
      </c>
      <c r="H107" s="376">
        <f>'IdxETF data'!AB118</f>
        <v>28.705141000000001</v>
      </c>
      <c r="I107" s="377">
        <f t="shared" si="9"/>
        <v>223.468524550854</v>
      </c>
      <c r="J107" s="392">
        <f>'IdxETF data'!AF118</f>
        <v>18.640761999999999</v>
      </c>
      <c r="K107" s="379">
        <f t="shared" si="10"/>
        <v>138.27423451760916</v>
      </c>
      <c r="L107" s="381">
        <f>'IdxETF data'!AH118</f>
        <v>9.3499960000000009</v>
      </c>
      <c r="M107" s="393">
        <f t="shared" si="11"/>
        <v>148.33735959704259</v>
      </c>
      <c r="N107" s="394">
        <f>'IdxETF data'!AP118</f>
        <v>34.799244000000002</v>
      </c>
      <c r="O107" s="396">
        <f t="shared" si="12"/>
        <v>83.184468147114643</v>
      </c>
      <c r="P107" s="385">
        <f>'IdxETF data'!AZ118</f>
        <v>11.428281</v>
      </c>
      <c r="Q107" s="397">
        <f t="shared" si="13"/>
        <v>180.06696095157724</v>
      </c>
    </row>
    <row r="108" spans="2:17">
      <c r="B108" s="390">
        <f>'Step #4'!B109</f>
        <v>104</v>
      </c>
      <c r="C108" s="370">
        <v>39692</v>
      </c>
      <c r="D108" s="372">
        <f>'IdxETF data'!F119</f>
        <v>74.340866000000005</v>
      </c>
      <c r="E108" s="372">
        <f t="shared" si="7"/>
        <v>117.40540056340356</v>
      </c>
      <c r="F108" s="398">
        <f>'IdxETF data'!D119</f>
        <v>84.614754000000005</v>
      </c>
      <c r="G108" s="398">
        <f t="shared" si="8"/>
        <v>95.413912427421124</v>
      </c>
      <c r="H108" s="376">
        <f>'IdxETF data'!AB119</f>
        <v>23.497181000000001</v>
      </c>
      <c r="I108" s="377">
        <f t="shared" si="9"/>
        <v>182.92473704185463</v>
      </c>
      <c r="J108" s="392">
        <f>'IdxETF data'!AF119</f>
        <v>16.259641999999999</v>
      </c>
      <c r="K108" s="379">
        <f t="shared" si="10"/>
        <v>120.61146164949521</v>
      </c>
      <c r="L108" s="381">
        <f>'IdxETF data'!AH119</f>
        <v>7.7877349999999996</v>
      </c>
      <c r="M108" s="393">
        <f t="shared" si="11"/>
        <v>123.5521434598982</v>
      </c>
      <c r="N108" s="394">
        <f>'IdxETF data'!AP119</f>
        <v>32.511833000000003</v>
      </c>
      <c r="O108" s="396">
        <f t="shared" si="12"/>
        <v>77.716617538956044</v>
      </c>
      <c r="P108" s="385">
        <f>'IdxETF data'!AZ119</f>
        <v>9.8943510000000003</v>
      </c>
      <c r="Q108" s="397">
        <f t="shared" si="13"/>
        <v>155.89796183329753</v>
      </c>
    </row>
    <row r="109" spans="2:17">
      <c r="B109" s="390">
        <f>'Step #4'!B110</f>
        <v>105</v>
      </c>
      <c r="C109" s="370">
        <v>39722</v>
      </c>
      <c r="D109" s="372">
        <f>'IdxETF data'!F120</f>
        <v>64.341507000000007</v>
      </c>
      <c r="E109" s="372">
        <f t="shared" si="7"/>
        <v>101.61356476783622</v>
      </c>
      <c r="F109" s="398">
        <f>'IdxETF data'!D120</f>
        <v>71.046386999999996</v>
      </c>
      <c r="G109" s="398">
        <f t="shared" si="8"/>
        <v>80.113850446255157</v>
      </c>
      <c r="H109" s="376">
        <f>'IdxETF data'!AB120</f>
        <v>17.150836999999999</v>
      </c>
      <c r="I109" s="377">
        <f t="shared" si="9"/>
        <v>133.51866967670335</v>
      </c>
      <c r="J109" s="392">
        <f>'IdxETF data'!AF120</f>
        <v>12.572307</v>
      </c>
      <c r="K109" s="379">
        <f t="shared" si="10"/>
        <v>93.259391785881903</v>
      </c>
      <c r="L109" s="381">
        <f>'IdxETF data'!AH120</f>
        <v>6.1429359999999997</v>
      </c>
      <c r="M109" s="393">
        <f t="shared" si="11"/>
        <v>97.457464838874614</v>
      </c>
      <c r="N109" s="394">
        <f>'IdxETF data'!AP120</f>
        <v>27.449003000000001</v>
      </c>
      <c r="O109" s="396">
        <f t="shared" si="12"/>
        <v>65.614377017028133</v>
      </c>
      <c r="P109" s="385">
        <f>'IdxETF data'!AZ120</f>
        <v>7.1414070000000001</v>
      </c>
      <c r="Q109" s="397">
        <f t="shared" si="13"/>
        <v>112.52186181004129</v>
      </c>
    </row>
    <row r="110" spans="2:17">
      <c r="B110" s="390">
        <f>'Step #4'!B111</f>
        <v>106</v>
      </c>
      <c r="C110" s="370">
        <v>39753</v>
      </c>
      <c r="D110" s="372">
        <f>'IdxETF data'!F121</f>
        <v>60.868823999999996</v>
      </c>
      <c r="E110" s="372">
        <f t="shared" si="7"/>
        <v>96.129209250041697</v>
      </c>
      <c r="F110" s="398">
        <f>'IdxETF data'!D121</f>
        <v>66.101089000000002</v>
      </c>
      <c r="G110" s="398">
        <f t="shared" si="8"/>
        <v>74.537397073838562</v>
      </c>
      <c r="H110" s="376">
        <f>'IdxETF data'!AB121</f>
        <v>18.125620000000001</v>
      </c>
      <c r="I110" s="377">
        <f t="shared" si="9"/>
        <v>141.10732143658345</v>
      </c>
      <c r="J110" s="392">
        <f>'IdxETF data'!AF121</f>
        <v>11.286504000000001</v>
      </c>
      <c r="K110" s="379">
        <f t="shared" si="10"/>
        <v>83.721507789216673</v>
      </c>
      <c r="L110" s="381">
        <f>'IdxETF data'!AH121</f>
        <v>6.0604009999999997</v>
      </c>
      <c r="M110" s="393">
        <f t="shared" si="11"/>
        <v>96.148049949890506</v>
      </c>
      <c r="N110" s="394">
        <f>'IdxETF data'!AP121</f>
        <v>26.412050000000001</v>
      </c>
      <c r="O110" s="396">
        <f t="shared" si="12"/>
        <v>63.135633978858827</v>
      </c>
      <c r="P110" s="385">
        <f>'IdxETF data'!AZ121</f>
        <v>6.907762</v>
      </c>
      <c r="Q110" s="397">
        <f t="shared" si="13"/>
        <v>108.84049056168546</v>
      </c>
    </row>
    <row r="111" spans="2:17">
      <c r="B111" s="390">
        <f>'Step #4'!B112</f>
        <v>107</v>
      </c>
      <c r="C111" s="370">
        <v>39783</v>
      </c>
      <c r="D111" s="372">
        <f>'IdxETF data'!F122</f>
        <v>60.604446000000003</v>
      </c>
      <c r="E111" s="372">
        <f t="shared" si="7"/>
        <v>95.711681090090607</v>
      </c>
      <c r="F111" s="398">
        <f>'IdxETF data'!D122</f>
        <v>66.211143000000007</v>
      </c>
      <c r="G111" s="398">
        <f t="shared" si="8"/>
        <v>74.661496976301052</v>
      </c>
      <c r="H111" s="376">
        <f>'IdxETF data'!AB122</f>
        <v>19.829798</v>
      </c>
      <c r="I111" s="377">
        <f t="shared" si="9"/>
        <v>154.37428790896638</v>
      </c>
      <c r="J111" s="392">
        <f>'IdxETF data'!AF122</f>
        <v>13.075747</v>
      </c>
      <c r="K111" s="379">
        <f t="shared" si="10"/>
        <v>96.993830357950202</v>
      </c>
      <c r="L111" s="381">
        <f>'IdxETF data'!AH122</f>
        <v>6.1134589999999998</v>
      </c>
      <c r="M111" s="393">
        <f t="shared" si="11"/>
        <v>96.989813264602077</v>
      </c>
      <c r="N111" s="394">
        <f>'IdxETF data'!AP122</f>
        <v>29.217945</v>
      </c>
      <c r="O111" s="396">
        <f t="shared" si="12"/>
        <v>69.842874034178664</v>
      </c>
      <c r="P111" s="385">
        <f>'IdxETF data'!AZ122</f>
        <v>7.1617230000000003</v>
      </c>
      <c r="Q111" s="397">
        <f t="shared" si="13"/>
        <v>112.841965977824</v>
      </c>
    </row>
    <row r="112" spans="2:17">
      <c r="B112" s="390">
        <f>'Step #4'!B113</f>
        <v>108</v>
      </c>
      <c r="C112" s="370">
        <v>39814</v>
      </c>
      <c r="D112" s="372">
        <f>'IdxETF data'!F123</f>
        <v>55.623848000000002</v>
      </c>
      <c r="E112" s="372">
        <f t="shared" si="7"/>
        <v>87.845898315441644</v>
      </c>
      <c r="F112" s="398">
        <f>'IdxETF data'!D123</f>
        <v>61.267651000000001</v>
      </c>
      <c r="G112" s="398">
        <f t="shared" si="8"/>
        <v>69.087080098912764</v>
      </c>
      <c r="H112" s="376">
        <f>'IdxETF data'!AB123</f>
        <v>17.234093000000001</v>
      </c>
      <c r="I112" s="377">
        <f t="shared" si="9"/>
        <v>134.1668147417287</v>
      </c>
      <c r="J112" s="392">
        <f>'IdxETF data'!AF123</f>
        <v>10.588112000000001</v>
      </c>
      <c r="K112" s="379">
        <f t="shared" si="10"/>
        <v>78.540946007824786</v>
      </c>
      <c r="L112" s="381">
        <f>'IdxETF data'!AH123</f>
        <v>6.119186</v>
      </c>
      <c r="M112" s="393">
        <f t="shared" si="11"/>
        <v>97.08067191934505</v>
      </c>
      <c r="N112" s="394">
        <f>'IdxETF data'!AP123</f>
        <v>25.923769</v>
      </c>
      <c r="O112" s="396">
        <f t="shared" si="12"/>
        <v>61.96844209126089</v>
      </c>
      <c r="P112" s="385">
        <f>'IdxETF data'!AZ123</f>
        <v>6.8284200000000004</v>
      </c>
      <c r="Q112" s="397">
        <f t="shared" si="13"/>
        <v>107.59035742129277</v>
      </c>
    </row>
    <row r="113" spans="2:17">
      <c r="B113" s="390">
        <f>'Step #4'!B114</f>
        <v>109</v>
      </c>
      <c r="C113" s="370">
        <v>39845</v>
      </c>
      <c r="D113" s="372">
        <f>'IdxETF data'!F124</f>
        <v>49.234580999999999</v>
      </c>
      <c r="E113" s="372">
        <f t="shared" si="7"/>
        <v>77.755425984361509</v>
      </c>
      <c r="F113" s="398">
        <f>'IdxETF data'!D124</f>
        <v>54.684483</v>
      </c>
      <c r="G113" s="398">
        <f t="shared" si="8"/>
        <v>61.663719687713083</v>
      </c>
      <c r="H113" s="376">
        <f>'IdxETF data'!AB124</f>
        <v>16.685006999999999</v>
      </c>
      <c r="I113" s="377">
        <f t="shared" si="9"/>
        <v>129.89219932452761</v>
      </c>
      <c r="J113" s="392">
        <f>'IdxETF data'!AF124</f>
        <v>9.2150719999999993</v>
      </c>
      <c r="K113" s="379">
        <f t="shared" si="10"/>
        <v>68.355951694713639</v>
      </c>
      <c r="L113" s="381">
        <f>'IdxETF data'!AH124</f>
        <v>5.8749079999999996</v>
      </c>
      <c r="M113" s="393">
        <f t="shared" si="11"/>
        <v>93.205209991056918</v>
      </c>
      <c r="N113" s="394">
        <f>'IdxETF data'!AP124</f>
        <v>22.664068</v>
      </c>
      <c r="O113" s="396">
        <f t="shared" si="12"/>
        <v>54.176419540322208</v>
      </c>
      <c r="P113" s="385">
        <f>'IdxETF data'!AZ124</f>
        <v>6.0767660000000001</v>
      </c>
      <c r="Q113" s="397">
        <f t="shared" si="13"/>
        <v>95.747101951192164</v>
      </c>
    </row>
    <row r="114" spans="2:17">
      <c r="B114" s="390">
        <f>'Step #4'!B115</f>
        <v>110</v>
      </c>
      <c r="C114" s="370">
        <v>39873</v>
      </c>
      <c r="D114" s="372">
        <f>'IdxETF data'!F125</f>
        <v>53.027240999999997</v>
      </c>
      <c r="E114" s="372">
        <f t="shared" si="7"/>
        <v>83.745116318353553</v>
      </c>
      <c r="F114" s="398">
        <f>'IdxETF data'!D125</f>
        <v>58.819251999999999</v>
      </c>
      <c r="G114" s="398">
        <f t="shared" si="8"/>
        <v>66.326198376401521</v>
      </c>
      <c r="H114" s="376">
        <f>'IdxETF data'!AB125</f>
        <v>19.581381</v>
      </c>
      <c r="I114" s="377">
        <f t="shared" si="9"/>
        <v>152.44037020191351</v>
      </c>
      <c r="J114" s="392">
        <f>'IdxETF data'!AF125</f>
        <v>10.226067</v>
      </c>
      <c r="K114" s="379">
        <f t="shared" si="10"/>
        <v>75.85535326027896</v>
      </c>
      <c r="L114" s="381">
        <f>'IdxETF data'!AH125</f>
        <v>6.2107910000000004</v>
      </c>
      <c r="M114" s="393">
        <f t="shared" si="11"/>
        <v>98.533982041176898</v>
      </c>
      <c r="N114" s="394">
        <f>'IdxETF data'!AP125</f>
        <v>24.293917</v>
      </c>
      <c r="O114" s="396">
        <f t="shared" si="12"/>
        <v>58.072427230176238</v>
      </c>
      <c r="P114" s="385">
        <f>'IdxETF data'!AZ125</f>
        <v>6.6696200000000001</v>
      </c>
      <c r="Q114" s="397">
        <f t="shared" si="13"/>
        <v>105.08826341440664</v>
      </c>
    </row>
    <row r="115" spans="2:17">
      <c r="B115" s="390">
        <f>'Step #4'!B116</f>
        <v>111</v>
      </c>
      <c r="C115" s="370">
        <v>39904</v>
      </c>
      <c r="D115" s="372">
        <f>'IdxETF data'!F126</f>
        <v>57.240257</v>
      </c>
      <c r="E115" s="372">
        <f t="shared" si="7"/>
        <v>90.398668498658111</v>
      </c>
      <c r="F115" s="398">
        <f>'IdxETF data'!D126</f>
        <v>65.125564999999995</v>
      </c>
      <c r="G115" s="398">
        <f t="shared" si="8"/>
        <v>73.437369512370395</v>
      </c>
      <c r="H115" s="376">
        <f>'IdxETF data'!AB126</f>
        <v>21.949261</v>
      </c>
      <c r="I115" s="377">
        <f t="shared" si="9"/>
        <v>170.87423366607402</v>
      </c>
      <c r="J115" s="392">
        <f>'IdxETF data'!AF126</f>
        <v>11.810869</v>
      </c>
      <c r="K115" s="379">
        <f t="shared" si="10"/>
        <v>87.611164713264415</v>
      </c>
      <c r="L115" s="381">
        <f>'IdxETF data'!AH126</f>
        <v>7.2489759999999999</v>
      </c>
      <c r="M115" s="393">
        <f t="shared" si="11"/>
        <v>115.00475076377907</v>
      </c>
      <c r="N115" s="394">
        <f>'IdxETF data'!AP126</f>
        <v>26.169775000000001</v>
      </c>
      <c r="O115" s="396">
        <f t="shared" si="12"/>
        <v>62.556497345306042</v>
      </c>
      <c r="P115" s="385">
        <f>'IdxETF data'!AZ126</f>
        <v>7.7494630000000004</v>
      </c>
      <c r="Q115" s="397">
        <f t="shared" si="13"/>
        <v>122.10254993001071</v>
      </c>
    </row>
    <row r="116" spans="2:17">
      <c r="B116" s="390">
        <f>'Step #4'!B117</f>
        <v>112</v>
      </c>
      <c r="C116" s="370">
        <v>39934</v>
      </c>
      <c r="D116" s="372">
        <f>'IdxETF data'!F127</f>
        <v>59.946384000000002</v>
      </c>
      <c r="E116" s="372">
        <f t="shared" si="7"/>
        <v>94.672413768325015</v>
      </c>
      <c r="F116" s="398">
        <f>'IdxETF data'!D127</f>
        <v>68.932388000000003</v>
      </c>
      <c r="G116" s="398">
        <f t="shared" si="8"/>
        <v>77.730047315920984</v>
      </c>
      <c r="H116" s="376">
        <f>'IdxETF data'!AB127</f>
        <v>25.648661000000001</v>
      </c>
      <c r="I116" s="377">
        <f t="shared" si="9"/>
        <v>199.67393403066828</v>
      </c>
      <c r="J116" s="392">
        <f>'IdxETF data'!AF127</f>
        <v>13.21123</v>
      </c>
      <c r="K116" s="379">
        <f t="shared" si="10"/>
        <v>97.998821898271856</v>
      </c>
      <c r="L116" s="381">
        <f>'IdxETF data'!AH127</f>
        <v>8.6596860000000007</v>
      </c>
      <c r="M116" s="393">
        <f t="shared" si="11"/>
        <v>137.38561558523398</v>
      </c>
      <c r="N116" s="394">
        <f>'IdxETF data'!AP127</f>
        <v>28.814420999999999</v>
      </c>
      <c r="O116" s="396">
        <f t="shared" si="12"/>
        <v>68.878286144723461</v>
      </c>
      <c r="P116" s="385">
        <f>'IdxETF data'!AZ127</f>
        <v>9.8667999999999996</v>
      </c>
      <c r="Q116" s="397">
        <f t="shared" si="13"/>
        <v>155.46386112811038</v>
      </c>
    </row>
    <row r="117" spans="2:17">
      <c r="B117" s="390">
        <f>'Step #4'!B118</f>
        <v>113</v>
      </c>
      <c r="C117" s="370">
        <v>39965</v>
      </c>
      <c r="D117" s="372">
        <f>'IdxETF data'!F128</f>
        <v>59.609710999999997</v>
      </c>
      <c r="E117" s="372">
        <f t="shared" si="7"/>
        <v>94.140711212911114</v>
      </c>
      <c r="F117" s="398">
        <f>'IdxETF data'!D128</f>
        <v>68.500313000000006</v>
      </c>
      <c r="G117" s="398">
        <f t="shared" si="8"/>
        <v>77.242827720481671</v>
      </c>
      <c r="H117" s="376">
        <f>'IdxETF data'!AB128</f>
        <v>26.334994999999999</v>
      </c>
      <c r="I117" s="377">
        <f t="shared" si="9"/>
        <v>205.01702035548672</v>
      </c>
      <c r="J117" s="392">
        <f>'IdxETF data'!AF128</f>
        <v>12.282211999999999</v>
      </c>
      <c r="K117" s="379">
        <f t="shared" si="10"/>
        <v>91.107512798188921</v>
      </c>
      <c r="L117" s="381">
        <f>'IdxETF data'!AH128</f>
        <v>8.390981</v>
      </c>
      <c r="M117" s="393">
        <f t="shared" si="11"/>
        <v>133.12262015608906</v>
      </c>
      <c r="N117" s="394">
        <f>'IdxETF data'!AP128</f>
        <v>28.998947000000001</v>
      </c>
      <c r="O117" s="396">
        <f t="shared" si="12"/>
        <v>69.319378979076845</v>
      </c>
      <c r="P117" s="385">
        <f>'IdxETF data'!AZ128</f>
        <v>9.5492019999999993</v>
      </c>
      <c r="Q117" s="397">
        <f t="shared" si="13"/>
        <v>150.4597046268571</v>
      </c>
    </row>
    <row r="118" spans="2:17">
      <c r="B118" s="390">
        <f>'Step #4'!B119</f>
        <v>114</v>
      </c>
      <c r="C118" s="370">
        <v>39995</v>
      </c>
      <c r="D118" s="372">
        <f>'IdxETF data'!F129</f>
        <v>64.759567000000004</v>
      </c>
      <c r="E118" s="372">
        <f t="shared" si="7"/>
        <v>102.27380057622102</v>
      </c>
      <c r="F118" s="398">
        <f>'IdxETF data'!D129</f>
        <v>74.026627000000005</v>
      </c>
      <c r="G118" s="398">
        <f t="shared" si="8"/>
        <v>83.474450636296467</v>
      </c>
      <c r="H118" s="376">
        <f>'IdxETF data'!AB129</f>
        <v>28.983861999999998</v>
      </c>
      <c r="I118" s="377">
        <f t="shared" si="9"/>
        <v>225.63835784417722</v>
      </c>
      <c r="J118" s="392">
        <f>'IdxETF data'!AF129</f>
        <v>14.190928</v>
      </c>
      <c r="K118" s="379">
        <f t="shared" si="10"/>
        <v>105.26606725060417</v>
      </c>
      <c r="L118" s="381">
        <f>'IdxETF data'!AH129</f>
        <v>9.49329</v>
      </c>
      <c r="M118" s="393">
        <f t="shared" si="11"/>
        <v>150.61071389645605</v>
      </c>
      <c r="N118" s="394">
        <f>'IdxETF data'!AP129</f>
        <v>30.516615000000002</v>
      </c>
      <c r="O118" s="396">
        <f t="shared" si="12"/>
        <v>72.947228061197563</v>
      </c>
      <c r="P118" s="385">
        <f>'IdxETF data'!AZ129</f>
        <v>11.231804</v>
      </c>
      <c r="Q118" s="397">
        <f t="shared" si="13"/>
        <v>176.97121835591628</v>
      </c>
    </row>
    <row r="119" spans="2:17">
      <c r="B119" s="390">
        <f>'Step #4'!B120</f>
        <v>115</v>
      </c>
      <c r="C119" s="370">
        <v>40026</v>
      </c>
      <c r="D119" s="372">
        <f>'IdxETF data'!F130</f>
        <v>67.244476000000006</v>
      </c>
      <c r="E119" s="372">
        <f t="shared" si="7"/>
        <v>106.19817961841038</v>
      </c>
      <c r="F119" s="398">
        <f>'IdxETF data'!D130</f>
        <v>76.761146999999994</v>
      </c>
      <c r="G119" s="398">
        <f t="shared" si="8"/>
        <v>86.557970229239203</v>
      </c>
      <c r="H119" s="376">
        <f>'IdxETF data'!AB130</f>
        <v>27.218246000000001</v>
      </c>
      <c r="I119" s="377">
        <f t="shared" si="9"/>
        <v>211.89309867811428</v>
      </c>
      <c r="J119" s="392">
        <f>'IdxETF data'!AF130</f>
        <v>14.733479000000001</v>
      </c>
      <c r="K119" s="379">
        <f t="shared" si="10"/>
        <v>109.29062505632925</v>
      </c>
      <c r="L119" s="381">
        <f>'IdxETF data'!AH130</f>
        <v>8.9239420000000003</v>
      </c>
      <c r="M119" s="393">
        <f t="shared" si="11"/>
        <v>141.57802778494786</v>
      </c>
      <c r="N119" s="394">
        <f>'IdxETF data'!AP130</f>
        <v>31.598768</v>
      </c>
      <c r="O119" s="396">
        <f t="shared" si="12"/>
        <v>75.53401764084488</v>
      </c>
      <c r="P119" s="385">
        <f>'IdxETF data'!AZ130</f>
        <v>10.911811</v>
      </c>
      <c r="Q119" s="397">
        <f t="shared" si="13"/>
        <v>171.92932561318636</v>
      </c>
    </row>
    <row r="120" spans="2:17">
      <c r="B120" s="390">
        <f>'Step #4'!B121</f>
        <v>116</v>
      </c>
      <c r="C120" s="370">
        <v>40057</v>
      </c>
      <c r="D120" s="372">
        <f>'IdxETF data'!F131</f>
        <v>68.929526999999993</v>
      </c>
      <c r="E120" s="372">
        <f t="shared" si="7"/>
        <v>108.85935506967243</v>
      </c>
      <c r="F120" s="398">
        <f>'IdxETF data'!D131</f>
        <v>79.106078999999994</v>
      </c>
      <c r="G120" s="398">
        <f t="shared" si="8"/>
        <v>89.202179730767241</v>
      </c>
      <c r="H120" s="376">
        <f>'IdxETF data'!AB131</f>
        <v>28.333003999999999</v>
      </c>
      <c r="I120" s="377">
        <f t="shared" si="9"/>
        <v>220.57145094578857</v>
      </c>
      <c r="J120" s="392">
        <f>'IdxETF data'!AF131</f>
        <v>15.635384</v>
      </c>
      <c r="K120" s="379">
        <f t="shared" si="10"/>
        <v>115.98081419573268</v>
      </c>
      <c r="L120" s="381">
        <f>'IdxETF data'!AH131</f>
        <v>9.6046849999999999</v>
      </c>
      <c r="M120" s="393">
        <f t="shared" si="11"/>
        <v>152.37799167628745</v>
      </c>
      <c r="N120" s="394">
        <f>'IdxETF data'!AP131</f>
        <v>30.733051</v>
      </c>
      <c r="O120" s="396">
        <f t="shared" si="12"/>
        <v>73.464598885342156</v>
      </c>
      <c r="P120" s="385">
        <f>'IdxETF data'!AZ131</f>
        <v>11.466469</v>
      </c>
      <c r="Q120" s="397">
        <f t="shared" si="13"/>
        <v>180.6686609889511</v>
      </c>
    </row>
    <row r="121" spans="2:17">
      <c r="B121" s="390">
        <f>'Step #4'!B122</f>
        <v>117</v>
      </c>
      <c r="C121" s="370">
        <v>40087</v>
      </c>
      <c r="D121" s="372">
        <f>'IdxETF data'!F132</f>
        <v>69.031372000000005</v>
      </c>
      <c r="E121" s="372">
        <f t="shared" si="7"/>
        <v>109.02019733132138</v>
      </c>
      <c r="F121" s="398">
        <f>'IdxETF data'!D132</f>
        <v>77.954787999999994</v>
      </c>
      <c r="G121" s="398">
        <f t="shared" si="8"/>
        <v>87.903952489540742</v>
      </c>
      <c r="H121" s="376">
        <f>'IdxETF data'!AB132</f>
        <v>28.873075</v>
      </c>
      <c r="I121" s="377">
        <f t="shared" si="9"/>
        <v>224.77588490145891</v>
      </c>
      <c r="J121" s="392">
        <f>'IdxETF data'!AF132</f>
        <v>14.796900000000001</v>
      </c>
      <c r="K121" s="379">
        <f t="shared" si="10"/>
        <v>109.76107203845054</v>
      </c>
      <c r="L121" s="381">
        <f>'IdxETF data'!AH132</f>
        <v>9.6108709999999995</v>
      </c>
      <c r="M121" s="393">
        <f t="shared" si="11"/>
        <v>152.4761323499805</v>
      </c>
      <c r="N121" s="394">
        <f>'IdxETF data'!AP132</f>
        <v>29.527228999999998</v>
      </c>
      <c r="O121" s="396">
        <f t="shared" si="12"/>
        <v>70.582189665472612</v>
      </c>
      <c r="P121" s="385">
        <f>'IdxETF data'!AZ132</f>
        <v>11.178474</v>
      </c>
      <c r="Q121" s="397">
        <f t="shared" si="13"/>
        <v>176.13093703735683</v>
      </c>
    </row>
    <row r="122" spans="2:17">
      <c r="B122" s="390">
        <f>'Step #4'!B123</f>
        <v>118</v>
      </c>
      <c r="C122" s="370">
        <v>40118</v>
      </c>
      <c r="D122" s="372">
        <f>'IdxETF data'!F133</f>
        <v>73.737419000000003</v>
      </c>
      <c r="E122" s="372">
        <f t="shared" si="7"/>
        <v>116.45238588162967</v>
      </c>
      <c r="F122" s="398">
        <f>'IdxETF data'!D133</f>
        <v>82.757339000000002</v>
      </c>
      <c r="G122" s="398">
        <f t="shared" si="8"/>
        <v>93.31944043792177</v>
      </c>
      <c r="H122" s="376">
        <f>'IdxETF data'!AB133</f>
        <v>30.257878999999999</v>
      </c>
      <c r="I122" s="377">
        <f t="shared" si="9"/>
        <v>235.55653588910323</v>
      </c>
      <c r="J122" s="392">
        <f>'IdxETF data'!AF133</f>
        <v>15.853816</v>
      </c>
      <c r="K122" s="379">
        <f t="shared" si="10"/>
        <v>117.60110834433833</v>
      </c>
      <c r="L122" s="381">
        <f>'IdxETF data'!AH133</f>
        <v>9.8150940000000002</v>
      </c>
      <c r="M122" s="393">
        <f t="shared" si="11"/>
        <v>155.71612310387889</v>
      </c>
      <c r="N122" s="394">
        <f>'IdxETF data'!AP133</f>
        <v>29.558147000000002</v>
      </c>
      <c r="O122" s="396">
        <f t="shared" si="12"/>
        <v>70.656096368335824</v>
      </c>
      <c r="P122" s="385">
        <f>'IdxETF data'!AZ133</f>
        <v>12.117122</v>
      </c>
      <c r="Q122" s="397">
        <f t="shared" si="13"/>
        <v>190.92051849438226</v>
      </c>
    </row>
    <row r="123" spans="2:17">
      <c r="B123" s="390">
        <f>'Step #4'!B124</f>
        <v>119</v>
      </c>
      <c r="C123" s="370">
        <v>40148</v>
      </c>
      <c r="D123" s="372">
        <f>'IdxETF data'!F134</f>
        <v>74.328659000000002</v>
      </c>
      <c r="E123" s="372">
        <f t="shared" si="7"/>
        <v>117.38612223370697</v>
      </c>
      <c r="F123" s="398">
        <f>'IdxETF data'!D134</f>
        <v>83.886505</v>
      </c>
      <c r="G123" s="398">
        <f t="shared" si="8"/>
        <v>94.592718923610221</v>
      </c>
      <c r="H123" s="376">
        <f>'IdxETF data'!AB134</f>
        <v>29.260816999999999</v>
      </c>
      <c r="I123" s="377">
        <f t="shared" si="9"/>
        <v>227.79444288890778</v>
      </c>
      <c r="J123" s="392">
        <f>'IdxETF data'!AF134</f>
        <v>15.811537</v>
      </c>
      <c r="K123" s="379">
        <f t="shared" si="10"/>
        <v>117.28748938599476</v>
      </c>
      <c r="L123" s="381">
        <f>'IdxETF data'!AH134</f>
        <v>9.6913230000000006</v>
      </c>
      <c r="M123" s="393">
        <f t="shared" si="11"/>
        <v>153.75250051680126</v>
      </c>
      <c r="N123" s="394">
        <f>'IdxETF data'!AP134</f>
        <v>30.114674000000001</v>
      </c>
      <c r="O123" s="396">
        <f t="shared" si="12"/>
        <v>71.986424191104319</v>
      </c>
      <c r="P123" s="385">
        <f>'IdxETF data'!AZ134</f>
        <v>12.255784999999999</v>
      </c>
      <c r="Q123" s="397">
        <f t="shared" si="13"/>
        <v>193.10532870393422</v>
      </c>
    </row>
    <row r="124" spans="2:17">
      <c r="B124" s="390">
        <f>'Step #4'!B125</f>
        <v>120</v>
      </c>
      <c r="C124" s="370">
        <v>40179</v>
      </c>
      <c r="D124" s="372">
        <f>'IdxETF data'!F135</f>
        <v>72.093558999999999</v>
      </c>
      <c r="E124" s="372">
        <f t="shared" si="7"/>
        <v>113.85626275104687</v>
      </c>
      <c r="F124" s="398">
        <f>'IdxETF data'!D135</f>
        <v>81.273071000000002</v>
      </c>
      <c r="G124" s="398">
        <f t="shared" si="8"/>
        <v>91.645739218264211</v>
      </c>
      <c r="H124" s="376">
        <f>'IdxETF data'!AB135</f>
        <v>26.703303999999999</v>
      </c>
      <c r="I124" s="377">
        <f t="shared" si="9"/>
        <v>207.88429311365923</v>
      </c>
      <c r="J124" s="392">
        <f>'IdxETF data'!AF135</f>
        <v>14.340885</v>
      </c>
      <c r="K124" s="379">
        <f t="shared" si="10"/>
        <v>106.37842464165701</v>
      </c>
      <c r="L124" s="381">
        <f>'IdxETF data'!AH135</f>
        <v>9.1767289999999999</v>
      </c>
      <c r="M124" s="393">
        <f t="shared" si="11"/>
        <v>145.58848470070029</v>
      </c>
      <c r="N124" s="394">
        <f>'IdxETF data'!AP135</f>
        <v>30.698399999999999</v>
      </c>
      <c r="O124" s="396">
        <f t="shared" si="12"/>
        <v>73.381768781166173</v>
      </c>
      <c r="P124" s="385">
        <f>'IdxETF data'!AZ135</f>
        <v>11.762244000000001</v>
      </c>
      <c r="Q124" s="397">
        <f t="shared" si="13"/>
        <v>185.3289686393714</v>
      </c>
    </row>
    <row r="125" spans="2:17">
      <c r="B125" s="390">
        <f>'Step #4'!B126</f>
        <v>121</v>
      </c>
      <c r="C125" s="370">
        <v>40210</v>
      </c>
      <c r="D125" s="372">
        <f>'IdxETF data'!F136</f>
        <v>74.065299999999993</v>
      </c>
      <c r="E125" s="372">
        <f t="shared" si="7"/>
        <v>116.97020336497899</v>
      </c>
      <c r="F125" s="398">
        <f>'IdxETF data'!D136</f>
        <v>83.808334000000002</v>
      </c>
      <c r="G125" s="398">
        <f t="shared" si="8"/>
        <v>94.50457116455199</v>
      </c>
      <c r="H125" s="376">
        <f>'IdxETF data'!AB136</f>
        <v>27.559546000000001</v>
      </c>
      <c r="I125" s="377">
        <f t="shared" si="9"/>
        <v>214.55010731044274</v>
      </c>
      <c r="J125" s="392">
        <f>'IdxETF data'!AF136</f>
        <v>14.136417</v>
      </c>
      <c r="K125" s="379">
        <f t="shared" si="10"/>
        <v>104.86171324416445</v>
      </c>
      <c r="L125" s="381">
        <f>'IdxETF data'!AH136</f>
        <v>9.6785329999999998</v>
      </c>
      <c r="M125" s="393">
        <f t="shared" si="11"/>
        <v>153.54958761403142</v>
      </c>
      <c r="N125" s="394">
        <f>'IdxETF data'!AP136</f>
        <v>31.010377999999999</v>
      </c>
      <c r="O125" s="396">
        <f t="shared" si="12"/>
        <v>74.127524177565022</v>
      </c>
      <c r="P125" s="385">
        <f>'IdxETF data'!AZ136</f>
        <v>12.013204</v>
      </c>
      <c r="Q125" s="397">
        <f t="shared" si="13"/>
        <v>189.28315952078282</v>
      </c>
    </row>
    <row r="126" spans="2:17">
      <c r="B126" s="390">
        <f>'Step #4'!B127</f>
        <v>122</v>
      </c>
      <c r="C126" s="370">
        <v>40238</v>
      </c>
      <c r="D126" s="372">
        <f>'IdxETF data'!F137</f>
        <v>78.071074999999993</v>
      </c>
      <c r="E126" s="372">
        <f t="shared" si="7"/>
        <v>123.29646298161927</v>
      </c>
      <c r="F126" s="398">
        <f>'IdxETF data'!D137</f>
        <v>88.545883000000003</v>
      </c>
      <c r="G126" s="398">
        <f t="shared" si="8"/>
        <v>99.84676107869646</v>
      </c>
      <c r="H126" s="376">
        <f>'IdxETF data'!AB137</f>
        <v>29.306806999999999</v>
      </c>
      <c r="I126" s="377">
        <f t="shared" si="9"/>
        <v>228.15247343974514</v>
      </c>
      <c r="J126" s="392">
        <f>'IdxETF data'!AF137</f>
        <v>15.419624000000001</v>
      </c>
      <c r="K126" s="379">
        <f t="shared" si="10"/>
        <v>114.38034052198911</v>
      </c>
      <c r="L126" s="381">
        <f>'IdxETF data'!AH137</f>
        <v>10.217974</v>
      </c>
      <c r="M126" s="393">
        <f t="shared" si="11"/>
        <v>162.10780021630293</v>
      </c>
      <c r="N126" s="394">
        <f>'IdxETF data'!AP137</f>
        <v>32.570247999999999</v>
      </c>
      <c r="O126" s="396">
        <f t="shared" si="12"/>
        <v>77.856253351355107</v>
      </c>
      <c r="P126" s="385">
        <f>'IdxETF data'!AZ137</f>
        <v>12.547851</v>
      </c>
      <c r="Q126" s="397">
        <f t="shared" si="13"/>
        <v>197.70719638790902</v>
      </c>
    </row>
    <row r="127" spans="2:17">
      <c r="B127" s="390">
        <f>'Step #4'!B128</f>
        <v>123</v>
      </c>
      <c r="C127" s="370">
        <v>40269</v>
      </c>
      <c r="D127" s="372">
        <f>'IdxETF data'!F138</f>
        <v>79.294228000000004</v>
      </c>
      <c r="E127" s="372">
        <f t="shared" si="7"/>
        <v>125.22816993692069</v>
      </c>
      <c r="F127" s="398">
        <f>'IdxETF data'!D138</f>
        <v>90.285979999999995</v>
      </c>
      <c r="G127" s="398">
        <f t="shared" si="8"/>
        <v>101.80894208052527</v>
      </c>
      <c r="H127" s="376">
        <f>'IdxETF data'!AB138</f>
        <v>28.429704999999998</v>
      </c>
      <c r="I127" s="377">
        <f t="shared" si="9"/>
        <v>221.32426486830479</v>
      </c>
      <c r="J127" s="392">
        <f>'IdxETF data'!AF138</f>
        <v>15.081200000000001</v>
      </c>
      <c r="K127" s="379">
        <f t="shared" si="10"/>
        <v>111.86996462950214</v>
      </c>
      <c r="L127" s="381">
        <f>'IdxETF data'!AH138</f>
        <v>9.8228019999999994</v>
      </c>
      <c r="M127" s="393">
        <f t="shared" si="11"/>
        <v>155.83841025435188</v>
      </c>
      <c r="N127" s="394">
        <f>'IdxETF data'!AP138</f>
        <v>32.414268</v>
      </c>
      <c r="O127" s="396">
        <f t="shared" si="12"/>
        <v>77.483397166847567</v>
      </c>
      <c r="P127" s="385">
        <f>'IdxETF data'!AZ138</f>
        <v>13.104321000000001</v>
      </c>
      <c r="Q127" s="397">
        <f t="shared" si="13"/>
        <v>206.47508210586821</v>
      </c>
    </row>
    <row r="128" spans="2:17">
      <c r="B128" s="390">
        <f>'Step #4'!B129</f>
        <v>124</v>
      </c>
      <c r="C128" s="370">
        <v>40299</v>
      </c>
      <c r="D128" s="372">
        <f>'IdxETF data'!F139</f>
        <v>73.138580000000005</v>
      </c>
      <c r="E128" s="372">
        <f t="shared" si="7"/>
        <v>115.50664854426817</v>
      </c>
      <c r="F128" s="398">
        <f>'IdxETF data'!D139</f>
        <v>83.112365999999994</v>
      </c>
      <c r="G128" s="398">
        <f t="shared" si="8"/>
        <v>93.719778599838179</v>
      </c>
      <c r="H128" s="376">
        <f>'IdxETF data'!AB139</f>
        <v>27.413359</v>
      </c>
      <c r="I128" s="377">
        <f t="shared" si="9"/>
        <v>213.41204659865193</v>
      </c>
      <c r="J128" s="392">
        <f>'IdxETF data'!AF139</f>
        <v>13.501868999999999</v>
      </c>
      <c r="K128" s="379">
        <f t="shared" si="10"/>
        <v>100.15473619222416</v>
      </c>
      <c r="L128" s="381">
        <f>'IdxETF data'!AH139</f>
        <v>9.2708169999999992</v>
      </c>
      <c r="M128" s="393">
        <f t="shared" si="11"/>
        <v>147.0811875307086</v>
      </c>
      <c r="N128" s="394">
        <f>'IdxETF data'!AP139</f>
        <v>29.668887999999999</v>
      </c>
      <c r="O128" s="396">
        <f t="shared" si="12"/>
        <v>70.920812785367175</v>
      </c>
      <c r="P128" s="385">
        <f>'IdxETF data'!AZ139</f>
        <v>12.013204</v>
      </c>
      <c r="Q128" s="397">
        <f t="shared" si="13"/>
        <v>189.28315952078282</v>
      </c>
    </row>
    <row r="129" spans="2:17">
      <c r="B129" s="390">
        <f>'Step #4'!B130</f>
        <v>125</v>
      </c>
      <c r="C129" s="370">
        <v>40330</v>
      </c>
      <c r="D129" s="372">
        <f>'IdxETF data'!F140</f>
        <v>70.709198000000001</v>
      </c>
      <c r="E129" s="372">
        <f t="shared" si="7"/>
        <v>111.66996244981881</v>
      </c>
      <c r="F129" s="398">
        <f>'IdxETF data'!D140</f>
        <v>78.438843000000006</v>
      </c>
      <c r="G129" s="398">
        <f t="shared" si="8"/>
        <v>88.449786155618142</v>
      </c>
      <c r="H129" s="376">
        <f>'IdxETF data'!AB140</f>
        <v>27.239322999999999</v>
      </c>
      <c r="I129" s="377">
        <f t="shared" si="9"/>
        <v>212.05718239022553</v>
      </c>
      <c r="J129" s="392">
        <f>'IdxETF data'!AF140</f>
        <v>13.19164</v>
      </c>
      <c r="K129" s="379">
        <f t="shared" si="10"/>
        <v>97.85350636588106</v>
      </c>
      <c r="L129" s="381">
        <f>'IdxETF data'!AH140</f>
        <v>9.2645470000000003</v>
      </c>
      <c r="M129" s="393">
        <f t="shared" si="11"/>
        <v>146.98171419995282</v>
      </c>
      <c r="N129" s="394">
        <f>'IdxETF data'!AP140</f>
        <v>28.701756</v>
      </c>
      <c r="O129" s="396">
        <f t="shared" si="12"/>
        <v>68.608970578448663</v>
      </c>
      <c r="P129" s="385">
        <f>'IdxETF data'!AZ140</f>
        <v>12.26416</v>
      </c>
      <c r="Q129" s="397">
        <f t="shared" si="13"/>
        <v>193.23728737715632</v>
      </c>
    </row>
    <row r="130" spans="2:17">
      <c r="B130" s="390">
        <f>'Step #4'!B131</f>
        <v>126</v>
      </c>
      <c r="C130" s="370">
        <v>40360</v>
      </c>
      <c r="D130" s="372">
        <f>'IdxETF data'!F141</f>
        <v>75.889999000000003</v>
      </c>
      <c r="E130" s="372">
        <f t="shared" si="7"/>
        <v>119.8519227816272</v>
      </c>
      <c r="F130" s="398">
        <f>'IdxETF data'!D141</f>
        <v>84.194969</v>
      </c>
      <c r="G130" s="398">
        <f t="shared" si="8"/>
        <v>94.940551372346192</v>
      </c>
      <c r="H130" s="376">
        <f>'IdxETF data'!AB141</f>
        <v>29.035924999999999</v>
      </c>
      <c r="I130" s="377">
        <f t="shared" si="9"/>
        <v>226.04366648884445</v>
      </c>
      <c r="J130" s="392">
        <f>'IdxETF data'!AF141</f>
        <v>14.833548</v>
      </c>
      <c r="K130" s="379">
        <f t="shared" si="10"/>
        <v>110.03292112630443</v>
      </c>
      <c r="L130" s="381">
        <f>'IdxETF data'!AH141</f>
        <v>10.179338</v>
      </c>
      <c r="M130" s="393">
        <f t="shared" si="11"/>
        <v>161.49484142729474</v>
      </c>
      <c r="N130" s="394">
        <f>'IdxETF data'!AP141</f>
        <v>30.259846</v>
      </c>
      <c r="O130" s="396">
        <f t="shared" si="12"/>
        <v>72.333444822065516</v>
      </c>
      <c r="P130" s="385">
        <f>'IdxETF data'!AZ141</f>
        <v>13.569229999999999</v>
      </c>
      <c r="Q130" s="397">
        <f t="shared" si="13"/>
        <v>213.80030894873605</v>
      </c>
    </row>
    <row r="131" spans="2:17">
      <c r="B131" s="390">
        <f>'Step #4'!B132</f>
        <v>127</v>
      </c>
      <c r="C131" s="370">
        <v>40391</v>
      </c>
      <c r="D131" s="372">
        <f>'IdxETF data'!F142</f>
        <v>72.693489</v>
      </c>
      <c r="E131" s="372">
        <f t="shared" si="7"/>
        <v>114.80372308813796</v>
      </c>
      <c r="F131" s="398">
        <f>'IdxETF data'!D142</f>
        <v>80.407829000000007</v>
      </c>
      <c r="G131" s="398">
        <f t="shared" si="8"/>
        <v>90.670068658298675</v>
      </c>
      <c r="H131" s="376">
        <f>'IdxETF data'!AB142</f>
        <v>27.662989</v>
      </c>
      <c r="I131" s="377">
        <f t="shared" si="9"/>
        <v>215.35540746852638</v>
      </c>
      <c r="J131" s="392">
        <f>'IdxETF data'!AF142</f>
        <v>13.810791</v>
      </c>
      <c r="K131" s="379">
        <f t="shared" si="10"/>
        <v>102.44627089856553</v>
      </c>
      <c r="L131" s="381">
        <f>'IdxETF data'!AH142</f>
        <v>10.211270000000001</v>
      </c>
      <c r="M131" s="393">
        <f t="shared" si="11"/>
        <v>162.0014414907229</v>
      </c>
      <c r="N131" s="394">
        <f>'IdxETF data'!AP142</f>
        <v>29.474276</v>
      </c>
      <c r="O131" s="396">
        <f t="shared" si="12"/>
        <v>70.455610273638854</v>
      </c>
      <c r="P131" s="385">
        <f>'IdxETF data'!AZ142</f>
        <v>13.403886</v>
      </c>
      <c r="Q131" s="397">
        <f t="shared" si="13"/>
        <v>211.19510597975258</v>
      </c>
    </row>
    <row r="132" spans="2:17">
      <c r="B132" s="390">
        <f>'Step #4'!B133</f>
        <v>128</v>
      </c>
      <c r="C132" s="370">
        <v>40422</v>
      </c>
      <c r="D132" s="372">
        <f>'IdxETF data'!F143</f>
        <v>78.579764999999995</v>
      </c>
      <c r="E132" s="372">
        <f t="shared" si="7"/>
        <v>124.09982937248965</v>
      </c>
      <c r="F132" s="398">
        <f>'IdxETF data'!D143</f>
        <v>87.142204000000007</v>
      </c>
      <c r="G132" s="398">
        <f t="shared" si="8"/>
        <v>98.263934221075289</v>
      </c>
      <c r="H132" s="376">
        <f>'IdxETF data'!AB143</f>
        <v>30.148357000000001</v>
      </c>
      <c r="I132" s="377">
        <f t="shared" si="9"/>
        <v>234.70391092739837</v>
      </c>
      <c r="J132" s="392">
        <f>'IdxETF data'!AF143</f>
        <v>15.734716000000001</v>
      </c>
      <c r="K132" s="379">
        <f t="shared" si="10"/>
        <v>116.71764331586753</v>
      </c>
      <c r="L132" s="381">
        <f>'IdxETF data'!AH143</f>
        <v>11.584267000000001</v>
      </c>
      <c r="M132" s="393">
        <f t="shared" si="11"/>
        <v>183.78399088589489</v>
      </c>
      <c r="N132" s="394">
        <f>'IdxETF data'!AP143</f>
        <v>31.076830000000001</v>
      </c>
      <c r="O132" s="396">
        <f t="shared" si="12"/>
        <v>74.286371716819389</v>
      </c>
      <c r="P132" s="385">
        <f>'IdxETF data'!AZ143</f>
        <v>14.572315</v>
      </c>
      <c r="Q132" s="397">
        <f t="shared" si="13"/>
        <v>229.60517649846756</v>
      </c>
    </row>
    <row r="133" spans="2:17">
      <c r="B133" s="390">
        <f>'Step #4'!B134</f>
        <v>129</v>
      </c>
      <c r="C133" s="370">
        <v>40452</v>
      </c>
      <c r="D133" s="372">
        <f>'IdxETF data'!F144</f>
        <v>81.201674999999994</v>
      </c>
      <c r="E133" s="372">
        <f t="shared" si="7"/>
        <v>128.24057201316853</v>
      </c>
      <c r="F133" s="398">
        <f>'IdxETF data'!D144</f>
        <v>90.955566000000005</v>
      </c>
      <c r="G133" s="398">
        <f t="shared" si="8"/>
        <v>102.56398557999142</v>
      </c>
      <c r="H133" s="376">
        <f>'IdxETF data'!AB144</f>
        <v>31.662110999999999</v>
      </c>
      <c r="I133" s="377">
        <f t="shared" si="9"/>
        <v>246.48843318119788</v>
      </c>
      <c r="J133" s="392">
        <f>'IdxETF data'!AF144</f>
        <v>17.043564</v>
      </c>
      <c r="K133" s="379">
        <f t="shared" si="10"/>
        <v>126.42647149037583</v>
      </c>
      <c r="L133" s="381">
        <f>'IdxETF data'!AH144</f>
        <v>11.961043999999999</v>
      </c>
      <c r="M133" s="393">
        <f t="shared" si="11"/>
        <v>189.76154481606713</v>
      </c>
      <c r="N133" s="394">
        <f>'IdxETF data'!AP144</f>
        <v>31.485319</v>
      </c>
      <c r="O133" s="396">
        <f t="shared" si="12"/>
        <v>75.262827992965697</v>
      </c>
      <c r="P133" s="385">
        <f>'IdxETF data'!AZ144</f>
        <v>15.035276</v>
      </c>
      <c r="Q133" s="397">
        <f t="shared" si="13"/>
        <v>236.89971014785044</v>
      </c>
    </row>
    <row r="134" spans="2:17">
      <c r="B134" s="390">
        <f>'Step #4'!B135</f>
        <v>130</v>
      </c>
      <c r="C134" s="370">
        <v>40483</v>
      </c>
      <c r="D134" s="372">
        <f>'IdxETF data'!F145</f>
        <v>80.437370000000001</v>
      </c>
      <c r="E134" s="372">
        <f t="shared" ref="E134:E197" si="14">(D134/$D$4)*100</f>
        <v>127.03351673515209</v>
      </c>
      <c r="F134" s="398">
        <f>'IdxETF data'!D145</f>
        <v>90.955566000000005</v>
      </c>
      <c r="G134" s="398">
        <f t="shared" ref="G134:G197" si="15">(F134/$F$4)*100</f>
        <v>102.56398557999142</v>
      </c>
      <c r="H134" s="376">
        <f>'IdxETF data'!AB145</f>
        <v>30.514472999999999</v>
      </c>
      <c r="I134" s="377">
        <f t="shared" ref="I134:I197" si="16">(H134/$H$4)*100</f>
        <v>237.55411125682576</v>
      </c>
      <c r="J134" s="392">
        <f>'IdxETF data'!AF145</f>
        <v>16.113786999999999</v>
      </c>
      <c r="K134" s="379">
        <f t="shared" ref="K134:K197" si="17">(J134/$J$4)*100</f>
        <v>119.52953224792</v>
      </c>
      <c r="L134" s="381">
        <f>'IdxETF data'!AH145</f>
        <v>12.063222</v>
      </c>
      <c r="M134" s="393">
        <f t="shared" ref="M134:M197" si="18">(L134/$L$4)*100</f>
        <v>191.382595213191</v>
      </c>
      <c r="N134" s="394">
        <f>'IdxETF data'!AP145</f>
        <v>32.270888999999997</v>
      </c>
      <c r="O134" s="396">
        <f t="shared" ref="O134:O197" si="19">(N134/$N$4)*100</f>
        <v>77.140662541392331</v>
      </c>
      <c r="P134" s="385">
        <f>'IdxETF data'!AZ145</f>
        <v>14.726637</v>
      </c>
      <c r="Q134" s="397">
        <f t="shared" ref="Q134:Q197" si="20">(P134/$P$4)*100</f>
        <v>232.03671397536101</v>
      </c>
    </row>
    <row r="135" spans="2:17">
      <c r="B135" s="390">
        <f>'Step #4'!B136</f>
        <v>131</v>
      </c>
      <c r="C135" s="370">
        <v>40513</v>
      </c>
      <c r="D135" s="372">
        <f>'IdxETF data'!F146</f>
        <v>84.696456999999995</v>
      </c>
      <c r="E135" s="372">
        <f t="shared" si="14"/>
        <v>133.75982814601707</v>
      </c>
      <c r="F135" s="398">
        <f>'IdxETF data'!D146</f>
        <v>96.528487999999996</v>
      </c>
      <c r="G135" s="398">
        <f t="shared" si="15"/>
        <v>108.84816495221826</v>
      </c>
      <c r="H135" s="376">
        <f>'IdxETF data'!AB146</f>
        <v>30.338450999999999</v>
      </c>
      <c r="I135" s="377">
        <f t="shared" si="16"/>
        <v>236.18378610745648</v>
      </c>
      <c r="J135" s="392">
        <f>'IdxETF data'!AF146</f>
        <v>17.122236000000001</v>
      </c>
      <c r="K135" s="379">
        <f t="shared" si="17"/>
        <v>127.01004798676421</v>
      </c>
      <c r="L135" s="381">
        <f>'IdxETF data'!AH146</f>
        <v>12.082378</v>
      </c>
      <c r="M135" s="393">
        <f t="shared" si="18"/>
        <v>191.68650448335981</v>
      </c>
      <c r="N135" s="394">
        <f>'IdxETF data'!AP146</f>
        <v>34.281920999999997</v>
      </c>
      <c r="O135" s="396">
        <f t="shared" si="19"/>
        <v>81.947853966206864</v>
      </c>
      <c r="P135" s="385">
        <f>'IdxETF data'!AZ146</f>
        <v>15.266764</v>
      </c>
      <c r="Q135" s="397">
        <f t="shared" si="20"/>
        <v>240.54709514448805</v>
      </c>
    </row>
    <row r="136" spans="2:17">
      <c r="B136" s="390">
        <f>'Step #4'!B137</f>
        <v>132</v>
      </c>
      <c r="C136" s="370">
        <v>40544</v>
      </c>
      <c r="D136" s="372">
        <f>'IdxETF data'!F147</f>
        <v>87.257507000000004</v>
      </c>
      <c r="E136" s="372">
        <f t="shared" si="14"/>
        <v>137.8044555130551</v>
      </c>
      <c r="F136" s="398">
        <f>'IdxETF data'!D147</f>
        <v>99.297118999999995</v>
      </c>
      <c r="G136" s="398">
        <f t="shared" si="15"/>
        <v>111.97014904234328</v>
      </c>
      <c r="H136" s="376">
        <f>'IdxETF data'!AB147</f>
        <v>30.077604000000001</v>
      </c>
      <c r="I136" s="377">
        <f t="shared" si="16"/>
        <v>234.15310128261919</v>
      </c>
      <c r="J136" s="392">
        <f>'IdxETF data'!AF147</f>
        <v>18.001953</v>
      </c>
      <c r="K136" s="379">
        <f t="shared" si="17"/>
        <v>133.53565003925152</v>
      </c>
      <c r="L136" s="381">
        <f>'IdxETF data'!AH147</f>
        <v>12.368080000000001</v>
      </c>
      <c r="M136" s="393">
        <f t="shared" si="18"/>
        <v>196.21915672316763</v>
      </c>
      <c r="N136" s="394">
        <f>'IdxETF data'!AP147</f>
        <v>34.580016999999998</v>
      </c>
      <c r="O136" s="396">
        <f t="shared" si="19"/>
        <v>82.660425688074795</v>
      </c>
      <c r="P136" s="385">
        <f>'IdxETF data'!AZ147</f>
        <v>15.498100000000001</v>
      </c>
      <c r="Q136" s="397">
        <f t="shared" si="20"/>
        <v>244.19208518968333</v>
      </c>
    </row>
    <row r="137" spans="2:17">
      <c r="B137" s="390">
        <f>'Step #4'!B138</f>
        <v>133</v>
      </c>
      <c r="C137" s="370">
        <v>40575</v>
      </c>
      <c r="D137" s="372">
        <f>'IdxETF data'!F148</f>
        <v>89.979018999999994</v>
      </c>
      <c r="E137" s="372">
        <f t="shared" si="14"/>
        <v>142.10249807955017</v>
      </c>
      <c r="F137" s="398">
        <f>'IdxETF data'!D148</f>
        <v>102.74642900000001</v>
      </c>
      <c r="G137" s="398">
        <f t="shared" si="15"/>
        <v>115.85968540233824</v>
      </c>
      <c r="H137" s="376">
        <f>'IdxETF data'!AB148</f>
        <v>30.006917999999999</v>
      </c>
      <c r="I137" s="377">
        <f t="shared" si="16"/>
        <v>233.60281323051026</v>
      </c>
      <c r="J137" s="392">
        <f>'IdxETF data'!AF148</f>
        <v>18.595576999999999</v>
      </c>
      <c r="K137" s="379">
        <f t="shared" si="17"/>
        <v>137.93905930928463</v>
      </c>
      <c r="L137" s="381">
        <f>'IdxETF data'!AH148</f>
        <v>12.032933</v>
      </c>
      <c r="M137" s="393">
        <f t="shared" si="18"/>
        <v>190.90206128731182</v>
      </c>
      <c r="N137" s="394">
        <f>'IdxETF data'!AP148</f>
        <v>36.478287000000002</v>
      </c>
      <c r="O137" s="396">
        <f t="shared" si="19"/>
        <v>87.19806967682419</v>
      </c>
      <c r="P137" s="385">
        <f>'IdxETF data'!AZ148</f>
        <v>14.719818</v>
      </c>
      <c r="Q137" s="397">
        <f t="shared" si="20"/>
        <v>231.92927204190408</v>
      </c>
    </row>
    <row r="138" spans="2:17">
      <c r="B138" s="390">
        <f>'Step #4'!B139</f>
        <v>134</v>
      </c>
      <c r="C138" s="370">
        <v>40603</v>
      </c>
      <c r="D138" s="372">
        <f>'IdxETF data'!F149</f>
        <v>90.841209000000006</v>
      </c>
      <c r="E138" s="372">
        <f t="shared" si="14"/>
        <v>143.46414165136116</v>
      </c>
      <c r="F138" s="398">
        <f>'IdxETF data'!D149</f>
        <v>102.31429300000001</v>
      </c>
      <c r="G138" s="398">
        <f t="shared" si="15"/>
        <v>115.37239702162942</v>
      </c>
      <c r="H138" s="376">
        <f>'IdxETF data'!AB149</f>
        <v>31.745832</v>
      </c>
      <c r="I138" s="377">
        <f t="shared" si="16"/>
        <v>247.14019825505426</v>
      </c>
      <c r="J138" s="392">
        <f>'IdxETF data'!AF149</f>
        <v>18.559819999999998</v>
      </c>
      <c r="K138" s="379">
        <f t="shared" si="17"/>
        <v>137.6738195189989</v>
      </c>
      <c r="L138" s="381">
        <f>'IdxETF data'!AH149</f>
        <v>12.2005</v>
      </c>
      <c r="M138" s="393">
        <f t="shared" si="18"/>
        <v>193.56050588296699</v>
      </c>
      <c r="N138" s="394">
        <f>'IdxETF data'!AP149</f>
        <v>32.650115999999997</v>
      </c>
      <c r="O138" s="396">
        <f t="shared" si="19"/>
        <v>78.047170633982674</v>
      </c>
      <c r="P138" s="385">
        <f>'IdxETF data'!AZ149</f>
        <v>15.419147000000001</v>
      </c>
      <c r="Q138" s="397">
        <f t="shared" si="20"/>
        <v>242.94808123423195</v>
      </c>
    </row>
    <row r="139" spans="2:17">
      <c r="B139" s="390">
        <f>'Step #4'!B140</f>
        <v>135</v>
      </c>
      <c r="C139" s="370">
        <v>40634</v>
      </c>
      <c r="D139" s="372">
        <f>'IdxETF data'!F150</f>
        <v>94.730011000000005</v>
      </c>
      <c r="E139" s="372">
        <f t="shared" si="14"/>
        <v>149.60566758572094</v>
      </c>
      <c r="F139" s="398">
        <f>'IdxETF data'!D150</f>
        <v>105.73481</v>
      </c>
      <c r="G139" s="398">
        <f t="shared" si="15"/>
        <v>119.22946560679016</v>
      </c>
      <c r="H139" s="376">
        <f>'IdxETF data'!AB150</f>
        <v>31.957892999999999</v>
      </c>
      <c r="I139" s="377">
        <f t="shared" si="16"/>
        <v>248.79108576627664</v>
      </c>
      <c r="J139" s="392">
        <f>'IdxETF data'!AF150</f>
        <v>20.583876</v>
      </c>
      <c r="K139" s="379">
        <f t="shared" si="17"/>
        <v>152.68794791250417</v>
      </c>
      <c r="L139" s="381">
        <f>'IdxETF data'!AH150</f>
        <v>12.477644</v>
      </c>
      <c r="M139" s="393">
        <f t="shared" si="18"/>
        <v>197.95738575202392</v>
      </c>
      <c r="N139" s="394">
        <f>'IdxETF data'!AP150</f>
        <v>33.314514000000003</v>
      </c>
      <c r="O139" s="396">
        <f t="shared" si="19"/>
        <v>79.635354396480707</v>
      </c>
      <c r="P139" s="385">
        <f>'IdxETF data'!AZ150</f>
        <v>16.298950000000001</v>
      </c>
      <c r="Q139" s="397">
        <f t="shared" si="20"/>
        <v>256.81048560161497</v>
      </c>
    </row>
    <row r="140" spans="2:17">
      <c r="B140" s="390">
        <f>'Step #4'!B141</f>
        <v>136</v>
      </c>
      <c r="C140" s="370">
        <v>40664</v>
      </c>
      <c r="D140" s="372">
        <f>'IdxETF data'!F151</f>
        <v>92.935637999999997</v>
      </c>
      <c r="E140" s="372">
        <f t="shared" si="14"/>
        <v>146.77184156027275</v>
      </c>
      <c r="F140" s="398">
        <f>'IdxETF data'!D151</f>
        <v>104.549049</v>
      </c>
      <c r="G140" s="398">
        <f t="shared" si="15"/>
        <v>117.89236905015595</v>
      </c>
      <c r="H140" s="376">
        <f>'IdxETF data'!AB151</f>
        <v>32.070995000000003</v>
      </c>
      <c r="I140" s="377">
        <f t="shared" si="16"/>
        <v>249.67158090349795</v>
      </c>
      <c r="J140" s="392">
        <f>'IdxETF data'!AF151</f>
        <v>19.418071999999999</v>
      </c>
      <c r="K140" s="379">
        <f t="shared" si="17"/>
        <v>144.040197584617</v>
      </c>
      <c r="L140" s="381">
        <f>'IdxETF data'!AH151</f>
        <v>12.535652000000001</v>
      </c>
      <c r="M140" s="393">
        <f t="shared" si="18"/>
        <v>198.87768064364798</v>
      </c>
      <c r="N140" s="394">
        <f>'IdxETF data'!AP151</f>
        <v>32.49194</v>
      </c>
      <c r="O140" s="396">
        <f t="shared" si="19"/>
        <v>77.66906510865465</v>
      </c>
      <c r="P140" s="385">
        <f>'IdxETF data'!AZ151</f>
        <v>16.016960000000001</v>
      </c>
      <c r="Q140" s="397">
        <f t="shared" si="20"/>
        <v>252.36737798825342</v>
      </c>
    </row>
    <row r="141" spans="2:17">
      <c r="B141" s="390">
        <f>'Step #4'!B142</f>
        <v>137</v>
      </c>
      <c r="C141" s="370">
        <v>40695</v>
      </c>
      <c r="D141" s="372">
        <f>'IdxETF data'!F152</f>
        <v>92.001495000000006</v>
      </c>
      <c r="E141" s="372">
        <f t="shared" si="14"/>
        <v>145.29656370840459</v>
      </c>
      <c r="F141" s="398">
        <f>'IdxETF data'!D152</f>
        <v>102.27825900000001</v>
      </c>
      <c r="G141" s="398">
        <f t="shared" si="15"/>
        <v>115.33176409701665</v>
      </c>
      <c r="H141" s="376">
        <f>'IdxETF data'!AB152</f>
        <v>30.360351999999999</v>
      </c>
      <c r="I141" s="377">
        <f t="shared" si="16"/>
        <v>236.35428463091571</v>
      </c>
      <c r="J141" s="392">
        <f>'IdxETF data'!AF152</f>
        <v>19.232116999999999</v>
      </c>
      <c r="K141" s="379">
        <f t="shared" si="17"/>
        <v>142.66081270326279</v>
      </c>
      <c r="L141" s="381">
        <f>'IdxETF data'!AH152</f>
        <v>11.936258</v>
      </c>
      <c r="M141" s="393">
        <f t="shared" si="18"/>
        <v>189.36831579276358</v>
      </c>
      <c r="N141" s="394">
        <f>'IdxETF data'!AP152</f>
        <v>32.998134999999998</v>
      </c>
      <c r="O141" s="396">
        <f t="shared" si="19"/>
        <v>78.879078804748985</v>
      </c>
      <c r="P141" s="385">
        <f>'IdxETF data'!AZ152</f>
        <v>15.486825</v>
      </c>
      <c r="Q141" s="397">
        <f t="shared" si="20"/>
        <v>244.01443336394252</v>
      </c>
    </row>
    <row r="142" spans="2:17">
      <c r="B142" s="390">
        <f>'Step #4'!B143</f>
        <v>138</v>
      </c>
      <c r="C142" s="370">
        <v>40725</v>
      </c>
      <c r="D142" s="372">
        <f>'IdxETF data'!F153</f>
        <v>90.152396999999993</v>
      </c>
      <c r="E142" s="372">
        <f t="shared" si="14"/>
        <v>142.3763113216354</v>
      </c>
      <c r="F142" s="398">
        <f>'IdxETF data'!D153</f>
        <v>100.729156</v>
      </c>
      <c r="G142" s="398">
        <f t="shared" si="15"/>
        <v>113.58495315689319</v>
      </c>
      <c r="H142" s="376">
        <f>'IdxETF data'!AB153</f>
        <v>30.441095000000001</v>
      </c>
      <c r="I142" s="377">
        <f t="shared" si="16"/>
        <v>236.98286607832299</v>
      </c>
      <c r="J142" s="392">
        <f>'IdxETF data'!AF153</f>
        <v>18.865027999999999</v>
      </c>
      <c r="K142" s="379">
        <f t="shared" si="17"/>
        <v>139.93780435870934</v>
      </c>
      <c r="L142" s="381">
        <f>'IdxETF data'!AH153</f>
        <v>12.270231000000001</v>
      </c>
      <c r="M142" s="393">
        <f t="shared" si="18"/>
        <v>194.66678575967086</v>
      </c>
      <c r="N142" s="394">
        <f>'IdxETF data'!AP153</f>
        <v>34.179454999999997</v>
      </c>
      <c r="O142" s="396">
        <f t="shared" si="19"/>
        <v>81.702918193660707</v>
      </c>
      <c r="P142" s="385">
        <f>'IdxETF data'!AZ153</f>
        <v>16.448243999999999</v>
      </c>
      <c r="Q142" s="397">
        <f t="shared" si="20"/>
        <v>259.16280060579663</v>
      </c>
    </row>
    <row r="143" spans="2:17">
      <c r="B143" s="390">
        <f>'Step #4'!B144</f>
        <v>139</v>
      </c>
      <c r="C143" s="370">
        <v>40756</v>
      </c>
      <c r="D143" s="372">
        <f>'IdxETF data'!F154</f>
        <v>86.375031000000007</v>
      </c>
      <c r="E143" s="372">
        <f t="shared" si="14"/>
        <v>136.41077456955369</v>
      </c>
      <c r="F143" s="398">
        <f>'IdxETF data'!D154</f>
        <v>95.191497999999996</v>
      </c>
      <c r="G143" s="398">
        <f t="shared" si="15"/>
        <v>107.34053843620501</v>
      </c>
      <c r="H143" s="376">
        <f>'IdxETF data'!AB154</f>
        <v>27.760614</v>
      </c>
      <c r="I143" s="377">
        <f t="shared" si="16"/>
        <v>216.11541469891336</v>
      </c>
      <c r="J143" s="392">
        <f>'IdxETF data'!AF154</f>
        <v>15.344339</v>
      </c>
      <c r="K143" s="379">
        <f t="shared" si="17"/>
        <v>113.82188825777062</v>
      </c>
      <c r="L143" s="381">
        <f>'IdxETF data'!AH154</f>
        <v>11.525791</v>
      </c>
      <c r="M143" s="393">
        <f t="shared" si="18"/>
        <v>182.85627119063548</v>
      </c>
      <c r="N143" s="394">
        <f>'IdxETF data'!AP154</f>
        <v>31.434895999999998</v>
      </c>
      <c r="O143" s="396">
        <f t="shared" si="19"/>
        <v>75.142296338962453</v>
      </c>
      <c r="P143" s="385">
        <f>'IdxETF data'!AZ154</f>
        <v>14.892638</v>
      </c>
      <c r="Q143" s="397">
        <f t="shared" si="20"/>
        <v>234.65226880682889</v>
      </c>
    </row>
    <row r="144" spans="2:17">
      <c r="B144" s="390">
        <f>'Step #4'!B145</f>
        <v>140</v>
      </c>
      <c r="C144" s="370">
        <v>40787</v>
      </c>
      <c r="D144" s="372">
        <f>'IdxETF data'!F155</f>
        <v>81.455665999999994</v>
      </c>
      <c r="E144" s="372">
        <f t="shared" si="14"/>
        <v>128.64169614178036</v>
      </c>
      <c r="F144" s="398">
        <f>'IdxETF data'!D155</f>
        <v>88.127312000000003</v>
      </c>
      <c r="G144" s="398">
        <f t="shared" si="15"/>
        <v>99.374768963247448</v>
      </c>
      <c r="H144" s="376">
        <f>'IdxETF data'!AB155</f>
        <v>22.155313</v>
      </c>
      <c r="I144" s="377">
        <f t="shared" si="16"/>
        <v>172.47834132124117</v>
      </c>
      <c r="J144" s="392">
        <f>'IdxETF data'!AF155</f>
        <v>13.400624000000001</v>
      </c>
      <c r="K144" s="379">
        <f t="shared" si="17"/>
        <v>99.403716739600128</v>
      </c>
      <c r="L144" s="381">
        <f>'IdxETF data'!AH155</f>
        <v>9.3577670000000008</v>
      </c>
      <c r="M144" s="393">
        <f t="shared" si="18"/>
        <v>148.46064624031268</v>
      </c>
      <c r="N144" s="394">
        <f>'IdxETF data'!AP155</f>
        <v>30.190252000000001</v>
      </c>
      <c r="O144" s="396">
        <f t="shared" si="19"/>
        <v>72.167086613932312</v>
      </c>
      <c r="P144" s="385">
        <f>'IdxETF data'!AZ155</f>
        <v>12.582106</v>
      </c>
      <c r="Q144" s="397">
        <f t="shared" si="20"/>
        <v>198.24692705671183</v>
      </c>
    </row>
    <row r="145" spans="2:17">
      <c r="B145" s="390">
        <f>'Step #4'!B146</f>
        <v>141</v>
      </c>
      <c r="C145" s="370">
        <v>40817</v>
      </c>
      <c r="D145" s="372">
        <f>'IdxETF data'!F156</f>
        <v>89.404304999999994</v>
      </c>
      <c r="E145" s="372">
        <f t="shared" si="14"/>
        <v>141.19486098827124</v>
      </c>
      <c r="F145" s="398">
        <f>'IdxETF data'!D156</f>
        <v>98.251862000000003</v>
      </c>
      <c r="G145" s="398">
        <f t="shared" si="15"/>
        <v>110.79148864155613</v>
      </c>
      <c r="H145" s="376">
        <f>'IdxETF data'!AB156</f>
        <v>25.913737999999999</v>
      </c>
      <c r="I145" s="377">
        <f t="shared" si="16"/>
        <v>201.73754925842022</v>
      </c>
      <c r="J145" s="392">
        <f>'IdxETF data'!AF156</f>
        <v>15.549712</v>
      </c>
      <c r="K145" s="379">
        <f t="shared" si="17"/>
        <v>115.34531280262479</v>
      </c>
      <c r="L145" s="381">
        <f>'IdxETF data'!AH156</f>
        <v>10.572383</v>
      </c>
      <c r="M145" s="393">
        <f t="shared" si="18"/>
        <v>167.73048660862099</v>
      </c>
      <c r="N145" s="394">
        <f>'IdxETF data'!AP156</f>
        <v>29.998764000000001</v>
      </c>
      <c r="O145" s="396">
        <f t="shared" si="19"/>
        <v>71.709351743699074</v>
      </c>
      <c r="P145" s="385">
        <f>'IdxETF data'!AZ156</f>
        <v>14.011893000000001</v>
      </c>
      <c r="Q145" s="397">
        <f t="shared" si="20"/>
        <v>220.77502204300706</v>
      </c>
    </row>
    <row r="146" spans="2:17">
      <c r="B146" s="390">
        <f>'Step #4'!B147</f>
        <v>142</v>
      </c>
      <c r="C146" s="370">
        <v>40848</v>
      </c>
      <c r="D146" s="372">
        <f>'IdxETF data'!F157</f>
        <v>90.185822000000002</v>
      </c>
      <c r="E146" s="372">
        <f t="shared" si="14"/>
        <v>142.4290989164669</v>
      </c>
      <c r="F146" s="398">
        <f>'IdxETF data'!D157</f>
        <v>97.852562000000006</v>
      </c>
      <c r="G146" s="398">
        <f t="shared" si="15"/>
        <v>110.34122703313416</v>
      </c>
      <c r="H146" s="376">
        <f>'IdxETF data'!AB157</f>
        <v>26.028721000000001</v>
      </c>
      <c r="I146" s="377">
        <f t="shared" si="16"/>
        <v>202.63268791523541</v>
      </c>
      <c r="J146" s="392">
        <f>'IdxETF data'!AF157</f>
        <v>15.131632</v>
      </c>
      <c r="K146" s="379">
        <f t="shared" si="17"/>
        <v>112.24406125683915</v>
      </c>
      <c r="L146" s="381">
        <f>'IdxETF data'!AH157</f>
        <v>10.441776000000001</v>
      </c>
      <c r="M146" s="393">
        <f t="shared" si="18"/>
        <v>165.65841112057896</v>
      </c>
      <c r="N146" s="394">
        <f>'IdxETF data'!AP157</f>
        <v>30.094522000000001</v>
      </c>
      <c r="O146" s="396">
        <f t="shared" si="19"/>
        <v>71.938252644558631</v>
      </c>
      <c r="P146" s="385">
        <f>'IdxETF data'!AZ157</f>
        <v>13.462853000000001</v>
      </c>
      <c r="Q146" s="397">
        <f t="shared" si="20"/>
        <v>212.12420533305269</v>
      </c>
    </row>
    <row r="147" spans="2:17">
      <c r="B147" s="390">
        <f>'Step #4'!B148</f>
        <v>143</v>
      </c>
      <c r="C147" s="370">
        <v>40878</v>
      </c>
      <c r="D147" s="372">
        <f>'IdxETF data'!F158</f>
        <v>91.653069000000002</v>
      </c>
      <c r="E147" s="372">
        <f t="shared" si="14"/>
        <v>144.7462998185986</v>
      </c>
      <c r="F147" s="398">
        <f>'IdxETF data'!D158</f>
        <v>98.251862000000003</v>
      </c>
      <c r="G147" s="398">
        <f t="shared" si="15"/>
        <v>110.79148864155613</v>
      </c>
      <c r="H147" s="376">
        <f>'IdxETF data'!AB158</f>
        <v>25.058567</v>
      </c>
      <c r="I147" s="377">
        <f t="shared" si="16"/>
        <v>195.08007275939593</v>
      </c>
      <c r="J147" s="392">
        <f>'IdxETF data'!AF158</f>
        <v>14.097429</v>
      </c>
      <c r="K147" s="379">
        <f t="shared" si="17"/>
        <v>104.57250640512146</v>
      </c>
      <c r="L147" s="381">
        <f>'IdxETF data'!AH158</f>
        <v>10.102209</v>
      </c>
      <c r="M147" s="393">
        <f t="shared" si="18"/>
        <v>160.27119253927808</v>
      </c>
      <c r="N147" s="394">
        <f>'IdxETF data'!AP158</f>
        <v>29.073277999999998</v>
      </c>
      <c r="O147" s="396">
        <f t="shared" si="19"/>
        <v>69.497060560373342</v>
      </c>
      <c r="P147" s="385">
        <f>'IdxETF data'!AZ158</f>
        <v>12.387653</v>
      </c>
      <c r="Q147" s="397">
        <f t="shared" si="20"/>
        <v>195.18307513025701</v>
      </c>
    </row>
    <row r="148" spans="2:17">
      <c r="B148" s="390">
        <f>'Step #4'!B149</f>
        <v>144</v>
      </c>
      <c r="C148" s="370">
        <v>40909</v>
      </c>
      <c r="D148" s="372">
        <f>'IdxETF data'!F159</f>
        <v>95.112296999999998</v>
      </c>
      <c r="E148" s="372">
        <f t="shared" si="14"/>
        <v>150.20940605925151</v>
      </c>
      <c r="F148" s="398">
        <f>'IdxETF data'!D159</f>
        <v>103.460251</v>
      </c>
      <c r="G148" s="398">
        <f t="shared" si="15"/>
        <v>116.6646106260973</v>
      </c>
      <c r="H148" s="376">
        <f>'IdxETF data'!AB159</f>
        <v>27.968336000000001</v>
      </c>
      <c r="I148" s="377">
        <f t="shared" si="16"/>
        <v>217.73252324601137</v>
      </c>
      <c r="J148" s="392">
        <f>'IdxETF data'!AF159</f>
        <v>15.645064</v>
      </c>
      <c r="K148" s="379">
        <f t="shared" si="17"/>
        <v>116.05261891005338</v>
      </c>
      <c r="L148" s="381">
        <f>'IdxETF data'!AH159</f>
        <v>11.165462</v>
      </c>
      <c r="M148" s="393">
        <f t="shared" si="18"/>
        <v>177.1396642053231</v>
      </c>
      <c r="N148" s="394">
        <f>'IdxETF data'!AP159</f>
        <v>30.844006</v>
      </c>
      <c r="O148" s="396">
        <f t="shared" si="19"/>
        <v>73.729826850158375</v>
      </c>
      <c r="P148" s="385">
        <f>'IdxETF data'!AZ159</f>
        <v>14.532631</v>
      </c>
      <c r="Q148" s="397">
        <f t="shared" si="20"/>
        <v>228.97990509689788</v>
      </c>
    </row>
    <row r="149" spans="2:17">
      <c r="B149" s="390">
        <f>'Step #4'!B150</f>
        <v>145</v>
      </c>
      <c r="C149" s="370">
        <v>40940</v>
      </c>
      <c r="D149" s="372">
        <f>'IdxETF data'!F160</f>
        <v>97.670883000000003</v>
      </c>
      <c r="E149" s="372">
        <f t="shared" si="14"/>
        <v>154.25014206851347</v>
      </c>
      <c r="F149" s="398">
        <f>'IdxETF data'!D160</f>
        <v>107.951004</v>
      </c>
      <c r="G149" s="398">
        <f t="shared" si="15"/>
        <v>121.72850661609425</v>
      </c>
      <c r="H149" s="376">
        <f>'IdxETF data'!AB160</f>
        <v>29.019933999999999</v>
      </c>
      <c r="I149" s="377">
        <f t="shared" si="16"/>
        <v>225.91917710988292</v>
      </c>
      <c r="J149" s="392">
        <f>'IdxETF data'!AF160</f>
        <v>16.833297999999999</v>
      </c>
      <c r="K149" s="379">
        <f t="shared" si="17"/>
        <v>124.8667514427147</v>
      </c>
      <c r="L149" s="381">
        <f>'IdxETF data'!AH160</f>
        <v>12.057376</v>
      </c>
      <c r="M149" s="393">
        <f t="shared" si="18"/>
        <v>191.28984862760913</v>
      </c>
      <c r="N149" s="394">
        <f>'IdxETF data'!AP160</f>
        <v>32.265082999999997</v>
      </c>
      <c r="O149" s="396">
        <f t="shared" si="19"/>
        <v>77.126783819714873</v>
      </c>
      <c r="P149" s="385">
        <f>'IdxETF data'!AZ160</f>
        <v>15.131309999999999</v>
      </c>
      <c r="Q149" s="397">
        <f t="shared" si="20"/>
        <v>238.41284677163696</v>
      </c>
    </row>
    <row r="150" spans="2:17">
      <c r="B150" s="390">
        <f>'Step #4'!B151</f>
        <v>146</v>
      </c>
      <c r="C150" s="370">
        <v>40969</v>
      </c>
      <c r="D150" s="372">
        <f>'IdxETF data'!F161</f>
        <v>99.823830000000001</v>
      </c>
      <c r="E150" s="372">
        <f t="shared" si="14"/>
        <v>157.65025856603688</v>
      </c>
      <c r="F150" s="398">
        <f>'IdxETF data'!D161</f>
        <v>110.93699599999999</v>
      </c>
      <c r="G150" s="398">
        <f t="shared" si="15"/>
        <v>125.09559291876174</v>
      </c>
      <c r="H150" s="376">
        <f>'IdxETF data'!AB161</f>
        <v>26.412528999999999</v>
      </c>
      <c r="I150" s="377">
        <f t="shared" si="16"/>
        <v>205.62061984947721</v>
      </c>
      <c r="J150" s="392">
        <f>'IdxETF data'!AF161</f>
        <v>17.075344000000001</v>
      </c>
      <c r="K150" s="379">
        <f t="shared" si="17"/>
        <v>126.66221052148248</v>
      </c>
      <c r="L150" s="381">
        <f>'IdxETF data'!AH161</f>
        <v>11.528831</v>
      </c>
      <c r="M150" s="393">
        <f t="shared" si="18"/>
        <v>182.90450068433529</v>
      </c>
      <c r="N150" s="394">
        <f>'IdxETF data'!AP161</f>
        <v>32.878749999999997</v>
      </c>
      <c r="O150" s="396">
        <f t="shared" si="19"/>
        <v>78.593699681865075</v>
      </c>
      <c r="P150" s="385">
        <f>'IdxETF data'!AZ161</f>
        <v>15.131309999999999</v>
      </c>
      <c r="Q150" s="397">
        <f t="shared" si="20"/>
        <v>238.41284677163696</v>
      </c>
    </row>
    <row r="151" spans="2:17">
      <c r="B151" s="390">
        <f>'Step #4'!B152</f>
        <v>147</v>
      </c>
      <c r="C151" s="370">
        <v>41000</v>
      </c>
      <c r="D151" s="372">
        <f>'IdxETF data'!F162</f>
        <v>100.016457</v>
      </c>
      <c r="E151" s="372">
        <f t="shared" si="14"/>
        <v>157.95447146146276</v>
      </c>
      <c r="F151" s="398">
        <f>'IdxETF data'!D162</f>
        <v>110.679306</v>
      </c>
      <c r="G151" s="398">
        <f t="shared" si="15"/>
        <v>124.80501462205686</v>
      </c>
      <c r="H151" s="376">
        <f>'IdxETF data'!AB162</f>
        <v>27.320080000000001</v>
      </c>
      <c r="I151" s="377">
        <f t="shared" si="16"/>
        <v>212.68587282714603</v>
      </c>
      <c r="J151" s="392">
        <f>'IdxETF data'!AF162</f>
        <v>16.532568000000001</v>
      </c>
      <c r="K151" s="379">
        <f t="shared" si="17"/>
        <v>122.63598370122</v>
      </c>
      <c r="L151" s="381">
        <f>'IdxETF data'!AH162</f>
        <v>11.594897</v>
      </c>
      <c r="M151" s="393">
        <f t="shared" si="18"/>
        <v>183.9526354641938</v>
      </c>
      <c r="N151" s="394">
        <f>'IdxETF data'!AP162</f>
        <v>31.457666</v>
      </c>
      <c r="O151" s="396">
        <f t="shared" si="19"/>
        <v>75.196725979437119</v>
      </c>
      <c r="P151" s="385">
        <f>'IdxETF data'!AZ162</f>
        <v>15.260439999999999</v>
      </c>
      <c r="Q151" s="397">
        <f t="shared" si="20"/>
        <v>240.44745255947828</v>
      </c>
    </row>
    <row r="152" spans="2:17">
      <c r="B152" s="390">
        <f>'Step #4'!B153</f>
        <v>148</v>
      </c>
      <c r="C152" s="370">
        <v>41030</v>
      </c>
      <c r="D152" s="372">
        <f>'IdxETF data'!F163</f>
        <v>93.977821000000006</v>
      </c>
      <c r="E152" s="372">
        <f t="shared" si="14"/>
        <v>148.41774534319842</v>
      </c>
      <c r="F152" s="398">
        <f>'IdxETF data'!D163</f>
        <v>104.03233299999999</v>
      </c>
      <c r="G152" s="398">
        <f t="shared" si="15"/>
        <v>117.30970594658127</v>
      </c>
      <c r="H152" s="376">
        <f>'IdxETF data'!AB163</f>
        <v>24.122053000000001</v>
      </c>
      <c r="I152" s="377">
        <f t="shared" si="16"/>
        <v>187.78934383382756</v>
      </c>
      <c r="J152" s="392">
        <f>'IdxETF data'!AF163</f>
        <v>14.295465</v>
      </c>
      <c r="K152" s="379">
        <f t="shared" si="17"/>
        <v>106.04150624037119</v>
      </c>
      <c r="L152" s="381">
        <f>'IdxETF data'!AH163</f>
        <v>10.517993000000001</v>
      </c>
      <c r="M152" s="393">
        <f t="shared" si="18"/>
        <v>166.86759116048572</v>
      </c>
      <c r="N152" s="394">
        <f>'IdxETF data'!AP163</f>
        <v>28.712381000000001</v>
      </c>
      <c r="O152" s="396">
        <f t="shared" si="19"/>
        <v>68.634368686926635</v>
      </c>
      <c r="P152" s="385">
        <f>'IdxETF data'!AZ163</f>
        <v>13.675701</v>
      </c>
      <c r="Q152" s="397">
        <f t="shared" si="20"/>
        <v>215.47789365281145</v>
      </c>
    </row>
    <row r="153" spans="2:17">
      <c r="B153" s="390">
        <f>'Step #4'!B154</f>
        <v>149</v>
      </c>
      <c r="C153" s="370">
        <v>41061</v>
      </c>
      <c r="D153" s="372">
        <f>'IdxETF data'!F164</f>
        <v>97.921379000000002</v>
      </c>
      <c r="E153" s="372">
        <f t="shared" si="14"/>
        <v>154.64574659670836</v>
      </c>
      <c r="F153" s="398">
        <f>'IdxETF data'!D164</f>
        <v>107.696083</v>
      </c>
      <c r="G153" s="398">
        <f t="shared" si="15"/>
        <v>121.44105071957398</v>
      </c>
      <c r="H153" s="376">
        <f>'IdxETF data'!AB164</f>
        <v>24.251698000000001</v>
      </c>
      <c r="I153" s="377">
        <f t="shared" si="16"/>
        <v>188.79862565081623</v>
      </c>
      <c r="J153" s="392">
        <f>'IdxETF data'!AF164</f>
        <v>14.522842000000001</v>
      </c>
      <c r="K153" s="379">
        <f t="shared" si="17"/>
        <v>107.72815298914198</v>
      </c>
      <c r="L153" s="381">
        <f>'IdxETF data'!AH164</f>
        <v>10.835117</v>
      </c>
      <c r="M153" s="393">
        <f t="shared" si="18"/>
        <v>171.89875233155493</v>
      </c>
      <c r="N153" s="394">
        <f>'IdxETF data'!AP164</f>
        <v>30.391846000000001</v>
      </c>
      <c r="O153" s="396">
        <f t="shared" si="19"/>
        <v>72.648978969744675</v>
      </c>
      <c r="P153" s="385">
        <f>'IdxETF data'!AZ164</f>
        <v>14.462196</v>
      </c>
      <c r="Q153" s="397">
        <f t="shared" si="20"/>
        <v>227.87011295977555</v>
      </c>
    </row>
    <row r="154" spans="2:17">
      <c r="B154" s="390">
        <f>'Step #4'!B155</f>
        <v>150</v>
      </c>
      <c r="C154" s="370">
        <v>41091</v>
      </c>
      <c r="D154" s="372">
        <f>'IdxETF data'!F165</f>
        <v>99.039046999999997</v>
      </c>
      <c r="E154" s="372">
        <f t="shared" si="14"/>
        <v>156.41086269364618</v>
      </c>
      <c r="F154" s="398">
        <f>'IdxETF data'!D165</f>
        <v>109.53466</v>
      </c>
      <c r="G154" s="398">
        <f t="shared" si="15"/>
        <v>123.51428046469705</v>
      </c>
      <c r="H154" s="376">
        <f>'IdxETF data'!AB165</f>
        <v>25.256499999999999</v>
      </c>
      <c r="I154" s="377">
        <f t="shared" si="16"/>
        <v>196.62097428187667</v>
      </c>
      <c r="J154" s="392">
        <f>'IdxETF data'!AF165</f>
        <v>15.259665</v>
      </c>
      <c r="K154" s="379">
        <f t="shared" si="17"/>
        <v>113.19378987136646</v>
      </c>
      <c r="L154" s="381">
        <f>'IdxETF data'!AH165</f>
        <v>11.319183000000001</v>
      </c>
      <c r="M154" s="393">
        <f t="shared" si="18"/>
        <v>179.57844249513383</v>
      </c>
      <c r="N154" s="394">
        <f>'IdxETF data'!AP165</f>
        <v>29.315151</v>
      </c>
      <c r="O154" s="396">
        <f t="shared" si="19"/>
        <v>70.075236249021842</v>
      </c>
      <c r="P154" s="385">
        <f>'IdxETF data'!AZ165</f>
        <v>15.674970999999999</v>
      </c>
      <c r="Q154" s="397">
        <f t="shared" si="20"/>
        <v>246.9789105617989</v>
      </c>
    </row>
    <row r="155" spans="2:17">
      <c r="B155" s="390">
        <f>'Step #4'!B156</f>
        <v>151</v>
      </c>
      <c r="C155" s="370">
        <v>41122</v>
      </c>
      <c r="D155" s="372">
        <f>'IdxETF data'!F166</f>
        <v>100.11039</v>
      </c>
      <c r="E155" s="372">
        <f t="shared" si="14"/>
        <v>158.10281842168138</v>
      </c>
      <c r="F155" s="398">
        <f>'IdxETF data'!D166</f>
        <v>112.27881600000001</v>
      </c>
      <c r="G155" s="398">
        <f t="shared" si="15"/>
        <v>126.60866587496702</v>
      </c>
      <c r="H155" s="376">
        <f>'IdxETF data'!AB166</f>
        <v>24.414871000000002</v>
      </c>
      <c r="I155" s="377">
        <f t="shared" si="16"/>
        <v>190.06892178197046</v>
      </c>
      <c r="J155" s="392">
        <f>'IdxETF data'!AF166</f>
        <v>16.022272000000001</v>
      </c>
      <c r="K155" s="379">
        <f t="shared" si="17"/>
        <v>118.85068840173612</v>
      </c>
      <c r="L155" s="381">
        <f>'IdxETF data'!AH166</f>
        <v>11.481369000000001</v>
      </c>
      <c r="M155" s="393">
        <f t="shared" si="18"/>
        <v>182.15151771394738</v>
      </c>
      <c r="N155" s="394">
        <f>'IdxETF data'!AP166</f>
        <v>29.543409</v>
      </c>
      <c r="O155" s="396">
        <f t="shared" si="19"/>
        <v>70.620866502665407</v>
      </c>
      <c r="P155" s="385">
        <f>'IdxETF data'!AZ166</f>
        <v>15.663040000000001</v>
      </c>
      <c r="Q155" s="397">
        <f t="shared" si="20"/>
        <v>246.79092262983318</v>
      </c>
    </row>
    <row r="156" spans="2:17">
      <c r="B156" s="390">
        <f>'Step #4'!B157</f>
        <v>152</v>
      </c>
      <c r="C156" s="370">
        <v>41153</v>
      </c>
      <c r="D156" s="372">
        <f>'IdxETF data'!F167</f>
        <v>102.805779</v>
      </c>
      <c r="E156" s="372">
        <f t="shared" si="14"/>
        <v>162.35960533104011</v>
      </c>
      <c r="F156" s="398">
        <f>'IdxETF data'!D167</f>
        <v>114.513947</v>
      </c>
      <c r="G156" s="398">
        <f t="shared" si="15"/>
        <v>129.12906076375691</v>
      </c>
      <c r="H156" s="376">
        <f>'IdxETF data'!AB167</f>
        <v>25.544428</v>
      </c>
      <c r="I156" s="377">
        <f t="shared" si="16"/>
        <v>198.86248375005445</v>
      </c>
      <c r="J156" s="392">
        <f>'IdxETF data'!AF167</f>
        <v>17.041596999999999</v>
      </c>
      <c r="K156" s="379">
        <f t="shared" si="17"/>
        <v>126.41188059439763</v>
      </c>
      <c r="L156" s="381">
        <f>'IdxETF data'!AH167</f>
        <v>12.299049999999999</v>
      </c>
      <c r="M156" s="393">
        <f t="shared" si="18"/>
        <v>195.12399818695178</v>
      </c>
      <c r="N156" s="394">
        <f>'IdxETF data'!AP167</f>
        <v>29.902108999999999</v>
      </c>
      <c r="O156" s="396">
        <f t="shared" si="19"/>
        <v>71.478306644881414</v>
      </c>
      <c r="P156" s="385">
        <f>'IdxETF data'!AZ167</f>
        <v>15.997057</v>
      </c>
      <c r="Q156" s="397">
        <f t="shared" si="20"/>
        <v>252.05378115563971</v>
      </c>
    </row>
    <row r="157" spans="2:17">
      <c r="B157" s="390">
        <f>'Step #4'!B158</f>
        <v>153</v>
      </c>
      <c r="C157" s="370">
        <v>41183</v>
      </c>
      <c r="D157" s="372">
        <f>'IdxETF data'!F168</f>
        <v>100.367332</v>
      </c>
      <c r="E157" s="372">
        <f t="shared" si="14"/>
        <v>158.50860301977261</v>
      </c>
      <c r="F157" s="398">
        <f>'IdxETF data'!D168</f>
        <v>113.030151</v>
      </c>
      <c r="G157" s="398">
        <f t="shared" si="15"/>
        <v>127.4558917842175</v>
      </c>
      <c r="H157" s="376">
        <f>'IdxETF data'!AB168</f>
        <v>27.161263000000002</v>
      </c>
      <c r="I157" s="377">
        <f t="shared" si="16"/>
        <v>211.44948800452514</v>
      </c>
      <c r="J157" s="392">
        <f>'IdxETF data'!AF168</f>
        <v>17.320965000000001</v>
      </c>
      <c r="K157" s="379">
        <f t="shared" si="17"/>
        <v>128.48418838678916</v>
      </c>
      <c r="L157" s="381">
        <f>'IdxETF data'!AH168</f>
        <v>12.501782</v>
      </c>
      <c r="M157" s="393">
        <f t="shared" si="18"/>
        <v>198.34033427798624</v>
      </c>
      <c r="N157" s="394">
        <f>'IdxETF data'!AP168</f>
        <v>29.543409</v>
      </c>
      <c r="O157" s="396">
        <f t="shared" si="19"/>
        <v>70.620866502665407</v>
      </c>
      <c r="P157" s="385">
        <f>'IdxETF data'!AZ168</f>
        <v>15.913551999999999</v>
      </c>
      <c r="Q157" s="397">
        <f t="shared" si="20"/>
        <v>250.73805470699347</v>
      </c>
    </row>
    <row r="158" spans="2:17">
      <c r="B158" s="390">
        <f>'Step #4'!B159</f>
        <v>154</v>
      </c>
      <c r="C158" s="370">
        <v>41214</v>
      </c>
      <c r="D158" s="372">
        <f>'IdxETF data'!F169</f>
        <v>100.121376</v>
      </c>
      <c r="E158" s="372">
        <f t="shared" si="14"/>
        <v>158.12016844462286</v>
      </c>
      <c r="F158" s="398">
        <f>'IdxETF data'!D169</f>
        <v>113.669815</v>
      </c>
      <c r="G158" s="398">
        <f t="shared" si="15"/>
        <v>128.17719441754991</v>
      </c>
      <c r="H158" s="376">
        <f>'IdxETF data'!AB169</f>
        <v>27.427040000000002</v>
      </c>
      <c r="I158" s="377">
        <f t="shared" si="16"/>
        <v>213.51855270793666</v>
      </c>
      <c r="J158" s="392">
        <f>'IdxETF data'!AF169</f>
        <v>17.758897999999999</v>
      </c>
      <c r="K158" s="379">
        <f t="shared" si="17"/>
        <v>131.73270635751373</v>
      </c>
      <c r="L158" s="381">
        <f>'IdxETF data'!AH169</f>
        <v>12.914008000000001</v>
      </c>
      <c r="M158" s="393">
        <f t="shared" si="18"/>
        <v>204.88028535360709</v>
      </c>
      <c r="N158" s="394">
        <f>'IdxETF data'!AP169</f>
        <v>30.423839999999998</v>
      </c>
      <c r="O158" s="396">
        <f t="shared" si="19"/>
        <v>72.72545775399351</v>
      </c>
      <c r="P158" s="385">
        <f>'IdxETF data'!AZ169</f>
        <v>16.140207</v>
      </c>
      <c r="Q158" s="397">
        <f t="shared" si="20"/>
        <v>254.30928970151973</v>
      </c>
    </row>
    <row r="159" spans="2:17">
      <c r="B159" s="390">
        <f>'Step #4'!B160</f>
        <v>155</v>
      </c>
      <c r="C159" s="370">
        <v>41244</v>
      </c>
      <c r="D159" s="372">
        <f>'IdxETF data'!F170</f>
        <v>100.750038</v>
      </c>
      <c r="E159" s="372">
        <f t="shared" si="14"/>
        <v>159.11300479292413</v>
      </c>
      <c r="F159" s="398">
        <f>'IdxETF data'!D170</f>
        <v>113.87777699999999</v>
      </c>
      <c r="G159" s="398">
        <f t="shared" si="15"/>
        <v>128.41169806045161</v>
      </c>
      <c r="H159" s="376">
        <f>'IdxETF data'!AB170</f>
        <v>29.863367</v>
      </c>
      <c r="I159" s="377">
        <f t="shared" si="16"/>
        <v>232.48527368706053</v>
      </c>
      <c r="J159" s="392">
        <f>'IdxETF data'!AF170</f>
        <v>18.649861999999999</v>
      </c>
      <c r="K159" s="379">
        <f t="shared" si="17"/>
        <v>138.34173688334454</v>
      </c>
      <c r="L159" s="381">
        <f>'IdxETF data'!AH170</f>
        <v>13.123498</v>
      </c>
      <c r="M159" s="393">
        <f t="shared" si="18"/>
        <v>208.20383687833331</v>
      </c>
      <c r="N159" s="394">
        <f>'IdxETF data'!AP170</f>
        <v>31.793406000000001</v>
      </c>
      <c r="O159" s="396">
        <f t="shared" si="19"/>
        <v>75.999282303238644</v>
      </c>
      <c r="P159" s="385">
        <f>'IdxETF data'!AZ170</f>
        <v>16.331075999999999</v>
      </c>
      <c r="Q159" s="397">
        <f t="shared" si="20"/>
        <v>257.31667119396519</v>
      </c>
    </row>
    <row r="160" spans="2:17">
      <c r="B160" s="390">
        <f>'Step #4'!B161</f>
        <v>156</v>
      </c>
      <c r="C160" s="370">
        <v>41275</v>
      </c>
      <c r="D160" s="372">
        <f>'IdxETF data'!F171</f>
        <v>107.12346599999999</v>
      </c>
      <c r="E160" s="372">
        <f t="shared" si="14"/>
        <v>169.17846283187151</v>
      </c>
      <c r="F160" s="398">
        <f>'IdxETF data'!D171</f>
        <v>120.556175</v>
      </c>
      <c r="G160" s="398">
        <f t="shared" si="15"/>
        <v>135.94244242599646</v>
      </c>
      <c r="H160" s="376">
        <f>'IdxETF data'!AB171</f>
        <v>30.683475000000001</v>
      </c>
      <c r="I160" s="377">
        <f t="shared" si="16"/>
        <v>238.86978595029422</v>
      </c>
      <c r="J160" s="392">
        <f>'IdxETF data'!AF171</f>
        <v>19.412472000000001</v>
      </c>
      <c r="K160" s="379">
        <f t="shared" si="17"/>
        <v>143.99865766724139</v>
      </c>
      <c r="L160" s="381">
        <f>'IdxETF data'!AH171</f>
        <v>13.805643999999999</v>
      </c>
      <c r="M160" s="393">
        <f t="shared" si="18"/>
        <v>219.02605931561396</v>
      </c>
      <c r="N160" s="394">
        <f>'IdxETF data'!AP171</f>
        <v>32.860905000000002</v>
      </c>
      <c r="O160" s="396">
        <f t="shared" si="19"/>
        <v>78.55104281167317</v>
      </c>
      <c r="P160" s="385">
        <f>'IdxETF data'!AZ171</f>
        <v>16.845839000000002</v>
      </c>
      <c r="Q160" s="397">
        <f t="shared" si="20"/>
        <v>265.42741059740808</v>
      </c>
    </row>
    <row r="161" spans="2:17">
      <c r="B161" s="390">
        <f>'Step #4'!B162</f>
        <v>157</v>
      </c>
      <c r="C161" s="370">
        <v>41306</v>
      </c>
      <c r="D161" s="372">
        <f>'IdxETF data'!F172</f>
        <v>108.686897</v>
      </c>
      <c r="E161" s="372">
        <f t="shared" si="14"/>
        <v>171.64756566433303</v>
      </c>
      <c r="F161" s="398">
        <f>'IdxETF data'!D172</f>
        <v>122.094337</v>
      </c>
      <c r="G161" s="398">
        <f t="shared" si="15"/>
        <v>137.67691599507623</v>
      </c>
      <c r="H161" s="376">
        <f>'IdxETF data'!AB172</f>
        <v>28.818950999999998</v>
      </c>
      <c r="I161" s="377">
        <f t="shared" si="16"/>
        <v>224.35453144345669</v>
      </c>
      <c r="J161" s="392">
        <f>'IdxETF data'!AF172</f>
        <v>18.627213000000001</v>
      </c>
      <c r="K161" s="379">
        <f t="shared" si="17"/>
        <v>138.17373017108733</v>
      </c>
      <c r="L161" s="381">
        <f>'IdxETF data'!AH172</f>
        <v>13.689973</v>
      </c>
      <c r="M161" s="393">
        <f t="shared" si="18"/>
        <v>217.1909429453022</v>
      </c>
      <c r="N161" s="394">
        <f>'IdxETF data'!AP172</f>
        <v>33.651935999999999</v>
      </c>
      <c r="O161" s="396">
        <f t="shared" si="19"/>
        <v>80.441931390254922</v>
      </c>
      <c r="P161" s="385">
        <f>'IdxETF data'!AZ172</f>
        <v>16.711262000000001</v>
      </c>
      <c r="Q161" s="397">
        <f t="shared" si="20"/>
        <v>263.30698046412903</v>
      </c>
    </row>
    <row r="162" spans="2:17">
      <c r="B162" s="390">
        <f>'Step #4'!B163</f>
        <v>158</v>
      </c>
      <c r="C162" s="370">
        <v>41334</v>
      </c>
      <c r="D162" s="372">
        <f>'IdxETF data'!F173</f>
        <v>112.879974</v>
      </c>
      <c r="E162" s="372">
        <f t="shared" si="14"/>
        <v>178.26962848477683</v>
      </c>
      <c r="F162" s="398">
        <f>'IdxETF data'!D173</f>
        <v>126.169235</v>
      </c>
      <c r="G162" s="398">
        <f t="shared" si="15"/>
        <v>142.27188250555824</v>
      </c>
      <c r="H162" s="376">
        <f>'IdxETF data'!AB173</f>
        <v>27.324356000000002</v>
      </c>
      <c r="I162" s="377">
        <f t="shared" si="16"/>
        <v>212.71916133846111</v>
      </c>
      <c r="J162" s="392">
        <f>'IdxETF data'!AF173</f>
        <v>18.476203999999999</v>
      </c>
      <c r="K162" s="379">
        <f t="shared" si="17"/>
        <v>137.05356920984178</v>
      </c>
      <c r="L162" s="381">
        <f>'IdxETF data'!AH173</f>
        <v>13.499454</v>
      </c>
      <c r="M162" s="393">
        <f t="shared" si="18"/>
        <v>214.16836567221361</v>
      </c>
      <c r="N162" s="394">
        <f>'IdxETF data'!AP173</f>
        <v>35.596558000000002</v>
      </c>
      <c r="O162" s="396">
        <f t="shared" si="19"/>
        <v>85.090375673043908</v>
      </c>
      <c r="P162" s="385">
        <f>'IdxETF data'!AZ173</f>
        <v>17.078278000000001</v>
      </c>
      <c r="Q162" s="397">
        <f t="shared" si="20"/>
        <v>269.08977979681993</v>
      </c>
    </row>
    <row r="163" spans="2:17">
      <c r="B163" s="390">
        <f>'Step #4'!B164</f>
        <v>159</v>
      </c>
      <c r="C163" s="370">
        <v>41365</v>
      </c>
      <c r="D163" s="372">
        <f>'IdxETF data'!F174</f>
        <v>115.21669</v>
      </c>
      <c r="E163" s="372">
        <f t="shared" si="14"/>
        <v>181.95996857286397</v>
      </c>
      <c r="F163" s="398">
        <f>'IdxETF data'!D174</f>
        <v>129.16516100000001</v>
      </c>
      <c r="G163" s="398">
        <f t="shared" si="15"/>
        <v>145.65017065850893</v>
      </c>
      <c r="H163" s="376">
        <f>'IdxETF data'!AB174</f>
        <v>27.923663999999999</v>
      </c>
      <c r="I163" s="377">
        <f t="shared" si="16"/>
        <v>217.38475327934452</v>
      </c>
      <c r="J163" s="392">
        <f>'IdxETF data'!AF174</f>
        <v>19.231255999999998</v>
      </c>
      <c r="K163" s="379">
        <f t="shared" si="17"/>
        <v>142.65442594096626</v>
      </c>
      <c r="L163" s="381">
        <f>'IdxETF data'!AH174</f>
        <v>13.921309000000001</v>
      </c>
      <c r="M163" s="393">
        <f t="shared" si="18"/>
        <v>220.86108049613554</v>
      </c>
      <c r="N163" s="394">
        <f>'IdxETF data'!AP174</f>
        <v>38.562939</v>
      </c>
      <c r="O163" s="396">
        <f t="shared" si="19"/>
        <v>92.181243101276138</v>
      </c>
      <c r="P163" s="385">
        <f>'IdxETF data'!AZ174</f>
        <v>17.665496999999998</v>
      </c>
      <c r="Q163" s="397">
        <f t="shared" si="20"/>
        <v>278.34215473781268</v>
      </c>
    </row>
    <row r="164" spans="2:17">
      <c r="B164" s="390">
        <f>'Step #4'!B165</f>
        <v>160</v>
      </c>
      <c r="C164" s="370">
        <v>41395</v>
      </c>
      <c r="D164" s="372">
        <f>'IdxETF data'!F175</f>
        <v>117.728424</v>
      </c>
      <c r="E164" s="372">
        <f t="shared" si="14"/>
        <v>185.92671193012754</v>
      </c>
      <c r="F164" s="398">
        <f>'IdxETF data'!D175</f>
        <v>132.21478300000001</v>
      </c>
      <c r="G164" s="398">
        <f t="shared" si="15"/>
        <v>149.08900789066274</v>
      </c>
      <c r="H164" s="376">
        <f>'IdxETF data'!AB175</f>
        <v>26.643646</v>
      </c>
      <c r="I164" s="377">
        <f t="shared" si="16"/>
        <v>207.41985765808511</v>
      </c>
      <c r="J164" s="392">
        <f>'IdxETF data'!AF175</f>
        <v>19.744693999999999</v>
      </c>
      <c r="K164" s="379">
        <f t="shared" si="17"/>
        <v>146.46302810123484</v>
      </c>
      <c r="L164" s="381">
        <f>'IdxETF data'!AH175</f>
        <v>13.404197999999999</v>
      </c>
      <c r="M164" s="393">
        <f t="shared" si="18"/>
        <v>212.65713256304696</v>
      </c>
      <c r="N164" s="394">
        <f>'IdxETF data'!AP175</f>
        <v>35.728400999999998</v>
      </c>
      <c r="O164" s="396">
        <f t="shared" si="19"/>
        <v>85.405534526320139</v>
      </c>
      <c r="P164" s="385">
        <f>'IdxETF data'!AZ175</f>
        <v>16.552225</v>
      </c>
      <c r="Q164" s="397">
        <f t="shared" si="20"/>
        <v>260.80115222374394</v>
      </c>
    </row>
    <row r="165" spans="2:17">
      <c r="B165" s="390">
        <f>'Step #4'!B166</f>
        <v>161</v>
      </c>
      <c r="C165" s="370">
        <v>41426</v>
      </c>
      <c r="D165" s="372">
        <f>'IdxETF data'!F176</f>
        <v>116.068291</v>
      </c>
      <c r="E165" s="372">
        <f t="shared" si="14"/>
        <v>183.30488909780371</v>
      </c>
      <c r="F165" s="398">
        <f>'IdxETF data'!D176</f>
        <v>129.763824</v>
      </c>
      <c r="G165" s="398">
        <f t="shared" si="15"/>
        <v>146.32523944208697</v>
      </c>
      <c r="H165" s="376">
        <f>'IdxETF data'!AB176</f>
        <v>24.061413000000002</v>
      </c>
      <c r="I165" s="377">
        <f t="shared" si="16"/>
        <v>187.31726354239953</v>
      </c>
      <c r="J165" s="392">
        <f>'IdxETF data'!AF176</f>
        <v>18.649861999999999</v>
      </c>
      <c r="K165" s="379">
        <f t="shared" si="17"/>
        <v>138.34173688334454</v>
      </c>
      <c r="L165" s="381">
        <f>'IdxETF data'!AH176</f>
        <v>12.472025</v>
      </c>
      <c r="M165" s="393">
        <f t="shared" si="18"/>
        <v>197.8682405135045</v>
      </c>
      <c r="N165" s="394">
        <f>'IdxETF data'!AP176</f>
        <v>36.980877</v>
      </c>
      <c r="O165" s="396">
        <f t="shared" si="19"/>
        <v>88.399465944112592</v>
      </c>
      <c r="P165" s="385">
        <f>'IdxETF data'!AZ176</f>
        <v>15.646933000000001</v>
      </c>
      <c r="Q165" s="397">
        <f t="shared" si="20"/>
        <v>246.53713655824049</v>
      </c>
    </row>
    <row r="166" spans="2:17">
      <c r="B166" s="390">
        <f>'Step #4'!B167</f>
        <v>162</v>
      </c>
      <c r="C166" s="370">
        <v>41456</v>
      </c>
      <c r="D166" s="372">
        <f>'IdxETF data'!F177</f>
        <v>121.232513</v>
      </c>
      <c r="E166" s="372">
        <f t="shared" si="14"/>
        <v>191.46066646671869</v>
      </c>
      <c r="F166" s="398">
        <f>'IdxETF data'!D177</f>
        <v>137.191666</v>
      </c>
      <c r="G166" s="398">
        <f t="shared" si="15"/>
        <v>154.70107737352762</v>
      </c>
      <c r="H166" s="376">
        <f>'IdxETF data'!AB177</f>
        <v>26.032655999999999</v>
      </c>
      <c r="I166" s="377">
        <f t="shared" si="16"/>
        <v>202.66332175340773</v>
      </c>
      <c r="J166" s="392">
        <f>'IdxETF data'!AF177</f>
        <v>20.222977</v>
      </c>
      <c r="K166" s="379">
        <f t="shared" si="17"/>
        <v>150.01085601233558</v>
      </c>
      <c r="L166" s="381">
        <f>'IdxETF data'!AH177</f>
        <v>13.328321000000001</v>
      </c>
      <c r="M166" s="393">
        <f t="shared" si="18"/>
        <v>211.45334661125142</v>
      </c>
      <c r="N166" s="394">
        <f>'IdxETF data'!AP177</f>
        <v>37.140881</v>
      </c>
      <c r="O166" s="396">
        <f t="shared" si="19"/>
        <v>88.781941139303939</v>
      </c>
      <c r="P166" s="385">
        <f>'IdxETF data'!AZ177</f>
        <v>16.601509</v>
      </c>
      <c r="Q166" s="397">
        <f t="shared" si="20"/>
        <v>261.57768371641004</v>
      </c>
    </row>
    <row r="167" spans="2:17">
      <c r="B167" s="390">
        <f>'Step #4'!B168</f>
        <v>163</v>
      </c>
      <c r="C167" s="370">
        <v>41487</v>
      </c>
      <c r="D167" s="372">
        <f>'IdxETF data'!F178</f>
        <v>115.91336800000001</v>
      </c>
      <c r="E167" s="372">
        <f t="shared" si="14"/>
        <v>183.06022155691869</v>
      </c>
      <c r="F167" s="398">
        <f>'IdxETF data'!D178</f>
        <v>133.07698099999999</v>
      </c>
      <c r="G167" s="398">
        <f t="shared" si="15"/>
        <v>150.06124595291718</v>
      </c>
      <c r="H167" s="376">
        <f>'IdxETF data'!AB178</f>
        <v>26.693735</v>
      </c>
      <c r="I167" s="377">
        <f t="shared" si="16"/>
        <v>207.80979878139217</v>
      </c>
      <c r="J167" s="392">
        <f>'IdxETF data'!AF178</f>
        <v>19.715859999999999</v>
      </c>
      <c r="K167" s="379">
        <f t="shared" si="17"/>
        <v>146.24914203380473</v>
      </c>
      <c r="L167" s="381">
        <f>'IdxETF data'!AH178</f>
        <v>13.098521</v>
      </c>
      <c r="M167" s="393">
        <f t="shared" si="18"/>
        <v>207.80757764670849</v>
      </c>
      <c r="N167" s="394">
        <f>'IdxETF data'!AP178</f>
        <v>35.982287999999997</v>
      </c>
      <c r="O167" s="396">
        <f t="shared" si="19"/>
        <v>86.012428603227846</v>
      </c>
      <c r="P167" s="385">
        <f>'IdxETF data'!AZ178</f>
        <v>15.454859000000001</v>
      </c>
      <c r="Q167" s="397">
        <f t="shared" si="20"/>
        <v>243.51076877311053</v>
      </c>
    </row>
    <row r="168" spans="2:17">
      <c r="B168" s="390">
        <f>'Step #4'!B169</f>
        <v>164</v>
      </c>
      <c r="C168" s="370">
        <v>41518</v>
      </c>
      <c r="D168" s="372">
        <f>'IdxETF data'!F179</f>
        <v>118.683846</v>
      </c>
      <c r="E168" s="372">
        <f t="shared" si="14"/>
        <v>187.43559538350414</v>
      </c>
      <c r="F168" s="398">
        <f>'IdxETF data'!D179</f>
        <v>136.622421</v>
      </c>
      <c r="G168" s="398">
        <f t="shared" si="15"/>
        <v>154.05918113188937</v>
      </c>
      <c r="H168" s="376">
        <f>'IdxETF data'!AB179</f>
        <v>28.175453000000001</v>
      </c>
      <c r="I168" s="377">
        <f t="shared" si="16"/>
        <v>219.34492188914638</v>
      </c>
      <c r="J168" s="392">
        <f>'IdxETF data'!AF179</f>
        <v>21.367813000000002</v>
      </c>
      <c r="K168" s="379">
        <f t="shared" si="17"/>
        <v>158.50306902102062</v>
      </c>
      <c r="L168" s="381">
        <f>'IdxETF data'!AH179</f>
        <v>13.948081999999999</v>
      </c>
      <c r="M168" s="393">
        <f t="shared" si="18"/>
        <v>221.28583320495935</v>
      </c>
      <c r="N168" s="394">
        <f>'IdxETF data'!AP179</f>
        <v>39.458041999999999</v>
      </c>
      <c r="O168" s="396">
        <f t="shared" si="19"/>
        <v>94.320906451200827</v>
      </c>
      <c r="P168" s="385">
        <f>'IdxETF data'!AZ179</f>
        <v>16.638898999999999</v>
      </c>
      <c r="Q168" s="397">
        <f t="shared" si="20"/>
        <v>262.16681025871145</v>
      </c>
    </row>
    <row r="169" spans="2:17">
      <c r="B169" s="390">
        <f>'Step #4'!B170</f>
        <v>165</v>
      </c>
      <c r="C169" s="370">
        <v>41548</v>
      </c>
      <c r="D169" s="372">
        <f>'IdxETF data'!F180</f>
        <v>122.293503</v>
      </c>
      <c r="E169" s="372">
        <f t="shared" si="14"/>
        <v>193.13627185909823</v>
      </c>
      <c r="F169" s="398">
        <f>'IdxETF data'!D180</f>
        <v>143.64579800000001</v>
      </c>
      <c r="G169" s="398">
        <f t="shared" si="15"/>
        <v>161.97893325954743</v>
      </c>
      <c r="H169" s="376">
        <f>'IdxETF data'!AB180</f>
        <v>28.547777</v>
      </c>
      <c r="I169" s="377">
        <f t="shared" si="16"/>
        <v>222.24345128270943</v>
      </c>
      <c r="J169" s="392">
        <f>'IdxETF data'!AF180</f>
        <v>22.543393999999999</v>
      </c>
      <c r="K169" s="379">
        <f t="shared" si="17"/>
        <v>167.22334359394017</v>
      </c>
      <c r="L169" s="381">
        <f>'IdxETF data'!AH180</f>
        <v>14.177880999999999</v>
      </c>
      <c r="M169" s="393">
        <f t="shared" si="18"/>
        <v>224.93158630453718</v>
      </c>
      <c r="N169" s="394">
        <f>'IdxETF data'!AP180</f>
        <v>39.424937999999997</v>
      </c>
      <c r="O169" s="396">
        <f t="shared" si="19"/>
        <v>94.241774311619224</v>
      </c>
      <c r="P169" s="385">
        <f>'IdxETF data'!AZ180</f>
        <v>17.212230999999999</v>
      </c>
      <c r="Q169" s="397">
        <f t="shared" si="20"/>
        <v>271.20037802417767</v>
      </c>
    </row>
    <row r="170" spans="2:17">
      <c r="B170" s="390">
        <f>'Step #4'!B171</f>
        <v>166</v>
      </c>
      <c r="C170" s="370">
        <v>41579</v>
      </c>
      <c r="D170" s="372">
        <f>'IdxETF data'!F181</f>
        <v>126.710121</v>
      </c>
      <c r="E170" s="372">
        <f t="shared" si="14"/>
        <v>200.11136958563722</v>
      </c>
      <c r="F170" s="398">
        <f>'IdxETF data'!D181</f>
        <v>147.903122</v>
      </c>
      <c r="G170" s="398">
        <f t="shared" si="15"/>
        <v>166.7796083204376</v>
      </c>
      <c r="H170" s="376">
        <f>'IdxETF data'!AB181</f>
        <v>30.493019</v>
      </c>
      <c r="I170" s="377">
        <f t="shared" si="16"/>
        <v>237.38709261282352</v>
      </c>
      <c r="J170" s="392">
        <f>'IdxETF data'!AF181</f>
        <v>23.488461999999998</v>
      </c>
      <c r="K170" s="379">
        <f t="shared" si="17"/>
        <v>174.23370906435861</v>
      </c>
      <c r="L170" s="381">
        <f>'IdxETF data'!AH181</f>
        <v>14.449462</v>
      </c>
      <c r="M170" s="393">
        <f t="shared" si="18"/>
        <v>229.24020937311656</v>
      </c>
      <c r="N170" s="394">
        <f>'IdxETF data'!AP181</f>
        <v>39.921470999999997</v>
      </c>
      <c r="O170" s="396">
        <f t="shared" si="19"/>
        <v>95.428691864267535</v>
      </c>
      <c r="P170" s="385">
        <f>'IdxETF data'!AZ181</f>
        <v>16.925560000000001</v>
      </c>
      <c r="Q170" s="397">
        <f t="shared" si="20"/>
        <v>266.68351536014711</v>
      </c>
    </row>
    <row r="171" spans="2:17">
      <c r="B171" s="390">
        <f>'Step #4'!B172</f>
        <v>167</v>
      </c>
      <c r="C171" s="370">
        <v>41609</v>
      </c>
      <c r="D171" s="372">
        <f>'IdxETF data'!F182</f>
        <v>130.70030199999999</v>
      </c>
      <c r="E171" s="372">
        <f t="shared" si="14"/>
        <v>206.41300183492365</v>
      </c>
      <c r="F171" s="398">
        <f>'IdxETF data'!D182</f>
        <v>150.91835</v>
      </c>
      <c r="G171" s="398">
        <f t="shared" si="15"/>
        <v>170.17966193686377</v>
      </c>
      <c r="H171" s="376">
        <f>'IdxETF data'!AB182</f>
        <v>29.155667999999999</v>
      </c>
      <c r="I171" s="377">
        <f t="shared" si="16"/>
        <v>226.97586158014508</v>
      </c>
      <c r="J171" s="392">
        <f>'IdxETF data'!AF182</f>
        <v>24.402802000000001</v>
      </c>
      <c r="K171" s="379">
        <f t="shared" si="17"/>
        <v>181.01613907386309</v>
      </c>
      <c r="L171" s="381">
        <f>'IdxETF data'!AH182</f>
        <v>14.345006</v>
      </c>
      <c r="M171" s="393">
        <f t="shared" si="18"/>
        <v>227.58301858564786</v>
      </c>
      <c r="N171" s="394">
        <f>'IdxETF data'!AP182</f>
        <v>40.186295000000001</v>
      </c>
      <c r="O171" s="396">
        <f t="shared" si="19"/>
        <v>96.061729857638639</v>
      </c>
      <c r="P171" s="385">
        <f>'IdxETF data'!AZ182</f>
        <v>16.414558</v>
      </c>
      <c r="Q171" s="397">
        <f t="shared" si="20"/>
        <v>258.63203524864321</v>
      </c>
    </row>
    <row r="172" spans="2:17">
      <c r="B172" s="390">
        <f>'Step #4'!B173</f>
        <v>168</v>
      </c>
      <c r="C172" s="370">
        <v>41640</v>
      </c>
      <c r="D172" s="372">
        <f>'IdxETF data'!F183</f>
        <v>124.11554700000001</v>
      </c>
      <c r="E172" s="372">
        <f t="shared" si="14"/>
        <v>196.01379827457134</v>
      </c>
      <c r="F172" s="398">
        <f>'IdxETF data'!D183</f>
        <v>146.38922099999999</v>
      </c>
      <c r="G172" s="398">
        <f t="shared" si="15"/>
        <v>165.07249211895595</v>
      </c>
      <c r="H172" s="376">
        <f>'IdxETF data'!AB183</f>
        <v>26.395512</v>
      </c>
      <c r="I172" s="377">
        <f t="shared" si="16"/>
        <v>205.48814309619178</v>
      </c>
      <c r="J172" s="392">
        <f>'IdxETF data'!AF183</f>
        <v>22.919886000000002</v>
      </c>
      <c r="K172" s="379">
        <f t="shared" si="17"/>
        <v>170.01610191047274</v>
      </c>
      <c r="L172" s="381">
        <f>'IdxETF data'!AH183</f>
        <v>13.434324999999999</v>
      </c>
      <c r="M172" s="393">
        <f t="shared" si="18"/>
        <v>213.13509636459088</v>
      </c>
      <c r="N172" s="394">
        <f>'IdxETF data'!AP183</f>
        <v>37.788494</v>
      </c>
      <c r="O172" s="396">
        <f t="shared" si="19"/>
        <v>90.330001866432298</v>
      </c>
      <c r="P172" s="385">
        <f>'IdxETF data'!AZ183</f>
        <v>15.541342999999999</v>
      </c>
      <c r="Q172" s="397">
        <f t="shared" si="20"/>
        <v>244.8734331187751</v>
      </c>
    </row>
    <row r="173" spans="2:17">
      <c r="B173" s="390">
        <f>'Step #4'!B174</f>
        <v>169</v>
      </c>
      <c r="C173" s="370">
        <v>41671</v>
      </c>
      <c r="D173" s="372">
        <f>'IdxETF data'!F184</f>
        <v>129.18487500000001</v>
      </c>
      <c r="E173" s="372">
        <f t="shared" si="14"/>
        <v>204.01971099056362</v>
      </c>
      <c r="F173" s="398">
        <f>'IdxETF data'!D184</f>
        <v>153.052322</v>
      </c>
      <c r="G173" s="398">
        <f t="shared" si="15"/>
        <v>172.58598716863798</v>
      </c>
      <c r="H173" s="376">
        <f>'IdxETF data'!AB184</f>
        <v>27.013795999999999</v>
      </c>
      <c r="I173" s="377">
        <f t="shared" si="16"/>
        <v>210.3014625372424</v>
      </c>
      <c r="J173" s="392">
        <f>'IdxETF data'!AF184</f>
        <v>24.364381999999999</v>
      </c>
      <c r="K173" s="379">
        <f t="shared" si="17"/>
        <v>180.73114556929676</v>
      </c>
      <c r="L173" s="381">
        <f>'IdxETF data'!AH184</f>
        <v>14.179116</v>
      </c>
      <c r="M173" s="393">
        <f t="shared" si="18"/>
        <v>224.95117953635275</v>
      </c>
      <c r="N173" s="394">
        <f>'IdxETF data'!AP184</f>
        <v>38.722363000000001</v>
      </c>
      <c r="O173" s="396">
        <f t="shared" si="19"/>
        <v>92.562331858545861</v>
      </c>
      <c r="P173" s="385">
        <f>'IdxETF data'!AZ184</f>
        <v>16.113648999999999</v>
      </c>
      <c r="Q173" s="397">
        <f t="shared" si="20"/>
        <v>253.89083496200536</v>
      </c>
    </row>
    <row r="174" spans="2:17">
      <c r="B174" s="390">
        <f>'Step #4'!B175</f>
        <v>170</v>
      </c>
      <c r="C174" s="370">
        <v>41699</v>
      </c>
      <c r="D174" s="372">
        <f>'IdxETF data'!F185</f>
        <v>130.50358600000001</v>
      </c>
      <c r="E174" s="372">
        <f t="shared" si="14"/>
        <v>206.10233124390271</v>
      </c>
      <c r="F174" s="398">
        <f>'IdxETF data'!D185</f>
        <v>153.64376799999999</v>
      </c>
      <c r="G174" s="398">
        <f t="shared" si="15"/>
        <v>173.25291786549431</v>
      </c>
      <c r="H174" s="376">
        <f>'IdxETF data'!AB185</f>
        <v>27.311487</v>
      </c>
      <c r="I174" s="377">
        <f t="shared" si="16"/>
        <v>212.61897662094151</v>
      </c>
      <c r="J174" s="392">
        <f>'IdxETF data'!AF185</f>
        <v>24.087776000000002</v>
      </c>
      <c r="K174" s="379">
        <f t="shared" si="17"/>
        <v>178.67932585758234</v>
      </c>
      <c r="L174" s="381">
        <f>'IdxETF data'!AH185</f>
        <v>13.898059999999999</v>
      </c>
      <c r="M174" s="393">
        <f t="shared" si="18"/>
        <v>220.49223592408742</v>
      </c>
      <c r="N174" s="394">
        <f>'IdxETF data'!AP185</f>
        <v>37.788494</v>
      </c>
      <c r="O174" s="396">
        <f t="shared" si="19"/>
        <v>90.330001866432298</v>
      </c>
      <c r="P174" s="385">
        <f>'IdxETF data'!AZ185</f>
        <v>16.609653000000002</v>
      </c>
      <c r="Q174" s="397">
        <f t="shared" si="20"/>
        <v>261.70600269369015</v>
      </c>
    </row>
    <row r="175" spans="2:17">
      <c r="B175" s="390">
        <f>'Step #4'!B176</f>
        <v>171</v>
      </c>
      <c r="C175" s="370">
        <v>41730</v>
      </c>
      <c r="D175" s="372">
        <f>'IdxETF data'!F186</f>
        <v>131.69241299999999</v>
      </c>
      <c r="E175" s="372">
        <f t="shared" si="14"/>
        <v>207.97982766875717</v>
      </c>
      <c r="F175" s="398">
        <f>'IdxETF data'!D186</f>
        <v>155.39465300000001</v>
      </c>
      <c r="G175" s="398">
        <f t="shared" si="15"/>
        <v>175.22726371137938</v>
      </c>
      <c r="H175" s="376">
        <f>'IdxETF data'!AB186</f>
        <v>26.662669999999999</v>
      </c>
      <c r="I175" s="377">
        <f t="shared" si="16"/>
        <v>207.56795883658322</v>
      </c>
      <c r="J175" s="392">
        <f>'IdxETF data'!AF186</f>
        <v>24.341331</v>
      </c>
      <c r="K175" s="379">
        <f t="shared" si="17"/>
        <v>180.56015688439936</v>
      </c>
      <c r="L175" s="381">
        <f>'IdxETF data'!AH186</f>
        <v>14.249378</v>
      </c>
      <c r="M175" s="393">
        <f t="shared" si="18"/>
        <v>226.06588370948901</v>
      </c>
      <c r="N175" s="394">
        <f>'IdxETF data'!AP186</f>
        <v>36.954684999999998</v>
      </c>
      <c r="O175" s="396">
        <f t="shared" si="19"/>
        <v>88.336856319900363</v>
      </c>
      <c r="P175" s="385">
        <f>'IdxETF data'!AZ186</f>
        <v>17.309137</v>
      </c>
      <c r="Q175" s="397">
        <f t="shared" si="20"/>
        <v>272.72725410623877</v>
      </c>
    </row>
    <row r="176" spans="2:17">
      <c r="B176" s="390">
        <f>'Step #4'!B177</f>
        <v>172</v>
      </c>
      <c r="C176" s="370">
        <v>41760</v>
      </c>
      <c r="D176" s="372">
        <f>'IdxETF data'!F187</f>
        <v>132.977554</v>
      </c>
      <c r="E176" s="372">
        <f t="shared" si="14"/>
        <v>210.00943133096706</v>
      </c>
      <c r="F176" s="398">
        <f>'IdxETF data'!D187</f>
        <v>159.000809</v>
      </c>
      <c r="G176" s="398">
        <f t="shared" si="15"/>
        <v>179.29366391368472</v>
      </c>
      <c r="H176" s="376">
        <f>'IdxETF data'!AB187</f>
        <v>28.128243999999999</v>
      </c>
      <c r="I176" s="377">
        <f t="shared" si="16"/>
        <v>218.97740146569603</v>
      </c>
      <c r="J176" s="392">
        <f>'IdxETF data'!AF187</f>
        <v>24.694769000000001</v>
      </c>
      <c r="K176" s="379">
        <f t="shared" si="17"/>
        <v>183.18190426250735</v>
      </c>
      <c r="L176" s="381">
        <f>'IdxETF data'!AH187</f>
        <v>14.916879</v>
      </c>
      <c r="M176" s="393">
        <f t="shared" si="18"/>
        <v>236.65576373386395</v>
      </c>
      <c r="N176" s="394">
        <f>'IdxETF data'!AP187</f>
        <v>38.622311000000003</v>
      </c>
      <c r="O176" s="396">
        <f t="shared" si="19"/>
        <v>92.323166536245893</v>
      </c>
      <c r="P176" s="385">
        <f>'IdxETF data'!AZ187</f>
        <v>17.627087</v>
      </c>
      <c r="Q176" s="397">
        <f t="shared" si="20"/>
        <v>277.73695681083223</v>
      </c>
    </row>
    <row r="177" spans="2:17">
      <c r="B177" s="390">
        <f>'Step #4'!B178</f>
        <v>173</v>
      </c>
      <c r="C177" s="370">
        <v>41791</v>
      </c>
      <c r="D177" s="372">
        <f>'IdxETF data'!F188</f>
        <v>134.08523600000001</v>
      </c>
      <c r="E177" s="372">
        <f t="shared" si="14"/>
        <v>211.75877668977515</v>
      </c>
      <c r="F177" s="398">
        <f>'IdxETF data'!D188</f>
        <v>161.50945999999999</v>
      </c>
      <c r="G177" s="398">
        <f t="shared" si="15"/>
        <v>182.12248744042998</v>
      </c>
      <c r="H177" s="376">
        <f>'IdxETF data'!AB188</f>
        <v>28.273266</v>
      </c>
      <c r="I177" s="377">
        <f t="shared" si="16"/>
        <v>220.10639269299617</v>
      </c>
      <c r="J177" s="392">
        <f>'IdxETF data'!AF188</f>
        <v>24.033991</v>
      </c>
      <c r="K177" s="379">
        <f t="shared" si="17"/>
        <v>178.28035720471664</v>
      </c>
      <c r="L177" s="381">
        <f>'IdxETF data'!AH188</f>
        <v>14.670959</v>
      </c>
      <c r="M177" s="393">
        <f t="shared" si="18"/>
        <v>232.7542515329919</v>
      </c>
      <c r="N177" s="394">
        <f>'IdxETF data'!AP188</f>
        <v>40.156536000000003</v>
      </c>
      <c r="O177" s="396">
        <f t="shared" si="19"/>
        <v>95.990593640208459</v>
      </c>
      <c r="P177" s="385">
        <f>'IdxETF data'!AZ188</f>
        <v>17.194676999999999</v>
      </c>
      <c r="Q177" s="397">
        <f t="shared" si="20"/>
        <v>270.92379264510413</v>
      </c>
    </row>
    <row r="178" spans="2:17">
      <c r="B178" s="390">
        <f>'Step #4'!B179</f>
        <v>174</v>
      </c>
      <c r="C178" s="370">
        <v>41821</v>
      </c>
      <c r="D178" s="372">
        <f>'IdxETF data'!F189</f>
        <v>132.26383999999999</v>
      </c>
      <c r="E178" s="372">
        <f t="shared" si="14"/>
        <v>208.88227365086004</v>
      </c>
      <c r="F178" s="398">
        <f>'IdxETF data'!D189</f>
        <v>160.102676</v>
      </c>
      <c r="G178" s="398">
        <f t="shared" si="15"/>
        <v>180.53615929982823</v>
      </c>
      <c r="H178" s="376">
        <f>'IdxETF data'!AB189</f>
        <v>31.344501000000001</v>
      </c>
      <c r="I178" s="377">
        <f t="shared" si="16"/>
        <v>244.01585037512157</v>
      </c>
      <c r="J178" s="392">
        <f>'IdxETF data'!AF189</f>
        <v>22.848942000000001</v>
      </c>
      <c r="K178" s="379">
        <f t="shared" si="17"/>
        <v>169.48985050006274</v>
      </c>
      <c r="L178" s="381">
        <f>'IdxETF data'!AH189</f>
        <v>15.866130999999999</v>
      </c>
      <c r="M178" s="393">
        <f t="shared" si="18"/>
        <v>251.71561352120202</v>
      </c>
      <c r="N178" s="394">
        <f>'IdxETF data'!AP189</f>
        <v>40.296429000000003</v>
      </c>
      <c r="O178" s="396">
        <f t="shared" si="19"/>
        <v>96.324995295672707</v>
      </c>
      <c r="P178" s="385">
        <f>'IdxETF data'!AZ189</f>
        <v>18.134453000000001</v>
      </c>
      <c r="Q178" s="397">
        <f t="shared" si="20"/>
        <v>285.73114716283339</v>
      </c>
    </row>
    <row r="179" spans="2:17">
      <c r="B179" s="390">
        <f>'Step #4'!B180</f>
        <v>175</v>
      </c>
      <c r="C179" s="370">
        <v>41852</v>
      </c>
      <c r="D179" s="372">
        <f>'IdxETF data'!F190</f>
        <v>136.88377399999999</v>
      </c>
      <c r="E179" s="372">
        <f t="shared" si="14"/>
        <v>216.17846524817725</v>
      </c>
      <c r="F179" s="398">
        <f>'IdxETF data'!D190</f>
        <v>166.42083700000001</v>
      </c>
      <c r="G179" s="398">
        <f t="shared" si="15"/>
        <v>187.66069056486444</v>
      </c>
      <c r="H179" s="376">
        <f>'IdxETF data'!AB190</f>
        <v>31.344501000000001</v>
      </c>
      <c r="I179" s="377">
        <f t="shared" si="16"/>
        <v>244.01585037512157</v>
      </c>
      <c r="J179" s="392">
        <f>'IdxETF data'!AF190</f>
        <v>22.668662999999999</v>
      </c>
      <c r="K179" s="379">
        <f t="shared" si="17"/>
        <v>168.15256929210565</v>
      </c>
      <c r="L179" s="381">
        <f>'IdxETF data'!AH190</f>
        <v>15.750741</v>
      </c>
      <c r="M179" s="393">
        <f t="shared" si="18"/>
        <v>249.88495520606446</v>
      </c>
      <c r="N179" s="394">
        <f>'IdxETF data'!AP190</f>
        <v>39.624817</v>
      </c>
      <c r="O179" s="396">
        <f t="shared" si="19"/>
        <v>94.719567113921983</v>
      </c>
      <c r="P179" s="385">
        <f>'IdxETF data'!AZ190</f>
        <v>18.005472000000001</v>
      </c>
      <c r="Q179" s="397">
        <f t="shared" si="20"/>
        <v>283.69888905765595</v>
      </c>
    </row>
    <row r="180" spans="2:17">
      <c r="B180" s="390">
        <f>'Step #4'!B181</f>
        <v>176</v>
      </c>
      <c r="C180" s="370">
        <v>41883</v>
      </c>
      <c r="D180" s="372">
        <f>'IdxETF data'!F191</f>
        <v>136.47666899999999</v>
      </c>
      <c r="E180" s="372">
        <f t="shared" si="14"/>
        <v>215.53553050490476</v>
      </c>
      <c r="F180" s="398">
        <f>'IdxETF data'!D191</f>
        <v>163.36128199999999</v>
      </c>
      <c r="G180" s="398">
        <f t="shared" si="15"/>
        <v>184.21065261005481</v>
      </c>
      <c r="H180" s="376">
        <f>'IdxETF data'!AB191</f>
        <v>29.648319000000001</v>
      </c>
      <c r="I180" s="377">
        <f t="shared" si="16"/>
        <v>230.81113248470197</v>
      </c>
      <c r="J180" s="392">
        <f>'IdxETF data'!AF191</f>
        <v>21.712378000000001</v>
      </c>
      <c r="K180" s="379">
        <f t="shared" si="17"/>
        <v>161.0589978836154</v>
      </c>
      <c r="L180" s="381">
        <f>'IdxETF data'!AH191</f>
        <v>14.661749</v>
      </c>
      <c r="M180" s="393">
        <f t="shared" si="18"/>
        <v>232.60813520503962</v>
      </c>
      <c r="N180" s="394">
        <f>'IdxETF data'!AP191</f>
        <v>39.524078000000003</v>
      </c>
      <c r="O180" s="396">
        <f t="shared" si="19"/>
        <v>94.478759579807956</v>
      </c>
      <c r="P180" s="385">
        <f>'IdxETF data'!AZ191</f>
        <v>17.205798999999999</v>
      </c>
      <c r="Q180" s="397">
        <f t="shared" si="20"/>
        <v>271.09903376314304</v>
      </c>
    </row>
    <row r="181" spans="2:17">
      <c r="B181" s="390">
        <f>'Step #4'!B182</f>
        <v>177</v>
      </c>
      <c r="C181" s="370">
        <v>41913</v>
      </c>
      <c r="D181" s="372">
        <f>'IdxETF data'!F192</f>
        <v>139.52293399999999</v>
      </c>
      <c r="E181" s="372">
        <f t="shared" si="14"/>
        <v>220.34645055185814</v>
      </c>
      <c r="F181" s="398">
        <f>'IdxETF data'!D192</f>
        <v>167.990173</v>
      </c>
      <c r="G181" s="398">
        <f t="shared" si="15"/>
        <v>189.43031678954384</v>
      </c>
      <c r="H181" s="376">
        <f>'IdxETF data'!AB192</f>
        <v>30.926269999999999</v>
      </c>
      <c r="I181" s="377">
        <f t="shared" si="16"/>
        <v>240.75993658283505</v>
      </c>
      <c r="J181" s="392">
        <f>'IdxETF data'!AF192</f>
        <v>21.343971</v>
      </c>
      <c r="K181" s="379">
        <f t="shared" si="17"/>
        <v>158.32621282279388</v>
      </c>
      <c r="L181" s="381">
        <f>'IdxETF data'!AH192</f>
        <v>15.58487</v>
      </c>
      <c r="M181" s="393">
        <f t="shared" si="18"/>
        <v>247.25341759110498</v>
      </c>
      <c r="N181" s="394">
        <f>'IdxETF data'!AP192</f>
        <v>40.497912999999997</v>
      </c>
      <c r="O181" s="396">
        <f t="shared" si="19"/>
        <v>96.806624706362001</v>
      </c>
      <c r="P181" s="385">
        <f>'IdxETF data'!AZ192</f>
        <v>17.115514999999998</v>
      </c>
      <c r="Q181" s="397">
        <f t="shared" si="20"/>
        <v>269.67649563141947</v>
      </c>
    </row>
    <row r="182" spans="2:17">
      <c r="B182" s="390">
        <f>'Step #4'!B183</f>
        <v>178</v>
      </c>
      <c r="C182" s="370">
        <v>41944</v>
      </c>
      <c r="D182" s="372">
        <f>'IdxETF data'!F193</f>
        <v>143.26332099999999</v>
      </c>
      <c r="E182" s="372">
        <f t="shared" si="14"/>
        <v>226.25358693088754</v>
      </c>
      <c r="F182" s="398">
        <f>'IdxETF data'!D193</f>
        <v>172.605255</v>
      </c>
      <c r="G182" s="398">
        <f t="shared" si="15"/>
        <v>194.63440956269505</v>
      </c>
      <c r="H182" s="376">
        <f>'IdxETF data'!AB193</f>
        <v>31.445188999999999</v>
      </c>
      <c r="I182" s="377">
        <f t="shared" si="16"/>
        <v>244.79970295400199</v>
      </c>
      <c r="J182" s="392">
        <f>'IdxETF data'!AF193</f>
        <v>22.566763000000002</v>
      </c>
      <c r="K182" s="379">
        <f t="shared" si="17"/>
        <v>167.39669115271712</v>
      </c>
      <c r="L182" s="381">
        <f>'IdxETF data'!AH193</f>
        <v>15.635349</v>
      </c>
      <c r="M182" s="393">
        <f t="shared" si="18"/>
        <v>248.05426516099689</v>
      </c>
      <c r="N182" s="394">
        <f>'IdxETF data'!AP193</f>
        <v>39.020381999999998</v>
      </c>
      <c r="O182" s="396">
        <f t="shared" si="19"/>
        <v>93.274719518827638</v>
      </c>
      <c r="P182" s="385">
        <f>'IdxETF data'!AZ193</f>
        <v>17.296091000000001</v>
      </c>
      <c r="Q182" s="397">
        <f t="shared" si="20"/>
        <v>272.52169794494262</v>
      </c>
    </row>
    <row r="183" spans="2:17">
      <c r="B183" s="390">
        <f>'Step #4'!B184</f>
        <v>179</v>
      </c>
      <c r="C183" s="370">
        <v>41974</v>
      </c>
      <c r="D183" s="372">
        <f>'IdxETF data'!F194</f>
        <v>143.448883</v>
      </c>
      <c r="E183" s="372">
        <f t="shared" si="14"/>
        <v>226.54664217911863</v>
      </c>
      <c r="F183" s="398">
        <f>'IdxETF data'!D194</f>
        <v>171.22238200000001</v>
      </c>
      <c r="G183" s="398">
        <f t="shared" si="15"/>
        <v>193.07504412011227</v>
      </c>
      <c r="H183" s="376">
        <f>'IdxETF data'!AB194</f>
        <v>32.235188000000001</v>
      </c>
      <c r="I183" s="377">
        <f t="shared" si="16"/>
        <v>250.94981769918476</v>
      </c>
      <c r="J183" s="392">
        <f>'IdxETF data'!AF194</f>
        <v>21.485061999999999</v>
      </c>
      <c r="K183" s="379">
        <f t="shared" si="17"/>
        <v>159.37280362323028</v>
      </c>
      <c r="L183" s="381">
        <f>'IdxETF data'!AH194</f>
        <v>14.813198999999999</v>
      </c>
      <c r="M183" s="393">
        <f t="shared" si="18"/>
        <v>235.01088415926077</v>
      </c>
      <c r="N183" s="394">
        <f>'IdxETF data'!AP194</f>
        <v>37.744315999999998</v>
      </c>
      <c r="O183" s="396">
        <f t="shared" si="19"/>
        <v>90.22439832418857</v>
      </c>
      <c r="P183" s="385">
        <f>'IdxETF data'!AZ194</f>
        <v>16.870456999999998</v>
      </c>
      <c r="Q183" s="397">
        <f t="shared" si="20"/>
        <v>265.81529819351329</v>
      </c>
    </row>
    <row r="184" spans="2:17">
      <c r="B184" s="390">
        <f>'Step #4'!B185</f>
        <v>180</v>
      </c>
      <c r="C184" s="370">
        <v>42005</v>
      </c>
      <c r="D184" s="372">
        <f>'IdxETF data'!F195</f>
        <v>138.56199599999999</v>
      </c>
      <c r="E184" s="372">
        <f t="shared" si="14"/>
        <v>218.82885576346015</v>
      </c>
      <c r="F184" s="398">
        <f>'IdxETF data'!D195</f>
        <v>167.06620799999999</v>
      </c>
      <c r="G184" s="398">
        <f t="shared" si="15"/>
        <v>188.3884285675914</v>
      </c>
      <c r="H184" s="376">
        <f>'IdxETF data'!AB195</f>
        <v>32.344676999999997</v>
      </c>
      <c r="I184" s="377">
        <f t="shared" si="16"/>
        <v>251.80218575703708</v>
      </c>
      <c r="J184" s="392">
        <f>'IdxETF data'!AF195</f>
        <v>21.986720999999999</v>
      </c>
      <c r="K184" s="379">
        <f t="shared" si="17"/>
        <v>163.09403101800467</v>
      </c>
      <c r="L184" s="381">
        <f>'IdxETF data'!AH195</f>
        <v>15.772017</v>
      </c>
      <c r="M184" s="393">
        <f t="shared" si="18"/>
        <v>250.22249820210286</v>
      </c>
      <c r="N184" s="394">
        <f>'IdxETF data'!AP195</f>
        <v>38.813575999999998</v>
      </c>
      <c r="O184" s="396">
        <f t="shared" si="19"/>
        <v>92.780368345002344</v>
      </c>
      <c r="P184" s="385">
        <f>'IdxETF data'!AZ195</f>
        <v>16.792653999999999</v>
      </c>
      <c r="Q184" s="397">
        <f t="shared" si="20"/>
        <v>264.5894139364745</v>
      </c>
    </row>
    <row r="185" spans="2:17">
      <c r="B185" s="390">
        <f>'Step #4'!B186</f>
        <v>181</v>
      </c>
      <c r="C185" s="370">
        <v>42036</v>
      </c>
      <c r="D185" s="372">
        <f>'IdxETF data'!F196</f>
        <v>146.55900600000001</v>
      </c>
      <c r="E185" s="372">
        <f t="shared" si="14"/>
        <v>231.45841219557846</v>
      </c>
      <c r="F185" s="398">
        <f>'IdxETF data'!D196</f>
        <v>176.456085</v>
      </c>
      <c r="G185" s="398">
        <f t="shared" si="15"/>
        <v>198.97671086387106</v>
      </c>
      <c r="H185" s="376">
        <f>'IdxETF data'!AB196</f>
        <v>34.321133000000003</v>
      </c>
      <c r="I185" s="377">
        <f t="shared" si="16"/>
        <v>267.18882699177914</v>
      </c>
      <c r="J185" s="392">
        <f>'IdxETF data'!AF196</f>
        <v>23.280059999999999</v>
      </c>
      <c r="K185" s="379">
        <f t="shared" si="17"/>
        <v>172.68781587490963</v>
      </c>
      <c r="L185" s="381">
        <f>'IdxETF data'!AH196</f>
        <v>15.801129</v>
      </c>
      <c r="M185" s="393">
        <f t="shared" si="18"/>
        <v>250.68435906413842</v>
      </c>
      <c r="N185" s="394">
        <f>'IdxETF data'!AP196</f>
        <v>41.718685000000001</v>
      </c>
      <c r="O185" s="396">
        <f t="shared" si="19"/>
        <v>99.724770558866439</v>
      </c>
      <c r="P185" s="385">
        <f>'IdxETF data'!AZ196</f>
        <v>16.858405999999999</v>
      </c>
      <c r="Q185" s="397">
        <f t="shared" si="20"/>
        <v>265.6254195104089</v>
      </c>
    </row>
    <row r="186" spans="2:17">
      <c r="B186" s="390">
        <f>'Step #4'!B187</f>
        <v>182</v>
      </c>
      <c r="C186" s="370">
        <v>42064</v>
      </c>
      <c r="D186" s="372">
        <f>'IdxETF data'!F197</f>
        <v>144.030914</v>
      </c>
      <c r="E186" s="372">
        <f t="shared" si="14"/>
        <v>227.46583489736486</v>
      </c>
      <c r="F186" s="398">
        <f>'IdxETF data'!D197</f>
        <v>172.91288800000001</v>
      </c>
      <c r="G186" s="398">
        <f t="shared" si="15"/>
        <v>194.98130495308746</v>
      </c>
      <c r="H186" s="376">
        <f>'IdxETF data'!AB197</f>
        <v>34.823090000000001</v>
      </c>
      <c r="I186" s="377">
        <f t="shared" si="16"/>
        <v>271.09654478274808</v>
      </c>
      <c r="J186" s="392">
        <f>'IdxETF data'!AF197</f>
        <v>23.389793000000001</v>
      </c>
      <c r="K186" s="379">
        <f t="shared" si="17"/>
        <v>173.50179797372732</v>
      </c>
      <c r="L186" s="381">
        <f>'IdxETF data'!AH197</f>
        <v>15.96125</v>
      </c>
      <c r="M186" s="393">
        <f t="shared" si="18"/>
        <v>253.2246731301592</v>
      </c>
      <c r="N186" s="394">
        <f>'IdxETF data'!AP197</f>
        <v>42.326725000000003</v>
      </c>
      <c r="O186" s="396">
        <f t="shared" si="19"/>
        <v>101.17823558276673</v>
      </c>
      <c r="P186" s="385">
        <f>'IdxETF data'!AZ197</f>
        <v>16.832104000000001</v>
      </c>
      <c r="Q186" s="397">
        <f t="shared" si="20"/>
        <v>265.21099837332378</v>
      </c>
    </row>
    <row r="187" spans="2:17">
      <c r="B187" s="390">
        <f>'Step #4'!B188</f>
        <v>183</v>
      </c>
      <c r="C187" s="370">
        <v>42095</v>
      </c>
      <c r="D187" s="372">
        <f>'IdxETF data'!F198</f>
        <v>144.76814300000001</v>
      </c>
      <c r="E187" s="372">
        <f t="shared" si="14"/>
        <v>228.63012945981939</v>
      </c>
      <c r="F187" s="398">
        <f>'IdxETF data'!D198</f>
        <v>175.39269999999999</v>
      </c>
      <c r="G187" s="398">
        <f t="shared" si="15"/>
        <v>197.77760883413953</v>
      </c>
      <c r="H187" s="376">
        <f>'IdxETF data'!AB198</f>
        <v>40.258308</v>
      </c>
      <c r="I187" s="377">
        <f t="shared" si="16"/>
        <v>313.40952791954032</v>
      </c>
      <c r="J187" s="392">
        <f>'IdxETF data'!AF198</f>
        <v>23.217354</v>
      </c>
      <c r="K187" s="379">
        <f t="shared" si="17"/>
        <v>172.22267265009614</v>
      </c>
      <c r="L187" s="381">
        <f>'IdxETF data'!AH198</f>
        <v>17.315014000000001</v>
      </c>
      <c r="M187" s="393">
        <f t="shared" si="18"/>
        <v>274.7020916528549</v>
      </c>
      <c r="N187" s="394">
        <f>'IdxETF data'!AP198</f>
        <v>43.441471</v>
      </c>
      <c r="O187" s="396">
        <f t="shared" si="19"/>
        <v>103.84293580237846</v>
      </c>
      <c r="P187" s="385">
        <f>'IdxETF data'!AZ198</f>
        <v>17.989317</v>
      </c>
      <c r="Q187" s="397">
        <f t="shared" si="20"/>
        <v>283.4443466856078</v>
      </c>
    </row>
    <row r="188" spans="2:17">
      <c r="B188" s="390">
        <f>'Step #4'!B189</f>
        <v>184</v>
      </c>
      <c r="C188" s="370">
        <v>42125</v>
      </c>
      <c r="D188" s="372">
        <f>'IdxETF data'!F199</f>
        <v>146.43164100000001</v>
      </c>
      <c r="E188" s="372">
        <f t="shared" si="14"/>
        <v>231.25726658553464</v>
      </c>
      <c r="F188" s="398">
        <f>'IdxETF data'!D199</f>
        <v>177.647583</v>
      </c>
      <c r="G188" s="398">
        <f t="shared" si="15"/>
        <v>200.32027661872095</v>
      </c>
      <c r="H188" s="376">
        <f>'IdxETF data'!AB199</f>
        <v>38.242637999999999</v>
      </c>
      <c r="I188" s="377">
        <f t="shared" si="16"/>
        <v>297.71760705834612</v>
      </c>
      <c r="J188" s="392">
        <f>'IdxETF data'!AF199</f>
        <v>22.817592999999999</v>
      </c>
      <c r="K188" s="379">
        <f t="shared" si="17"/>
        <v>169.25730855902549</v>
      </c>
      <c r="L188" s="381">
        <f>'IdxETF data'!AH199</f>
        <v>17.234946999999998</v>
      </c>
      <c r="M188" s="393">
        <f t="shared" si="18"/>
        <v>273.43183149757175</v>
      </c>
      <c r="N188" s="394">
        <f>'IdxETF data'!AP199</f>
        <v>44.083309</v>
      </c>
      <c r="O188" s="396">
        <f t="shared" si="19"/>
        <v>105.37719191054589</v>
      </c>
      <c r="P188" s="385">
        <f>'IdxETF data'!AZ199</f>
        <v>16.937304999999999</v>
      </c>
      <c r="Q188" s="397">
        <f t="shared" si="20"/>
        <v>266.86857262784787</v>
      </c>
    </row>
    <row r="189" spans="2:17">
      <c r="B189" s="390">
        <f>'Step #4'!B190</f>
        <v>185</v>
      </c>
      <c r="C189" s="370">
        <v>42156</v>
      </c>
      <c r="D189" s="372">
        <f>'IdxETF data'!F200</f>
        <v>143.26019299999999</v>
      </c>
      <c r="E189" s="372">
        <f t="shared" si="14"/>
        <v>226.2486469279965</v>
      </c>
      <c r="F189" s="398">
        <f>'IdxETF data'!D200</f>
        <v>173.19667100000001</v>
      </c>
      <c r="G189" s="398">
        <f t="shared" si="15"/>
        <v>195.30130643073036</v>
      </c>
      <c r="H189" s="376">
        <f>'IdxETF data'!AB200</f>
        <v>36.156399</v>
      </c>
      <c r="I189" s="377">
        <f t="shared" si="16"/>
        <v>281.47630898597475</v>
      </c>
      <c r="J189" s="392">
        <f>'IdxETF data'!AF200</f>
        <v>21.853467999999999</v>
      </c>
      <c r="K189" s="379">
        <f t="shared" si="17"/>
        <v>162.10558126620938</v>
      </c>
      <c r="L189" s="381">
        <f>'IdxETF data'!AH200</f>
        <v>16.419782999999999</v>
      </c>
      <c r="M189" s="393">
        <f t="shared" si="18"/>
        <v>260.499283141555</v>
      </c>
      <c r="N189" s="394">
        <f>'IdxETF data'!AP200</f>
        <v>43.272579</v>
      </c>
      <c r="O189" s="396">
        <f t="shared" si="19"/>
        <v>103.43921464124341</v>
      </c>
      <c r="P189" s="385">
        <f>'IdxETF data'!AZ200</f>
        <v>16.529654000000001</v>
      </c>
      <c r="Q189" s="397">
        <f t="shared" si="20"/>
        <v>260.44551769081306</v>
      </c>
    </row>
    <row r="190" spans="2:17">
      <c r="B190" s="390">
        <f>'Step #4'!B191</f>
        <v>186</v>
      </c>
      <c r="C190" s="370">
        <v>42186</v>
      </c>
      <c r="D190" s="372">
        <f>'IdxETF data'!F201</f>
        <v>144.34304800000001</v>
      </c>
      <c r="E190" s="372">
        <f t="shared" si="14"/>
        <v>227.95878338278416</v>
      </c>
      <c r="F190" s="398">
        <f>'IdxETF data'!D201</f>
        <v>177.97061199999999</v>
      </c>
      <c r="G190" s="398">
        <f t="shared" si="15"/>
        <v>200.68453296008565</v>
      </c>
      <c r="H190" s="376">
        <f>'IdxETF data'!AB201</f>
        <v>31.912455000000001</v>
      </c>
      <c r="I190" s="377">
        <f t="shared" si="16"/>
        <v>248.4373525162452</v>
      </c>
      <c r="J190" s="392">
        <f>'IdxETF data'!AF201</f>
        <v>22.592936999999999</v>
      </c>
      <c r="K190" s="379">
        <f t="shared" si="17"/>
        <v>167.59084575939383</v>
      </c>
      <c r="L190" s="381">
        <f>'IdxETF data'!AH201</f>
        <v>16.391684999999999</v>
      </c>
      <c r="M190" s="393">
        <f t="shared" si="18"/>
        <v>260.05350935406273</v>
      </c>
      <c r="N190" s="394">
        <f>'IdxETF data'!AP201</f>
        <v>43.899796000000002</v>
      </c>
      <c r="O190" s="396">
        <f t="shared" si="19"/>
        <v>104.93852056173493</v>
      </c>
      <c r="P190" s="385">
        <f>'IdxETF data'!AZ201</f>
        <v>16.056218999999999</v>
      </c>
      <c r="Q190" s="397">
        <f t="shared" si="20"/>
        <v>252.98595297954017</v>
      </c>
    </row>
    <row r="191" spans="2:17">
      <c r="B191" s="390">
        <f>'Step #4'!B192</f>
        <v>187</v>
      </c>
      <c r="C191" s="370">
        <v>42217</v>
      </c>
      <c r="D191" s="372">
        <f>'IdxETF data'!F202</f>
        <v>135.076065</v>
      </c>
      <c r="E191" s="372">
        <f t="shared" si="14"/>
        <v>213.32357788048006</v>
      </c>
      <c r="F191" s="398">
        <f>'IdxETF data'!D202</f>
        <v>167.12323000000001</v>
      </c>
      <c r="G191" s="398">
        <f t="shared" si="15"/>
        <v>188.45272813542374</v>
      </c>
      <c r="H191" s="376">
        <f>'IdxETF data'!AB202</f>
        <v>28.309687</v>
      </c>
      <c r="I191" s="377">
        <f t="shared" si="16"/>
        <v>220.38992891156647</v>
      </c>
      <c r="J191" s="392">
        <f>'IdxETF data'!AF202</f>
        <v>21.005929999999999</v>
      </c>
      <c r="K191" s="379">
        <f t="shared" si="17"/>
        <v>155.8186779639417</v>
      </c>
      <c r="L191" s="381">
        <f>'IdxETF data'!AH202</f>
        <v>14.216454000000001</v>
      </c>
      <c r="M191" s="393">
        <f t="shared" si="18"/>
        <v>225.54354560074833</v>
      </c>
      <c r="N191" s="394">
        <f>'IdxETF data'!AP202</f>
        <v>41.149692999999999</v>
      </c>
      <c r="O191" s="396">
        <f t="shared" si="19"/>
        <v>98.36464627283415</v>
      </c>
      <c r="P191" s="385">
        <f>'IdxETF data'!AZ202</f>
        <v>14.109201000000001</v>
      </c>
      <c r="Q191" s="397">
        <f t="shared" si="20"/>
        <v>222.30823214138283</v>
      </c>
    </row>
    <row r="192" spans="2:17">
      <c r="B192" s="390">
        <f>'Step #4'!B193</f>
        <v>188</v>
      </c>
      <c r="C192" s="370">
        <v>42248</v>
      </c>
      <c r="D192" s="372">
        <f>'IdxETF data'!F203</f>
        <v>133.413712</v>
      </c>
      <c r="E192" s="372">
        <f t="shared" si="14"/>
        <v>210.69824903587428</v>
      </c>
      <c r="F192" s="398">
        <f>'IdxETF data'!D203</f>
        <v>162.01667800000001</v>
      </c>
      <c r="G192" s="398">
        <f t="shared" si="15"/>
        <v>182.69444033925438</v>
      </c>
      <c r="H192" s="376">
        <f>'IdxETF data'!AB203</f>
        <v>27.962816</v>
      </c>
      <c r="I192" s="377">
        <f t="shared" si="16"/>
        <v>217.6895502379526</v>
      </c>
      <c r="J192" s="392">
        <f>'IdxETF data'!AF203</f>
        <v>19.729939999999999</v>
      </c>
      <c r="K192" s="379">
        <f t="shared" si="17"/>
        <v>146.35358525463488</v>
      </c>
      <c r="L192" s="381">
        <f>'IdxETF data'!AH203</f>
        <v>14.098475000000001</v>
      </c>
      <c r="M192" s="393">
        <f t="shared" si="18"/>
        <v>223.6718128911408</v>
      </c>
      <c r="N192" s="394">
        <f>'IdxETF data'!AP203</f>
        <v>38.807011000000003</v>
      </c>
      <c r="O192" s="396">
        <f t="shared" si="19"/>
        <v>92.764675301975757</v>
      </c>
      <c r="P192" s="385">
        <f>'IdxETF data'!AZ203</f>
        <v>13.56244</v>
      </c>
      <c r="Q192" s="397">
        <f t="shared" si="20"/>
        <v>213.69332394680436</v>
      </c>
    </row>
    <row r="193" spans="2:17">
      <c r="B193" s="390">
        <f>'Step #4'!B194</f>
        <v>189</v>
      </c>
      <c r="C193" s="370">
        <v>42278</v>
      </c>
      <c r="D193" s="372">
        <f>'IdxETF data'!F204</f>
        <v>145.07797199999999</v>
      </c>
      <c r="E193" s="372">
        <f t="shared" si="14"/>
        <v>229.11943769374764</v>
      </c>
      <c r="F193" s="398">
        <f>'IdxETF data'!D204</f>
        <v>176.71170000000001</v>
      </c>
      <c r="G193" s="398">
        <f t="shared" si="15"/>
        <v>199.26494933378535</v>
      </c>
      <c r="H193" s="376">
        <f>'IdxETF data'!AB204</f>
        <v>30.170197000000002</v>
      </c>
      <c r="I193" s="377">
        <f t="shared" si="16"/>
        <v>234.87393456797867</v>
      </c>
      <c r="J193" s="392">
        <f>'IdxETF data'!AF204</f>
        <v>21.620000999999998</v>
      </c>
      <c r="K193" s="379">
        <f t="shared" si="17"/>
        <v>160.37375985729255</v>
      </c>
      <c r="L193" s="381">
        <f>'IdxETF data'!AH204</f>
        <v>15.123415</v>
      </c>
      <c r="M193" s="393">
        <f t="shared" si="18"/>
        <v>239.93245015188322</v>
      </c>
      <c r="N193" s="394">
        <f>'IdxETF data'!AP204</f>
        <v>41.828727999999998</v>
      </c>
      <c r="O193" s="396">
        <f t="shared" si="19"/>
        <v>99.987818469571408</v>
      </c>
      <c r="P193" s="385">
        <f>'IdxETF data'!AZ204</f>
        <v>14.829333999999999</v>
      </c>
      <c r="Q193" s="397">
        <f t="shared" si="20"/>
        <v>233.65483455612411</v>
      </c>
    </row>
    <row r="194" spans="2:17">
      <c r="B194" s="390">
        <f>'Step #4'!B195</f>
        <v>190</v>
      </c>
      <c r="C194" s="370">
        <v>42309</v>
      </c>
      <c r="D194" s="372">
        <f>'IdxETF data'!F205</f>
        <v>145.754379</v>
      </c>
      <c r="E194" s="372">
        <f t="shared" si="14"/>
        <v>230.18767699538412</v>
      </c>
      <c r="F194" s="398">
        <f>'IdxETF data'!D205</f>
        <v>177.35762</v>
      </c>
      <c r="G194" s="398">
        <f t="shared" si="15"/>
        <v>199.99330640393791</v>
      </c>
      <c r="H194" s="376">
        <f>'IdxETF data'!AB205</f>
        <v>29.52375</v>
      </c>
      <c r="I194" s="377">
        <f t="shared" si="16"/>
        <v>229.84136715121082</v>
      </c>
      <c r="J194" s="392">
        <f>'IdxETF data'!AF205</f>
        <v>21.731643999999999</v>
      </c>
      <c r="K194" s="379">
        <f t="shared" si="17"/>
        <v>161.2019100350723</v>
      </c>
      <c r="L194" s="381">
        <f>'IdxETF data'!AH205</f>
        <v>14.813717</v>
      </c>
      <c r="M194" s="393">
        <f t="shared" si="18"/>
        <v>235.01910221114775</v>
      </c>
      <c r="N194" s="394">
        <f>'IdxETF data'!AP205</f>
        <v>42.032443999999998</v>
      </c>
      <c r="O194" s="396">
        <f t="shared" si="19"/>
        <v>100.47478327584874</v>
      </c>
      <c r="P194" s="385">
        <f>'IdxETF data'!AZ205</f>
        <v>14.015855</v>
      </c>
      <c r="Q194" s="397">
        <f t="shared" si="20"/>
        <v>220.83744834310326</v>
      </c>
    </row>
    <row r="195" spans="2:17">
      <c r="B195" s="390">
        <f>'Step #4'!B196</f>
        <v>191</v>
      </c>
      <c r="C195" s="370">
        <v>42339</v>
      </c>
      <c r="D195" s="372">
        <f>'IdxETF data'!F206</f>
        <v>143.55275</v>
      </c>
      <c r="E195" s="372">
        <f t="shared" si="14"/>
        <v>226.7106777546569</v>
      </c>
      <c r="F195" s="398">
        <f>'IdxETF data'!D206</f>
        <v>173.26126099999999</v>
      </c>
      <c r="G195" s="398">
        <f t="shared" si="15"/>
        <v>195.37413988249085</v>
      </c>
      <c r="H195" s="376">
        <f>'IdxETF data'!AB206</f>
        <v>27.820903999999999</v>
      </c>
      <c r="I195" s="377">
        <f t="shared" si="16"/>
        <v>216.58477025251162</v>
      </c>
      <c r="J195" s="392">
        <f>'IdxETF data'!AF206</f>
        <v>20.886303000000002</v>
      </c>
      <c r="K195" s="379">
        <f t="shared" si="17"/>
        <v>154.9313037325322</v>
      </c>
      <c r="L195" s="381">
        <f>'IdxETF data'!AH206</f>
        <v>14.614628</v>
      </c>
      <c r="M195" s="393">
        <f t="shared" si="18"/>
        <v>231.86056218772794</v>
      </c>
      <c r="N195" s="394">
        <f>'IdxETF data'!AP206</f>
        <v>41.149692999999999</v>
      </c>
      <c r="O195" s="396">
        <f t="shared" si="19"/>
        <v>98.36464627283415</v>
      </c>
      <c r="P195" s="385">
        <f>'IdxETF data'!AZ206</f>
        <v>13.709134000000001</v>
      </c>
      <c r="Q195" s="397">
        <f t="shared" si="20"/>
        <v>216.00467267631416</v>
      </c>
    </row>
    <row r="196" spans="2:17">
      <c r="B196" s="390">
        <f>'Step #4'!B197</f>
        <v>192</v>
      </c>
      <c r="C196" s="370">
        <v>42370</v>
      </c>
      <c r="D196" s="372">
        <f>'IdxETF data'!F207</f>
        <v>135.93240399999999</v>
      </c>
      <c r="E196" s="372">
        <f t="shared" si="14"/>
        <v>214.67598105685769</v>
      </c>
      <c r="F196" s="398">
        <f>'IdxETF data'!D207</f>
        <v>165.615005</v>
      </c>
      <c r="G196" s="398">
        <f t="shared" si="15"/>
        <v>186.75201234688822</v>
      </c>
      <c r="H196" s="376">
        <f>'IdxETF data'!AB207</f>
        <v>25.135114999999999</v>
      </c>
      <c r="I196" s="377">
        <f t="shared" si="16"/>
        <v>195.67599627767157</v>
      </c>
      <c r="J196" s="392">
        <f>'IdxETF data'!AF207</f>
        <v>19.402968999999999</v>
      </c>
      <c r="K196" s="379">
        <f t="shared" si="17"/>
        <v>143.92816591102343</v>
      </c>
      <c r="L196" s="381">
        <f>'IdxETF data'!AH207</f>
        <v>13.394909</v>
      </c>
      <c r="M196" s="393">
        <f t="shared" si="18"/>
        <v>212.50976290285709</v>
      </c>
      <c r="N196" s="394">
        <f>'IdxETF data'!AP207</f>
        <v>39.330711000000001</v>
      </c>
      <c r="O196" s="396">
        <f t="shared" si="19"/>
        <v>94.016533128790712</v>
      </c>
      <c r="P196" s="385">
        <f>'IdxETF data'!AZ207</f>
        <v>12.833515999999999</v>
      </c>
      <c r="Q196" s="397">
        <f t="shared" si="20"/>
        <v>202.20820825489341</v>
      </c>
    </row>
    <row r="197" spans="2:17">
      <c r="B197" s="390">
        <f>'Step #4'!B198</f>
        <v>193</v>
      </c>
      <c r="C197" s="370">
        <v>42401</v>
      </c>
      <c r="D197" s="372">
        <f>'IdxETF data'!F208</f>
        <v>136.49200400000001</v>
      </c>
      <c r="E197" s="372">
        <f t="shared" si="14"/>
        <v>215.55974883749244</v>
      </c>
      <c r="F197" s="398">
        <f>'IdxETF data'!D208</f>
        <v>165.47816499999999</v>
      </c>
      <c r="G197" s="398">
        <f t="shared" si="15"/>
        <v>186.59770781772102</v>
      </c>
      <c r="H197" s="376">
        <f>'IdxETF data'!AB208</f>
        <v>24.393951000000001</v>
      </c>
      <c r="I197" s="377">
        <f t="shared" si="16"/>
        <v>189.90606030939995</v>
      </c>
      <c r="J197" s="392">
        <f>'IdxETF data'!AF208</f>
        <v>18.629404000000001</v>
      </c>
      <c r="K197" s="379">
        <f t="shared" si="17"/>
        <v>138.18998266376056</v>
      </c>
      <c r="L197" s="381">
        <f>'IdxETF data'!AH208</f>
        <v>13.484358</v>
      </c>
      <c r="M197" s="393">
        <f t="shared" si="18"/>
        <v>213.92886816007811</v>
      </c>
      <c r="N197" s="394">
        <f>'IdxETF data'!AP208</f>
        <v>37.244472999999999</v>
      </c>
      <c r="O197" s="396">
        <f t="shared" si="19"/>
        <v>89.029568513746199</v>
      </c>
      <c r="P197" s="385">
        <f>'IdxETF data'!AZ208</f>
        <v>13.257199</v>
      </c>
      <c r="Q197" s="397">
        <f t="shared" si="20"/>
        <v>208.88386754405923</v>
      </c>
    </row>
    <row r="198" spans="2:17">
      <c r="B198" s="390">
        <f>'Step #4'!B199</f>
        <v>194</v>
      </c>
      <c r="C198" s="370">
        <v>42430</v>
      </c>
      <c r="D198" s="372">
        <f>'IdxETF data'!F209</f>
        <v>146.70304899999999</v>
      </c>
      <c r="E198" s="372">
        <f t="shared" ref="E198:E261" si="21">(D198/$D$4)*100</f>
        <v>231.68589711771205</v>
      </c>
      <c r="F198" s="398">
        <f>'IdxETF data'!D209</f>
        <v>175.703079</v>
      </c>
      <c r="G198" s="398">
        <f t="shared" ref="G198:G261" si="22">(F198/$F$4)*100</f>
        <v>198.12760068928705</v>
      </c>
      <c r="H198" s="376">
        <f>'IdxETF data'!AB209</f>
        <v>27.205542000000001</v>
      </c>
      <c r="I198" s="377">
        <f t="shared" ref="I198:I261" si="23">(H198/$H$4)*100</f>
        <v>211.7941984798573</v>
      </c>
      <c r="J198" s="392">
        <f>'IdxETF data'!AF209</f>
        <v>20.519461</v>
      </c>
      <c r="K198" s="379">
        <f t="shared" ref="K198:K261" si="24">(J198/$J$4)*100</f>
        <v>152.2101275950487</v>
      </c>
      <c r="L198" s="381">
        <f>'IdxETF data'!AH209</f>
        <v>14.736635</v>
      </c>
      <c r="M198" s="393">
        <f t="shared" ref="M198:M261" si="25">(L198/$L$4)*100</f>
        <v>233.79619897648763</v>
      </c>
      <c r="N198" s="394">
        <f>'IdxETF data'!AP209</f>
        <v>39.022911000000001</v>
      </c>
      <c r="O198" s="396">
        <f t="shared" ref="O198:O261" si="26">(N198/$N$4)*100</f>
        <v>93.280764866247949</v>
      </c>
      <c r="P198" s="385">
        <f>'IdxETF data'!AZ209</f>
        <v>14.842601</v>
      </c>
      <c r="Q198" s="397">
        <f t="shared" ref="Q198:Q261" si="27">(P198/$P$4)*100</f>
        <v>233.86387285076742</v>
      </c>
    </row>
    <row r="199" spans="2:17">
      <c r="B199" s="390">
        <f>'Step #4'!B200</f>
        <v>195</v>
      </c>
      <c r="C199" s="370">
        <v>42461</v>
      </c>
      <c r="D199" s="372">
        <f>'IdxETF data'!F210</f>
        <v>147.808899</v>
      </c>
      <c r="E199" s="372">
        <f t="shared" si="21"/>
        <v>233.43234922674503</v>
      </c>
      <c r="F199" s="398">
        <f>'IdxETF data'!D210</f>
        <v>177.30526699999999</v>
      </c>
      <c r="G199" s="398">
        <f t="shared" si="22"/>
        <v>199.93427172829124</v>
      </c>
      <c r="H199" s="376">
        <f>'IdxETF data'!AB210</f>
        <v>27.012194000000001</v>
      </c>
      <c r="I199" s="377">
        <f t="shared" si="23"/>
        <v>210.2889910229471</v>
      </c>
      <c r="J199" s="392">
        <f>'IdxETF data'!AF210</f>
        <v>20.918205</v>
      </c>
      <c r="K199" s="379">
        <f t="shared" si="24"/>
        <v>155.16794774041023</v>
      </c>
      <c r="L199" s="381">
        <f>'IdxETF data'!AH210</f>
        <v>14.744092</v>
      </c>
      <c r="M199" s="393">
        <f t="shared" si="25"/>
        <v>233.91450402073741</v>
      </c>
      <c r="N199" s="394">
        <f>'IdxETF data'!AP210</f>
        <v>39.057113999999999</v>
      </c>
      <c r="O199" s="396">
        <f t="shared" si="26"/>
        <v>93.362524066649982</v>
      </c>
      <c r="P199" s="385">
        <f>'IdxETF data'!AZ210</f>
        <v>14.856265</v>
      </c>
      <c r="Q199" s="397">
        <f t="shared" si="27"/>
        <v>234.07916638042798</v>
      </c>
    </row>
    <row r="200" spans="2:17">
      <c r="B200" s="390">
        <f>'Step #4'!B201</f>
        <v>196</v>
      </c>
      <c r="C200" s="370">
        <v>42491</v>
      </c>
      <c r="D200" s="372">
        <f>'IdxETF data'!F211</f>
        <v>147.96612500000001</v>
      </c>
      <c r="E200" s="372">
        <f t="shared" si="21"/>
        <v>233.68065386055144</v>
      </c>
      <c r="F200" s="398">
        <f>'IdxETF data'!D211</f>
        <v>180.321518</v>
      </c>
      <c r="G200" s="398">
        <f t="shared" si="22"/>
        <v>203.33547890751584</v>
      </c>
      <c r="H200" s="376">
        <f>'IdxETF data'!AB211</f>
        <v>27.108865999999999</v>
      </c>
      <c r="I200" s="377">
        <f t="shared" si="23"/>
        <v>211.04157918147175</v>
      </c>
      <c r="J200" s="392">
        <f>'IdxETF data'!AF211</f>
        <v>20.678954999999998</v>
      </c>
      <c r="K200" s="379">
        <f t="shared" si="24"/>
        <v>153.39322894896071</v>
      </c>
      <c r="L200" s="381">
        <f>'IdxETF data'!AH211</f>
        <v>14.721724999999999</v>
      </c>
      <c r="M200" s="393">
        <f t="shared" si="25"/>
        <v>233.55965234784821</v>
      </c>
      <c r="N200" s="394">
        <f>'IdxETF data'!AP211</f>
        <v>40.322535999999999</v>
      </c>
      <c r="O200" s="396">
        <f t="shared" si="26"/>
        <v>96.387401735017093</v>
      </c>
      <c r="P200" s="385">
        <f>'IdxETF data'!AZ211</f>
        <v>14.241239999999999</v>
      </c>
      <c r="Q200" s="397">
        <f t="shared" si="27"/>
        <v>224.38867288807828</v>
      </c>
    </row>
    <row r="201" spans="2:17">
      <c r="B201" s="390">
        <f>'Step #4'!B202</f>
        <v>197</v>
      </c>
      <c r="C201" s="370">
        <v>42522</v>
      </c>
      <c r="D201" s="372">
        <f>'IdxETF data'!F212</f>
        <v>149.61480700000001</v>
      </c>
      <c r="E201" s="372">
        <f t="shared" si="21"/>
        <v>236.28439230249637</v>
      </c>
      <c r="F201" s="398">
        <f>'IdxETF data'!D212</f>
        <v>180.01222200000001</v>
      </c>
      <c r="G201" s="398">
        <f t="shared" si="22"/>
        <v>202.98670827280893</v>
      </c>
      <c r="H201" s="376">
        <f>'IdxETF data'!AB212</f>
        <v>27.568066000000002</v>
      </c>
      <c r="I201" s="377">
        <f t="shared" si="23"/>
        <v>214.61643521418563</v>
      </c>
      <c r="J201" s="392">
        <f>'IdxETF data'!AF212</f>
        <v>19.179670000000002</v>
      </c>
      <c r="K201" s="379">
        <f t="shared" si="24"/>
        <v>142.27176912351294</v>
      </c>
      <c r="L201" s="381">
        <f>'IdxETF data'!AH212</f>
        <v>14.595008</v>
      </c>
      <c r="M201" s="393">
        <f t="shared" si="25"/>
        <v>231.54929157378393</v>
      </c>
      <c r="N201" s="394">
        <f>'IdxETF data'!AP212</f>
        <v>39.330711000000001</v>
      </c>
      <c r="O201" s="396">
        <f t="shared" si="26"/>
        <v>94.016533128790712</v>
      </c>
      <c r="P201" s="385">
        <f>'IdxETF data'!AZ212</f>
        <v>14.856265</v>
      </c>
      <c r="Q201" s="397">
        <f t="shared" si="27"/>
        <v>234.07916638042798</v>
      </c>
    </row>
    <row r="202" spans="2:17">
      <c r="B202" s="390">
        <f>'Step #4'!B203</f>
        <v>198</v>
      </c>
      <c r="C202" s="370">
        <v>42552</v>
      </c>
      <c r="D202" s="372">
        <f>'IdxETF data'!F213</f>
        <v>154.21109000000001</v>
      </c>
      <c r="E202" s="372">
        <f t="shared" si="21"/>
        <v>243.54323223473179</v>
      </c>
      <c r="F202" s="398">
        <f>'IdxETF data'!D213</f>
        <v>187.54774499999999</v>
      </c>
      <c r="G202" s="398">
        <f t="shared" si="22"/>
        <v>211.48397024696553</v>
      </c>
      <c r="H202" s="376">
        <f>'IdxETF data'!AB213</f>
        <v>28.752972</v>
      </c>
      <c r="I202" s="377">
        <f t="shared" si="23"/>
        <v>223.84088722267612</v>
      </c>
      <c r="J202" s="392">
        <f>'IdxETF data'!AF213</f>
        <v>20.954699000000002</v>
      </c>
      <c r="K202" s="379">
        <f t="shared" si="24"/>
        <v>155.43865448053629</v>
      </c>
      <c r="L202" s="381">
        <f>'IdxETF data'!AH213</f>
        <v>15.894072</v>
      </c>
      <c r="M202" s="393">
        <f t="shared" si="25"/>
        <v>252.15889650918416</v>
      </c>
      <c r="N202" s="394">
        <f>'IdxETF data'!AP213</f>
        <v>41.570889000000001</v>
      </c>
      <c r="O202" s="396">
        <f t="shared" si="26"/>
        <v>99.371477491515009</v>
      </c>
      <c r="P202" s="385">
        <f>'IdxETF data'!AZ213</f>
        <v>15.014659</v>
      </c>
      <c r="Q202" s="397">
        <f t="shared" si="27"/>
        <v>236.57486334596146</v>
      </c>
    </row>
    <row r="203" spans="2:17">
      <c r="B203" s="390">
        <f>'Step #4'!B204</f>
        <v>199</v>
      </c>
      <c r="C203" s="370">
        <v>42583</v>
      </c>
      <c r="D203" s="372">
        <f>'IdxETF data'!F214</f>
        <v>154.16450499999999</v>
      </c>
      <c r="E203" s="372">
        <f t="shared" si="21"/>
        <v>243.46966125177806</v>
      </c>
      <c r="F203" s="398">
        <f>'IdxETF data'!D214</f>
        <v>187.77235400000001</v>
      </c>
      <c r="G203" s="398">
        <f t="shared" si="22"/>
        <v>211.73724550267815</v>
      </c>
      <c r="H203" s="376">
        <f>'IdxETF data'!AB214</f>
        <v>30.067672999999999</v>
      </c>
      <c r="I203" s="377">
        <f t="shared" si="23"/>
        <v>234.07578879293953</v>
      </c>
      <c r="J203" s="392">
        <f>'IdxETF data'!AF214</f>
        <v>21.412188</v>
      </c>
      <c r="K203" s="379">
        <f t="shared" si="24"/>
        <v>158.83223577701045</v>
      </c>
      <c r="L203" s="381">
        <f>'IdxETF data'!AH214</f>
        <v>15.992934999999999</v>
      </c>
      <c r="M203" s="393">
        <f t="shared" si="25"/>
        <v>253.72735454722419</v>
      </c>
      <c r="N203" s="394">
        <f>'IdxETF data'!AP214</f>
        <v>42.329239000000001</v>
      </c>
      <c r="O203" s="396">
        <f t="shared" si="26"/>
        <v>101.18424507403387</v>
      </c>
      <c r="P203" s="385">
        <f>'IdxETF data'!AZ214</f>
        <v>14.560919999999999</v>
      </c>
      <c r="Q203" s="397">
        <f t="shared" si="27"/>
        <v>229.425633921588</v>
      </c>
    </row>
    <row r="204" spans="2:17">
      <c r="B204" s="390">
        <f>'Step #4'!B205</f>
        <v>200</v>
      </c>
      <c r="C204" s="370">
        <v>42614</v>
      </c>
      <c r="D204" s="372">
        <f>'IdxETF data'!F215</f>
        <v>153.73348999999999</v>
      </c>
      <c r="E204" s="372">
        <f t="shared" si="21"/>
        <v>242.78896580865754</v>
      </c>
      <c r="F204" s="398">
        <f>'IdxETF data'!D215</f>
        <v>186.83944700000001</v>
      </c>
      <c r="G204" s="398">
        <f t="shared" si="22"/>
        <v>210.68527403679255</v>
      </c>
      <c r="H204" s="376">
        <f>'IdxETF data'!AB215</f>
        <v>30.846744999999999</v>
      </c>
      <c r="I204" s="377">
        <f t="shared" si="23"/>
        <v>240.14083722307555</v>
      </c>
      <c r="J204" s="392">
        <f>'IdxETF data'!AF215</f>
        <v>21.461200999999999</v>
      </c>
      <c r="K204" s="379">
        <f t="shared" si="24"/>
        <v>159.19580648599819</v>
      </c>
      <c r="L204" s="381">
        <f>'IdxETF data'!AH215</f>
        <v>16.738205000000001</v>
      </c>
      <c r="M204" s="393">
        <f t="shared" si="25"/>
        <v>265.55103703723682</v>
      </c>
      <c r="N204" s="394">
        <f>'IdxETF data'!AP215</f>
        <v>43.225451999999997</v>
      </c>
      <c r="O204" s="396">
        <f t="shared" si="26"/>
        <v>103.32656177929131</v>
      </c>
      <c r="P204" s="385">
        <f>'IdxETF data'!AZ215</f>
        <v>14.932164999999999</v>
      </c>
      <c r="Q204" s="397">
        <f t="shared" si="27"/>
        <v>235.27506647565878</v>
      </c>
    </row>
    <row r="205" spans="2:17">
      <c r="B205" s="390">
        <f>'Step #4'!B206</f>
        <v>201</v>
      </c>
      <c r="C205" s="370">
        <v>42644</v>
      </c>
      <c r="D205" s="372">
        <f>'IdxETF data'!F216</f>
        <v>152.67588799999999</v>
      </c>
      <c r="E205" s="372">
        <f t="shared" si="21"/>
        <v>241.11871103322008</v>
      </c>
      <c r="F205" s="398">
        <f>'IdxETF data'!D216</f>
        <v>184.52767900000001</v>
      </c>
      <c r="G205" s="398">
        <f t="shared" si="22"/>
        <v>208.07846116932839</v>
      </c>
      <c r="H205" s="376">
        <f>'IdxETF data'!AB216</f>
        <v>29.913473</v>
      </c>
      <c r="I205" s="377">
        <f t="shared" si="23"/>
        <v>232.87534715477648</v>
      </c>
      <c r="J205" s="392">
        <f>'IdxETF data'!AF216</f>
        <v>21.167103000000001</v>
      </c>
      <c r="K205" s="379">
        <f t="shared" si="24"/>
        <v>157.01423387522405</v>
      </c>
      <c r="L205" s="381">
        <f>'IdxETF data'!AH216</f>
        <v>16.403594999999999</v>
      </c>
      <c r="M205" s="393">
        <f t="shared" si="25"/>
        <v>260.24246108760366</v>
      </c>
      <c r="N205" s="394">
        <f>'IdxETF data'!AP216</f>
        <v>43.535679000000002</v>
      </c>
      <c r="O205" s="396">
        <f t="shared" si="26"/>
        <v>104.06813156741302</v>
      </c>
      <c r="P205" s="385">
        <f>'IdxETF data'!AZ216</f>
        <v>14.230930000000001</v>
      </c>
      <c r="Q205" s="397">
        <f t="shared" si="27"/>
        <v>224.22622585274453</v>
      </c>
    </row>
    <row r="206" spans="2:17">
      <c r="B206" s="390">
        <f>'Step #4'!B207</f>
        <v>202</v>
      </c>
      <c r="C206" s="370">
        <v>42675</v>
      </c>
      <c r="D206" s="372">
        <f>'IdxETF data'!F217</f>
        <v>161.45710800000001</v>
      </c>
      <c r="E206" s="372">
        <f t="shared" si="21"/>
        <v>254.98675840753197</v>
      </c>
      <c r="F206" s="398">
        <f>'IdxETF data'!D217</f>
        <v>191.32530199999999</v>
      </c>
      <c r="G206" s="398">
        <f t="shared" si="22"/>
        <v>215.74364690793638</v>
      </c>
      <c r="H206" s="376">
        <f>'IdxETF data'!AB217</f>
        <v>30.505901000000001</v>
      </c>
      <c r="I206" s="377">
        <f t="shared" si="23"/>
        <v>237.48737853489109</v>
      </c>
      <c r="J206" s="392">
        <f>'IdxETF data'!AF217</f>
        <v>20.284800000000001</v>
      </c>
      <c r="K206" s="379">
        <f t="shared" si="24"/>
        <v>150.46944928232006</v>
      </c>
      <c r="L206" s="381">
        <f>'IdxETF data'!AH217</f>
        <v>16.099398000000001</v>
      </c>
      <c r="M206" s="393">
        <f t="shared" si="25"/>
        <v>255.41638631951375</v>
      </c>
      <c r="N206" s="394">
        <f>'IdxETF data'!AP217</f>
        <v>42.992770999999998</v>
      </c>
      <c r="O206" s="396">
        <f t="shared" si="26"/>
        <v>102.77035874129029</v>
      </c>
      <c r="P206" s="385">
        <f>'IdxETF data'!AZ217</f>
        <v>14.471548</v>
      </c>
      <c r="Q206" s="397">
        <f t="shared" si="27"/>
        <v>228.01746549851862</v>
      </c>
    </row>
    <row r="207" spans="2:17">
      <c r="B207" s="390">
        <f>'Step #4'!B208</f>
        <v>203</v>
      </c>
      <c r="C207" s="370">
        <v>42705</v>
      </c>
      <c r="D207" s="372">
        <f>'IdxETF data'!F218</f>
        <v>167.08157299999999</v>
      </c>
      <c r="E207" s="372">
        <f t="shared" si="21"/>
        <v>263.86939055604421</v>
      </c>
      <c r="F207" s="398">
        <f>'IdxETF data'!D218</f>
        <v>194.06002799999999</v>
      </c>
      <c r="G207" s="398">
        <f t="shared" si="22"/>
        <v>218.82739879211712</v>
      </c>
      <c r="H207" s="376">
        <f>'IdxETF data'!AB218</f>
        <v>28.168657</v>
      </c>
      <c r="I207" s="377">
        <f t="shared" si="23"/>
        <v>219.29201526545663</v>
      </c>
      <c r="J207" s="392">
        <f>'IdxETF data'!AF218</f>
        <v>21.632763000000001</v>
      </c>
      <c r="K207" s="379">
        <f t="shared" si="24"/>
        <v>160.46842636185468</v>
      </c>
      <c r="L207" s="381">
        <f>'IdxETF data'!AH218</f>
        <v>14.814182000000001</v>
      </c>
      <c r="M207" s="393">
        <f t="shared" si="25"/>
        <v>235.02647941988806</v>
      </c>
      <c r="N207" s="394">
        <f>'IdxETF data'!AP218</f>
        <v>42.105179</v>
      </c>
      <c r="O207" s="396">
        <f t="shared" si="26"/>
        <v>100.6486497624506</v>
      </c>
      <c r="P207" s="385">
        <f>'IdxETF data'!AZ218</f>
        <v>13.701566</v>
      </c>
      <c r="Q207" s="397">
        <f t="shared" si="27"/>
        <v>215.88542930449978</v>
      </c>
    </row>
    <row r="208" spans="2:17">
      <c r="B208" s="390">
        <f>'Step #4'!B209</f>
        <v>204</v>
      </c>
      <c r="C208" s="370">
        <v>42736</v>
      </c>
      <c r="D208" s="372">
        <f>'IdxETF data'!F219</f>
        <v>168.16641200000001</v>
      </c>
      <c r="E208" s="372">
        <f t="shared" si="21"/>
        <v>265.58266031189834</v>
      </c>
      <c r="F208" s="398">
        <f>'IdxETF data'!D219</f>
        <v>198.69691499999999</v>
      </c>
      <c r="G208" s="398">
        <f t="shared" si="22"/>
        <v>224.05607948004831</v>
      </c>
      <c r="H208" s="376">
        <f>'IdxETF data'!AB219</f>
        <v>30.371531000000001</v>
      </c>
      <c r="I208" s="377">
        <f t="shared" si="23"/>
        <v>236.44131275719994</v>
      </c>
      <c r="J208" s="392">
        <f>'IdxETF data'!AF219</f>
        <v>22.481956</v>
      </c>
      <c r="K208" s="379">
        <f t="shared" si="24"/>
        <v>166.7676061932753</v>
      </c>
      <c r="L208" s="381">
        <f>'IdxETF data'!AH219</f>
        <v>16.164549000000001</v>
      </c>
      <c r="M208" s="393">
        <f t="shared" si="25"/>
        <v>256.45000465636724</v>
      </c>
      <c r="N208" s="394">
        <f>'IdxETF data'!AP219</f>
        <v>44.086734999999997</v>
      </c>
      <c r="O208" s="396">
        <f t="shared" si="26"/>
        <v>105.38538145592426</v>
      </c>
      <c r="P208" s="385">
        <f>'IdxETF data'!AZ219</f>
        <v>15.453217</v>
      </c>
      <c r="Q208" s="397">
        <f t="shared" si="27"/>
        <v>243.48489699502923</v>
      </c>
    </row>
    <row r="209" spans="2:17">
      <c r="B209" s="390">
        <f>'Step #4'!B210</f>
        <v>205</v>
      </c>
      <c r="C209" s="370">
        <v>42767</v>
      </c>
      <c r="D209" s="372">
        <f>'IdxETF data'!F220</f>
        <v>176.49475100000001</v>
      </c>
      <c r="E209" s="372">
        <f t="shared" si="21"/>
        <v>278.73547960139672</v>
      </c>
      <c r="F209" s="398">
        <f>'IdxETF data'!D220</f>
        <v>206.504074</v>
      </c>
      <c r="G209" s="398">
        <f t="shared" si="22"/>
        <v>232.85964564219722</v>
      </c>
      <c r="H209" s="376">
        <f>'IdxETF data'!AB220</f>
        <v>31.621492</v>
      </c>
      <c r="I209" s="377">
        <f t="shared" si="23"/>
        <v>246.17221567860034</v>
      </c>
      <c r="J209" s="392">
        <f>'IdxETF data'!AF220</f>
        <v>22.490129</v>
      </c>
      <c r="K209" s="379">
        <f t="shared" si="24"/>
        <v>166.82823221911653</v>
      </c>
      <c r="L209" s="381">
        <f>'IdxETF data'!AH220</f>
        <v>16.610358999999999</v>
      </c>
      <c r="M209" s="393">
        <f t="shared" si="25"/>
        <v>263.52276471765038</v>
      </c>
      <c r="N209" s="394">
        <f>'IdxETF data'!AP220</f>
        <v>44.662112999999998</v>
      </c>
      <c r="O209" s="396">
        <f t="shared" si="26"/>
        <v>106.76077090155565</v>
      </c>
      <c r="P209" s="385">
        <f>'IdxETF data'!AZ220</f>
        <v>15.843631</v>
      </c>
      <c r="Q209" s="397">
        <f t="shared" si="27"/>
        <v>249.63636128724858</v>
      </c>
    </row>
    <row r="210" spans="2:17">
      <c r="B210" s="390">
        <f>'Step #4'!B211</f>
        <v>206</v>
      </c>
      <c r="C210" s="370">
        <v>42795</v>
      </c>
      <c r="D210" s="372">
        <f>'IdxETF data'!F221</f>
        <v>175.580017</v>
      </c>
      <c r="E210" s="372">
        <f t="shared" si="21"/>
        <v>277.29085408843912</v>
      </c>
      <c r="F210" s="398">
        <f>'IdxETF data'!D221</f>
        <v>205.866592</v>
      </c>
      <c r="G210" s="398">
        <f t="shared" si="22"/>
        <v>232.14080349178388</v>
      </c>
      <c r="H210" s="376">
        <f>'IdxETF data'!AB221</f>
        <v>31.861543999999999</v>
      </c>
      <c r="I210" s="377">
        <f t="shared" si="23"/>
        <v>248.04101215152068</v>
      </c>
      <c r="J210" s="392">
        <f>'IdxETF data'!AF221</f>
        <v>23.495318999999999</v>
      </c>
      <c r="K210" s="379">
        <f t="shared" si="24"/>
        <v>174.28457320961655</v>
      </c>
      <c r="L210" s="381">
        <f>'IdxETF data'!AH221</f>
        <v>17.102295000000002</v>
      </c>
      <c r="M210" s="393">
        <f t="shared" si="25"/>
        <v>271.32731215603769</v>
      </c>
      <c r="N210" s="394">
        <f>'IdxETF data'!AP221</f>
        <v>44.897491000000002</v>
      </c>
      <c r="O210" s="396">
        <f t="shared" si="26"/>
        <v>107.3234208758922</v>
      </c>
      <c r="P210" s="385">
        <f>'IdxETF data'!AZ221</f>
        <v>16.191452000000002</v>
      </c>
      <c r="Q210" s="397">
        <f t="shared" si="27"/>
        <v>255.11671921904417</v>
      </c>
    </row>
    <row r="211" spans="2:17">
      <c r="B211" s="390">
        <f>'Step #4'!B212</f>
        <v>207</v>
      </c>
      <c r="C211" s="370">
        <v>42826</v>
      </c>
      <c r="D211" s="372">
        <f>'IdxETF data'!F222</f>
        <v>178.258835</v>
      </c>
      <c r="E211" s="372">
        <f t="shared" si="21"/>
        <v>281.52147066918297</v>
      </c>
      <c r="F211" s="398">
        <f>'IdxETF data'!D222</f>
        <v>208.814514</v>
      </c>
      <c r="G211" s="398">
        <f t="shared" si="22"/>
        <v>235.46496102051543</v>
      </c>
      <c r="H211" s="376">
        <f>'IdxETF data'!AB222</f>
        <v>31.894663000000001</v>
      </c>
      <c r="I211" s="377">
        <f t="shared" si="23"/>
        <v>248.29884241490799</v>
      </c>
      <c r="J211" s="392">
        <f>'IdxETF data'!AF222</f>
        <v>24.255341000000001</v>
      </c>
      <c r="K211" s="379">
        <f t="shared" si="24"/>
        <v>179.92229661741194</v>
      </c>
      <c r="L211" s="381">
        <f>'IdxETF data'!AH222</f>
        <v>17.601906</v>
      </c>
      <c r="M211" s="393">
        <f t="shared" si="25"/>
        <v>279.25362320105177</v>
      </c>
      <c r="N211" s="394">
        <f>'IdxETF data'!AP222</f>
        <v>45.211334000000001</v>
      </c>
      <c r="O211" s="396">
        <f t="shared" si="26"/>
        <v>108.07363438733213</v>
      </c>
      <c r="P211" s="385">
        <f>'IdxETF data'!AZ222</f>
        <v>16.312121999999999</v>
      </c>
      <c r="Q211" s="397">
        <f t="shared" si="27"/>
        <v>257.01802705160679</v>
      </c>
    </row>
    <row r="212" spans="2:17">
      <c r="B212" s="390">
        <f>'Step #4'!B213</f>
        <v>208</v>
      </c>
      <c r="C212" s="370">
        <v>42856</v>
      </c>
      <c r="D212" s="372">
        <f>'IdxETF data'!F223</f>
        <v>179.20176699999999</v>
      </c>
      <c r="E212" s="372">
        <f t="shared" si="21"/>
        <v>283.01062885526125</v>
      </c>
      <c r="F212" s="398">
        <f>'IdxETF data'!D223</f>
        <v>211.76144400000001</v>
      </c>
      <c r="G212" s="398">
        <f t="shared" si="22"/>
        <v>238.78799994289696</v>
      </c>
      <c r="H212" s="376">
        <f>'IdxETF data'!AB223</f>
        <v>33.22739</v>
      </c>
      <c r="I212" s="377">
        <f t="shared" si="23"/>
        <v>258.67407576837195</v>
      </c>
      <c r="J212" s="392">
        <f>'IdxETF data'!AF223</f>
        <v>25.350431</v>
      </c>
      <c r="K212" s="379">
        <f t="shared" si="24"/>
        <v>188.04550163863846</v>
      </c>
      <c r="L212" s="381">
        <f>'IdxETF data'!AH223</f>
        <v>18.178391999999999</v>
      </c>
      <c r="M212" s="393">
        <f t="shared" si="25"/>
        <v>288.39955343296424</v>
      </c>
      <c r="N212" s="394">
        <f>'IdxETF data'!AP223</f>
        <v>46.458019</v>
      </c>
      <c r="O212" s="396">
        <f t="shared" si="26"/>
        <v>111.05372293960025</v>
      </c>
      <c r="P212" s="385">
        <f>'IdxETF data'!AZ223</f>
        <v>16.816113000000001</v>
      </c>
      <c r="Q212" s="397">
        <f t="shared" si="27"/>
        <v>264.95904002783186</v>
      </c>
    </row>
    <row r="213" spans="2:17">
      <c r="B213" s="390">
        <f>'Step #4'!B214</f>
        <v>209</v>
      </c>
      <c r="C213" s="370">
        <v>42887</v>
      </c>
      <c r="D213" s="372">
        <f>'IdxETF data'!F224</f>
        <v>182.50277700000001</v>
      </c>
      <c r="E213" s="372">
        <f t="shared" si="21"/>
        <v>288.22386381157452</v>
      </c>
      <c r="F213" s="398">
        <f>'IdxETF data'!D224</f>
        <v>212.07730100000001</v>
      </c>
      <c r="G213" s="398">
        <f t="shared" si="22"/>
        <v>239.14416894077161</v>
      </c>
      <c r="H213" s="376">
        <f>'IdxETF data'!AB224</f>
        <v>32.871440999999997</v>
      </c>
      <c r="I213" s="377">
        <f t="shared" si="23"/>
        <v>255.90302518041796</v>
      </c>
      <c r="J213" s="392">
        <f>'IdxETF data'!AF224</f>
        <v>24.737507000000001</v>
      </c>
      <c r="K213" s="379">
        <f t="shared" si="24"/>
        <v>183.49892801050723</v>
      </c>
      <c r="L213" s="381">
        <f>'IdxETF data'!AH224</f>
        <v>18.009288999999999</v>
      </c>
      <c r="M213" s="393">
        <f t="shared" si="25"/>
        <v>285.71674025101868</v>
      </c>
      <c r="N213" s="394">
        <f>'IdxETF data'!AP224</f>
        <v>46.771858000000002</v>
      </c>
      <c r="O213" s="396">
        <f t="shared" si="26"/>
        <v>111.80392688939935</v>
      </c>
      <c r="P213" s="385">
        <f>'IdxETF data'!AZ224</f>
        <v>16.76642</v>
      </c>
      <c r="Q213" s="397">
        <f t="shared" si="27"/>
        <v>264.17606422503468</v>
      </c>
    </row>
    <row r="214" spans="2:17">
      <c r="B214" s="390">
        <f>'Step #4'!B215</f>
        <v>210</v>
      </c>
      <c r="C214" s="370">
        <v>42917</v>
      </c>
      <c r="D214" s="372">
        <f>'IdxETF data'!F225</f>
        <v>187.52140800000001</v>
      </c>
      <c r="E214" s="372">
        <f t="shared" si="21"/>
        <v>296.14971152546741</v>
      </c>
      <c r="F214" s="398">
        <f>'IdxETF data'!D225</f>
        <v>217.491837</v>
      </c>
      <c r="G214" s="398">
        <f t="shared" si="22"/>
        <v>245.2497479245398</v>
      </c>
      <c r="H214" s="376">
        <f>'IdxETF data'!AB225</f>
        <v>35.369166999999997</v>
      </c>
      <c r="I214" s="377">
        <f t="shared" si="23"/>
        <v>275.34773523957796</v>
      </c>
      <c r="J214" s="392">
        <f>'IdxETF data'!AF225</f>
        <v>25.581054999999999</v>
      </c>
      <c r="K214" s="379">
        <f t="shared" si="24"/>
        <v>189.75623412164475</v>
      </c>
      <c r="L214" s="381">
        <f>'IdxETF data'!AH225</f>
        <v>18.977083</v>
      </c>
      <c r="M214" s="393">
        <f t="shared" si="25"/>
        <v>301.07075821999535</v>
      </c>
      <c r="N214" s="394">
        <f>'IdxETF data'!AP225</f>
        <v>48.046967000000002</v>
      </c>
      <c r="O214" s="396">
        <f t="shared" si="26"/>
        <v>114.85196046146775</v>
      </c>
      <c r="P214" s="385">
        <f>'IdxETF data'!AZ225</f>
        <v>17.831593000000002</v>
      </c>
      <c r="Q214" s="397">
        <f t="shared" si="27"/>
        <v>280.95920641393207</v>
      </c>
    </row>
    <row r="215" spans="2:17">
      <c r="B215" s="390">
        <f>'Step #4'!B216</f>
        <v>211</v>
      </c>
      <c r="C215" s="370">
        <v>42948</v>
      </c>
      <c r="D215" s="372">
        <f>'IdxETF data'!F226</f>
        <v>188.430252</v>
      </c>
      <c r="E215" s="372">
        <f t="shared" si="21"/>
        <v>297.58503505088402</v>
      </c>
      <c r="F215" s="398">
        <f>'IdxETF data'!D226</f>
        <v>218.12640400000001</v>
      </c>
      <c r="G215" s="398">
        <f t="shared" si="22"/>
        <v>245.96530304117269</v>
      </c>
      <c r="H215" s="376">
        <f>'IdxETF data'!AB226</f>
        <v>36.782600000000002</v>
      </c>
      <c r="I215" s="377">
        <f t="shared" si="23"/>
        <v>286.35126199673579</v>
      </c>
      <c r="J215" s="392">
        <f>'IdxETF data'!AF226</f>
        <v>25.622705</v>
      </c>
      <c r="K215" s="379">
        <f t="shared" si="24"/>
        <v>190.06518725712593</v>
      </c>
      <c r="L215" s="381">
        <f>'IdxETF data'!AH226</f>
        <v>19.297540999999999</v>
      </c>
      <c r="M215" s="393">
        <f t="shared" si="25"/>
        <v>306.15481318448394</v>
      </c>
      <c r="N215" s="394">
        <f>'IdxETF data'!AP226</f>
        <v>48.003101000000001</v>
      </c>
      <c r="O215" s="396">
        <f t="shared" si="26"/>
        <v>114.74710272720945</v>
      </c>
      <c r="P215" s="385">
        <f>'IdxETF data'!AZ226</f>
        <v>17.767014</v>
      </c>
      <c r="Q215" s="397">
        <f t="shared" si="27"/>
        <v>279.94168293237857</v>
      </c>
    </row>
    <row r="216" spans="2:17">
      <c r="B216" s="390">
        <f>'Step #4'!B217</f>
        <v>212</v>
      </c>
      <c r="C216" s="370">
        <v>42979</v>
      </c>
      <c r="D216" s="372">
        <f>'IdxETF data'!F227</f>
        <v>192.58900499999999</v>
      </c>
      <c r="E216" s="372">
        <f t="shared" si="21"/>
        <v>304.15289049945056</v>
      </c>
      <c r="F216" s="398">
        <f>'IdxETF data'!D227</f>
        <v>221.42262299999999</v>
      </c>
      <c r="G216" s="398">
        <f t="shared" si="22"/>
        <v>249.68220979962763</v>
      </c>
      <c r="H216" s="376">
        <f>'IdxETF data'!AB227</f>
        <v>36.616309999999999</v>
      </c>
      <c r="I216" s="377">
        <f t="shared" si="23"/>
        <v>285.05670012896576</v>
      </c>
      <c r="J216" s="392">
        <f>'IdxETF data'!AF227</f>
        <v>27.013794000000001</v>
      </c>
      <c r="K216" s="379">
        <f t="shared" si="24"/>
        <v>200.38406620750715</v>
      </c>
      <c r="L216" s="381">
        <f>'IdxETF data'!AH227</f>
        <v>19.297540999999999</v>
      </c>
      <c r="M216" s="393">
        <f t="shared" si="25"/>
        <v>306.15481318448394</v>
      </c>
      <c r="N216" s="394">
        <f>'IdxETF data'!AP227</f>
        <v>48.880516</v>
      </c>
      <c r="O216" s="396">
        <f t="shared" si="26"/>
        <v>116.84448450134512</v>
      </c>
      <c r="P216" s="385">
        <f>'IdxETF data'!AZ227</f>
        <v>17.530211999999999</v>
      </c>
      <c r="Q216" s="397">
        <f t="shared" si="27"/>
        <v>276.21056917281527</v>
      </c>
    </row>
    <row r="217" spans="2:17">
      <c r="B217" s="390">
        <f>'Step #4'!B218</f>
        <v>213</v>
      </c>
      <c r="C217" s="370">
        <v>43009</v>
      </c>
      <c r="D217" s="372">
        <f>'IdxETF data'!F228</f>
        <v>201.44515999999999</v>
      </c>
      <c r="E217" s="372">
        <f t="shared" si="21"/>
        <v>318.13928158112816</v>
      </c>
      <c r="F217" s="398">
        <f>'IdxETF data'!D228</f>
        <v>227.76503</v>
      </c>
      <c r="G217" s="398">
        <f t="shared" si="22"/>
        <v>256.83408151785142</v>
      </c>
      <c r="H217" s="376">
        <f>'IdxETF data'!AB228</f>
        <v>38.187725</v>
      </c>
      <c r="I217" s="377">
        <f t="shared" si="23"/>
        <v>297.29011126277902</v>
      </c>
      <c r="J217" s="392">
        <f>'IdxETF data'!AF228</f>
        <v>27.546911000000001</v>
      </c>
      <c r="K217" s="379">
        <f t="shared" si="24"/>
        <v>204.33864408813909</v>
      </c>
      <c r="L217" s="381">
        <f>'IdxETF data'!AH228</f>
        <v>19.289721</v>
      </c>
      <c r="M217" s="393">
        <f t="shared" si="25"/>
        <v>306.03074915792729</v>
      </c>
      <c r="N217" s="394">
        <f>'IdxETF data'!AP228</f>
        <v>51.460098000000002</v>
      </c>
      <c r="O217" s="396">
        <f t="shared" si="26"/>
        <v>123.01074365087925</v>
      </c>
      <c r="P217" s="385">
        <f>'IdxETF data'!AZ228</f>
        <v>18.319541999999998</v>
      </c>
      <c r="Q217" s="397">
        <f t="shared" si="27"/>
        <v>288.64745747543122</v>
      </c>
    </row>
    <row r="218" spans="2:17">
      <c r="B218" s="390">
        <f>'Step #4'!B219</f>
        <v>214</v>
      </c>
      <c r="C218" s="370">
        <v>43040</v>
      </c>
      <c r="D218" s="372">
        <f>'IdxETF data'!F229</f>
        <v>209.55197100000001</v>
      </c>
      <c r="E218" s="372">
        <f t="shared" si="21"/>
        <v>330.94224506485739</v>
      </c>
      <c r="F218" s="398">
        <f>'IdxETF data'!D229</f>
        <v>234.72688299999999</v>
      </c>
      <c r="G218" s="398">
        <f t="shared" si="22"/>
        <v>264.68445749926212</v>
      </c>
      <c r="H218" s="376">
        <f>'IdxETF data'!AB229</f>
        <v>38.387267999999999</v>
      </c>
      <c r="I218" s="377">
        <f t="shared" si="23"/>
        <v>298.8435465792769</v>
      </c>
      <c r="J218" s="392">
        <f>'IdxETF data'!AF229</f>
        <v>27.688518999999999</v>
      </c>
      <c r="K218" s="379">
        <f t="shared" si="24"/>
        <v>205.38906991309034</v>
      </c>
      <c r="L218" s="381">
        <f>'IdxETF data'!AH229</f>
        <v>20.055682999999998</v>
      </c>
      <c r="M218" s="393">
        <f t="shared" si="25"/>
        <v>318.1827095043991</v>
      </c>
      <c r="N218" s="394">
        <f>'IdxETF data'!AP229</f>
        <v>52.565627999999997</v>
      </c>
      <c r="O218" s="396">
        <f t="shared" si="26"/>
        <v>125.65341384999851</v>
      </c>
      <c r="P218" s="385">
        <f>'IdxETF data'!AZ229</f>
        <v>18.972529999999999</v>
      </c>
      <c r="Q218" s="397">
        <f t="shared" si="27"/>
        <v>298.93610584676975</v>
      </c>
    </row>
    <row r="219" spans="2:17">
      <c r="B219" s="390">
        <f>'Step #4'!B220</f>
        <v>215</v>
      </c>
      <c r="C219" s="370">
        <v>43070</v>
      </c>
      <c r="D219" s="372">
        <f>'IdxETF data'!F230</f>
        <v>213.98155199999999</v>
      </c>
      <c r="E219" s="372">
        <f t="shared" si="21"/>
        <v>337.93781506041057</v>
      </c>
      <c r="F219" s="398">
        <f>'IdxETF data'!D230</f>
        <v>236.36540199999999</v>
      </c>
      <c r="G219" s="398">
        <f t="shared" si="22"/>
        <v>266.53209636820765</v>
      </c>
      <c r="H219" s="376">
        <f>'IdxETF data'!AB230</f>
        <v>38.387267999999999</v>
      </c>
      <c r="I219" s="377">
        <f t="shared" si="23"/>
        <v>298.8435465792769</v>
      </c>
      <c r="J219" s="392">
        <f>'IdxETF data'!AF230</f>
        <v>27.505257</v>
      </c>
      <c r="K219" s="379">
        <f t="shared" si="24"/>
        <v>204.02966128128836</v>
      </c>
      <c r="L219" s="381">
        <f>'IdxETF data'!AH230</f>
        <v>19.868100999999999</v>
      </c>
      <c r="M219" s="393">
        <f t="shared" si="25"/>
        <v>315.20672763361193</v>
      </c>
      <c r="N219" s="394">
        <f>'IdxETF data'!AP230</f>
        <v>52.583171999999998</v>
      </c>
      <c r="O219" s="396">
        <f t="shared" si="26"/>
        <v>125.69535120671731</v>
      </c>
      <c r="P219" s="385">
        <f>'IdxETF data'!AZ230</f>
        <v>18.606570999999999</v>
      </c>
      <c r="Q219" s="397">
        <f t="shared" si="27"/>
        <v>293.16996088035893</v>
      </c>
    </row>
    <row r="220" spans="2:17">
      <c r="B220" s="390">
        <f>'Step #4'!B221</f>
        <v>216</v>
      </c>
      <c r="C220" s="370">
        <v>43101</v>
      </c>
      <c r="D220" s="372">
        <f>'IdxETF data'!F231</f>
        <v>226.66116299999999</v>
      </c>
      <c r="E220" s="372">
        <f t="shared" si="21"/>
        <v>357.9625321311417</v>
      </c>
      <c r="F220" s="398">
        <f>'IdxETF data'!D231</f>
        <v>250.96301299999999</v>
      </c>
      <c r="G220" s="398">
        <f t="shared" si="22"/>
        <v>282.99276205310184</v>
      </c>
      <c r="H220" s="376">
        <f>'IdxETF data'!AB231</f>
        <v>44.662185999999998</v>
      </c>
      <c r="I220" s="377">
        <f t="shared" si="23"/>
        <v>347.69356501805049</v>
      </c>
      <c r="J220" s="392">
        <f>'IdxETF data'!AF231</f>
        <v>29.236124</v>
      </c>
      <c r="K220" s="379">
        <f t="shared" si="24"/>
        <v>216.86895988275063</v>
      </c>
      <c r="L220" s="381">
        <f>'IdxETF data'!AH231</f>
        <v>21.381333999999999</v>
      </c>
      <c r="M220" s="393">
        <f t="shared" si="25"/>
        <v>339.21411626512702</v>
      </c>
      <c r="N220" s="394">
        <f>'IdxETF data'!AP231</f>
        <v>55.590069</v>
      </c>
      <c r="O220" s="396">
        <f t="shared" si="26"/>
        <v>132.88306849500538</v>
      </c>
      <c r="P220" s="385">
        <f>'IdxETF data'!AZ231</f>
        <v>20.237197999999999</v>
      </c>
      <c r="Q220" s="397">
        <f t="shared" si="27"/>
        <v>318.86254302246653</v>
      </c>
    </row>
    <row r="221" spans="2:17">
      <c r="B221" s="390">
        <f>'Step #4'!B222</f>
        <v>217</v>
      </c>
      <c r="C221" s="370">
        <v>43132</v>
      </c>
      <c r="D221" s="372">
        <f>'IdxETF data'!F232</f>
        <v>217.036484</v>
      </c>
      <c r="E221" s="372">
        <f t="shared" si="21"/>
        <v>342.76242276882709</v>
      </c>
      <c r="F221" s="398">
        <f>'IdxETF data'!D232</f>
        <v>241.838043</v>
      </c>
      <c r="G221" s="398">
        <f t="shared" si="22"/>
        <v>272.70319614024879</v>
      </c>
      <c r="H221" s="376">
        <f>'IdxETF data'!AB232</f>
        <v>40.040787000000002</v>
      </c>
      <c r="I221" s="377">
        <f t="shared" si="23"/>
        <v>311.71613449817283</v>
      </c>
      <c r="J221" s="392">
        <f>'IdxETF data'!AF232</f>
        <v>27.081613999999998</v>
      </c>
      <c r="K221" s="379">
        <f t="shared" si="24"/>
        <v>200.88714427829549</v>
      </c>
      <c r="L221" s="381">
        <f>'IdxETF data'!AH232</f>
        <v>20.561449</v>
      </c>
      <c r="M221" s="393">
        <f t="shared" si="25"/>
        <v>326.20666940919028</v>
      </c>
      <c r="N221" s="394">
        <f>'IdxETF data'!AP232</f>
        <v>53.938442000000002</v>
      </c>
      <c r="O221" s="396">
        <f t="shared" si="26"/>
        <v>128.93500245160473</v>
      </c>
      <c r="P221" s="385">
        <f>'IdxETF data'!AZ232</f>
        <v>19.626852</v>
      </c>
      <c r="Q221" s="397">
        <f t="shared" si="27"/>
        <v>309.24577306826683</v>
      </c>
    </row>
    <row r="222" spans="2:17">
      <c r="B222" s="390">
        <f>'Step #4'!B223</f>
        <v>218</v>
      </c>
      <c r="C222" s="370">
        <v>43160</v>
      </c>
      <c r="D222" s="372">
        <f>'IdxETF data'!F233</f>
        <v>209.939178</v>
      </c>
      <c r="E222" s="372">
        <f t="shared" si="21"/>
        <v>331.55375519894636</v>
      </c>
      <c r="F222" s="398">
        <f>'IdxETF data'!D233</f>
        <v>234.27076700000001</v>
      </c>
      <c r="G222" s="398">
        <f t="shared" si="22"/>
        <v>264.17012861424587</v>
      </c>
      <c r="H222" s="376">
        <f>'IdxETF data'!AB233</f>
        <v>40.057746999999999</v>
      </c>
      <c r="I222" s="377">
        <f t="shared" si="23"/>
        <v>311.84816750844033</v>
      </c>
      <c r="J222" s="392">
        <f>'IdxETF data'!AF233</f>
        <v>26.755935999999998</v>
      </c>
      <c r="K222" s="379">
        <f t="shared" si="24"/>
        <v>198.47131620489236</v>
      </c>
      <c r="L222" s="381">
        <f>'IdxETF data'!AH233</f>
        <v>20.344421000000001</v>
      </c>
      <c r="M222" s="393">
        <f t="shared" si="25"/>
        <v>322.76352777804658</v>
      </c>
      <c r="N222" s="394">
        <f>'IdxETF data'!AP233</f>
        <v>53.593989999999998</v>
      </c>
      <c r="O222" s="396">
        <f t="shared" si="26"/>
        <v>128.11162087405637</v>
      </c>
      <c r="P222" s="385">
        <f>'IdxETF data'!AZ233</f>
        <v>19.612143</v>
      </c>
      <c r="Q222" s="397">
        <f t="shared" si="27"/>
        <v>309.01401424744012</v>
      </c>
    </row>
    <row r="223" spans="2:17">
      <c r="B223" s="390">
        <f>'Step #4'!B224</f>
        <v>219</v>
      </c>
      <c r="C223" s="370">
        <v>43191</v>
      </c>
      <c r="D223" s="372">
        <f>'IdxETF data'!F234</f>
        <v>210.44464099999999</v>
      </c>
      <c r="E223" s="372">
        <f t="shared" si="21"/>
        <v>332.35202523772938</v>
      </c>
      <c r="F223" s="398">
        <f>'IdxETF data'!D234</f>
        <v>236.42463699999999</v>
      </c>
      <c r="G223" s="398">
        <f t="shared" si="22"/>
        <v>266.59889137540745</v>
      </c>
      <c r="H223" s="376">
        <f>'IdxETF data'!AB234</f>
        <v>39.794888</v>
      </c>
      <c r="I223" s="377">
        <f t="shared" si="23"/>
        <v>309.80181933356414</v>
      </c>
      <c r="J223" s="392">
        <f>'IdxETF data'!AF234</f>
        <v>27.106674000000002</v>
      </c>
      <c r="K223" s="379">
        <f t="shared" si="24"/>
        <v>201.07303540855139</v>
      </c>
      <c r="L223" s="381">
        <f>'IdxETF data'!AH234</f>
        <v>20.665949000000001</v>
      </c>
      <c r="M223" s="393">
        <f t="shared" si="25"/>
        <v>327.86455825512041</v>
      </c>
      <c r="N223" s="394">
        <f>'IdxETF data'!AP234</f>
        <v>53.558658999999999</v>
      </c>
      <c r="O223" s="396">
        <f t="shared" si="26"/>
        <v>128.02716529093777</v>
      </c>
      <c r="P223" s="385">
        <f>'IdxETF data'!AZ234</f>
        <v>20.487223</v>
      </c>
      <c r="Q223" s="397">
        <f t="shared" si="27"/>
        <v>322.80200180125559</v>
      </c>
    </row>
    <row r="224" spans="2:17">
      <c r="B224" s="390">
        <f>'Step #4'!B225</f>
        <v>220</v>
      </c>
      <c r="C224" s="370">
        <v>43221</v>
      </c>
      <c r="D224" s="372">
        <f>'IdxETF data'!F235</f>
        <v>212.85871900000001</v>
      </c>
      <c r="E224" s="372">
        <f t="shared" si="21"/>
        <v>336.16454195742028</v>
      </c>
      <c r="F224" s="398">
        <f>'IdxETF data'!D235</f>
        <v>242.17193599999999</v>
      </c>
      <c r="G224" s="398">
        <f t="shared" si="22"/>
        <v>273.07970302534983</v>
      </c>
      <c r="H224" s="376">
        <f>'IdxETF data'!AB235</f>
        <v>39.599842000000002</v>
      </c>
      <c r="I224" s="377">
        <f t="shared" si="23"/>
        <v>308.28339300569672</v>
      </c>
      <c r="J224" s="392">
        <f>'IdxETF data'!AF235</f>
        <v>26.421904000000001</v>
      </c>
      <c r="K224" s="379">
        <f t="shared" si="24"/>
        <v>195.99351947617572</v>
      </c>
      <c r="L224" s="381">
        <f>'IdxETF data'!AH235</f>
        <v>20.891007999999999</v>
      </c>
      <c r="M224" s="393">
        <f t="shared" si="25"/>
        <v>331.43511142044264</v>
      </c>
      <c r="N224" s="394">
        <f>'IdxETF data'!AP235</f>
        <v>52.763756000000001</v>
      </c>
      <c r="O224" s="396">
        <f t="shared" si="26"/>
        <v>126.12702104402409</v>
      </c>
      <c r="P224" s="385">
        <f>'IdxETF data'!AZ235</f>
        <v>19.435652000000001</v>
      </c>
      <c r="Q224" s="397">
        <f t="shared" si="27"/>
        <v>306.23317625393042</v>
      </c>
    </row>
    <row r="225" spans="2:17">
      <c r="B225" s="390">
        <f>'Step #4'!B226</f>
        <v>221</v>
      </c>
      <c r="C225" s="370">
        <v>43252</v>
      </c>
      <c r="D225" s="372">
        <f>'IdxETF data'!F236</f>
        <v>212.19172699999999</v>
      </c>
      <c r="E225" s="372">
        <f t="shared" si="21"/>
        <v>335.11117162228607</v>
      </c>
      <c r="F225" s="398">
        <f>'IdxETF data'!D236</f>
        <v>242.47586100000001</v>
      </c>
      <c r="G225" s="398">
        <f t="shared" si="22"/>
        <v>273.42241717345814</v>
      </c>
      <c r="H225" s="376">
        <f>'IdxETF data'!AB236</f>
        <v>36.436954</v>
      </c>
      <c r="I225" s="377">
        <f t="shared" si="23"/>
        <v>283.66041990552623</v>
      </c>
      <c r="J225" s="392">
        <f>'IdxETF data'!AF236</f>
        <v>25.035675000000001</v>
      </c>
      <c r="K225" s="379">
        <f t="shared" si="24"/>
        <v>185.7106912398026</v>
      </c>
      <c r="L225" s="381">
        <f>'IdxETF data'!AH236</f>
        <v>19.460229999999999</v>
      </c>
      <c r="M225" s="393">
        <f t="shared" si="25"/>
        <v>308.73586848070909</v>
      </c>
      <c r="N225" s="394">
        <f>'IdxETF data'!AP236</f>
        <v>51.147461</v>
      </c>
      <c r="O225" s="396">
        <f t="shared" si="26"/>
        <v>122.2634129741522</v>
      </c>
      <c r="P225" s="385">
        <f>'IdxETF data'!AZ236</f>
        <v>17.641362999999998</v>
      </c>
      <c r="Q225" s="397">
        <f t="shared" si="27"/>
        <v>277.96189317130018</v>
      </c>
    </row>
    <row r="226" spans="2:17">
      <c r="B226" s="390">
        <f>'Step #4'!B227</f>
        <v>222</v>
      </c>
      <c r="C226" s="370">
        <v>43282</v>
      </c>
      <c r="D226" s="372">
        <f>'IdxETF data'!F237</f>
        <v>222.52448999999999</v>
      </c>
      <c r="E226" s="372">
        <f t="shared" si="21"/>
        <v>351.42954729121783</v>
      </c>
      <c r="F226" s="398">
        <f>'IdxETF data'!D237</f>
        <v>252.58786000000001</v>
      </c>
      <c r="G226" s="398">
        <f t="shared" si="22"/>
        <v>284.82498400065907</v>
      </c>
      <c r="H226" s="376">
        <f>'IdxETF data'!AB237</f>
        <v>37.478382000000003</v>
      </c>
      <c r="I226" s="377">
        <f t="shared" si="23"/>
        <v>291.76790067302875</v>
      </c>
      <c r="J226" s="392">
        <f>'IdxETF data'!AF237</f>
        <v>26.769897</v>
      </c>
      <c r="K226" s="379">
        <f t="shared" si="24"/>
        <v>198.57487670247829</v>
      </c>
      <c r="L226" s="381">
        <f>'IdxETF data'!AH237</f>
        <v>20.213736999999998</v>
      </c>
      <c r="M226" s="393">
        <f t="shared" si="25"/>
        <v>320.69023068769707</v>
      </c>
      <c r="N226" s="394">
        <f>'IdxETF data'!AP237</f>
        <v>52.095253</v>
      </c>
      <c r="O226" s="396">
        <f t="shared" si="26"/>
        <v>124.52902464761529</v>
      </c>
      <c r="P226" s="385">
        <f>'IdxETF data'!AZ237</f>
        <v>18.313734</v>
      </c>
      <c r="Q226" s="397">
        <f t="shared" si="27"/>
        <v>288.55594512031797</v>
      </c>
    </row>
    <row r="227" spans="2:17">
      <c r="B227" s="390">
        <f>'Step #4'!B228</f>
        <v>223</v>
      </c>
      <c r="C227" s="370">
        <v>43313</v>
      </c>
      <c r="D227" s="372">
        <f>'IdxETF data'!F238</f>
        <v>227.78608700000001</v>
      </c>
      <c r="E227" s="372">
        <f t="shared" si="21"/>
        <v>359.73910751867339</v>
      </c>
      <c r="F227" s="398">
        <f>'IdxETF data'!D238</f>
        <v>260.65042099999999</v>
      </c>
      <c r="G227" s="398">
        <f t="shared" si="22"/>
        <v>293.91654844809267</v>
      </c>
      <c r="H227" s="376">
        <f>'IdxETF data'!AB238</f>
        <v>36.421557999999997</v>
      </c>
      <c r="I227" s="377">
        <f t="shared" si="23"/>
        <v>283.54056258087542</v>
      </c>
      <c r="J227" s="392">
        <f>'IdxETF data'!AF238</f>
        <v>25.846502000000001</v>
      </c>
      <c r="K227" s="379">
        <f t="shared" si="24"/>
        <v>191.72527813014591</v>
      </c>
      <c r="L227" s="381">
        <f>'IdxETF data'!AH238</f>
        <v>19.715736</v>
      </c>
      <c r="M227" s="393">
        <f t="shared" si="25"/>
        <v>312.78946223638576</v>
      </c>
      <c r="N227" s="394">
        <f>'IdxETF data'!AP238</f>
        <v>51.819339999999997</v>
      </c>
      <c r="O227" s="396">
        <f t="shared" si="26"/>
        <v>123.86947939542891</v>
      </c>
      <c r="P227" s="385">
        <f>'IdxETF data'!AZ238</f>
        <v>17.848763999999999</v>
      </c>
      <c r="Q227" s="397">
        <f t="shared" si="27"/>
        <v>281.22975714562119</v>
      </c>
    </row>
    <row r="228" spans="2:17">
      <c r="B228" s="390">
        <f>'Step #4'!B229</f>
        <v>224</v>
      </c>
      <c r="C228" s="370">
        <v>43344</v>
      </c>
      <c r="D228" s="372">
        <f>'IdxETF data'!F239</f>
        <v>232.26293899999999</v>
      </c>
      <c r="E228" s="372">
        <f t="shared" si="21"/>
        <v>366.80933188656104</v>
      </c>
      <c r="F228" s="398">
        <f>'IdxETF data'!D239</f>
        <v>261.01855499999999</v>
      </c>
      <c r="G228" s="398">
        <f t="shared" si="22"/>
        <v>294.33166642193396</v>
      </c>
      <c r="H228" s="376">
        <f>'IdxETF data'!AB239</f>
        <v>36.791023000000003</v>
      </c>
      <c r="I228" s="377">
        <f t="shared" si="23"/>
        <v>286.41683475885151</v>
      </c>
      <c r="J228" s="392">
        <f>'IdxETF data'!AF239</f>
        <v>25.427557</v>
      </c>
      <c r="K228" s="379">
        <f t="shared" si="24"/>
        <v>188.61761015069419</v>
      </c>
      <c r="L228" s="381">
        <f>'IdxETF data'!AH239</f>
        <v>19.527968999999999</v>
      </c>
      <c r="M228" s="393">
        <f t="shared" si="25"/>
        <v>309.81054534706749</v>
      </c>
      <c r="N228" s="394">
        <f>'IdxETF data'!AP239</f>
        <v>53.608359999999998</v>
      </c>
      <c r="O228" s="396">
        <f t="shared" si="26"/>
        <v>128.14597106876963</v>
      </c>
      <c r="P228" s="385">
        <f>'IdxETF data'!AZ239</f>
        <v>18.201241</v>
      </c>
      <c r="Q228" s="397">
        <f t="shared" si="27"/>
        <v>286.78347622159856</v>
      </c>
    </row>
    <row r="229" spans="2:17">
      <c r="B229" s="390">
        <f>'Step #4'!B230</f>
        <v>225</v>
      </c>
      <c r="C229" s="370">
        <v>43374</v>
      </c>
      <c r="D229" s="372">
        <f>'IdxETF data'!F240</f>
        <v>221.11067199999999</v>
      </c>
      <c r="E229" s="372">
        <f t="shared" si="21"/>
        <v>349.19672599729108</v>
      </c>
      <c r="F229" s="398">
        <f>'IdxETF data'!D240</f>
        <v>244.08094800000001</v>
      </c>
      <c r="G229" s="398">
        <f t="shared" si="22"/>
        <v>275.23235720420496</v>
      </c>
      <c r="H229" s="376">
        <f>'IdxETF data'!AB240</f>
        <v>33.758040999999999</v>
      </c>
      <c r="I229" s="377">
        <f t="shared" si="23"/>
        <v>262.80517535159419</v>
      </c>
      <c r="J229" s="392">
        <f>'IdxETF data'!AF240</f>
        <v>23.298618000000001</v>
      </c>
      <c r="K229" s="379">
        <f t="shared" si="24"/>
        <v>172.82547619395552</v>
      </c>
      <c r="L229" s="381">
        <f>'IdxETF data'!AH240</f>
        <v>17.446183999999999</v>
      </c>
      <c r="M229" s="393">
        <f t="shared" si="25"/>
        <v>276.78309911621039</v>
      </c>
      <c r="N229" s="394">
        <f>'IdxETF data'!AP240</f>
        <v>48.810935999999998</v>
      </c>
      <c r="O229" s="396">
        <f t="shared" si="26"/>
        <v>116.67815975895486</v>
      </c>
      <c r="P229" s="385">
        <f>'IdxETF data'!AZ240</f>
        <v>16.678846</v>
      </c>
      <c r="Q229" s="397">
        <f t="shared" si="27"/>
        <v>262.79622555652685</v>
      </c>
    </row>
    <row r="230" spans="2:17">
      <c r="B230" s="390">
        <f>'Step #4'!B231</f>
        <v>226</v>
      </c>
      <c r="C230" s="370">
        <v>43405</v>
      </c>
      <c r="D230" s="372">
        <f>'IdxETF data'!F241</f>
        <v>225.05076600000001</v>
      </c>
      <c r="E230" s="372">
        <f t="shared" si="21"/>
        <v>355.41925660821335</v>
      </c>
      <c r="F230" s="398">
        <f>'IdxETF data'!D241</f>
        <v>248.60848999999999</v>
      </c>
      <c r="G230" s="398">
        <f t="shared" si="22"/>
        <v>280.33773747747819</v>
      </c>
      <c r="H230" s="376">
        <f>'IdxETF data'!AB241</f>
        <v>36.103656999999998</v>
      </c>
      <c r="I230" s="377">
        <f t="shared" si="23"/>
        <v>281.0657143499177</v>
      </c>
      <c r="J230" s="392">
        <f>'IdxETF data'!AF241</f>
        <v>22.948069</v>
      </c>
      <c r="K230" s="379">
        <f t="shared" si="24"/>
        <v>170.22515896250792</v>
      </c>
      <c r="L230" s="381">
        <f>'IdxETF data'!AH241</f>
        <v>18.842206999999998</v>
      </c>
      <c r="M230" s="393">
        <f t="shared" si="25"/>
        <v>298.93095519622818</v>
      </c>
      <c r="N230" s="394">
        <f>'IdxETF data'!AP241</f>
        <v>49.255958999999997</v>
      </c>
      <c r="O230" s="396">
        <f t="shared" si="26"/>
        <v>117.741947281702</v>
      </c>
      <c r="P230" s="385">
        <f>'IdxETF data'!AZ241</f>
        <v>17.19631</v>
      </c>
      <c r="Q230" s="397">
        <f t="shared" si="27"/>
        <v>270.94952261685</v>
      </c>
    </row>
    <row r="231" spans="2:17">
      <c r="B231" s="390">
        <f>'Step #4'!B232</f>
        <v>227</v>
      </c>
      <c r="C231" s="370">
        <v>43435</v>
      </c>
      <c r="D231" s="372">
        <f>'IdxETF data'!F242</f>
        <v>205.88905299999999</v>
      </c>
      <c r="E231" s="372">
        <f t="shared" si="21"/>
        <v>325.15745430090658</v>
      </c>
      <c r="F231" s="398">
        <f>'IdxETF data'!D242</f>
        <v>225.40258800000001</v>
      </c>
      <c r="G231" s="398">
        <f t="shared" si="22"/>
        <v>254.17012726109306</v>
      </c>
      <c r="H231" s="376">
        <f>'IdxETF data'!AB242</f>
        <v>33.577606000000003</v>
      </c>
      <c r="I231" s="377">
        <f t="shared" si="23"/>
        <v>261.40049515067358</v>
      </c>
      <c r="J231" s="392">
        <f>'IdxETF data'!AF242</f>
        <v>21.674130999999999</v>
      </c>
      <c r="K231" s="379">
        <f t="shared" si="24"/>
        <v>160.77528766578229</v>
      </c>
      <c r="L231" s="381">
        <f>'IdxETF data'!AH242</f>
        <v>18.425847999999998</v>
      </c>
      <c r="M231" s="393">
        <f t="shared" si="25"/>
        <v>292.32543422012668</v>
      </c>
      <c r="N231" s="394">
        <f>'IdxETF data'!AP242</f>
        <v>45.117176000000001</v>
      </c>
      <c r="O231" s="396">
        <f t="shared" si="26"/>
        <v>107.84855814280807</v>
      </c>
      <c r="P231" s="385">
        <f>'IdxETF data'!AZ242</f>
        <v>16.573853</v>
      </c>
      <c r="Q231" s="397">
        <f t="shared" si="27"/>
        <v>261.14192860397651</v>
      </c>
    </row>
    <row r="232" spans="2:17">
      <c r="B232" s="390">
        <f>'Step #4'!B233</f>
        <v>228</v>
      </c>
      <c r="C232" s="370">
        <v>43466</v>
      </c>
      <c r="D232" s="372">
        <f>'IdxETF data'!F243</f>
        <v>221.42340100000001</v>
      </c>
      <c r="E232" s="372">
        <f t="shared" si="21"/>
        <v>349.6906141571734</v>
      </c>
      <c r="F232" s="398">
        <f>'IdxETF data'!D243</f>
        <v>244.871262</v>
      </c>
      <c r="G232" s="398">
        <f t="shared" si="22"/>
        <v>276.12353690066971</v>
      </c>
      <c r="H232" s="376">
        <f>'IdxETF data'!AB243</f>
        <v>37.478175999999998</v>
      </c>
      <c r="I232" s="377">
        <f t="shared" si="23"/>
        <v>291.76629697019172</v>
      </c>
      <c r="J232" s="392">
        <f>'IdxETF data'!AF243</f>
        <v>22.905325000000001</v>
      </c>
      <c r="K232" s="379">
        <f t="shared" si="24"/>
        <v>169.90809070745371</v>
      </c>
      <c r="L232" s="381">
        <f>'IdxETF data'!AH243</f>
        <v>20.428217</v>
      </c>
      <c r="M232" s="393">
        <f t="shared" si="25"/>
        <v>324.0929483879371</v>
      </c>
      <c r="N232" s="394">
        <f>'IdxETF data'!AP243</f>
        <v>48.687801</v>
      </c>
      <c r="O232" s="396">
        <f t="shared" si="26"/>
        <v>116.3838165977846</v>
      </c>
      <c r="P232" s="385">
        <f>'IdxETF data'!AZ243</f>
        <v>18.022537</v>
      </c>
      <c r="Q232" s="397">
        <f t="shared" si="27"/>
        <v>283.96776962583925</v>
      </c>
    </row>
    <row r="233" spans="2:17">
      <c r="B233" s="390">
        <f>'Step #4'!B234</f>
        <v>229</v>
      </c>
      <c r="C233" s="370">
        <v>43497</v>
      </c>
      <c r="D233" s="372">
        <f>'IdxETF data'!F244</f>
        <v>229.696426</v>
      </c>
      <c r="E233" s="372">
        <f t="shared" si="21"/>
        <v>362.7560768865967</v>
      </c>
      <c r="F233" s="398">
        <f>'IdxETF data'!D244</f>
        <v>252.808975</v>
      </c>
      <c r="G233" s="398">
        <f t="shared" si="22"/>
        <v>285.07431932634461</v>
      </c>
      <c r="H233" s="376">
        <f>'IdxETF data'!AB244</f>
        <v>37.903866000000001</v>
      </c>
      <c r="I233" s="377">
        <f t="shared" si="23"/>
        <v>295.0802788181141</v>
      </c>
      <c r="J233" s="392">
        <f>'IdxETF data'!AF244</f>
        <v>23.341372</v>
      </c>
      <c r="K233" s="379">
        <f t="shared" si="24"/>
        <v>173.14261862743359</v>
      </c>
      <c r="L233" s="381">
        <f>'IdxETF data'!AH244</f>
        <v>21.361656</v>
      </c>
      <c r="M233" s="393">
        <f t="shared" si="25"/>
        <v>338.90192548321119</v>
      </c>
      <c r="N233" s="394">
        <f>'IdxETF data'!AP244</f>
        <v>48.759566999999997</v>
      </c>
      <c r="O233" s="396">
        <f t="shared" si="26"/>
        <v>116.55536677689327</v>
      </c>
      <c r="P233" s="385">
        <f>'IdxETF data'!AZ244</f>
        <v>17.953690000000002</v>
      </c>
      <c r="Q233" s="397">
        <f t="shared" si="27"/>
        <v>282.88299842878587</v>
      </c>
    </row>
    <row r="234" spans="2:17">
      <c r="B234" s="390">
        <f>'Step #4'!B235</f>
        <v>230</v>
      </c>
      <c r="C234" s="370">
        <v>43525</v>
      </c>
      <c r="D234" s="372">
        <f>'IdxETF data'!F245</f>
        <v>230.19317599999999</v>
      </c>
      <c r="E234" s="372">
        <f t="shared" si="21"/>
        <v>363.54058661681518</v>
      </c>
      <c r="F234" s="398">
        <f>'IdxETF data'!D245</f>
        <v>256.25631700000002</v>
      </c>
      <c r="G234" s="398">
        <f t="shared" si="22"/>
        <v>288.96163651567747</v>
      </c>
      <c r="H234" s="376">
        <f>'IdxETF data'!AB245</f>
        <v>38.459881000000003</v>
      </c>
      <c r="I234" s="377">
        <f t="shared" si="23"/>
        <v>299.40883625938028</v>
      </c>
      <c r="J234" s="392">
        <f>'IdxETF data'!AF245</f>
        <v>23.016470000000002</v>
      </c>
      <c r="K234" s="379">
        <f t="shared" si="24"/>
        <v>170.73254679972399</v>
      </c>
      <c r="L234" s="381">
        <f>'IdxETF data'!AH245</f>
        <v>21.650773999999998</v>
      </c>
      <c r="M234" s="393">
        <f t="shared" si="25"/>
        <v>343.48877244357107</v>
      </c>
      <c r="N234" s="394">
        <f>'IdxETF data'!AP245</f>
        <v>49.082478000000002</v>
      </c>
      <c r="O234" s="396">
        <f t="shared" si="26"/>
        <v>117.32725652811466</v>
      </c>
      <c r="P234" s="385">
        <f>'IdxETF data'!AZ245</f>
        <v>18.152577999999998</v>
      </c>
      <c r="Q234" s="397">
        <f t="shared" si="27"/>
        <v>286.01672936607525</v>
      </c>
    </row>
    <row r="235" spans="2:17">
      <c r="B235" s="390">
        <f>'Step #4'!B236</f>
        <v>231</v>
      </c>
      <c r="C235" s="370">
        <v>43556</v>
      </c>
      <c r="D235" s="372">
        <f>'IdxETF data'!F246</f>
        <v>236.610229</v>
      </c>
      <c r="E235" s="372">
        <f t="shared" si="21"/>
        <v>373.67494095567355</v>
      </c>
      <c r="F235" s="398">
        <f>'IdxETF data'!D246</f>
        <v>267.89978000000002</v>
      </c>
      <c r="G235" s="398">
        <f t="shared" si="22"/>
        <v>302.09112406384099</v>
      </c>
      <c r="H235" s="376">
        <f>'IdxETF data'!AB246</f>
        <v>38.651004999999998</v>
      </c>
      <c r="I235" s="377">
        <f t="shared" si="23"/>
        <v>300.89672995362326</v>
      </c>
      <c r="J235" s="392">
        <f>'IdxETF data'!AF246</f>
        <v>24.623858999999999</v>
      </c>
      <c r="K235" s="379">
        <f t="shared" si="24"/>
        <v>182.65590505873854</v>
      </c>
      <c r="L235" s="381">
        <f>'IdxETF data'!AH246</f>
        <v>21.873805999999998</v>
      </c>
      <c r="M235" s="393">
        <f t="shared" si="25"/>
        <v>347.02716732477182</v>
      </c>
      <c r="N235" s="394">
        <f>'IdxETF data'!AP246</f>
        <v>49.710357999999999</v>
      </c>
      <c r="O235" s="396">
        <f t="shared" si="26"/>
        <v>118.8281472905752</v>
      </c>
      <c r="P235" s="385">
        <f>'IdxETF data'!AZ246</f>
        <v>19.231182</v>
      </c>
      <c r="Q235" s="397">
        <f t="shared" si="27"/>
        <v>303.01149387617221</v>
      </c>
    </row>
    <row r="236" spans="2:17">
      <c r="B236" s="390">
        <f>'Step #4'!B237</f>
        <v>232</v>
      </c>
      <c r="C236" s="370">
        <v>43586</v>
      </c>
      <c r="D236" s="372">
        <f>'IdxETF data'!F247</f>
        <v>221.101181</v>
      </c>
      <c r="E236" s="372">
        <f t="shared" si="21"/>
        <v>349.18173700514313</v>
      </c>
      <c r="F236" s="398">
        <f>'IdxETF data'!D247</f>
        <v>250.81538399999999</v>
      </c>
      <c r="G236" s="398">
        <f t="shared" si="22"/>
        <v>282.82629155225101</v>
      </c>
      <c r="H236" s="376">
        <f>'IdxETF data'!AB247</f>
        <v>35.071719999999999</v>
      </c>
      <c r="I236" s="377">
        <f t="shared" si="23"/>
        <v>273.03212068739452</v>
      </c>
      <c r="J236" s="392">
        <f>'IdxETF data'!AF247</f>
        <v>23.016470000000002</v>
      </c>
      <c r="K236" s="379">
        <f t="shared" si="24"/>
        <v>170.73254679972399</v>
      </c>
      <c r="L236" s="381">
        <f>'IdxETF data'!AH247</f>
        <v>20.370396</v>
      </c>
      <c r="M236" s="393">
        <f t="shared" si="25"/>
        <v>323.17562024477422</v>
      </c>
      <c r="N236" s="394">
        <f>'IdxETF data'!AP247</f>
        <v>47.288527999999999</v>
      </c>
      <c r="O236" s="396">
        <f t="shared" si="26"/>
        <v>113.0389801324402</v>
      </c>
      <c r="P236" s="385">
        <f>'IdxETF data'!AZ247</f>
        <v>17.471764</v>
      </c>
      <c r="Q236" s="397">
        <f t="shared" si="27"/>
        <v>275.28964731819008</v>
      </c>
    </row>
    <row r="237" spans="2:17">
      <c r="B237" s="390">
        <f>'Step #4'!B238</f>
        <v>233</v>
      </c>
      <c r="C237" s="370">
        <v>43617</v>
      </c>
      <c r="D237" s="372">
        <f>'IdxETF data'!F248</f>
        <v>237.39501999999999</v>
      </c>
      <c r="E237" s="372">
        <f t="shared" si="21"/>
        <v>374.91434946234273</v>
      </c>
      <c r="F237" s="398">
        <f>'IdxETF data'!D248</f>
        <v>266.97030599999999</v>
      </c>
      <c r="G237" s="398">
        <f t="shared" si="22"/>
        <v>301.04302374271299</v>
      </c>
      <c r="H237" s="376">
        <f>'IdxETF data'!AB248</f>
        <v>37.156742000000001</v>
      </c>
      <c r="I237" s="377">
        <f t="shared" si="23"/>
        <v>289.26394445708337</v>
      </c>
      <c r="J237" s="392">
        <f>'IdxETF data'!AF248</f>
        <v>23.982614999999999</v>
      </c>
      <c r="K237" s="379">
        <f t="shared" si="24"/>
        <v>177.89925813416488</v>
      </c>
      <c r="L237" s="381">
        <f>'IdxETF data'!AH248</f>
        <v>21.378176</v>
      </c>
      <c r="M237" s="393">
        <f t="shared" si="25"/>
        <v>339.16401470555337</v>
      </c>
      <c r="N237" s="394">
        <f>'IdxETF data'!AP248</f>
        <v>48.956901999999999</v>
      </c>
      <c r="O237" s="396">
        <f t="shared" si="26"/>
        <v>117.02707837562257</v>
      </c>
      <c r="P237" s="385">
        <f>'IdxETF data'!AZ248</f>
        <v>18.894591999999999</v>
      </c>
      <c r="Q237" s="397">
        <f t="shared" si="27"/>
        <v>297.70809449469994</v>
      </c>
    </row>
    <row r="238" spans="2:17">
      <c r="B238" s="390">
        <f>'Step #4'!B239</f>
        <v>234</v>
      </c>
      <c r="C238" s="370">
        <v>43647</v>
      </c>
      <c r="D238" s="372">
        <f>'IdxETF data'!F249</f>
        <v>240.35029599999999</v>
      </c>
      <c r="E238" s="372">
        <f t="shared" si="21"/>
        <v>379.58157196356319</v>
      </c>
      <c r="F238" s="398">
        <f>'IdxETF data'!D249</f>
        <v>272.324951</v>
      </c>
      <c r="G238" s="398">
        <f t="shared" si="22"/>
        <v>307.08106799572738</v>
      </c>
      <c r="H238" s="376">
        <f>'IdxETF data'!AB249</f>
        <v>36.068466000000001</v>
      </c>
      <c r="I238" s="377">
        <f t="shared" si="23"/>
        <v>280.79175363857792</v>
      </c>
      <c r="J238" s="392">
        <f>'IdxETF data'!AF249</f>
        <v>23.558866999999999</v>
      </c>
      <c r="K238" s="379">
        <f t="shared" si="24"/>
        <v>174.75596225772122</v>
      </c>
      <c r="L238" s="381">
        <f>'IdxETF data'!AH249</f>
        <v>20.905460000000001</v>
      </c>
      <c r="M238" s="393">
        <f t="shared" si="25"/>
        <v>331.66439189509708</v>
      </c>
      <c r="N238" s="394">
        <f>'IdxETF data'!AP249</f>
        <v>49.194248000000002</v>
      </c>
      <c r="O238" s="396">
        <f t="shared" si="26"/>
        <v>117.59443267725177</v>
      </c>
      <c r="P238" s="385">
        <f>'IdxETF data'!AZ249</f>
        <v>18.848178999999998</v>
      </c>
      <c r="Q238" s="397">
        <f t="shared" si="27"/>
        <v>296.97679922302729</v>
      </c>
    </row>
    <row r="239" spans="2:17">
      <c r="B239" s="390">
        <f>'Step #4'!B240</f>
        <v>235</v>
      </c>
      <c r="C239" s="370">
        <v>43678</v>
      </c>
      <c r="D239" s="372">
        <f>'IdxETF data'!F250</f>
        <v>236.614655</v>
      </c>
      <c r="E239" s="372">
        <f t="shared" si="21"/>
        <v>373.68193087025026</v>
      </c>
      <c r="F239" s="398">
        <f>'IdxETF data'!D250</f>
        <v>267.76525900000001</v>
      </c>
      <c r="G239" s="398">
        <f t="shared" si="22"/>
        <v>301.93943450254238</v>
      </c>
      <c r="H239" s="376">
        <f>'IdxETF data'!AB250</f>
        <v>34.330855999999997</v>
      </c>
      <c r="I239" s="377">
        <f t="shared" si="23"/>
        <v>267.26452020869129</v>
      </c>
      <c r="J239" s="392">
        <f>'IdxETF data'!AF250</f>
        <v>23.058178000000002</v>
      </c>
      <c r="K239" s="379">
        <f t="shared" si="24"/>
        <v>171.04193017006369</v>
      </c>
      <c r="L239" s="381">
        <f>'IdxETF data'!AH250</f>
        <v>19.214516</v>
      </c>
      <c r="M239" s="393">
        <f t="shared" si="25"/>
        <v>304.83762446263381</v>
      </c>
      <c r="N239" s="394">
        <f>'IdxETF data'!AP250</f>
        <v>48.805042</v>
      </c>
      <c r="O239" s="396">
        <f t="shared" si="26"/>
        <v>116.66407068117894</v>
      </c>
      <c r="P239" s="385">
        <f>'IdxETF data'!AZ250</f>
        <v>17.811019999999999</v>
      </c>
      <c r="Q239" s="397">
        <f t="shared" si="27"/>
        <v>280.63505288746057</v>
      </c>
    </row>
    <row r="240" spans="2:17">
      <c r="B240" s="390">
        <f>'Step #4'!B241</f>
        <v>236</v>
      </c>
      <c r="C240" s="370">
        <v>43709</v>
      </c>
      <c r="D240" s="372">
        <f>'IdxETF data'!F251</f>
        <v>241.77418499999999</v>
      </c>
      <c r="E240" s="372">
        <f t="shared" si="21"/>
        <v>381.83029823482866</v>
      </c>
      <c r="F240" s="398">
        <f>'IdxETF data'!D251</f>
        <v>271.72067299999998</v>
      </c>
      <c r="G240" s="398">
        <f t="shared" si="22"/>
        <v>306.39966758447264</v>
      </c>
      <c r="H240" s="376">
        <f>'IdxETF data'!AB251</f>
        <v>34.927612000000003</v>
      </c>
      <c r="I240" s="377">
        <f t="shared" si="23"/>
        <v>271.91024491831286</v>
      </c>
      <c r="J240" s="392">
        <f>'IdxETF data'!AF251</f>
        <v>23.637922</v>
      </c>
      <c r="K240" s="379">
        <f t="shared" si="24"/>
        <v>175.34237978774436</v>
      </c>
      <c r="L240" s="381">
        <f>'IdxETF data'!AH251</f>
        <v>19.096737000000001</v>
      </c>
      <c r="M240" s="393">
        <f t="shared" si="25"/>
        <v>302.96906474603287</v>
      </c>
      <c r="N240" s="394">
        <f>'IdxETF data'!AP251</f>
        <v>51.357532999999997</v>
      </c>
      <c r="O240" s="396">
        <f t="shared" si="26"/>
        <v>122.76557122772232</v>
      </c>
      <c r="P240" s="385">
        <f>'IdxETF data'!AZ251</f>
        <v>18.091753000000001</v>
      </c>
      <c r="Q240" s="397">
        <f t="shared" si="27"/>
        <v>285.05835488264427</v>
      </c>
    </row>
    <row r="241" spans="2:17">
      <c r="B241" s="390">
        <f>'Step #4'!B242</f>
        <v>237</v>
      </c>
      <c r="C241" s="370">
        <v>43739</v>
      </c>
      <c r="D241" s="372">
        <f>'IdxETF data'!F252</f>
        <v>243.52233899999999</v>
      </c>
      <c r="E241" s="372">
        <f t="shared" si="21"/>
        <v>384.59113129556425</v>
      </c>
      <c r="F241" s="398">
        <f>'IdxETF data'!D252</f>
        <v>279.00945999999999</v>
      </c>
      <c r="G241" s="398">
        <f t="shared" si="22"/>
        <v>314.61870329212388</v>
      </c>
      <c r="H241" s="376">
        <f>'IdxETF data'!AB252</f>
        <v>36.112349999999999</v>
      </c>
      <c r="I241" s="377">
        <f t="shared" si="23"/>
        <v>281.13338905264504</v>
      </c>
      <c r="J241" s="392">
        <f>'IdxETF data'!AF252</f>
        <v>25.078507999999999</v>
      </c>
      <c r="K241" s="379">
        <f t="shared" si="24"/>
        <v>186.02841968282937</v>
      </c>
      <c r="L241" s="381">
        <f>'IdxETF data'!AH252</f>
        <v>20.005306000000001</v>
      </c>
      <c r="M241" s="393">
        <f t="shared" si="25"/>
        <v>317.38348016094056</v>
      </c>
      <c r="N241" s="394">
        <f>'IdxETF data'!AP252</f>
        <v>53.113503000000001</v>
      </c>
      <c r="O241" s="396">
        <f t="shared" si="26"/>
        <v>126.96305984363276</v>
      </c>
      <c r="P241" s="385">
        <f>'IdxETF data'!AZ252</f>
        <v>18.957352</v>
      </c>
      <c r="Q241" s="397">
        <f t="shared" si="27"/>
        <v>298.69695734024259</v>
      </c>
    </row>
    <row r="242" spans="2:17">
      <c r="B242" s="390">
        <f>'Step #4'!B243</f>
        <v>238</v>
      </c>
      <c r="C242" s="370">
        <v>43770</v>
      </c>
      <c r="D242" s="372">
        <f>'IdxETF data'!F253</f>
        <v>253.11082500000001</v>
      </c>
      <c r="E242" s="372">
        <f t="shared" si="21"/>
        <v>399.73408160268855</v>
      </c>
      <c r="F242" s="398">
        <f>'IdxETF data'!D253</f>
        <v>289.10910000000001</v>
      </c>
      <c r="G242" s="398">
        <f t="shared" si="22"/>
        <v>326.00733377267204</v>
      </c>
      <c r="H242" s="376">
        <f>'IdxETF data'!AB253</f>
        <v>35.928058999999998</v>
      </c>
      <c r="I242" s="377">
        <f t="shared" si="23"/>
        <v>279.69869002580509</v>
      </c>
      <c r="J242" s="392">
        <f>'IdxETF data'!AF253</f>
        <v>25.421088999999998</v>
      </c>
      <c r="K242" s="379">
        <f t="shared" si="24"/>
        <v>188.56963154612535</v>
      </c>
      <c r="L242" s="381">
        <f>'IdxETF data'!AH253</f>
        <v>19.803401999999998</v>
      </c>
      <c r="M242" s="393">
        <f t="shared" si="25"/>
        <v>314.18028026095328</v>
      </c>
      <c r="N242" s="394">
        <f>'IdxETF data'!AP253</f>
        <v>53.792350999999996</v>
      </c>
      <c r="O242" s="396">
        <f t="shared" si="26"/>
        <v>128.58578503366078</v>
      </c>
      <c r="P242" s="385">
        <f>'IdxETF data'!AZ253</f>
        <v>18.777994</v>
      </c>
      <c r="Q242" s="397">
        <f t="shared" si="27"/>
        <v>295.87094615077729</v>
      </c>
    </row>
    <row r="243" spans="2:17">
      <c r="B243" s="390">
        <f>'Step #4'!B244</f>
        <v>239</v>
      </c>
      <c r="C243" s="370">
        <v>43800</v>
      </c>
      <c r="D243" s="372">
        <f>'IdxETF data'!F254</f>
        <v>257.324951</v>
      </c>
      <c r="E243" s="372">
        <f t="shared" si="21"/>
        <v>406.38938678913411</v>
      </c>
      <c r="F243" s="398">
        <f>'IdxETF data'!D254</f>
        <v>296.053741</v>
      </c>
      <c r="G243" s="398">
        <f t="shared" si="22"/>
        <v>333.83830103180838</v>
      </c>
      <c r="H243" s="376">
        <f>'IdxETF data'!AB254</f>
        <v>38.288738000000002</v>
      </c>
      <c r="I243" s="377">
        <f t="shared" si="23"/>
        <v>298.07649395535856</v>
      </c>
      <c r="J243" s="392">
        <f>'IdxETF data'!AF254</f>
        <v>25.825154999999999</v>
      </c>
      <c r="K243" s="379">
        <f t="shared" si="24"/>
        <v>191.56692944867851</v>
      </c>
      <c r="L243" s="381">
        <f>'IdxETF data'!AH254</f>
        <v>20.467998999999999</v>
      </c>
      <c r="M243" s="393">
        <f t="shared" si="25"/>
        <v>324.72408842687292</v>
      </c>
      <c r="N243" s="394">
        <f>'IdxETF data'!AP254</f>
        <v>53.620384000000001</v>
      </c>
      <c r="O243" s="396">
        <f t="shared" si="26"/>
        <v>128.17471336113093</v>
      </c>
      <c r="P243" s="385">
        <f>'IdxETF data'!AZ254</f>
        <v>18.824781000000002</v>
      </c>
      <c r="Q243" s="397">
        <f t="shared" si="27"/>
        <v>296.60813426349887</v>
      </c>
    </row>
    <row r="244" spans="2:17">
      <c r="B244" s="390">
        <f>'Step #4'!B245</f>
        <v>240</v>
      </c>
      <c r="C244" s="370">
        <v>43831</v>
      </c>
      <c r="D244" s="372">
        <f>'IdxETF data'!F255</f>
        <v>255.68450899999999</v>
      </c>
      <c r="E244" s="372">
        <f t="shared" si="21"/>
        <v>403.79866165403769</v>
      </c>
      <c r="F244" s="398">
        <f>'IdxETF data'!D255</f>
        <v>297.38909899999999</v>
      </c>
      <c r="G244" s="398">
        <f t="shared" si="22"/>
        <v>335.34408725995547</v>
      </c>
      <c r="H244" s="376">
        <f>'IdxETF data'!AB255</f>
        <v>35.532223000000002</v>
      </c>
      <c r="I244" s="377">
        <f t="shared" si="23"/>
        <v>276.6171205298005</v>
      </c>
      <c r="J244" s="392">
        <f>'IdxETF data'!AF255</f>
        <v>25.060942000000001</v>
      </c>
      <c r="K244" s="379">
        <f t="shared" si="24"/>
        <v>185.89811786343293</v>
      </c>
      <c r="L244" s="381">
        <f>'IdxETF data'!AH255</f>
        <v>19.440287000000001</v>
      </c>
      <c r="M244" s="393">
        <f t="shared" si="25"/>
        <v>308.41947348305951</v>
      </c>
      <c r="N244" s="394">
        <f>'IdxETF data'!AP255</f>
        <v>52.895355000000002</v>
      </c>
      <c r="O244" s="396">
        <f t="shared" si="26"/>
        <v>126.44159663720917</v>
      </c>
      <c r="P244" s="385">
        <f>'IdxETF data'!AZ255</f>
        <v>18.36027</v>
      </c>
      <c r="Q244" s="397">
        <f t="shared" si="27"/>
        <v>289.2891784119077</v>
      </c>
    </row>
    <row r="245" spans="2:17">
      <c r="B245" s="390">
        <f>'Step #4'!B246</f>
        <v>241</v>
      </c>
      <c r="C245" s="370">
        <v>43862</v>
      </c>
      <c r="D245" s="372">
        <f>'IdxETF data'!F256</f>
        <v>230.57046500000001</v>
      </c>
      <c r="E245" s="372">
        <f t="shared" si="21"/>
        <v>364.13643340414166</v>
      </c>
      <c r="F245" s="398">
        <f>'IdxETF data'!D256</f>
        <v>273.84613000000002</v>
      </c>
      <c r="G245" s="398">
        <f t="shared" si="22"/>
        <v>308.7963910692003</v>
      </c>
      <c r="H245" s="376">
        <f>'IdxETF data'!AB256</f>
        <v>36.354816</v>
      </c>
      <c r="I245" s="377">
        <f t="shared" si="23"/>
        <v>283.02097843162585</v>
      </c>
      <c r="J245" s="392">
        <f>'IdxETF data'!AF256</f>
        <v>23.031821999999998</v>
      </c>
      <c r="K245" s="379">
        <f t="shared" si="24"/>
        <v>170.84642551607226</v>
      </c>
      <c r="L245" s="381">
        <f>'IdxETF data'!AH256</f>
        <v>19.491201</v>
      </c>
      <c r="M245" s="393">
        <f t="shared" si="25"/>
        <v>309.22722231274065</v>
      </c>
      <c r="N245" s="394">
        <f>'IdxETF data'!AP256</f>
        <v>48.508018</v>
      </c>
      <c r="O245" s="396">
        <f t="shared" si="26"/>
        <v>115.95406147905581</v>
      </c>
      <c r="P245" s="385">
        <f>'IdxETF data'!AZ256</f>
        <v>17.510034999999998</v>
      </c>
      <c r="Q245" s="397">
        <f t="shared" si="27"/>
        <v>275.89265512510156</v>
      </c>
    </row>
    <row r="246" spans="2:17">
      <c r="B246" s="390">
        <f>'Step #4'!B247</f>
        <v>242</v>
      </c>
      <c r="C246" s="370">
        <v>43891</v>
      </c>
      <c r="D246" s="372">
        <f>'IdxETF data'!F257</f>
        <v>199.11677599999999</v>
      </c>
      <c r="E246" s="372">
        <f t="shared" si="21"/>
        <v>314.46210009409219</v>
      </c>
      <c r="F246" s="398">
        <f>'IdxETF data'!D257</f>
        <v>238.24960300000001</v>
      </c>
      <c r="G246" s="398">
        <f t="shared" si="22"/>
        <v>268.65677298441176</v>
      </c>
      <c r="H246" s="376">
        <f>'IdxETF data'!AB257</f>
        <v>33.565165999999998</v>
      </c>
      <c r="I246" s="377">
        <f t="shared" si="23"/>
        <v>261.30365018323681</v>
      </c>
      <c r="J246" s="392">
        <f>'IdxETF data'!AF257</f>
        <v>18.868176999999999</v>
      </c>
      <c r="K246" s="379">
        <f t="shared" si="24"/>
        <v>139.96116314439072</v>
      </c>
      <c r="L246" s="381">
        <f>'IdxETF data'!AH257</f>
        <v>16.920092</v>
      </c>
      <c r="M246" s="393">
        <f t="shared" si="25"/>
        <v>268.43666793216204</v>
      </c>
      <c r="N246" s="394">
        <f>'IdxETF data'!AP257</f>
        <v>45.238121</v>
      </c>
      <c r="O246" s="396">
        <f t="shared" si="26"/>
        <v>108.13766630561912</v>
      </c>
      <c r="P246" s="385">
        <f>'IdxETF data'!AZ257</f>
        <v>13.916586000000001</v>
      </c>
      <c r="Q246" s="397">
        <f t="shared" si="27"/>
        <v>219.27334021986917</v>
      </c>
    </row>
    <row r="247" spans="2:17">
      <c r="B247" s="390">
        <f>'Step #4'!B248</f>
        <v>243</v>
      </c>
      <c r="C247" s="370">
        <v>43922</v>
      </c>
      <c r="D247" s="372">
        <f>'IdxETF data'!F258</f>
        <v>221.56838999999999</v>
      </c>
      <c r="E247" s="372">
        <f t="shared" si="21"/>
        <v>349.91959308273886</v>
      </c>
      <c r="F247" s="398">
        <f>'IdxETF data'!D258</f>
        <v>270.08227499999998</v>
      </c>
      <c r="G247" s="398">
        <f t="shared" si="22"/>
        <v>304.55216515843875</v>
      </c>
      <c r="H247" s="376">
        <f>'IdxETF data'!AB258</f>
        <v>34.503990000000002</v>
      </c>
      <c r="I247" s="377">
        <f t="shared" si="23"/>
        <v>268.61236237848198</v>
      </c>
      <c r="J247" s="392">
        <f>'IdxETF data'!AF258</f>
        <v>20.71283</v>
      </c>
      <c r="K247" s="379">
        <f t="shared" si="24"/>
        <v>153.64450835987128</v>
      </c>
      <c r="L247" s="381">
        <f>'IdxETF data'!AH258</f>
        <v>17.946836000000001</v>
      </c>
      <c r="M247" s="393">
        <f t="shared" si="25"/>
        <v>284.7259255898237</v>
      </c>
      <c r="N247" s="394">
        <f>'IdxETF data'!AP258</f>
        <v>47.408886000000003</v>
      </c>
      <c r="O247" s="396">
        <f t="shared" si="26"/>
        <v>113.32668512445814</v>
      </c>
      <c r="P247" s="385">
        <f>'IdxETF data'!AZ258</f>
        <v>14.855055999999999</v>
      </c>
      <c r="Q247" s="397">
        <f t="shared" si="27"/>
        <v>234.0601170627055</v>
      </c>
    </row>
    <row r="248" spans="2:17">
      <c r="B248" s="390">
        <f>'Step #4'!B249</f>
        <v>244</v>
      </c>
      <c r="C248" s="370">
        <v>43952</v>
      </c>
      <c r="D248" s="372">
        <f>'IdxETF data'!F259</f>
        <v>231.78097500000001</v>
      </c>
      <c r="E248" s="372">
        <f t="shared" si="21"/>
        <v>366.04817346156852</v>
      </c>
      <c r="F248" s="398">
        <f>'IdxETF data'!D259</f>
        <v>282.95040899999998</v>
      </c>
      <c r="G248" s="398">
        <f t="shared" si="22"/>
        <v>319.06262524416229</v>
      </c>
      <c r="H248" s="376">
        <f>'IdxETF data'!AB259</f>
        <v>34.915286999999999</v>
      </c>
      <c r="I248" s="377">
        <f t="shared" si="23"/>
        <v>271.81429522187727</v>
      </c>
      <c r="J248" s="392">
        <f>'IdxETF data'!AF259</f>
        <v>22.654105999999999</v>
      </c>
      <c r="K248" s="379">
        <f t="shared" si="24"/>
        <v>168.04458776045618</v>
      </c>
      <c r="L248" s="381">
        <f>'IdxETF data'!AH259</f>
        <v>16.835235999999998</v>
      </c>
      <c r="M248" s="393">
        <f t="shared" si="25"/>
        <v>267.09043045933669</v>
      </c>
      <c r="N248" s="394">
        <f>'IdxETF data'!AP259</f>
        <v>50.752063999999997</v>
      </c>
      <c r="O248" s="396">
        <f t="shared" si="26"/>
        <v>121.31825194847117</v>
      </c>
      <c r="P248" s="385">
        <f>'IdxETF data'!AZ259</f>
        <v>14.630463000000001</v>
      </c>
      <c r="Q248" s="397">
        <f t="shared" si="27"/>
        <v>230.52137147524601</v>
      </c>
    </row>
    <row r="249" spans="2:17">
      <c r="B249" s="390">
        <f>'Step #4'!B250</f>
        <v>245</v>
      </c>
      <c r="C249" s="370">
        <v>43983</v>
      </c>
      <c r="D249" s="372">
        <f>'IdxETF data'!F260</f>
        <v>235.50353999999999</v>
      </c>
      <c r="E249" s="372">
        <f t="shared" si="21"/>
        <v>371.92716382668351</v>
      </c>
      <c r="F249" s="398">
        <f>'IdxETF data'!D260</f>
        <v>286.70669600000002</v>
      </c>
      <c r="G249" s="398">
        <f t="shared" si="22"/>
        <v>323.29831727099571</v>
      </c>
      <c r="H249" s="376">
        <f>'IdxETF data'!AB260</f>
        <v>35.496451999999998</v>
      </c>
      <c r="I249" s="377">
        <f t="shared" si="23"/>
        <v>276.33864453862844</v>
      </c>
      <c r="J249" s="392">
        <f>'IdxETF data'!AF260</f>
        <v>23.813606</v>
      </c>
      <c r="K249" s="379">
        <f t="shared" si="24"/>
        <v>176.64557600992626</v>
      </c>
      <c r="L249" s="381">
        <f>'IdxETF data'!AH260</f>
        <v>18.133517999999999</v>
      </c>
      <c r="M249" s="393">
        <f t="shared" si="25"/>
        <v>287.68762899208127</v>
      </c>
      <c r="N249" s="394">
        <f>'IdxETF data'!AP260</f>
        <v>50.303252999999998</v>
      </c>
      <c r="O249" s="396">
        <f t="shared" si="26"/>
        <v>120.24540955184972</v>
      </c>
      <c r="P249" s="385">
        <f>'IdxETF data'!AZ260</f>
        <v>15.055581</v>
      </c>
      <c r="Q249" s="397">
        <f t="shared" si="27"/>
        <v>237.21964099677879</v>
      </c>
    </row>
    <row r="250" spans="2:17">
      <c r="B250" s="390">
        <f>'Step #4'!B251</f>
        <v>246</v>
      </c>
      <c r="C250" s="370">
        <v>44013</v>
      </c>
      <c r="D250" s="372">
        <f>'IdxETF data'!F261</f>
        <v>242.118866</v>
      </c>
      <c r="E250" s="372">
        <f t="shared" si="21"/>
        <v>382.37464770301472</v>
      </c>
      <c r="F250" s="398">
        <f>'IdxETF data'!D261</f>
        <v>304.92752100000001</v>
      </c>
      <c r="G250" s="398">
        <f t="shared" si="22"/>
        <v>343.84461822585473</v>
      </c>
      <c r="H250" s="376">
        <f>'IdxETF data'!AB261</f>
        <v>37.297519999999999</v>
      </c>
      <c r="I250" s="377">
        <f t="shared" si="23"/>
        <v>290.35989629195575</v>
      </c>
      <c r="J250" s="392">
        <f>'IdxETF data'!AF261</f>
        <v>25.076792000000001</v>
      </c>
      <c r="K250" s="379">
        <f t="shared" si="24"/>
        <v>186.01569066529072</v>
      </c>
      <c r="L250" s="381">
        <f>'IdxETF data'!AH261</f>
        <v>18.258392000000001</v>
      </c>
      <c r="M250" s="393">
        <f t="shared" si="25"/>
        <v>289.66875063559019</v>
      </c>
      <c r="N250" s="394">
        <f>'IdxETF data'!AP261</f>
        <v>50.157749000000003</v>
      </c>
      <c r="O250" s="396">
        <f t="shared" si="26"/>
        <v>119.8975953046989</v>
      </c>
      <c r="P250" s="385">
        <f>'IdxETF data'!AZ261</f>
        <v>15.113723</v>
      </c>
      <c r="Q250" s="397">
        <f t="shared" si="27"/>
        <v>238.1357414360003</v>
      </c>
    </row>
    <row r="251" spans="2:17">
      <c r="B251" s="390">
        <f>'Step #4'!B252</f>
        <v>247</v>
      </c>
      <c r="C251" s="370">
        <v>44044</v>
      </c>
      <c r="D251" s="372">
        <f>'IdxETF data'!F262</f>
        <v>260.57843000000003</v>
      </c>
      <c r="E251" s="372">
        <f t="shared" si="21"/>
        <v>411.52755675906184</v>
      </c>
      <c r="F251" s="398">
        <f>'IdxETF data'!D262</f>
        <v>326.21035799999999</v>
      </c>
      <c r="G251" s="398">
        <f t="shared" si="22"/>
        <v>367.8437277159689</v>
      </c>
      <c r="H251" s="376">
        <f>'IdxETF data'!AB262</f>
        <v>39.632561000000003</v>
      </c>
      <c r="I251" s="377">
        <f t="shared" si="23"/>
        <v>308.53810928299288</v>
      </c>
      <c r="J251" s="392">
        <f>'IdxETF data'!AF262</f>
        <v>26.718988</v>
      </c>
      <c r="K251" s="379">
        <f t="shared" si="24"/>
        <v>198.19724176432194</v>
      </c>
      <c r="L251" s="381">
        <f>'IdxETF data'!AH262</f>
        <v>19.633610000000001</v>
      </c>
      <c r="M251" s="393">
        <f t="shared" si="25"/>
        <v>311.48653611810005</v>
      </c>
      <c r="N251" s="394">
        <f>'IdxETF data'!AP262</f>
        <v>53.564377</v>
      </c>
      <c r="O251" s="396">
        <f t="shared" si="26"/>
        <v>128.04083365651678</v>
      </c>
      <c r="P251" s="385">
        <f>'IdxETF data'!AZ262</f>
        <v>15.46256</v>
      </c>
      <c r="Q251" s="397">
        <f t="shared" si="27"/>
        <v>243.63210772743687</v>
      </c>
    </row>
    <row r="252" spans="2:17">
      <c r="B252" s="390">
        <f>'Step #4'!B253</f>
        <v>248</v>
      </c>
      <c r="C252" s="370">
        <v>44075</v>
      </c>
      <c r="D252" s="372">
        <f>'IdxETF data'!F263</f>
        <v>254.91781599999999</v>
      </c>
      <c r="E252" s="372">
        <f t="shared" si="21"/>
        <v>402.58783504389095</v>
      </c>
      <c r="F252" s="398">
        <f>'IdxETF data'!D263</f>
        <v>312.74395800000002</v>
      </c>
      <c r="G252" s="398">
        <f t="shared" si="22"/>
        <v>352.65864651473277</v>
      </c>
      <c r="H252" s="376">
        <f>'IdxETF data'!AB263</f>
        <v>37.865498000000002</v>
      </c>
      <c r="I252" s="377">
        <f t="shared" si="23"/>
        <v>294.78158527224491</v>
      </c>
      <c r="J252" s="392">
        <f>'IdxETF data'!AF263</f>
        <v>25.857942999999999</v>
      </c>
      <c r="K252" s="379">
        <f t="shared" si="24"/>
        <v>191.81014566491274</v>
      </c>
      <c r="L252" s="381">
        <f>'IdxETF data'!AH263</f>
        <v>18.958974999999999</v>
      </c>
      <c r="M252" s="393">
        <f t="shared" si="25"/>
        <v>300.78347543318091</v>
      </c>
      <c r="N252" s="394">
        <f>'IdxETF data'!AP263</f>
        <v>54.533749</v>
      </c>
      <c r="O252" s="396">
        <f t="shared" si="26"/>
        <v>130.358030382305</v>
      </c>
      <c r="P252" s="385">
        <f>'IdxETF data'!AZ263</f>
        <v>15.186735000000001</v>
      </c>
      <c r="Q252" s="397">
        <f t="shared" si="27"/>
        <v>239.28613745382629</v>
      </c>
    </row>
    <row r="253" spans="2:17">
      <c r="B253" s="390">
        <f>'Step #4'!B254</f>
        <v>249</v>
      </c>
      <c r="C253" s="370">
        <v>44105</v>
      </c>
      <c r="D253" s="372">
        <f>'IdxETF data'!F264</f>
        <v>244.07240300000001</v>
      </c>
      <c r="E253" s="372">
        <f t="shared" si="21"/>
        <v>385.45983901623447</v>
      </c>
      <c r="F253" s="398">
        <f>'IdxETF data'!D264</f>
        <v>306.166809</v>
      </c>
      <c r="G253" s="398">
        <f t="shared" si="22"/>
        <v>345.24207329266676</v>
      </c>
      <c r="H253" s="376">
        <f>'IdxETF data'!AB264</f>
        <v>39.758774000000003</v>
      </c>
      <c r="I253" s="377">
        <f t="shared" si="23"/>
        <v>309.52067309931886</v>
      </c>
      <c r="J253" s="392">
        <f>'IdxETF data'!AF264</f>
        <v>23.328074999999998</v>
      </c>
      <c r="K253" s="379">
        <f t="shared" si="24"/>
        <v>173.04398357719367</v>
      </c>
      <c r="L253" s="381">
        <f>'IdxETF data'!AH264</f>
        <v>18.595708999999999</v>
      </c>
      <c r="M253" s="393">
        <f t="shared" si="25"/>
        <v>295.02027304556719</v>
      </c>
      <c r="N253" s="394">
        <f>'IdxETF data'!AP264</f>
        <v>53.767487000000003</v>
      </c>
      <c r="O253" s="396">
        <f t="shared" si="26"/>
        <v>128.52634987420706</v>
      </c>
      <c r="P253" s="385">
        <f>'IdxETF data'!AZ264</f>
        <v>14.626968</v>
      </c>
      <c r="Q253" s="397">
        <f t="shared" si="27"/>
        <v>230.46630334833117</v>
      </c>
    </row>
    <row r="254" spans="2:17">
      <c r="B254" s="390">
        <f>'Step #4'!B255</f>
        <v>250</v>
      </c>
      <c r="C254" s="370">
        <v>44136</v>
      </c>
      <c r="D254" s="372">
        <f>'IdxETF data'!F265</f>
        <v>273.24563599999999</v>
      </c>
      <c r="E254" s="372">
        <f t="shared" si="21"/>
        <v>431.53268280170369</v>
      </c>
      <c r="F254" s="398">
        <f>'IdxETF data'!D265</f>
        <v>339.47073399999999</v>
      </c>
      <c r="G254" s="398">
        <f t="shared" si="22"/>
        <v>382.79649061614441</v>
      </c>
      <c r="H254" s="376">
        <f>'IdxETF data'!AB265</f>
        <v>42.373294999999999</v>
      </c>
      <c r="I254" s="377">
        <f t="shared" si="23"/>
        <v>329.87462817228726</v>
      </c>
      <c r="J254" s="392">
        <f>'IdxETF data'!AF265</f>
        <v>27.127316</v>
      </c>
      <c r="K254" s="379">
        <f t="shared" si="24"/>
        <v>201.22615451113489</v>
      </c>
      <c r="L254" s="381">
        <f>'IdxETF data'!AH265</f>
        <v>20.576367999999999</v>
      </c>
      <c r="M254" s="393">
        <f t="shared" si="25"/>
        <v>326.44335882251499</v>
      </c>
      <c r="N254" s="394">
        <f>'IdxETF data'!AP265</f>
        <v>59.445197999999998</v>
      </c>
      <c r="O254" s="396">
        <f t="shared" si="26"/>
        <v>142.09840821627972</v>
      </c>
      <c r="P254" s="385">
        <f>'IdxETF data'!AZ265</f>
        <v>17.158093999999998</v>
      </c>
      <c r="Q254" s="397">
        <f t="shared" si="27"/>
        <v>270.34738140421041</v>
      </c>
    </row>
    <row r="255" spans="2:17">
      <c r="B255" s="390">
        <f>'Step #4'!B256</f>
        <v>251</v>
      </c>
      <c r="C255" s="370">
        <v>44166</v>
      </c>
      <c r="D255" s="372">
        <f>'IdxETF data'!F266</f>
        <v>282.31631499999997</v>
      </c>
      <c r="E255" s="372">
        <f t="shared" si="21"/>
        <v>445.85786837832921</v>
      </c>
      <c r="F255" s="398">
        <f>'IdxETF data'!D266</f>
        <v>350.55325299999998</v>
      </c>
      <c r="G255" s="398">
        <f t="shared" si="22"/>
        <v>395.29344235745924</v>
      </c>
      <c r="H255" s="376">
        <f>'IdxETF data'!AB266</f>
        <v>41.859417000000001</v>
      </c>
      <c r="I255" s="377">
        <f t="shared" si="23"/>
        <v>325.87410581083486</v>
      </c>
      <c r="J255" s="392">
        <f>'IdxETF data'!AF266</f>
        <v>28.201402999999999</v>
      </c>
      <c r="K255" s="379">
        <f t="shared" si="24"/>
        <v>209.19356258867566</v>
      </c>
      <c r="L255" s="381">
        <f>'IdxETF data'!AH266</f>
        <v>21.311547999999998</v>
      </c>
      <c r="M255" s="393">
        <f t="shared" si="25"/>
        <v>338.10696381534638</v>
      </c>
      <c r="N255" s="394">
        <f>'IdxETF data'!AP266</f>
        <v>62.371760999999999</v>
      </c>
      <c r="O255" s="396">
        <f t="shared" si="26"/>
        <v>149.09409429078252</v>
      </c>
      <c r="P255" s="385">
        <f>'IdxETF data'!AZ266</f>
        <v>17.425806000000001</v>
      </c>
      <c r="Q255" s="397">
        <f t="shared" si="27"/>
        <v>274.56552114458515</v>
      </c>
    </row>
    <row r="256" spans="2:17">
      <c r="B256" s="390">
        <f>'Step #4'!B257</f>
        <v>252</v>
      </c>
      <c r="C256" s="370">
        <v>44197</v>
      </c>
      <c r="D256" s="372">
        <f>'IdxETF data'!F267</f>
        <v>277.332672</v>
      </c>
      <c r="E256" s="372">
        <f t="shared" si="21"/>
        <v>437.98727668142863</v>
      </c>
      <c r="F256" s="398">
        <f>'IdxETF data'!D267</f>
        <v>348.46005200000002</v>
      </c>
      <c r="G256" s="398">
        <f t="shared" si="22"/>
        <v>392.93309162114463</v>
      </c>
      <c r="H256" s="376">
        <f>'IdxETF data'!AB267</f>
        <v>45.170467000000002</v>
      </c>
      <c r="I256" s="377">
        <f t="shared" si="23"/>
        <v>351.65051492912158</v>
      </c>
      <c r="J256" s="392">
        <f>'IdxETF data'!AF267</f>
        <v>28.280412999999999</v>
      </c>
      <c r="K256" s="379">
        <f t="shared" si="24"/>
        <v>209.77964631579135</v>
      </c>
      <c r="L256" s="381">
        <f>'IdxETF data'!AH267</f>
        <v>21.872505</v>
      </c>
      <c r="M256" s="393">
        <f t="shared" si="25"/>
        <v>347.00652700526416</v>
      </c>
      <c r="N256" s="394">
        <f>'IdxETF data'!AP267</f>
        <v>62.088431999999997</v>
      </c>
      <c r="O256" s="396">
        <f t="shared" si="26"/>
        <v>148.41682175648108</v>
      </c>
      <c r="P256" s="385">
        <f>'IdxETF data'!AZ267</f>
        <v>17.771366</v>
      </c>
      <c r="Q256" s="397">
        <f t="shared" si="27"/>
        <v>280.01025417367555</v>
      </c>
    </row>
    <row r="257" spans="2:17">
      <c r="B257" s="390">
        <f>'Step #4'!B258</f>
        <v>253</v>
      </c>
      <c r="C257" s="370">
        <v>44228</v>
      </c>
      <c r="D257" s="372">
        <f>'IdxETF data'!F268</f>
        <v>286.36816399999998</v>
      </c>
      <c r="E257" s="372">
        <f t="shared" si="21"/>
        <v>452.25689196338436</v>
      </c>
      <c r="F257" s="398">
        <f>'IdxETF data'!D268</f>
        <v>358.14913899999999</v>
      </c>
      <c r="G257" s="398">
        <f t="shared" si="22"/>
        <v>403.85877130248787</v>
      </c>
      <c r="H257" s="376">
        <f>'IdxETF data'!AB268</f>
        <v>44.905079000000001</v>
      </c>
      <c r="I257" s="377">
        <f t="shared" si="23"/>
        <v>349.58447857718369</v>
      </c>
      <c r="J257" s="392">
        <f>'IdxETF data'!AF268</f>
        <v>28.774826000000001</v>
      </c>
      <c r="K257" s="379">
        <f t="shared" si="24"/>
        <v>213.44712402461866</v>
      </c>
      <c r="L257" s="381">
        <f>'IdxETF data'!AH268</f>
        <v>22.963508999999998</v>
      </c>
      <c r="M257" s="393">
        <f t="shared" si="25"/>
        <v>364.31526731593505</v>
      </c>
      <c r="N257" s="394">
        <f>'IdxETF data'!AP268</f>
        <v>63.228436000000002</v>
      </c>
      <c r="O257" s="396">
        <f t="shared" si="26"/>
        <v>151.14189895716922</v>
      </c>
      <c r="P257" s="385">
        <f>'IdxETF data'!AZ268</f>
        <v>18.208635000000001</v>
      </c>
      <c r="Q257" s="397">
        <f t="shared" si="27"/>
        <v>286.89997800426175</v>
      </c>
    </row>
    <row r="258" spans="2:17">
      <c r="B258" s="390">
        <f>'Step #4'!B259</f>
        <v>254</v>
      </c>
      <c r="C258" s="370">
        <v>44256</v>
      </c>
      <c r="D258" s="372">
        <f>'IdxETF data'!F269</f>
        <v>306.13491800000003</v>
      </c>
      <c r="E258" s="372">
        <f t="shared" si="21"/>
        <v>483.47422633245492</v>
      </c>
      <c r="F258" s="398">
        <f>'IdxETF data'!D269</f>
        <v>373.18658399999998</v>
      </c>
      <c r="G258" s="398">
        <f t="shared" si="22"/>
        <v>420.81540584357703</v>
      </c>
      <c r="H258" s="376">
        <f>'IdxETF data'!AB269</f>
        <v>42.699630999999997</v>
      </c>
      <c r="I258" s="377">
        <f t="shared" si="23"/>
        <v>332.4151425849434</v>
      </c>
      <c r="J258" s="392">
        <f>'IdxETF data'!AF269</f>
        <v>30.060296999999998</v>
      </c>
      <c r="K258" s="379">
        <f t="shared" si="24"/>
        <v>222.98254529761087</v>
      </c>
      <c r="L258" s="381">
        <f>'IdxETF data'!AH269</f>
        <v>23.199166999999999</v>
      </c>
      <c r="M258" s="393">
        <f t="shared" si="25"/>
        <v>368.05397324564024</v>
      </c>
      <c r="N258" s="394">
        <f>'IdxETF data'!AP269</f>
        <v>63.506466000000003</v>
      </c>
      <c r="O258" s="396">
        <f t="shared" si="26"/>
        <v>151.80650470776948</v>
      </c>
      <c r="P258" s="385">
        <f>'IdxETF data'!AZ269</f>
        <v>19.322437000000001</v>
      </c>
      <c r="Q258" s="397">
        <f t="shared" si="27"/>
        <v>304.44933133585982</v>
      </c>
    </row>
    <row r="259" spans="2:17">
      <c r="B259" s="390">
        <f>'Step #4'!B260</f>
        <v>255</v>
      </c>
      <c r="C259" s="370">
        <v>44287</v>
      </c>
      <c r="D259" s="372">
        <f>'IdxETF data'!F270</f>
        <v>314.89859000000001</v>
      </c>
      <c r="E259" s="372">
        <f t="shared" si="21"/>
        <v>497.31456041689086</v>
      </c>
      <c r="F259" s="398">
        <f>'IdxETF data'!D270</f>
        <v>394.21905500000003</v>
      </c>
      <c r="G259" s="398">
        <f t="shared" si="22"/>
        <v>444.53219577983657</v>
      </c>
      <c r="H259" s="376">
        <f>'IdxETF data'!AB270</f>
        <v>42.351883000000001</v>
      </c>
      <c r="I259" s="377">
        <f t="shared" si="23"/>
        <v>329.70793649682457</v>
      </c>
      <c r="J259" s="392">
        <f>'IdxETF data'!AF270</f>
        <v>31.121041999999999</v>
      </c>
      <c r="K259" s="379">
        <f t="shared" si="24"/>
        <v>230.85098452200424</v>
      </c>
      <c r="L259" s="381">
        <f>'IdxETF data'!AH270</f>
        <v>23.801404999999999</v>
      </c>
      <c r="M259" s="393">
        <f t="shared" si="25"/>
        <v>377.608458057078</v>
      </c>
      <c r="N259" s="394">
        <f>'IdxETF data'!AP270</f>
        <v>62.486964999999998</v>
      </c>
      <c r="O259" s="396">
        <f t="shared" si="26"/>
        <v>149.3694791085797</v>
      </c>
      <c r="P259" s="385">
        <f>'IdxETF data'!AZ270</f>
        <v>19.743210000000001</v>
      </c>
      <c r="Q259" s="397">
        <f t="shared" si="27"/>
        <v>311.07913990991204</v>
      </c>
    </row>
    <row r="260" spans="2:17">
      <c r="B260" s="390">
        <f>'Step #4'!B261</f>
        <v>256</v>
      </c>
      <c r="C260" s="370">
        <v>44317</v>
      </c>
      <c r="D260" s="372">
        <f>'IdxETF data'!F271</f>
        <v>321.22900399999997</v>
      </c>
      <c r="E260" s="372">
        <f t="shared" si="21"/>
        <v>507.31208709894713</v>
      </c>
      <c r="F260" s="398">
        <f>'IdxETF data'!D271</f>
        <v>396.807526</v>
      </c>
      <c r="G260" s="398">
        <f t="shared" si="22"/>
        <v>447.45102652317144</v>
      </c>
      <c r="H260" s="376">
        <f>'IdxETF data'!AB271</f>
        <v>42.315277000000002</v>
      </c>
      <c r="I260" s="377">
        <f t="shared" si="23"/>
        <v>329.42296005968717</v>
      </c>
      <c r="J260" s="392">
        <f>'IdxETF data'!AF271</f>
        <v>32.163798999999997</v>
      </c>
      <c r="K260" s="379">
        <f t="shared" si="24"/>
        <v>238.58599159751316</v>
      </c>
      <c r="L260" s="381">
        <f>'IdxETF data'!AH271</f>
        <v>24.525832999999999</v>
      </c>
      <c r="M260" s="393">
        <f t="shared" si="25"/>
        <v>389.10148294587651</v>
      </c>
      <c r="N260" s="394">
        <f>'IdxETF data'!AP271</f>
        <v>63.562083999999999</v>
      </c>
      <c r="O260" s="396">
        <f t="shared" si="26"/>
        <v>151.93945454281206</v>
      </c>
      <c r="P260" s="385">
        <f>'IdxETF data'!AZ271</f>
        <v>19.866963999999999</v>
      </c>
      <c r="Q260" s="397">
        <f t="shared" si="27"/>
        <v>313.02904004673934</v>
      </c>
    </row>
    <row r="261" spans="2:17">
      <c r="B261" s="390">
        <f>'Step #4'!B262</f>
        <v>257</v>
      </c>
      <c r="C261" s="370">
        <v>44348</v>
      </c>
      <c r="D261" s="372">
        <f>'IdxETF data'!F272</f>
        <v>321.249054</v>
      </c>
      <c r="E261" s="372">
        <f t="shared" si="21"/>
        <v>507.34375175942199</v>
      </c>
      <c r="F261" s="398">
        <f>'IdxETF data'!D272</f>
        <v>404.38382000000001</v>
      </c>
      <c r="G261" s="398">
        <f t="shared" si="22"/>
        <v>455.99426299278758</v>
      </c>
      <c r="H261" s="376">
        <f>'IdxETF data'!AB272</f>
        <v>42.397644</v>
      </c>
      <c r="I261" s="377">
        <f t="shared" si="23"/>
        <v>330.06418429062472</v>
      </c>
      <c r="J261" s="392">
        <f>'IdxETF data'!AF272</f>
        <v>31.103059999999999</v>
      </c>
      <c r="K261" s="379">
        <f t="shared" si="24"/>
        <v>230.71759688017414</v>
      </c>
      <c r="L261" s="381">
        <f>'IdxETF data'!AH272</f>
        <v>23.321359999999999</v>
      </c>
      <c r="M261" s="393">
        <f t="shared" si="25"/>
        <v>369.99256091789607</v>
      </c>
      <c r="N261" s="394">
        <f>'IdxETF data'!AP272</f>
        <v>62.598182999999999</v>
      </c>
      <c r="O261" s="396">
        <f t="shared" si="26"/>
        <v>149.63533575128108</v>
      </c>
      <c r="P261" s="385">
        <f>'IdxETF data'!AZ272</f>
        <v>19.173931</v>
      </c>
      <c r="Q261" s="397">
        <f t="shared" si="27"/>
        <v>302.1094322641556</v>
      </c>
    </row>
    <row r="262" spans="2:17">
      <c r="B262" s="390">
        <f>'Step #4'!B263</f>
        <v>258</v>
      </c>
      <c r="C262" s="370">
        <v>44378</v>
      </c>
      <c r="D262" s="372">
        <f>'IdxETF data'!F273</f>
        <v>325.94220000000001</v>
      </c>
      <c r="E262" s="372">
        <f t="shared" ref="E262:E309" si="28">(D262/$D$4)*100</f>
        <v>514.75556595637443</v>
      </c>
      <c r="F262" s="398">
        <f>'IdxETF data'!D273</f>
        <v>415.611176</v>
      </c>
      <c r="G262" s="398">
        <f t="shared" ref="G262:G309" si="29">(F262/$F$4)*100</f>
        <v>468.65453689933912</v>
      </c>
      <c r="H262" s="376">
        <f>'IdxETF data'!AB273</f>
        <v>37.221054000000002</v>
      </c>
      <c r="I262" s="377">
        <f t="shared" ref="I262:I309" si="30">(H262/$H$4)*100</f>
        <v>289.76461114082883</v>
      </c>
      <c r="J262" s="392">
        <f>'IdxETF data'!AF273</f>
        <v>31.558285000000001</v>
      </c>
      <c r="K262" s="379">
        <f t="shared" ref="K262:K309" si="31">(J262/$J$4)*100</f>
        <v>234.09438418148079</v>
      </c>
      <c r="L262" s="381">
        <f>'IdxETF data'!AH273</f>
        <v>23.085198999999999</v>
      </c>
      <c r="M262" s="393">
        <f t="shared" ref="M262:M309" si="32">(L262/$L$4)*100</f>
        <v>366.24587491077938</v>
      </c>
      <c r="N262" s="394">
        <f>'IdxETF data'!AP273</f>
        <v>62.658298000000002</v>
      </c>
      <c r="O262" s="396">
        <f t="shared" ref="O262:O309" si="33">(N262/$N$4)*100</f>
        <v>149.77903526103663</v>
      </c>
      <c r="P262" s="385">
        <f>'IdxETF data'!AZ273</f>
        <v>19.609062000000002</v>
      </c>
      <c r="Q262" s="397">
        <f t="shared" ref="Q262:Q309" si="34">(P262/$P$4)*100</f>
        <v>308.96546921195386</v>
      </c>
    </row>
    <row r="263" spans="2:17">
      <c r="B263" s="390">
        <f>'Step #4'!B264</f>
        <v>259</v>
      </c>
      <c r="C263" s="370">
        <v>44409</v>
      </c>
      <c r="D263" s="372">
        <f>'IdxETF data'!F274</f>
        <v>330.27856400000002</v>
      </c>
      <c r="E263" s="372">
        <f t="shared" si="28"/>
        <v>521.6039197596341</v>
      </c>
      <c r="F263" s="398">
        <f>'IdxETF data'!D274</f>
        <v>427.97979700000002</v>
      </c>
      <c r="G263" s="398">
        <f t="shared" si="29"/>
        <v>482.60173245511612</v>
      </c>
      <c r="H263" s="376">
        <f>'IdxETF data'!AB274</f>
        <v>37.588303000000003</v>
      </c>
      <c r="I263" s="377">
        <f t="shared" si="30"/>
        <v>292.62363183585961</v>
      </c>
      <c r="J263" s="392">
        <f>'IdxETF data'!AF274</f>
        <v>31.951395000000002</v>
      </c>
      <c r="K263" s="379">
        <f t="shared" si="31"/>
        <v>237.01041220282545</v>
      </c>
      <c r="L263" s="381">
        <f>'IdxETF data'!AH274</f>
        <v>22.810801000000001</v>
      </c>
      <c r="M263" s="393">
        <f t="shared" si="32"/>
        <v>361.89256023570266</v>
      </c>
      <c r="N263" s="394">
        <f>'IdxETF data'!AP274</f>
        <v>63.862727999999997</v>
      </c>
      <c r="O263" s="396">
        <f t="shared" si="33"/>
        <v>152.65811702989427</v>
      </c>
      <c r="P263" s="385">
        <f>'IdxETF data'!AZ274</f>
        <v>19.283497000000001</v>
      </c>
      <c r="Q263" s="397">
        <f t="shared" si="34"/>
        <v>303.83578259135004</v>
      </c>
    </row>
    <row r="264" spans="2:17">
      <c r="B264" s="390">
        <f>'Step #4'!B265</f>
        <v>260</v>
      </c>
      <c r="C264" s="370">
        <v>44440</v>
      </c>
      <c r="D264" s="372">
        <f>'IdxETF data'!F275</f>
        <v>316.24548299999998</v>
      </c>
      <c r="E264" s="372">
        <f t="shared" si="28"/>
        <v>499.44168807479355</v>
      </c>
      <c r="F264" s="398">
        <f>'IdxETF data'!D275</f>
        <v>406.73043799999999</v>
      </c>
      <c r="G264" s="398">
        <f t="shared" si="29"/>
        <v>458.64037367405962</v>
      </c>
      <c r="H264" s="376">
        <f>'IdxETF data'!AB275</f>
        <v>35.742859000000003</v>
      </c>
      <c r="I264" s="377">
        <f t="shared" si="30"/>
        <v>278.256914465573</v>
      </c>
      <c r="J264" s="392">
        <f>'IdxETF data'!AF275</f>
        <v>30.095558</v>
      </c>
      <c r="K264" s="379">
        <f t="shared" si="31"/>
        <v>223.2441058380719</v>
      </c>
      <c r="L264" s="381">
        <f>'IdxETF data'!AH275</f>
        <v>21.226343</v>
      </c>
      <c r="M264" s="393">
        <f t="shared" si="32"/>
        <v>336.75518946972466</v>
      </c>
      <c r="N264" s="394">
        <f>'IdxETF data'!AP275</f>
        <v>65.590003999999993</v>
      </c>
      <c r="O264" s="396">
        <f t="shared" si="33"/>
        <v>156.78701521524783</v>
      </c>
      <c r="P264" s="385">
        <f>'IdxETF data'!AZ275</f>
        <v>19.008015</v>
      </c>
      <c r="Q264" s="397">
        <f t="shared" si="34"/>
        <v>299.49521671474429</v>
      </c>
    </row>
    <row r="265" spans="2:17">
      <c r="B265" s="390">
        <f>'Step #4'!B266</f>
        <v>261</v>
      </c>
      <c r="C265" s="370">
        <v>44470</v>
      </c>
      <c r="D265" s="372">
        <f>'IdxETF data'!F276</f>
        <v>335.595551</v>
      </c>
      <c r="E265" s="372">
        <f t="shared" si="28"/>
        <v>530.00095657281042</v>
      </c>
      <c r="F265" s="398">
        <f>'IdxETF data'!D276</f>
        <v>436.662598</v>
      </c>
      <c r="G265" s="398">
        <f t="shared" si="29"/>
        <v>492.39269650186765</v>
      </c>
      <c r="H265" s="376">
        <f>'IdxETF data'!AB276</f>
        <v>37.028244000000001</v>
      </c>
      <c r="I265" s="377">
        <f t="shared" si="30"/>
        <v>288.2635919952113</v>
      </c>
      <c r="J265" s="392">
        <f>'IdxETF data'!AF276</f>
        <v>30.872634999999999</v>
      </c>
      <c r="K265" s="379">
        <f t="shared" si="31"/>
        <v>229.00834054780321</v>
      </c>
      <c r="L265" s="381">
        <f>'IdxETF data'!AH276</f>
        <v>21.722041999999998</v>
      </c>
      <c r="M265" s="393">
        <f t="shared" si="32"/>
        <v>344.61943677153039</v>
      </c>
      <c r="N265" s="394">
        <f>'IdxETF data'!AP276</f>
        <v>63.862727999999997</v>
      </c>
      <c r="O265" s="396">
        <f t="shared" si="33"/>
        <v>152.65811702989427</v>
      </c>
      <c r="P265" s="385">
        <f>'IdxETF data'!AZ276</f>
        <v>20.076540000000001</v>
      </c>
      <c r="Q265" s="397">
        <f t="shared" si="34"/>
        <v>316.33117388544952</v>
      </c>
    </row>
    <row r="266" spans="2:17">
      <c r="B266" s="390">
        <f>'Step #4'!B267</f>
        <v>262</v>
      </c>
      <c r="C266" s="370">
        <v>44501</v>
      </c>
      <c r="D266" s="372">
        <f>'IdxETF data'!F277</f>
        <v>323.21621699999997</v>
      </c>
      <c r="E266" s="372">
        <f t="shared" si="28"/>
        <v>510.45046240748604</v>
      </c>
      <c r="F266" s="398">
        <f>'IdxETF data'!D277</f>
        <v>433.15405299999998</v>
      </c>
      <c r="G266" s="398">
        <f t="shared" si="29"/>
        <v>488.43636513467288</v>
      </c>
      <c r="H266" s="376">
        <f>'IdxETF data'!AB277</f>
        <v>35.063442000000002</v>
      </c>
      <c r="I266" s="377">
        <f t="shared" si="30"/>
        <v>272.96767674523687</v>
      </c>
      <c r="J266" s="392">
        <f>'IdxETF data'!AF277</f>
        <v>29.080793</v>
      </c>
      <c r="K266" s="379">
        <f t="shared" si="31"/>
        <v>215.71673900670194</v>
      </c>
      <c r="L266" s="381">
        <f>'IdxETF data'!AH277</f>
        <v>20.615580000000001</v>
      </c>
      <c r="M266" s="393">
        <f t="shared" si="32"/>
        <v>327.06545583138211</v>
      </c>
      <c r="N266" s="394">
        <f>'IdxETF data'!AP277</f>
        <v>61.930042</v>
      </c>
      <c r="O266" s="396">
        <f t="shared" si="33"/>
        <v>148.03820468336818</v>
      </c>
      <c r="P266" s="385">
        <f>'IdxETF data'!AZ277</f>
        <v>18.765930000000001</v>
      </c>
      <c r="Q266" s="397">
        <f t="shared" si="34"/>
        <v>295.68086263629954</v>
      </c>
    </row>
    <row r="267" spans="2:17">
      <c r="B267" s="390">
        <f>'Step #4'!B268</f>
        <v>263</v>
      </c>
      <c r="C267" s="370">
        <v>44531</v>
      </c>
      <c r="D267" s="372">
        <f>'IdxETF data'!F278</f>
        <v>341.14343300000002</v>
      </c>
      <c r="E267" s="372">
        <f t="shared" si="28"/>
        <v>538.76264235258736</v>
      </c>
      <c r="F267" s="398">
        <f>'IdxETF data'!D278</f>
        <v>451.59994499999999</v>
      </c>
      <c r="G267" s="398">
        <f t="shared" si="29"/>
        <v>509.23645779857958</v>
      </c>
      <c r="H267" s="376">
        <f>'IdxETF data'!AB278</f>
        <v>33.585251</v>
      </c>
      <c r="I267" s="377">
        <f t="shared" si="30"/>
        <v>261.46001120984192</v>
      </c>
      <c r="J267" s="392">
        <f>'IdxETF data'!AF278</f>
        <v>29.967569000000001</v>
      </c>
      <c r="K267" s="379">
        <f t="shared" si="31"/>
        <v>222.29470360860972</v>
      </c>
      <c r="L267" s="381">
        <f>'IdxETF data'!AH278</f>
        <v>20.527062999999998</v>
      </c>
      <c r="M267" s="393">
        <f t="shared" si="32"/>
        <v>325.66113672157161</v>
      </c>
      <c r="N267" s="394">
        <f>'IdxETF data'!AP278</f>
        <v>62.518250000000002</v>
      </c>
      <c r="O267" s="396">
        <f t="shared" si="33"/>
        <v>149.44426309198988</v>
      </c>
      <c r="P267" s="385">
        <f>'IdxETF data'!AZ278</f>
        <v>17.856012</v>
      </c>
      <c r="Q267" s="397">
        <f t="shared" si="34"/>
        <v>281.34395851439905</v>
      </c>
    </row>
    <row r="268" spans="2:17">
      <c r="B268" s="390">
        <f>'Step #4'!B269</f>
        <v>264</v>
      </c>
      <c r="C268" s="370">
        <v>44562</v>
      </c>
      <c r="D268" s="372">
        <f>'IdxETF data'!F279</f>
        <v>330.25878899999998</v>
      </c>
      <c r="E268" s="372">
        <f t="shared" si="28"/>
        <v>521.57268940248252</v>
      </c>
      <c r="F268" s="398">
        <f>'IdxETF data'!D279</f>
        <v>429.28482100000002</v>
      </c>
      <c r="G268" s="398">
        <f t="shared" si="29"/>
        <v>484.07331323465348</v>
      </c>
      <c r="H268" s="376">
        <f>'IdxETF data'!AB279</f>
        <v>35.227333000000002</v>
      </c>
      <c r="I268" s="377">
        <f t="shared" si="30"/>
        <v>274.24356248142482</v>
      </c>
      <c r="J268" s="392">
        <f>'IdxETF data'!AF279</f>
        <v>29.516029</v>
      </c>
      <c r="K268" s="379">
        <f t="shared" si="31"/>
        <v>218.94525105650473</v>
      </c>
      <c r="L268" s="381">
        <f>'IdxETF data'!AH279</f>
        <v>21.219715000000001</v>
      </c>
      <c r="M268" s="393">
        <f t="shared" si="32"/>
        <v>336.65003648148712</v>
      </c>
      <c r="N268" s="394">
        <f>'IdxETF data'!AP279</f>
        <v>60.615890999999998</v>
      </c>
      <c r="O268" s="396">
        <f t="shared" si="33"/>
        <v>144.89684471589305</v>
      </c>
      <c r="P268" s="385">
        <f>'IdxETF data'!AZ279</f>
        <v>18.428930000000001</v>
      </c>
      <c r="Q268" s="397">
        <f t="shared" si="34"/>
        <v>290.3710031884367</v>
      </c>
    </row>
    <row r="269" spans="2:17">
      <c r="B269" s="390">
        <f>'Step #4'!B270</f>
        <v>265</v>
      </c>
      <c r="C269" s="370">
        <v>44593</v>
      </c>
      <c r="D269" s="372">
        <f>'IdxETF data'!F280</f>
        <v>319.45230099999998</v>
      </c>
      <c r="E269" s="372">
        <f t="shared" si="28"/>
        <v>504.50616703612195</v>
      </c>
      <c r="F269" s="398">
        <f>'IdxETF data'!D280</f>
        <v>416.61364700000001</v>
      </c>
      <c r="G269" s="398">
        <f t="shared" si="29"/>
        <v>469.78495063551844</v>
      </c>
      <c r="H269" s="376">
        <f>'IdxETF data'!AB280</f>
        <v>32.404693999999999</v>
      </c>
      <c r="I269" s="377">
        <f t="shared" si="30"/>
        <v>252.26941601512812</v>
      </c>
      <c r="J269" s="392">
        <f>'IdxETF data'!AF280</f>
        <v>26.814312000000001</v>
      </c>
      <c r="K269" s="379">
        <f t="shared" si="31"/>
        <v>198.90434017216367</v>
      </c>
      <c r="L269" s="381">
        <f>'IdxETF data'!AH280</f>
        <v>20.297895</v>
      </c>
      <c r="M269" s="393">
        <f t="shared" si="32"/>
        <v>322.02539441492945</v>
      </c>
      <c r="N269" s="394">
        <f>'IdxETF data'!AP280</f>
        <v>59.537517999999999</v>
      </c>
      <c r="O269" s="396">
        <f t="shared" si="33"/>
        <v>142.31909088683835</v>
      </c>
      <c r="P269" s="385">
        <f>'IdxETF data'!AZ280</f>
        <v>18.341550999999999</v>
      </c>
      <c r="Q269" s="397">
        <f t="shared" si="34"/>
        <v>288.9942369905292</v>
      </c>
    </row>
    <row r="270" spans="2:17">
      <c r="B270" s="390">
        <f>'Step #4'!B271</f>
        <v>266</v>
      </c>
      <c r="C270" s="370">
        <v>44621</v>
      </c>
      <c r="D270" s="372">
        <f>'IdxETF data'!F281</f>
        <v>326.997253</v>
      </c>
      <c r="E270" s="372">
        <f t="shared" si="28"/>
        <v>516.42179513482677</v>
      </c>
      <c r="F270" s="398">
        <f>'IdxETF data'!D281</f>
        <v>430.935608</v>
      </c>
      <c r="G270" s="398">
        <f t="shared" si="29"/>
        <v>485.93478583616132</v>
      </c>
      <c r="H270" s="376">
        <f>'IdxETF data'!AB281</f>
        <v>29.684184999999999</v>
      </c>
      <c r="I270" s="377">
        <f t="shared" si="30"/>
        <v>231.0903480475707</v>
      </c>
      <c r="J270" s="392">
        <f>'IdxETF data'!AF281</f>
        <v>26.178072</v>
      </c>
      <c r="K270" s="379">
        <f t="shared" si="31"/>
        <v>194.18481213090206</v>
      </c>
      <c r="L270" s="381">
        <f>'IdxETF data'!AH281</f>
        <v>20.199449999999999</v>
      </c>
      <c r="M270" s="393">
        <f t="shared" si="32"/>
        <v>320.46356793227307</v>
      </c>
      <c r="N270" s="394">
        <f>'IdxETF data'!AP281</f>
        <v>58.279423000000001</v>
      </c>
      <c r="O270" s="396">
        <f t="shared" si="33"/>
        <v>139.31172775407765</v>
      </c>
      <c r="P270" s="385">
        <f>'IdxETF data'!AZ281</f>
        <v>18.210477999999998</v>
      </c>
      <c r="Q270" s="397">
        <f t="shared" si="34"/>
        <v>286.92901679050038</v>
      </c>
    </row>
    <row r="271" spans="2:17">
      <c r="B271" s="390">
        <f>'Step #4'!B272</f>
        <v>267</v>
      </c>
      <c r="C271" s="370">
        <v>44652</v>
      </c>
      <c r="D271" s="372">
        <f>'IdxETF data'!F282</f>
        <v>311.53359999999998</v>
      </c>
      <c r="E271" s="372">
        <f t="shared" si="28"/>
        <v>492.00028281832402</v>
      </c>
      <c r="F271" s="398">
        <f>'IdxETF data'!D282</f>
        <v>394.33395400000001</v>
      </c>
      <c r="G271" s="398">
        <f t="shared" si="29"/>
        <v>444.66175903690169</v>
      </c>
      <c r="H271" s="376">
        <f>'IdxETF data'!AB282</f>
        <v>28.727829</v>
      </c>
      <c r="I271" s="377">
        <f t="shared" si="30"/>
        <v>223.64514984194764</v>
      </c>
      <c r="J271" s="392">
        <f>'IdxETF data'!AF282</f>
        <v>23.983502999999999</v>
      </c>
      <c r="K271" s="379">
        <f t="shared" si="31"/>
        <v>177.90584517820588</v>
      </c>
      <c r="L271" s="381">
        <f>'IdxETF data'!AH282</f>
        <v>19.125488000000001</v>
      </c>
      <c r="M271" s="393">
        <f t="shared" si="32"/>
        <v>303.42519835569158</v>
      </c>
      <c r="N271" s="394">
        <f>'IdxETF data'!AP282</f>
        <v>53.559170000000002</v>
      </c>
      <c r="O271" s="396">
        <f t="shared" si="33"/>
        <v>128.02838679055495</v>
      </c>
      <c r="P271" s="385">
        <f>'IdxETF data'!AZ282</f>
        <v>17.065764999999999</v>
      </c>
      <c r="Q271" s="397">
        <f t="shared" si="34"/>
        <v>268.89262172183146</v>
      </c>
    </row>
    <row r="272" spans="2:17">
      <c r="B272" s="390">
        <f>'Step #4'!B273</f>
        <v>268</v>
      </c>
      <c r="C272" s="370">
        <v>44682</v>
      </c>
      <c r="D272" s="372">
        <f>'IdxETF data'!F283</f>
        <v>312.12930299999999</v>
      </c>
      <c r="E272" s="372">
        <f t="shared" si="28"/>
        <v>492.94106751851598</v>
      </c>
      <c r="F272" s="398">
        <f>'IdxETF data'!D283</f>
        <v>395.224152</v>
      </c>
      <c r="G272" s="398">
        <f t="shared" si="29"/>
        <v>445.66557066548665</v>
      </c>
      <c r="H272" s="376">
        <f>'IdxETF data'!AB283</f>
        <v>29.582049999999999</v>
      </c>
      <c r="I272" s="377">
        <f t="shared" si="30"/>
        <v>230.29523062400528</v>
      </c>
      <c r="J272" s="392">
        <f>'IdxETF data'!AF283</f>
        <v>25.200657</v>
      </c>
      <c r="K272" s="379">
        <f t="shared" si="31"/>
        <v>186.9345017127427</v>
      </c>
      <c r="L272" s="381">
        <f>'IdxETF data'!AH283</f>
        <v>19.841464999999999</v>
      </c>
      <c r="M272" s="393">
        <f t="shared" si="32"/>
        <v>314.78414842499768</v>
      </c>
      <c r="N272" s="394">
        <f>'IdxETF data'!AP283</f>
        <v>54.486190999999998</v>
      </c>
      <c r="O272" s="396">
        <f t="shared" si="33"/>
        <v>130.24434725355252</v>
      </c>
      <c r="P272" s="385">
        <f>'IdxETF data'!AZ283</f>
        <v>16.672543999999998</v>
      </c>
      <c r="Q272" s="397">
        <f t="shared" si="34"/>
        <v>262.69692960922583</v>
      </c>
    </row>
    <row r="273" spans="2:17">
      <c r="B273" s="390">
        <f>'Step #4'!B274</f>
        <v>269</v>
      </c>
      <c r="C273" s="370">
        <v>44713</v>
      </c>
      <c r="D273" s="372">
        <f>'IdxETF data'!F284</f>
        <v>291.66787699999998</v>
      </c>
      <c r="E273" s="372">
        <f t="shared" si="28"/>
        <v>460.6266482107232</v>
      </c>
      <c r="F273" s="398">
        <f>'IdxETF data'!D284</f>
        <v>361.07409699999999</v>
      </c>
      <c r="G273" s="398">
        <f t="shared" si="29"/>
        <v>407.15703399631889</v>
      </c>
      <c r="H273" s="376">
        <f>'IdxETF data'!AB284</f>
        <v>31.485481</v>
      </c>
      <c r="I273" s="377">
        <f t="shared" si="30"/>
        <v>245.11337477296999</v>
      </c>
      <c r="J273" s="392">
        <f>'IdxETF data'!AF284</f>
        <v>21.217241000000001</v>
      </c>
      <c r="K273" s="379">
        <f t="shared" si="31"/>
        <v>157.38614965689882</v>
      </c>
      <c r="L273" s="381">
        <f>'IdxETF data'!AH284</f>
        <v>19.868310999999999</v>
      </c>
      <c r="M273" s="393">
        <f t="shared" si="32"/>
        <v>315.21005927626879</v>
      </c>
      <c r="N273" s="394">
        <f>'IdxETF data'!AP284</f>
        <v>49.974060000000001</v>
      </c>
      <c r="O273" s="396">
        <f t="shared" si="33"/>
        <v>119.45850324369106</v>
      </c>
      <c r="P273" s="385">
        <f>'IdxETF data'!AZ284</f>
        <v>15.449192</v>
      </c>
      <c r="Q273" s="397">
        <f t="shared" si="34"/>
        <v>243.42147805058519</v>
      </c>
    </row>
    <row r="274" spans="2:17">
      <c r="B274" s="390">
        <f>'Step #4'!B275</f>
        <v>270</v>
      </c>
      <c r="C274" s="370">
        <v>44743</v>
      </c>
      <c r="D274" s="372">
        <f>'IdxETF data'!F285</f>
        <v>312.13455199999999</v>
      </c>
      <c r="E274" s="372">
        <f t="shared" si="28"/>
        <v>492.94935718449267</v>
      </c>
      <c r="F274" s="398">
        <f>'IdxETF data'!D285</f>
        <v>396.02777099999997</v>
      </c>
      <c r="G274" s="398">
        <f t="shared" si="29"/>
        <v>446.57175344409535</v>
      </c>
      <c r="H274" s="376">
        <f>'IdxETF data'!AB285</f>
        <v>28.328945000000001</v>
      </c>
      <c r="I274" s="377">
        <f t="shared" si="30"/>
        <v>220.53985177192797</v>
      </c>
      <c r="J274" s="392">
        <f>'IdxETF data'!AF285</f>
        <v>22.395657</v>
      </c>
      <c r="K274" s="379">
        <f t="shared" si="31"/>
        <v>166.12745381298981</v>
      </c>
      <c r="L274" s="381">
        <f>'IdxETF data'!AH285</f>
        <v>19.303621</v>
      </c>
      <c r="M274" s="393">
        <f t="shared" si="32"/>
        <v>306.25127217188356</v>
      </c>
      <c r="N274" s="394">
        <f>'IdxETF data'!AP285</f>
        <v>53.630566000000002</v>
      </c>
      <c r="O274" s="396">
        <f t="shared" si="33"/>
        <v>128.199052517886</v>
      </c>
      <c r="P274" s="385">
        <f>'IdxETF data'!AZ285</f>
        <v>16.597176000000001</v>
      </c>
      <c r="Q274" s="397">
        <f t="shared" si="34"/>
        <v>261.50941184404331</v>
      </c>
    </row>
    <row r="275" spans="2:17">
      <c r="B275" s="390">
        <f>'Step #4'!B276</f>
        <v>271</v>
      </c>
      <c r="C275" s="370">
        <v>44774</v>
      </c>
      <c r="D275" s="372">
        <f>'IdxETF data'!F286</f>
        <v>299.90405299999998</v>
      </c>
      <c r="E275" s="372">
        <f t="shared" si="28"/>
        <v>473.63391587411962</v>
      </c>
      <c r="F275" s="398">
        <f>'IdxETF data'!D286</f>
        <v>379.86910999999998</v>
      </c>
      <c r="G275" s="398">
        <f t="shared" si="29"/>
        <v>428.35080505490089</v>
      </c>
      <c r="H275" s="376">
        <f>'IdxETF data'!AB286</f>
        <v>28.17042</v>
      </c>
      <c r="I275" s="377">
        <f t="shared" si="30"/>
        <v>219.30574015915366</v>
      </c>
      <c r="J275" s="392">
        <f>'IdxETF data'!AF286</f>
        <v>20.743053</v>
      </c>
      <c r="K275" s="379">
        <f t="shared" si="31"/>
        <v>153.86869781037902</v>
      </c>
      <c r="L275" s="381">
        <f>'IdxETF data'!AH286</f>
        <v>18.567813999999998</v>
      </c>
      <c r="M275" s="393">
        <f t="shared" si="32"/>
        <v>294.57771984597656</v>
      </c>
      <c r="N275" s="394">
        <f>'IdxETF data'!AP286</f>
        <v>51.185436000000003</v>
      </c>
      <c r="O275" s="396">
        <f t="shared" si="33"/>
        <v>122.35418880186522</v>
      </c>
      <c r="P275" s="385">
        <f>'IdxETF data'!AZ286</f>
        <v>16.100679</v>
      </c>
      <c r="Q275" s="397">
        <f t="shared" si="34"/>
        <v>253.68647627643034</v>
      </c>
    </row>
    <row r="276" spans="2:17">
      <c r="B276" s="390">
        <f>'Step #4'!B277</f>
        <v>272</v>
      </c>
      <c r="C276" s="370">
        <v>44805</v>
      </c>
      <c r="D276" s="372">
        <f>'IdxETF data'!F287</f>
        <v>273.49511699999999</v>
      </c>
      <c r="E276" s="372">
        <f t="shared" si="28"/>
        <v>431.9266843558147</v>
      </c>
      <c r="F276" s="398">
        <f>'IdxETF data'!D287</f>
        <v>343.341339</v>
      </c>
      <c r="G276" s="398">
        <f t="shared" si="29"/>
        <v>387.16109074854137</v>
      </c>
      <c r="H276" s="376">
        <f>'IdxETF data'!AB287</f>
        <v>24.114104999999999</v>
      </c>
      <c r="I276" s="377">
        <f t="shared" si="30"/>
        <v>187.72746893019513</v>
      </c>
      <c r="J276" s="392">
        <f>'IdxETF data'!AF287</f>
        <v>18.748528</v>
      </c>
      <c r="K276" s="379">
        <f t="shared" si="31"/>
        <v>139.07362572044869</v>
      </c>
      <c r="L276" s="381">
        <f>'IdxETF data'!AH287</f>
        <v>16.569320999999999</v>
      </c>
      <c r="M276" s="393">
        <f t="shared" si="32"/>
        <v>262.87169828263342</v>
      </c>
      <c r="N276" s="394">
        <f>'IdxETF data'!AP287</f>
        <v>46.658115000000002</v>
      </c>
      <c r="O276" s="396">
        <f t="shared" si="33"/>
        <v>111.53203446091852</v>
      </c>
      <c r="P276" s="385">
        <f>'IdxETF data'!AZ287</f>
        <v>15.169748999999999</v>
      </c>
      <c r="Q276" s="397">
        <f t="shared" si="34"/>
        <v>239.01850163014262</v>
      </c>
    </row>
    <row r="277" spans="2:17">
      <c r="B277" s="390">
        <f>'Step #4'!B278</f>
        <v>273</v>
      </c>
      <c r="C277" s="370">
        <v>44835</v>
      </c>
      <c r="D277" s="372">
        <f>'IdxETF data'!F288</f>
        <v>312.515961</v>
      </c>
      <c r="E277" s="372">
        <f t="shared" si="28"/>
        <v>493.55171062524346</v>
      </c>
      <c r="F277" s="398">
        <f>'IdxETF data'!D288</f>
        <v>372.77160600000002</v>
      </c>
      <c r="G277" s="398">
        <f t="shared" si="29"/>
        <v>420.34746529326463</v>
      </c>
      <c r="H277" s="376">
        <f>'IdxETF data'!AB288</f>
        <v>19.535595000000001</v>
      </c>
      <c r="I277" s="377">
        <f t="shared" si="30"/>
        <v>152.08392778398269</v>
      </c>
      <c r="J277" s="392">
        <f>'IdxETF data'!AF288</f>
        <v>20.724057999999999</v>
      </c>
      <c r="K277" s="379">
        <f t="shared" si="31"/>
        <v>153.72779589420941</v>
      </c>
      <c r="L277" s="381">
        <f>'IdxETF data'!AH288</f>
        <v>14.625332</v>
      </c>
      <c r="M277" s="393">
        <f t="shared" si="32"/>
        <v>232.03038077343928</v>
      </c>
      <c r="N277" s="394">
        <f>'IdxETF data'!AP288</f>
        <v>47.746966999999998</v>
      </c>
      <c r="O277" s="396">
        <f t="shared" si="33"/>
        <v>114.13483739856053</v>
      </c>
      <c r="P277" s="385">
        <f>'IdxETF data'!AZ288</f>
        <v>15.293874000000001</v>
      </c>
      <c r="Q277" s="397">
        <f t="shared" si="34"/>
        <v>240.97424733924049</v>
      </c>
    </row>
    <row r="278" spans="2:17">
      <c r="B278" s="390">
        <f>'Step #4'!B279</f>
        <v>274</v>
      </c>
      <c r="C278" s="370">
        <v>44866</v>
      </c>
      <c r="D278" s="372">
        <f>'IdxETF data'!F289</f>
        <v>330.59176600000001</v>
      </c>
      <c r="E278" s="372">
        <f t="shared" si="28"/>
        <v>522.09855492123233</v>
      </c>
      <c r="F278" s="398">
        <f>'IdxETF data'!D289</f>
        <v>393.49462899999997</v>
      </c>
      <c r="G278" s="398">
        <f t="shared" si="29"/>
        <v>443.7153131954571</v>
      </c>
      <c r="H278" s="376">
        <f>'IdxETF data'!AB289</f>
        <v>26.258825000000002</v>
      </c>
      <c r="I278" s="377">
        <f t="shared" si="30"/>
        <v>204.42403955406729</v>
      </c>
      <c r="J278" s="392">
        <f>'IdxETF data'!AF289</f>
        <v>24.114750000000001</v>
      </c>
      <c r="K278" s="379">
        <f t="shared" si="31"/>
        <v>178.87941473816983</v>
      </c>
      <c r="L278" s="381">
        <f>'IdxETF data'!AH289</f>
        <v>18.177199999999999</v>
      </c>
      <c r="M278" s="393">
        <f t="shared" si="32"/>
        <v>288.38064239464512</v>
      </c>
      <c r="N278" s="394">
        <f>'IdxETF data'!AP289</f>
        <v>53.296267999999998</v>
      </c>
      <c r="O278" s="396">
        <f t="shared" si="33"/>
        <v>127.39994316560686</v>
      </c>
      <c r="P278" s="385">
        <f>'IdxETF data'!AZ289</f>
        <v>17.040476000000002</v>
      </c>
      <c r="Q278" s="397">
        <f t="shared" si="34"/>
        <v>268.49416167560889</v>
      </c>
    </row>
    <row r="279" spans="2:17">
      <c r="B279" s="390">
        <f>'Step #4'!B280</f>
        <v>275</v>
      </c>
      <c r="C279" s="370">
        <v>44896</v>
      </c>
      <c r="D279" s="372">
        <f>'IdxETF data'!F290</f>
        <v>317.08029199999999</v>
      </c>
      <c r="E279" s="372">
        <f t="shared" si="28"/>
        <v>500.760089249175</v>
      </c>
      <c r="F279" s="398">
        <f>'IdxETF data'!D290</f>
        <v>369.12313799999998</v>
      </c>
      <c r="G279" s="398">
        <f t="shared" si="29"/>
        <v>416.2333529217243</v>
      </c>
      <c r="H279" s="376">
        <f>'IdxETF data'!AB290</f>
        <v>26.389372000000002</v>
      </c>
      <c r="I279" s="377">
        <f t="shared" si="30"/>
        <v>205.44034340969165</v>
      </c>
      <c r="J279" s="392">
        <f>'IdxETF data'!AF290</f>
        <v>23.4879</v>
      </c>
      <c r="K279" s="379">
        <f t="shared" si="31"/>
        <v>174.22954023693626</v>
      </c>
      <c r="L279" s="381">
        <f>'IdxETF data'!AH290</f>
        <v>19.085604</v>
      </c>
      <c r="M279" s="393">
        <f t="shared" si="32"/>
        <v>302.79244009032243</v>
      </c>
      <c r="N279" s="394">
        <f>'IdxETF data'!AP290</f>
        <v>51.997292000000002</v>
      </c>
      <c r="O279" s="396">
        <f t="shared" si="33"/>
        <v>124.29485767306379</v>
      </c>
      <c r="P279" s="385">
        <f>'IdxETF data'!AZ290</f>
        <v>16.676970000000001</v>
      </c>
      <c r="Q279" s="397">
        <f t="shared" si="34"/>
        <v>262.76666681372507</v>
      </c>
    </row>
    <row r="280" spans="2:17">
      <c r="B280" s="390">
        <f>'Step #4'!B281</f>
        <v>276</v>
      </c>
      <c r="C280" s="370">
        <v>44927</v>
      </c>
      <c r="D280" s="372">
        <f>'IdxETF data'!F291</f>
        <v>326.908478</v>
      </c>
      <c r="E280" s="372">
        <f t="shared" si="28"/>
        <v>516.28159412566697</v>
      </c>
      <c r="F280" s="398">
        <f>'IdxETF data'!D291</f>
        <v>394.13797</v>
      </c>
      <c r="G280" s="398">
        <f t="shared" si="29"/>
        <v>444.44076211462516</v>
      </c>
      <c r="H280" s="376">
        <f>'IdxETF data'!AB291</f>
        <v>30.280704</v>
      </c>
      <c r="I280" s="377">
        <f t="shared" si="30"/>
        <v>235.73422772043315</v>
      </c>
      <c r="J280" s="392">
        <f>'IdxETF data'!AF291</f>
        <v>26.64113</v>
      </c>
      <c r="K280" s="379">
        <f t="shared" si="31"/>
        <v>197.61970339163781</v>
      </c>
      <c r="L280" s="381">
        <f>'IdxETF data'!AH291</f>
        <v>20.299151999999999</v>
      </c>
      <c r="M280" s="393">
        <f t="shared" si="32"/>
        <v>322.0453366759757</v>
      </c>
      <c r="N280" s="394">
        <f>'IdxETF data'!AP291</f>
        <v>56.163544000000002</v>
      </c>
      <c r="O280" s="396">
        <f t="shared" si="33"/>
        <v>134.25390899000772</v>
      </c>
      <c r="P280" s="385">
        <f>'IdxETF data'!AZ291</f>
        <v>18.21172</v>
      </c>
      <c r="Q280" s="397">
        <f t="shared" si="34"/>
        <v>286.94858606478596</v>
      </c>
    </row>
    <row r="281" spans="2:17">
      <c r="B281" s="390">
        <f>'Step #4'!B282</f>
        <v>277</v>
      </c>
      <c r="C281" s="370">
        <v>44958</v>
      </c>
      <c r="D281" s="372">
        <f>'IdxETF data'!F292</f>
        <v>313.49636800000002</v>
      </c>
      <c r="E281" s="372">
        <f t="shared" si="28"/>
        <v>495.10005250964076</v>
      </c>
      <c r="F281" s="398">
        <f>'IdxETF data'!D292</f>
        <v>384.22824100000003</v>
      </c>
      <c r="G281" s="398">
        <f t="shared" si="29"/>
        <v>433.26628047534189</v>
      </c>
      <c r="H281" s="376">
        <f>'IdxETF data'!AB292</f>
        <v>26.624165999999999</v>
      </c>
      <c r="I281" s="377">
        <f t="shared" si="30"/>
        <v>207.26820653544297</v>
      </c>
      <c r="J281" s="392">
        <f>'IdxETF data'!AF292</f>
        <v>25.928549</v>
      </c>
      <c r="K281" s="379">
        <f t="shared" si="31"/>
        <v>192.33388984459546</v>
      </c>
      <c r="L281" s="381">
        <f>'IdxETF data'!AH292</f>
        <v>18.761756999999999</v>
      </c>
      <c r="M281" s="393">
        <f t="shared" si="32"/>
        <v>297.6546187593375</v>
      </c>
      <c r="N281" s="394">
        <f>'IdxETF data'!AP292</f>
        <v>53.550170999999999</v>
      </c>
      <c r="O281" s="396">
        <f t="shared" si="33"/>
        <v>128.00687548907791</v>
      </c>
      <c r="P281" s="385">
        <f>'IdxETF data'!AZ292</f>
        <v>17.145184</v>
      </c>
      <c r="Q281" s="397">
        <f t="shared" si="34"/>
        <v>270.14396809420481</v>
      </c>
    </row>
    <row r="282" spans="2:17">
      <c r="B282" s="390">
        <f>'Step #4'!B283</f>
        <v>278</v>
      </c>
      <c r="C282" s="370">
        <v>44986</v>
      </c>
      <c r="D282" s="372">
        <f>'IdxETF data'!F293</f>
        <v>319.82748400000003</v>
      </c>
      <c r="E282" s="372">
        <f t="shared" si="28"/>
        <v>505.09868784963493</v>
      </c>
      <c r="F282" s="398">
        <f>'IdxETF data'!D293</f>
        <v>396.95962500000002</v>
      </c>
      <c r="G282" s="398">
        <f t="shared" si="29"/>
        <v>447.62253751836153</v>
      </c>
      <c r="H282" s="376">
        <f>'IdxETF data'!AB293</f>
        <v>28.119160000000001</v>
      </c>
      <c r="I282" s="377">
        <f t="shared" si="30"/>
        <v>218.90668284156459</v>
      </c>
      <c r="J282" s="392">
        <f>'IdxETF data'!AF293</f>
        <v>27.040174</v>
      </c>
      <c r="K282" s="379">
        <f t="shared" si="31"/>
        <v>200.57974888971592</v>
      </c>
      <c r="L282" s="381">
        <f>'IdxETF data'!AH293</f>
        <v>18.918257000000001</v>
      </c>
      <c r="M282" s="393">
        <f t="shared" si="32"/>
        <v>300.13748578697448</v>
      </c>
      <c r="N282" s="394">
        <f>'IdxETF data'!AP293</f>
        <v>56.182690000000001</v>
      </c>
      <c r="O282" s="396">
        <f t="shared" si="33"/>
        <v>134.29967578388244</v>
      </c>
      <c r="P282" s="385">
        <f>'IdxETF data'!AZ293</f>
        <v>17.790482999999998</v>
      </c>
      <c r="Q282" s="397">
        <f t="shared" si="34"/>
        <v>280.31146658633077</v>
      </c>
    </row>
    <row r="283" spans="2:17">
      <c r="B283" s="390">
        <f>'Step #4'!B284</f>
        <v>279</v>
      </c>
      <c r="C283" s="370">
        <v>45017</v>
      </c>
      <c r="D283" s="372">
        <f>'IdxETF data'!F294</f>
        <v>328.786743</v>
      </c>
      <c r="E283" s="372">
        <f t="shared" si="28"/>
        <v>519.24790951253942</v>
      </c>
      <c r="F283" s="398">
        <f>'IdxETF data'!D294</f>
        <v>404.84021000000001</v>
      </c>
      <c r="G283" s="398">
        <f t="shared" si="29"/>
        <v>456.50890084770293</v>
      </c>
      <c r="H283" s="376">
        <f>'IdxETF data'!AB294</f>
        <v>26.976488</v>
      </c>
      <c r="I283" s="377">
        <f t="shared" si="30"/>
        <v>210.01102105451488</v>
      </c>
      <c r="J283" s="392">
        <f>'IdxETF data'!AF294</f>
        <v>27.942782999999999</v>
      </c>
      <c r="K283" s="379">
        <f t="shared" si="31"/>
        <v>207.27516019016085</v>
      </c>
      <c r="L283" s="381">
        <f>'IdxETF data'!AH294</f>
        <v>19.176024999999999</v>
      </c>
      <c r="M283" s="393">
        <f t="shared" si="32"/>
        <v>304.22696609355535</v>
      </c>
      <c r="N283" s="394">
        <f>'IdxETF data'!AP294</f>
        <v>56.326282999999997</v>
      </c>
      <c r="O283" s="396">
        <f t="shared" si="33"/>
        <v>134.64292195712252</v>
      </c>
      <c r="P283" s="385">
        <f>'IdxETF data'!AZ294</f>
        <v>17.817368999999999</v>
      </c>
      <c r="Q283" s="397">
        <f t="shared" si="34"/>
        <v>280.73508937895758</v>
      </c>
    </row>
    <row r="284" spans="2:17">
      <c r="B284" s="390">
        <f>'Step #4'!B285</f>
        <v>280</v>
      </c>
      <c r="C284" s="370">
        <v>45047</v>
      </c>
      <c r="D284" s="372">
        <f>'IdxETF data'!F295</f>
        <v>317.86303700000002</v>
      </c>
      <c r="E284" s="372">
        <f t="shared" si="28"/>
        <v>501.9962665391194</v>
      </c>
      <c r="F284" s="398">
        <f>'IdxETF data'!D295</f>
        <v>406.709045</v>
      </c>
      <c r="G284" s="398">
        <f t="shared" si="29"/>
        <v>458.61625034175574</v>
      </c>
      <c r="H284" s="376">
        <f>'IdxETF data'!AB295</f>
        <v>24.729244000000001</v>
      </c>
      <c r="I284" s="377">
        <f t="shared" si="30"/>
        <v>192.51630465560362</v>
      </c>
      <c r="J284" s="392">
        <f>'IdxETF data'!AF295</f>
        <v>26.584122000000001</v>
      </c>
      <c r="K284" s="379">
        <f t="shared" si="31"/>
        <v>197.19682703275402</v>
      </c>
      <c r="L284" s="381">
        <f>'IdxETF data'!AH295</f>
        <v>17.445305000000001</v>
      </c>
      <c r="M284" s="393">
        <f t="shared" si="32"/>
        <v>276.76915381194658</v>
      </c>
      <c r="N284" s="394">
        <f>'IdxETF data'!AP295</f>
        <v>56.804924</v>
      </c>
      <c r="O284" s="396">
        <f t="shared" si="33"/>
        <v>135.78707029029906</v>
      </c>
      <c r="P284" s="385">
        <f>'IdxETF data'!AZ295</f>
        <v>16.813573999999999</v>
      </c>
      <c r="Q284" s="397">
        <f t="shared" si="34"/>
        <v>264.91903488498878</v>
      </c>
    </row>
    <row r="285" spans="2:17">
      <c r="B285" s="390">
        <f>'Step #4'!B286</f>
        <v>281</v>
      </c>
      <c r="C285" s="370">
        <v>45078</v>
      </c>
      <c r="D285" s="372">
        <f>'IdxETF data'!F296</f>
        <v>332.40414399999997</v>
      </c>
      <c r="E285" s="372">
        <f t="shared" si="28"/>
        <v>524.96081596971533</v>
      </c>
      <c r="F285" s="398">
        <f>'IdxETF data'!D296</f>
        <v>431.46105999999997</v>
      </c>
      <c r="G285" s="398">
        <f t="shared" si="29"/>
        <v>486.52729989243113</v>
      </c>
      <c r="H285" s="376">
        <f>'IdxETF data'!AB296</f>
        <v>25.890955000000002</v>
      </c>
      <c r="I285" s="377">
        <f t="shared" si="30"/>
        <v>201.56018439562988</v>
      </c>
      <c r="J285" s="392">
        <f>'IdxETF data'!AF296</f>
        <v>27.144690000000001</v>
      </c>
      <c r="K285" s="379">
        <f t="shared" si="31"/>
        <v>201.35503210479274</v>
      </c>
      <c r="L285" s="381">
        <f>'IdxETF data'!AH296</f>
        <v>17.79513</v>
      </c>
      <c r="M285" s="393">
        <f t="shared" si="32"/>
        <v>282.31911520455412</v>
      </c>
      <c r="N285" s="394">
        <f>'IdxETF data'!AP296</f>
        <v>59.255558000000001</v>
      </c>
      <c r="O285" s="396">
        <f t="shared" si="33"/>
        <v>141.64509082411399</v>
      </c>
      <c r="P285" s="385">
        <f>'IdxETF data'!AZ296</f>
        <v>16.589511999999999</v>
      </c>
      <c r="Q285" s="397">
        <f t="shared" si="34"/>
        <v>261.38865587131801</v>
      </c>
    </row>
    <row r="286" spans="2:17">
      <c r="B286" s="390">
        <f>'Step #4'!B287</f>
        <v>282</v>
      </c>
      <c r="C286" s="370">
        <v>45108</v>
      </c>
      <c r="D286" s="372">
        <f>'IdxETF data'!F297</f>
        <v>344.50943000000001</v>
      </c>
      <c r="E286" s="372">
        <f t="shared" si="28"/>
        <v>544.07851029095934</v>
      </c>
      <c r="F286" s="398">
        <f>'IdxETF data'!D297</f>
        <v>447.23931900000002</v>
      </c>
      <c r="G286" s="398">
        <f t="shared" si="29"/>
        <v>504.3192965752221</v>
      </c>
      <c r="H286" s="376">
        <f>'IdxETF data'!AB297</f>
        <v>29.126892000000002</v>
      </c>
      <c r="I286" s="377">
        <f t="shared" si="30"/>
        <v>226.75184142074318</v>
      </c>
      <c r="J286" s="392">
        <f>'IdxETF data'!AF297</f>
        <v>28.619178999999999</v>
      </c>
      <c r="K286" s="379">
        <f t="shared" si="31"/>
        <v>212.29255911037518</v>
      </c>
      <c r="L286" s="381">
        <f>'IdxETF data'!AH297</f>
        <v>18.715655999999999</v>
      </c>
      <c r="M286" s="393">
        <f t="shared" si="32"/>
        <v>296.9232280063593</v>
      </c>
      <c r="N286" s="394">
        <f>'IdxETF data'!AP297</f>
        <v>61.128548000000002</v>
      </c>
      <c r="O286" s="396">
        <f t="shared" si="33"/>
        <v>146.12230524276242</v>
      </c>
      <c r="P286" s="385">
        <f>'IdxETF data'!AZ297</f>
        <v>18.638462000000001</v>
      </c>
      <c r="Q286" s="397">
        <f t="shared" si="34"/>
        <v>293.67244375172925</v>
      </c>
    </row>
    <row r="287" spans="2:17">
      <c r="B287" s="390">
        <f>'Step #4'!B288</f>
        <v>283</v>
      </c>
      <c r="C287" s="370">
        <v>45139</v>
      </c>
      <c r="D287" s="372">
        <f>'IdxETF data'!F298</f>
        <v>337.24737499999998</v>
      </c>
      <c r="E287" s="372">
        <f t="shared" si="28"/>
        <v>532.60965712763368</v>
      </c>
      <c r="F287" s="398">
        <f>'IdxETF data'!D298</f>
        <v>439.97076399999997</v>
      </c>
      <c r="G287" s="398">
        <f t="shared" si="29"/>
        <v>496.12307502449937</v>
      </c>
      <c r="H287" s="376">
        <f>'IdxETF data'!AB298</f>
        <v>26.235268000000001</v>
      </c>
      <c r="I287" s="377">
        <f t="shared" si="30"/>
        <v>204.24064912819046</v>
      </c>
      <c r="J287" s="392">
        <f>'IdxETF data'!AF298</f>
        <v>27.252644</v>
      </c>
      <c r="K287" s="379">
        <f t="shared" si="31"/>
        <v>202.15581786200127</v>
      </c>
      <c r="L287" s="381">
        <f>'IdxETF data'!AH298</f>
        <v>16.975971000000001</v>
      </c>
      <c r="M287" s="393">
        <f t="shared" si="32"/>
        <v>269.32318631323125</v>
      </c>
      <c r="N287" s="394">
        <f>'IdxETF data'!AP298</f>
        <v>59.412864999999996</v>
      </c>
      <c r="O287" s="396">
        <f t="shared" si="33"/>
        <v>142.02111908296979</v>
      </c>
      <c r="P287" s="385">
        <f>'IdxETF data'!AZ298</f>
        <v>17.263339999999999</v>
      </c>
      <c r="Q287" s="397">
        <f t="shared" si="34"/>
        <v>272.00566469041155</v>
      </c>
    </row>
    <row r="288" spans="2:17">
      <c r="B288" s="390">
        <f>'Step #4'!B289</f>
        <v>284</v>
      </c>
      <c r="C288" s="370">
        <v>45170</v>
      </c>
      <c r="D288" s="372">
        <f>'IdxETF data'!F299</f>
        <v>325.25860599999999</v>
      </c>
      <c r="E288" s="372">
        <f t="shared" si="28"/>
        <v>513.67597633479613</v>
      </c>
      <c r="F288" s="398">
        <f>'IdxETF data'!D299</f>
        <v>417.62789900000001</v>
      </c>
      <c r="G288" s="398">
        <f t="shared" si="29"/>
        <v>470.92864894973127</v>
      </c>
      <c r="H288" s="376">
        <f>'IdxETF data'!AB299</f>
        <v>25.402249999999999</v>
      </c>
      <c r="I288" s="377">
        <f t="shared" si="30"/>
        <v>197.75563296386284</v>
      </c>
      <c r="J288" s="392">
        <f>'IdxETF data'!AF299</f>
        <v>25.573757000000001</v>
      </c>
      <c r="K288" s="379">
        <f t="shared" si="31"/>
        <v>189.70209870789344</v>
      </c>
      <c r="L288" s="381">
        <f>'IdxETF data'!AH299</f>
        <v>16.040652999999999</v>
      </c>
      <c r="M288" s="393">
        <f t="shared" si="32"/>
        <v>254.4843989486605</v>
      </c>
      <c r="N288" s="394">
        <f>'IdxETF data'!AP299</f>
        <v>58.111645000000003</v>
      </c>
      <c r="O288" s="396">
        <f t="shared" si="33"/>
        <v>138.9106695099162</v>
      </c>
      <c r="P288" s="385">
        <f>'IdxETF data'!AZ299</f>
        <v>17.049641000000001</v>
      </c>
      <c r="Q288" s="397">
        <f t="shared" si="34"/>
        <v>268.63856779382746</v>
      </c>
    </row>
    <row r="289" spans="2:17">
      <c r="B289" s="390">
        <f>'Step #4'!B290</f>
        <v>285</v>
      </c>
      <c r="C289" s="370">
        <v>45200</v>
      </c>
      <c r="D289" s="372">
        <f>'IdxETF data'!F300</f>
        <v>321.76666299999999</v>
      </c>
      <c r="E289" s="372">
        <f t="shared" si="28"/>
        <v>508.16120379152807</v>
      </c>
      <c r="F289" s="398">
        <f>'IdxETF data'!D300</f>
        <v>410.00286899999998</v>
      </c>
      <c r="G289" s="398">
        <f t="shared" si="29"/>
        <v>462.33045643266195</v>
      </c>
      <c r="H289" s="376">
        <f>'IdxETF data'!AB300</f>
        <v>24.435184</v>
      </c>
      <c r="I289" s="377">
        <f t="shared" si="30"/>
        <v>190.22705778064753</v>
      </c>
      <c r="J289" s="392">
        <f>'IdxETF data'!AF300</f>
        <v>24.578136000000001</v>
      </c>
      <c r="K289" s="379">
        <f t="shared" si="31"/>
        <v>182.316739051209</v>
      </c>
      <c r="L289" s="381">
        <f>'IdxETF data'!AH300</f>
        <v>15.69459</v>
      </c>
      <c r="M289" s="393">
        <f t="shared" si="32"/>
        <v>248.99412155450639</v>
      </c>
      <c r="N289" s="394">
        <f>'IdxETF data'!AP300</f>
        <v>56.829697000000003</v>
      </c>
      <c r="O289" s="396">
        <f t="shared" si="33"/>
        <v>135.84628792242376</v>
      </c>
      <c r="P289" s="385">
        <f>'IdxETF data'!AZ300</f>
        <v>16.278458000000001</v>
      </c>
      <c r="Q289" s="397">
        <f t="shared" si="34"/>
        <v>256.48760833216215</v>
      </c>
    </row>
    <row r="290" spans="2:17">
      <c r="B290" s="390">
        <f>'Step #4'!B291</f>
        <v>286</v>
      </c>
      <c r="C290" s="370">
        <v>45231</v>
      </c>
      <c r="D290" s="372">
        <f>'IdxETF data'!F301</f>
        <v>350.70465100000001</v>
      </c>
      <c r="E290" s="372">
        <f t="shared" si="28"/>
        <v>553.86252872146588</v>
      </c>
      <c r="F290" s="398">
        <f>'IdxETF data'!D301</f>
        <v>447.45410199999998</v>
      </c>
      <c r="G290" s="398">
        <f t="shared" si="29"/>
        <v>504.56149176440732</v>
      </c>
      <c r="H290" s="376">
        <f>'IdxETF data'!AB301</f>
        <v>24.090488000000001</v>
      </c>
      <c r="I290" s="377">
        <f t="shared" si="30"/>
        <v>187.54361140640464</v>
      </c>
      <c r="J290" s="392">
        <f>'IdxETF data'!AF301</f>
        <v>27.730930000000001</v>
      </c>
      <c r="K290" s="379">
        <f t="shared" si="31"/>
        <v>205.70366802662917</v>
      </c>
      <c r="L290" s="381">
        <f>'IdxETF data'!AH301</f>
        <v>15.722648</v>
      </c>
      <c r="M290" s="393">
        <f t="shared" si="32"/>
        <v>249.43926074339737</v>
      </c>
      <c r="N290" s="394">
        <f>'IdxETF data'!AP301</f>
        <v>60.347819999999999</v>
      </c>
      <c r="O290" s="396">
        <f t="shared" si="33"/>
        <v>144.25604506057107</v>
      </c>
      <c r="P290" s="385">
        <f>'IdxETF data'!AZ301</f>
        <v>16.696567999999999</v>
      </c>
      <c r="Q290" s="397">
        <f t="shared" si="34"/>
        <v>263.07545798719457</v>
      </c>
    </row>
    <row r="291" spans="2:17">
      <c r="B291" s="390">
        <f>'Step #4'!B292</f>
        <v>287</v>
      </c>
      <c r="C291" s="370">
        <v>45261</v>
      </c>
      <c r="D291" s="372">
        <f>'IdxETF data'!F302</f>
        <v>367.88204999999999</v>
      </c>
      <c r="E291" s="372">
        <f t="shared" si="28"/>
        <v>580.99053406690268</v>
      </c>
      <c r="F291" s="398">
        <f>'IdxETF data'!D302</f>
        <v>465.993469</v>
      </c>
      <c r="G291" s="398">
        <f t="shared" si="29"/>
        <v>525.46698939662667</v>
      </c>
      <c r="H291" s="376">
        <f>'IdxETF data'!AB302</f>
        <v>23.008524000000001</v>
      </c>
      <c r="I291" s="377">
        <f t="shared" si="30"/>
        <v>179.12055928841852</v>
      </c>
      <c r="J291" s="392">
        <f>'IdxETF data'!AF302</f>
        <v>28.980336999999999</v>
      </c>
      <c r="K291" s="379">
        <f t="shared" si="31"/>
        <v>214.97157223172238</v>
      </c>
      <c r="L291" s="381">
        <f>'IdxETF data'!AH302</f>
        <v>16.246426</v>
      </c>
      <c r="M291" s="393">
        <f t="shared" si="32"/>
        <v>257.74898039835972</v>
      </c>
      <c r="N291" s="394">
        <f>'IdxETF data'!AP302</f>
        <v>61.822539999999996</v>
      </c>
      <c r="O291" s="396">
        <f t="shared" si="33"/>
        <v>147.781230805006</v>
      </c>
      <c r="P291" s="385">
        <f>'IdxETF data'!AZ302</f>
        <v>17.374838</v>
      </c>
      <c r="Q291" s="397">
        <f t="shared" si="34"/>
        <v>273.76245611093918</v>
      </c>
    </row>
    <row r="292" spans="2:17">
      <c r="B292" s="390">
        <f>'Step #4'!B293</f>
        <v>288</v>
      </c>
      <c r="C292" s="370">
        <v>45292</v>
      </c>
      <c r="D292" s="372">
        <f>'IdxETF data'!F303</f>
        <v>373.10726899999997</v>
      </c>
      <c r="E292" s="372">
        <f t="shared" si="28"/>
        <v>589.24264307147769</v>
      </c>
      <c r="F292" s="398">
        <f>'IdxETF data'!D303</f>
        <v>475.33453400000002</v>
      </c>
      <c r="G292" s="398">
        <f t="shared" si="29"/>
        <v>536.00022994577307</v>
      </c>
      <c r="H292" s="376">
        <f>'IdxETF data'!AB303</f>
        <v>21.371058999999999</v>
      </c>
      <c r="I292" s="377">
        <f t="shared" si="30"/>
        <v>166.37295120129346</v>
      </c>
      <c r="J292" s="392">
        <f>'IdxETF data'!AF303</f>
        <v>28.377072999999999</v>
      </c>
      <c r="K292" s="379">
        <f t="shared" si="31"/>
        <v>210.49665496106411</v>
      </c>
      <c r="L292" s="381">
        <f>'IdxETF data'!AH303</f>
        <v>15.038233</v>
      </c>
      <c r="M292" s="393">
        <f t="shared" si="32"/>
        <v>238.58104070045724</v>
      </c>
      <c r="N292" s="394">
        <f>'IdxETF data'!AP303</f>
        <v>64.713127</v>
      </c>
      <c r="O292" s="396">
        <f t="shared" si="33"/>
        <v>154.69091948180497</v>
      </c>
      <c r="P292" s="385">
        <f>'IdxETF data'!AZ303</f>
        <v>16.957215999999999</v>
      </c>
      <c r="Q292" s="397">
        <f t="shared" si="34"/>
        <v>267.18229551053747</v>
      </c>
    </row>
    <row r="293" spans="2:17">
      <c r="B293" s="390">
        <f>'Step #4'!B294</f>
        <v>289</v>
      </c>
      <c r="C293" s="370">
        <v>45323</v>
      </c>
      <c r="D293" s="372">
        <f>'IdxETF data'!F304</f>
        <v>381.71826199999998</v>
      </c>
      <c r="E293" s="372">
        <f t="shared" si="28"/>
        <v>602.84185353014607</v>
      </c>
      <c r="F293" s="398">
        <f>'IdxETF data'!D304</f>
        <v>500.140717</v>
      </c>
      <c r="G293" s="398">
        <f t="shared" si="29"/>
        <v>563.97236081576989</v>
      </c>
      <c r="H293" s="376">
        <f>'IdxETF data'!AB304</f>
        <v>23.001389</v>
      </c>
      <c r="I293" s="377">
        <f t="shared" si="30"/>
        <v>179.06501356151648</v>
      </c>
      <c r="J293" s="392">
        <f>'IdxETF data'!AF304</f>
        <v>29.909649000000002</v>
      </c>
      <c r="K293" s="379">
        <f t="shared" si="31"/>
        <v>221.86506217746759</v>
      </c>
      <c r="L293" s="381">
        <f>'IdxETF data'!AH304</f>
        <v>15.661629</v>
      </c>
      <c r="M293" s="393">
        <f t="shared" si="32"/>
        <v>248.47119644205949</v>
      </c>
      <c r="N293" s="394">
        <f>'IdxETF data'!AP304</f>
        <v>67.55735</v>
      </c>
      <c r="O293" s="396">
        <f t="shared" si="33"/>
        <v>161.48977917964183</v>
      </c>
      <c r="P293" s="385">
        <f>'IdxETF data'!AZ304</f>
        <v>17.024204000000001</v>
      </c>
      <c r="Q293" s="397">
        <f t="shared" si="34"/>
        <v>268.2377758212005</v>
      </c>
    </row>
    <row r="294" spans="2:17">
      <c r="B294" s="390">
        <f>'Step #4'!B295</f>
        <v>290</v>
      </c>
      <c r="C294" s="370">
        <v>45352</v>
      </c>
      <c r="D294" s="372">
        <f>'IdxETF data'!F305</f>
        <v>389.97811899999999</v>
      </c>
      <c r="E294" s="372">
        <f t="shared" si="28"/>
        <v>615.88652023716884</v>
      </c>
      <c r="F294" s="398">
        <f>'IdxETF data'!D305</f>
        <v>514.89648399999999</v>
      </c>
      <c r="G294" s="398">
        <f t="shared" si="29"/>
        <v>580.61136753482776</v>
      </c>
      <c r="H294" s="376">
        <f>'IdxETF data'!AB305</f>
        <v>23.639769000000001</v>
      </c>
      <c r="I294" s="377">
        <f t="shared" si="30"/>
        <v>184.03477966378975</v>
      </c>
      <c r="J294" s="392">
        <f>'IdxETF data'!AF305</f>
        <v>30.993190999999999</v>
      </c>
      <c r="K294" s="379">
        <f t="shared" si="31"/>
        <v>229.90260595479162</v>
      </c>
      <c r="L294" s="381">
        <f>'IdxETF data'!AH305</f>
        <v>14.913553</v>
      </c>
      <c r="M294" s="393">
        <f t="shared" si="32"/>
        <v>236.60299686016481</v>
      </c>
      <c r="N294" s="394">
        <f>'IdxETF data'!AP305</f>
        <v>69.736923000000004</v>
      </c>
      <c r="O294" s="396">
        <f t="shared" si="33"/>
        <v>166.69985273160782</v>
      </c>
      <c r="P294" s="385">
        <f>'IdxETF data'!AZ305</f>
        <v>17.569668</v>
      </c>
      <c r="Q294" s="397">
        <f t="shared" si="34"/>
        <v>276.83224814722143</v>
      </c>
    </row>
    <row r="295" spans="2:17">
      <c r="B295" s="390">
        <f>'Step #4'!B296</f>
        <v>291</v>
      </c>
      <c r="C295" s="370">
        <v>45383</v>
      </c>
      <c r="D295" s="372">
        <f>'IdxETF data'!F306</f>
        <v>371.62109400000003</v>
      </c>
      <c r="E295" s="372">
        <f t="shared" si="28"/>
        <v>586.89554946643</v>
      </c>
      <c r="F295" s="398">
        <f>'IdxETF data'!D306</f>
        <v>495.67132600000002</v>
      </c>
      <c r="G295" s="398">
        <f t="shared" si="29"/>
        <v>558.93255320162848</v>
      </c>
      <c r="H295" s="376">
        <f>'IdxETF data'!AB306</f>
        <v>25.034388</v>
      </c>
      <c r="I295" s="377">
        <f t="shared" si="30"/>
        <v>194.89184008514727</v>
      </c>
      <c r="J295" s="392">
        <f>'IdxETF data'!AF306</f>
        <v>29.73394</v>
      </c>
      <c r="K295" s="379">
        <f t="shared" si="31"/>
        <v>220.56168050922599</v>
      </c>
      <c r="L295" s="381">
        <f>'IdxETF data'!AH306</f>
        <v>15.3835</v>
      </c>
      <c r="M295" s="393">
        <f t="shared" si="32"/>
        <v>244.0586895824452</v>
      </c>
      <c r="N295" s="394">
        <f>'IdxETF data'!AP306</f>
        <v>65.749161000000001</v>
      </c>
      <c r="O295" s="396">
        <f t="shared" si="33"/>
        <v>157.16746573299156</v>
      </c>
      <c r="P295" s="385">
        <f>'IdxETF data'!AZ306</f>
        <v>18.000294</v>
      </c>
      <c r="Q295" s="397">
        <f t="shared" si="34"/>
        <v>283.61730314602084</v>
      </c>
    </row>
    <row r="296" spans="2:17">
      <c r="B296" s="390">
        <f>'Step #4'!B297</f>
        <v>292</v>
      </c>
      <c r="C296" s="370">
        <v>45413</v>
      </c>
      <c r="D296" s="372">
        <f>'IdxETF data'!F307</f>
        <v>381.05896000000001</v>
      </c>
      <c r="E296" s="372">
        <f t="shared" si="28"/>
        <v>601.80062789521401</v>
      </c>
      <c r="F296" s="398">
        <f>'IdxETF data'!D307</f>
        <v>520.74224900000002</v>
      </c>
      <c r="G296" s="398">
        <f t="shared" si="29"/>
        <v>587.20321214128126</v>
      </c>
      <c r="H296" s="376">
        <f>'IdxETF data'!AB307</f>
        <v>26.154011000000001</v>
      </c>
      <c r="I296" s="377">
        <f t="shared" si="30"/>
        <v>203.608066208656</v>
      </c>
      <c r="J296" s="392">
        <f>'IdxETF data'!AF307</f>
        <v>31.295802999999999</v>
      </c>
      <c r="K296" s="379">
        <f t="shared" si="31"/>
        <v>232.14733407566155</v>
      </c>
      <c r="L296" s="381">
        <f>'IdxETF data'!AH307</f>
        <v>16.035665999999999</v>
      </c>
      <c r="M296" s="393">
        <f t="shared" si="32"/>
        <v>254.40528036804179</v>
      </c>
      <c r="N296" s="394">
        <f>'IdxETF data'!AP307</f>
        <v>67.410736</v>
      </c>
      <c r="O296" s="396">
        <f t="shared" si="33"/>
        <v>161.13931157715825</v>
      </c>
      <c r="P296" s="385">
        <f>'IdxETF data'!AZ307</f>
        <v>18.71801</v>
      </c>
      <c r="Q296" s="397">
        <f t="shared" si="34"/>
        <v>294.92582268157668</v>
      </c>
    </row>
    <row r="297" spans="2:17">
      <c r="B297" s="390">
        <f>'Step #4'!B298</f>
        <v>293</v>
      </c>
      <c r="C297" s="370">
        <v>45444</v>
      </c>
      <c r="D297" s="372">
        <f>'IdxETF data'!F308</f>
        <v>385.17193600000002</v>
      </c>
      <c r="E297" s="372">
        <f t="shared" si="28"/>
        <v>608.29618842295486</v>
      </c>
      <c r="F297" s="398">
        <f>'IdxETF data'!D308</f>
        <v>537.38043200000004</v>
      </c>
      <c r="G297" s="398">
        <f t="shared" si="29"/>
        <v>605.96488266168956</v>
      </c>
      <c r="H297" s="376">
        <f>'IdxETF data'!AB308</f>
        <v>25.525449999999999</v>
      </c>
      <c r="I297" s="377">
        <f t="shared" si="30"/>
        <v>198.7147406799568</v>
      </c>
      <c r="J297" s="392">
        <f>'IdxETF data'!AF308</f>
        <v>29.890127</v>
      </c>
      <c r="K297" s="379">
        <f t="shared" si="31"/>
        <v>221.72025105835922</v>
      </c>
      <c r="L297" s="381">
        <f>'IdxETF data'!AH308</f>
        <v>14.673786</v>
      </c>
      <c r="M297" s="393">
        <f t="shared" si="32"/>
        <v>232.79910178913971</v>
      </c>
      <c r="N297" s="394">
        <f>'IdxETF data'!AP308</f>
        <v>66.697235000000006</v>
      </c>
      <c r="O297" s="396">
        <f t="shared" si="33"/>
        <v>159.43375150213379</v>
      </c>
      <c r="P297" s="385">
        <f>'IdxETF data'!AZ308</f>
        <v>18.373508000000001</v>
      </c>
      <c r="Q297" s="397">
        <f t="shared" si="34"/>
        <v>289.49775977502583</v>
      </c>
    </row>
    <row r="298" spans="2:17">
      <c r="B298" s="390">
        <f>'Step #4'!B299</f>
        <v>294</v>
      </c>
      <c r="C298" s="370">
        <v>45474</v>
      </c>
      <c r="D298" s="372">
        <f>'IdxETF data'!F309</f>
        <v>403.16622899999999</v>
      </c>
      <c r="E298" s="372">
        <f t="shared" si="28"/>
        <v>636.71430205537126</v>
      </c>
      <c r="F298" s="398">
        <f>'IdxETF data'!D309</f>
        <v>545.64233400000001</v>
      </c>
      <c r="G298" s="398">
        <f t="shared" si="29"/>
        <v>615.28122947647717</v>
      </c>
      <c r="H298" s="376">
        <f>'IdxETF data'!AB309</f>
        <v>25.301390000000001</v>
      </c>
      <c r="I298" s="377">
        <f t="shared" si="30"/>
        <v>196.97044137096321</v>
      </c>
      <c r="J298" s="392">
        <f>'IdxETF data'!AF309</f>
        <v>31.110001</v>
      </c>
      <c r="K298" s="379">
        <f t="shared" si="31"/>
        <v>230.76908412419277</v>
      </c>
      <c r="L298" s="381">
        <f>'IdxETF data'!AH309</f>
        <v>14.941964</v>
      </c>
      <c r="M298" s="393">
        <f t="shared" si="32"/>
        <v>237.05373638171233</v>
      </c>
      <c r="N298" s="394">
        <f>'IdxETF data'!AP309</f>
        <v>69.878471000000005</v>
      </c>
      <c r="O298" s="396">
        <f t="shared" si="33"/>
        <v>167.0382105159691</v>
      </c>
      <c r="P298" s="385">
        <f>'IdxETF data'!AZ309</f>
        <v>19.324953000000001</v>
      </c>
      <c r="Q298" s="397">
        <f t="shared" si="34"/>
        <v>304.48897408473465</v>
      </c>
    </row>
    <row r="299" spans="2:17">
      <c r="B299" s="390">
        <f>'Step #4'!B300</f>
        <v>295</v>
      </c>
      <c r="C299" s="370">
        <v>45505</v>
      </c>
      <c r="D299" s="372">
        <f>'IdxETF data'!F310</f>
        <v>410.98168900000002</v>
      </c>
      <c r="E299" s="372">
        <f t="shared" si="28"/>
        <v>649.05713932992307</v>
      </c>
      <c r="F299" s="398">
        <f>'IdxETF data'!D310</f>
        <v>558.391479</v>
      </c>
      <c r="G299" s="398">
        <f t="shared" si="29"/>
        <v>629.6575143091967</v>
      </c>
      <c r="H299" s="376">
        <f>'IdxETF data'!AB310</f>
        <v>26.069889</v>
      </c>
      <c r="I299" s="377">
        <f t="shared" si="30"/>
        <v>202.95317936374317</v>
      </c>
      <c r="J299" s="392">
        <f>'IdxETF data'!AF310</f>
        <v>32.630001</v>
      </c>
      <c r="K299" s="379">
        <f t="shared" si="31"/>
        <v>242.04420455471842</v>
      </c>
      <c r="L299" s="381">
        <f>'IdxETF data'!AH310</f>
        <v>15.85318</v>
      </c>
      <c r="M299" s="393">
        <f t="shared" si="32"/>
        <v>251.51014635906193</v>
      </c>
      <c r="N299" s="394">
        <f>'IdxETF data'!AP310</f>
        <v>70.863090999999997</v>
      </c>
      <c r="O299" s="396">
        <f t="shared" si="33"/>
        <v>169.39185621663464</v>
      </c>
      <c r="P299" s="385">
        <f>'IdxETF data'!AZ310</f>
        <v>20.104578</v>
      </c>
      <c r="Q299" s="397">
        <f t="shared" si="34"/>
        <v>316.77294788900787</v>
      </c>
    </row>
    <row r="300" spans="2:17">
      <c r="B300" s="390">
        <f>'Step #4'!B301</f>
        <v>296</v>
      </c>
      <c r="C300" s="370">
        <v>45536</v>
      </c>
      <c r="D300" s="372">
        <f>'IdxETF data'!F311</f>
        <v>418.14178500000003</v>
      </c>
      <c r="E300" s="372">
        <f t="shared" si="28"/>
        <v>660.36497019313128</v>
      </c>
      <c r="F300" s="398">
        <f>'IdxETF data'!D311</f>
        <v>568.37701400000003</v>
      </c>
      <c r="G300" s="398">
        <f t="shared" si="29"/>
        <v>640.9174768688107</v>
      </c>
      <c r="H300" s="376">
        <f>'IdxETF data'!AB311</f>
        <v>31.311457000000001</v>
      </c>
      <c r="I300" s="377">
        <f t="shared" si="30"/>
        <v>243.75860398412635</v>
      </c>
      <c r="J300" s="392">
        <f>'IdxETF data'!AF311</f>
        <v>33.840000000000003</v>
      </c>
      <c r="K300" s="379">
        <f t="shared" si="31"/>
        <v>251.01978642696551</v>
      </c>
      <c r="L300" s="381">
        <f>'IdxETF data'!AH311</f>
        <v>18.283085</v>
      </c>
      <c r="M300" s="393">
        <f t="shared" si="32"/>
        <v>290.06050421714565</v>
      </c>
      <c r="N300" s="394">
        <f>'IdxETF data'!AP311</f>
        <v>70.439705000000004</v>
      </c>
      <c r="O300" s="396">
        <f t="shared" si="33"/>
        <v>168.37978999959461</v>
      </c>
      <c r="P300" s="385">
        <f>'IdxETF data'!AZ311</f>
        <v>21.585864999999998</v>
      </c>
      <c r="Q300" s="397">
        <f t="shared" si="34"/>
        <v>340.11249023899722</v>
      </c>
    </row>
    <row r="301" spans="2:17">
      <c r="B301" s="390">
        <f>'Step #4'!B302</f>
        <v>297</v>
      </c>
      <c r="C301" s="370">
        <v>45566</v>
      </c>
      <c r="D301" s="372">
        <f>'IdxETF data'!F312</f>
        <v>413.98190299999999</v>
      </c>
      <c r="E301" s="372">
        <f t="shared" si="28"/>
        <v>653.79533173201219</v>
      </c>
      <c r="F301" s="398">
        <f>'IdxETF data'!D312</f>
        <v>565.03289800000005</v>
      </c>
      <c r="G301" s="398">
        <f t="shared" si="29"/>
        <v>637.14656014226523</v>
      </c>
      <c r="H301" s="376">
        <f>'IdxETF data'!AB312</f>
        <v>31.094698000000001</v>
      </c>
      <c r="I301" s="377">
        <f t="shared" si="30"/>
        <v>242.07114270626263</v>
      </c>
      <c r="J301" s="392">
        <f>'IdxETF data'!AF312</f>
        <v>32.32</v>
      </c>
      <c r="K301" s="379">
        <f t="shared" si="31"/>
        <v>239.74466599643986</v>
      </c>
      <c r="L301" s="381">
        <f>'IdxETF data'!AH312</f>
        <v>17.509042999999998</v>
      </c>
      <c r="M301" s="393">
        <f t="shared" si="32"/>
        <v>277.78035495320864</v>
      </c>
      <c r="N301" s="394">
        <f>'IdxETF data'!AP312</f>
        <v>67.023071000000002</v>
      </c>
      <c r="O301" s="396">
        <f t="shared" si="33"/>
        <v>160.21263320321853</v>
      </c>
      <c r="P301" s="385">
        <f>'IdxETF data'!AZ312</f>
        <v>20.815987</v>
      </c>
      <c r="Q301" s="397">
        <f t="shared" si="34"/>
        <v>327.98209269596532</v>
      </c>
    </row>
    <row r="302" spans="2:17">
      <c r="B302" s="390">
        <f>'Step #4'!B303</f>
        <v>298</v>
      </c>
      <c r="C302" s="370">
        <v>45597</v>
      </c>
      <c r="D302" s="372">
        <f>'IdxETF data'!F313</f>
        <v>446.26943999999997</v>
      </c>
      <c r="E302" s="372">
        <f t="shared" si="28"/>
        <v>704.78654852373904</v>
      </c>
      <c r="F302" s="398">
        <f>'IdxETF data'!D313</f>
        <v>598.72772199999997</v>
      </c>
      <c r="G302" s="398">
        <f t="shared" si="29"/>
        <v>675.14176587663815</v>
      </c>
      <c r="H302" s="376">
        <f>'IdxETF data'!AB313</f>
        <v>29.863126999999999</v>
      </c>
      <c r="I302" s="377">
        <f t="shared" si="30"/>
        <v>232.48340529540582</v>
      </c>
      <c r="J302" s="392">
        <f>'IdxETF data'!AF313</f>
        <v>32.270000000000003</v>
      </c>
      <c r="K302" s="379">
        <f t="shared" si="31"/>
        <v>239.37377387701471</v>
      </c>
      <c r="L302" s="381">
        <f>'IdxETF data'!AH313</f>
        <v>17.087729</v>
      </c>
      <c r="M302" s="393">
        <f t="shared" si="32"/>
        <v>271.09622307536949</v>
      </c>
      <c r="N302" s="394">
        <f>'IdxETF data'!AP313</f>
        <v>68.618155999999999</v>
      </c>
      <c r="O302" s="396">
        <f t="shared" si="33"/>
        <v>164.02554067254286</v>
      </c>
      <c r="P302" s="385">
        <f>'IdxETF data'!AZ313</f>
        <v>22.151092999999999</v>
      </c>
      <c r="Q302" s="397">
        <f t="shared" si="34"/>
        <v>349.0183692775629</v>
      </c>
    </row>
    <row r="303" spans="2:17">
      <c r="B303" s="390">
        <f>'Step #4'!B304</f>
        <v>299</v>
      </c>
      <c r="C303" s="370">
        <v>45627</v>
      </c>
      <c r="D303" s="372">
        <f>'IdxETF data'!F314</f>
        <v>422.14462300000002</v>
      </c>
      <c r="E303" s="372">
        <f t="shared" si="28"/>
        <v>666.68659145027959</v>
      </c>
      <c r="F303" s="398">
        <f>'IdxETF data'!D314</f>
        <v>582.36218299999996</v>
      </c>
      <c r="G303" s="398">
        <f t="shared" si="29"/>
        <v>656.68753619260997</v>
      </c>
      <c r="H303" s="376">
        <f>'IdxETF data'!AB314</f>
        <v>29.991211</v>
      </c>
      <c r="I303" s="377">
        <f t="shared" si="30"/>
        <v>233.48053478167347</v>
      </c>
      <c r="J303" s="392">
        <f>'IdxETF data'!AF314</f>
        <v>31.82</v>
      </c>
      <c r="K303" s="379">
        <f t="shared" si="31"/>
        <v>236.03574480218802</v>
      </c>
      <c r="L303" s="381">
        <f>'IdxETF data'!AH314</f>
        <v>16.323484000000001</v>
      </c>
      <c r="M303" s="393">
        <f t="shared" si="32"/>
        <v>258.97150287385909</v>
      </c>
      <c r="N303" s="394">
        <f>'IdxETF data'!AP314</f>
        <v>66.067993000000001</v>
      </c>
      <c r="O303" s="396">
        <f t="shared" si="33"/>
        <v>157.92960500096765</v>
      </c>
      <c r="P303" s="385">
        <f>'IdxETF data'!AZ314</f>
        <v>21.293507000000002</v>
      </c>
      <c r="Q303" s="397">
        <f t="shared" si="34"/>
        <v>335.50602172725166</v>
      </c>
    </row>
    <row r="304" spans="2:17">
      <c r="B304" s="390">
        <f>'Step #4'!B305</f>
        <v>300</v>
      </c>
      <c r="C304" s="370">
        <v>45658</v>
      </c>
      <c r="D304" s="372">
        <f>'IdxETF data'!F315</f>
        <v>443.15447999999998</v>
      </c>
      <c r="E304" s="372">
        <f t="shared" si="28"/>
        <v>699.867139506645</v>
      </c>
      <c r="F304" s="398">
        <f>'IdxETF data'!D315</f>
        <v>600.01501499999995</v>
      </c>
      <c r="G304" s="398">
        <f t="shared" si="29"/>
        <v>676.59335269529663</v>
      </c>
      <c r="H304" s="376">
        <f>'IdxETF data'!AB315</f>
        <v>31.889999</v>
      </c>
      <c r="I304" s="377">
        <f t="shared" si="30"/>
        <v>248.26253333708445</v>
      </c>
      <c r="J304" s="392">
        <f>'IdxETF data'!AF315</f>
        <v>34.630001</v>
      </c>
      <c r="K304" s="379">
        <f t="shared" si="31"/>
        <v>256.87988933172585</v>
      </c>
      <c r="L304" s="381">
        <f>'IdxETF data'!AH315</f>
        <v>16.5</v>
      </c>
      <c r="M304" s="393">
        <f t="shared" si="32"/>
        <v>261.77192304159303</v>
      </c>
      <c r="N304" s="394">
        <f>'IdxETF data'!AP315</f>
        <v>68.309997999999993</v>
      </c>
      <c r="O304" s="396">
        <f t="shared" si="33"/>
        <v>163.28891664314503</v>
      </c>
      <c r="P304" s="385">
        <f>'IdxETF data'!AZ315</f>
        <v>22.58</v>
      </c>
      <c r="Q304" s="397">
        <f t="shared" si="34"/>
        <v>355.77633926630028</v>
      </c>
    </row>
    <row r="305" spans="2:17">
      <c r="B305" s="390">
        <f>'Step #4'!B306</f>
        <v>301</v>
      </c>
      <c r="C305" s="370">
        <v>45689</v>
      </c>
      <c r="D305" s="372">
        <f>'IdxETF data'!F316</f>
        <v>436.333527</v>
      </c>
      <c r="E305" s="372">
        <f t="shared" si="28"/>
        <v>689.09491203233563</v>
      </c>
      <c r="F305" s="398">
        <f>'IdxETF data'!D316</f>
        <v>592.39794900000004</v>
      </c>
      <c r="G305" s="398">
        <f t="shared" si="29"/>
        <v>668.00414060259379</v>
      </c>
      <c r="H305" s="376">
        <f>'IdxETF data'!AB316</f>
        <v>35.229999999999997</v>
      </c>
      <c r="I305" s="377">
        <f t="shared" si="30"/>
        <v>274.26432498368791</v>
      </c>
      <c r="J305" s="392">
        <f>'IdxETF data'!AF316</f>
        <v>36.07</v>
      </c>
      <c r="K305" s="379">
        <f t="shared" si="31"/>
        <v>267.56157495332877</v>
      </c>
      <c r="L305" s="381">
        <f>'IdxETF data'!AH316</f>
        <v>17.59</v>
      </c>
      <c r="M305" s="393">
        <f t="shared" si="32"/>
        <v>279.06473492737098</v>
      </c>
      <c r="N305" s="394">
        <f>'IdxETF data'!AP316</f>
        <v>68.470000999999996</v>
      </c>
      <c r="O305" s="396">
        <f t="shared" si="33"/>
        <v>163.67138944792615</v>
      </c>
      <c r="P305" s="385">
        <f>'IdxETF data'!AZ316</f>
        <v>23.25</v>
      </c>
      <c r="Q305" s="397">
        <f t="shared" si="34"/>
        <v>366.33303312406917</v>
      </c>
    </row>
    <row r="306" spans="2:17">
      <c r="B306" s="390">
        <f>'Step #4'!B307</f>
        <v>302</v>
      </c>
      <c r="C306" s="370">
        <v>45717</v>
      </c>
      <c r="D306" s="372">
        <f>'IdxETF data'!F317</f>
        <v>418.552887</v>
      </c>
      <c r="E306" s="372">
        <f t="shared" si="28"/>
        <v>661.01421733779614</v>
      </c>
      <c r="F306" s="398">
        <f>'IdxETF data'!D317</f>
        <v>557.71227999999996</v>
      </c>
      <c r="G306" s="398">
        <f t="shared" si="29"/>
        <v>628.89163092783281</v>
      </c>
      <c r="H306" s="376">
        <f>'IdxETF data'!AB317</f>
        <v>35.840000000000003</v>
      </c>
      <c r="I306" s="377">
        <f t="shared" si="30"/>
        <v>279.01315377278962</v>
      </c>
      <c r="J306" s="392">
        <f>'IdxETF data'!AF317</f>
        <v>37.080002</v>
      </c>
      <c r="K306" s="379">
        <f t="shared" si="31"/>
        <v>275.05361060140234</v>
      </c>
      <c r="L306" s="381">
        <f>'IdxETF data'!AH317</f>
        <v>17.510000000000002</v>
      </c>
      <c r="M306" s="393">
        <f t="shared" si="32"/>
        <v>277.79553772474509</v>
      </c>
      <c r="N306" s="394">
        <f>'IdxETF data'!AP317</f>
        <v>68.559997999999993</v>
      </c>
      <c r="O306" s="396">
        <f t="shared" si="33"/>
        <v>163.88651919556767</v>
      </c>
      <c r="P306" s="385">
        <f>'IdxETF data'!AZ317</f>
        <v>23.76</v>
      </c>
      <c r="Q306" s="397">
        <f t="shared" si="34"/>
        <v>374.36872546356494</v>
      </c>
    </row>
    <row r="307" spans="2:17">
      <c r="B307" s="390">
        <f>'Step #4'!B308</f>
        <v>303</v>
      </c>
      <c r="C307" s="370">
        <v>45748</v>
      </c>
      <c r="D307" s="372">
        <f>'IdxETF data'!F318</f>
        <v>405.82943699999998</v>
      </c>
      <c r="E307" s="372">
        <f t="shared" si="28"/>
        <v>640.92026600020426</v>
      </c>
      <c r="F307" s="398">
        <f>'IdxETF data'!D318</f>
        <v>554.53997800000002</v>
      </c>
      <c r="G307" s="398">
        <f t="shared" si="29"/>
        <v>625.31445637005618</v>
      </c>
      <c r="H307" s="376">
        <f>'IdxETF data'!AB318</f>
        <v>33.860000999999997</v>
      </c>
      <c r="I307" s="377">
        <f t="shared" si="30"/>
        <v>263.59893040624462</v>
      </c>
      <c r="J307" s="392">
        <f>'IdxETF data'!AF318</f>
        <v>39.490001999999997</v>
      </c>
      <c r="K307" s="379">
        <f t="shared" si="31"/>
        <v>292.93061075769623</v>
      </c>
      <c r="L307" s="381">
        <f>'IdxETF data'!AH318</f>
        <v>17.52</v>
      </c>
      <c r="M307" s="393">
        <f t="shared" si="32"/>
        <v>277.95418737507333</v>
      </c>
      <c r="N307" s="394">
        <f>'IdxETF data'!AP318</f>
        <v>71.430000000000007</v>
      </c>
      <c r="O307" s="396">
        <f t="shared" si="33"/>
        <v>170.74700127820017</v>
      </c>
      <c r="P307" s="385">
        <f>'IdxETF data'!AZ318</f>
        <v>24.33</v>
      </c>
      <c r="Q307" s="397">
        <f t="shared" si="34"/>
        <v>383.34979337241305</v>
      </c>
    </row>
    <row r="308" spans="2:17">
      <c r="B308" s="390">
        <f>'Step #4'!B309</f>
        <v>304</v>
      </c>
      <c r="C308" s="370">
        <v>45778</v>
      </c>
      <c r="D308" s="372">
        <f>'IdxETF data'!F319</f>
        <v>422.52847300000002</v>
      </c>
      <c r="E308" s="372">
        <f t="shared" si="28"/>
        <v>667.29279992525562</v>
      </c>
      <c r="F308" s="398">
        <f>'IdxETF data'!D319</f>
        <v>589.39001499999995</v>
      </c>
      <c r="G308" s="398">
        <f t="shared" si="29"/>
        <v>664.61231190019669</v>
      </c>
      <c r="H308" s="376">
        <f>'IdxETF data'!AB319</f>
        <v>35</v>
      </c>
      <c r="I308" s="377">
        <f t="shared" si="30"/>
        <v>272.47378298123982</v>
      </c>
      <c r="J308" s="392">
        <f>'IdxETF data'!AF319</f>
        <v>41.970001000000003</v>
      </c>
      <c r="K308" s="379">
        <f t="shared" si="31"/>
        <v>311.32685246334307</v>
      </c>
      <c r="L308" s="381">
        <f>'IdxETF data'!AH319</f>
        <v>18.940000999999999</v>
      </c>
      <c r="M308" s="393">
        <f t="shared" si="32"/>
        <v>300.48245358664815</v>
      </c>
      <c r="N308" s="394">
        <f>'IdxETF data'!AP319</f>
        <v>74.120002999999997</v>
      </c>
      <c r="O308" s="396">
        <f t="shared" si="33"/>
        <v>177.17721191349852</v>
      </c>
      <c r="P308" s="385">
        <f>'IdxETF data'!AZ319</f>
        <v>25.74</v>
      </c>
      <c r="Q308" s="397">
        <f t="shared" si="34"/>
        <v>405.56611925219528</v>
      </c>
    </row>
    <row r="309" spans="2:17">
      <c r="B309" s="390">
        <f>'Step #4'!B310</f>
        <v>305</v>
      </c>
      <c r="C309" s="370">
        <v>45809</v>
      </c>
      <c r="D309" s="372">
        <f>'IdxETF data'!F320</f>
        <v>428.38000499999998</v>
      </c>
      <c r="E309" s="372">
        <f t="shared" si="28"/>
        <v>676.53403553810915</v>
      </c>
      <c r="F309" s="398">
        <f>'IdxETF data'!D320</f>
        <v>599.14001499999995</v>
      </c>
      <c r="G309" s="398">
        <f t="shared" si="29"/>
        <v>675.60667874746491</v>
      </c>
      <c r="H309" s="376">
        <f>'IdxETF data'!AB320</f>
        <v>36.590000000000003</v>
      </c>
      <c r="I309" s="377">
        <f t="shared" si="30"/>
        <v>284.85187769381616</v>
      </c>
      <c r="J309" s="392">
        <f>'IdxETF data'!AF320</f>
        <v>42.52</v>
      </c>
      <c r="K309" s="379">
        <f t="shared" si="31"/>
        <v>315.40665835917775</v>
      </c>
      <c r="L309" s="381">
        <f>'IdxETF data'!AH320</f>
        <v>19.549999</v>
      </c>
      <c r="M309" s="393">
        <f t="shared" si="32"/>
        <v>310.16005052674063</v>
      </c>
      <c r="N309" s="394">
        <f>'IdxETF data'!AP320</f>
        <v>73.819999999999993</v>
      </c>
      <c r="O309" s="396">
        <f t="shared" si="33"/>
        <v>176.46008167936068</v>
      </c>
      <c r="P309" s="385">
        <f>'IdxETF data'!AZ320</f>
        <v>26.309999000000001</v>
      </c>
      <c r="Q309" s="397">
        <f t="shared" si="34"/>
        <v>414.54717140478402</v>
      </c>
    </row>
  </sheetData>
  <mergeCells count="3">
    <mergeCell ref="S4:T4"/>
    <mergeCell ref="AD4:AF4"/>
    <mergeCell ref="U4:AC4"/>
  </mergeCells>
  <pageMargins left="0.7" right="0.7" top="0.75" bottom="0.75" header="0.3" footer="0.3"/>
  <ignoredErrors>
    <ignoredError sqref="F4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E501D-4CFA-4158-A685-4B6EE15C1B88}">
  <dimension ref="B3:I9"/>
  <sheetViews>
    <sheetView workbookViewId="0">
      <selection activeCell="G46" sqref="G46"/>
    </sheetView>
    <sheetView workbookViewId="1"/>
  </sheetViews>
  <sheetFormatPr baseColWidth="10" defaultColWidth="8.83203125" defaultRowHeight="13"/>
  <cols>
    <col min="2" max="3" width="10.1640625" customWidth="1"/>
    <col min="4" max="4" width="10.33203125" customWidth="1"/>
    <col min="5" max="9" width="15.5" customWidth="1"/>
  </cols>
  <sheetData>
    <row r="3" spans="2:9" ht="14" thickBot="1">
      <c r="E3" s="1113" t="s">
        <v>275</v>
      </c>
      <c r="F3" s="1113"/>
      <c r="G3" s="1113"/>
      <c r="H3" s="1113"/>
      <c r="I3" s="1113"/>
    </row>
    <row r="4" spans="2:9" ht="14" thickBot="1">
      <c r="E4" s="873" t="s">
        <v>263</v>
      </c>
      <c r="F4" s="874" t="s">
        <v>265</v>
      </c>
      <c r="G4" s="873" t="s">
        <v>268</v>
      </c>
      <c r="H4" s="873" t="s">
        <v>264</v>
      </c>
      <c r="I4" s="873" t="s">
        <v>266</v>
      </c>
    </row>
    <row r="5" spans="2:9" ht="18.5" customHeight="1">
      <c r="B5" s="1114" t="s">
        <v>259</v>
      </c>
      <c r="C5" s="1115"/>
      <c r="D5" s="869" t="s">
        <v>267</v>
      </c>
      <c r="E5" s="405" t="s">
        <v>270</v>
      </c>
      <c r="F5" s="875" t="s">
        <v>271</v>
      </c>
      <c r="G5" s="405" t="s">
        <v>272</v>
      </c>
      <c r="H5" s="405" t="s">
        <v>273</v>
      </c>
      <c r="I5" s="405" t="s">
        <v>274</v>
      </c>
    </row>
    <row r="6" spans="2:9" ht="18.5" customHeight="1">
      <c r="B6" s="1118" t="s">
        <v>260</v>
      </c>
      <c r="C6" s="1119"/>
      <c r="D6" s="870" t="s">
        <v>100</v>
      </c>
      <c r="E6" s="403" t="s">
        <v>34</v>
      </c>
      <c r="F6" s="876" t="s">
        <v>40</v>
      </c>
      <c r="G6" s="403" t="s">
        <v>48</v>
      </c>
      <c r="H6" s="403" t="s">
        <v>51</v>
      </c>
      <c r="I6" s="403" t="s">
        <v>53</v>
      </c>
    </row>
    <row r="7" spans="2:9" ht="18.5" customHeight="1">
      <c r="B7" s="1118" t="s">
        <v>261</v>
      </c>
      <c r="C7" s="1119"/>
      <c r="D7" s="871" t="s">
        <v>27</v>
      </c>
      <c r="E7" s="404" t="s">
        <v>35</v>
      </c>
      <c r="F7" s="877" t="s">
        <v>41</v>
      </c>
      <c r="G7" s="404" t="s">
        <v>49</v>
      </c>
      <c r="H7" s="404" t="s">
        <v>52</v>
      </c>
      <c r="I7" s="404" t="s">
        <v>54</v>
      </c>
    </row>
    <row r="8" spans="2:9" ht="18.5" customHeight="1" thickBot="1">
      <c r="B8" s="1120" t="s">
        <v>262</v>
      </c>
      <c r="C8" s="1121"/>
      <c r="D8" s="872">
        <v>0.4</v>
      </c>
      <c r="E8" s="868">
        <v>0.15</v>
      </c>
      <c r="F8" s="878">
        <v>0.15</v>
      </c>
      <c r="G8" s="868">
        <v>0.1</v>
      </c>
      <c r="H8" s="868">
        <v>0.1</v>
      </c>
      <c r="I8" s="868">
        <v>0.1</v>
      </c>
    </row>
    <row r="9" spans="2:9" ht="22.25" customHeight="1" thickBot="1">
      <c r="B9" s="1116" t="s">
        <v>269</v>
      </c>
      <c r="C9" s="1117"/>
      <c r="D9" s="1111">
        <v>1</v>
      </c>
      <c r="E9" s="1111"/>
      <c r="F9" s="1111"/>
      <c r="G9" s="1111"/>
      <c r="H9" s="1111"/>
      <c r="I9" s="1112"/>
    </row>
  </sheetData>
  <mergeCells count="7">
    <mergeCell ref="D9:I9"/>
    <mergeCell ref="E3:I3"/>
    <mergeCell ref="B5:C5"/>
    <mergeCell ref="B9:C9"/>
    <mergeCell ref="B7:C7"/>
    <mergeCell ref="B8:C8"/>
    <mergeCell ref="B6:C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55C3-E930-47F7-B028-AC201189A34A}">
  <dimension ref="B3:M19"/>
  <sheetViews>
    <sheetView zoomScale="85" zoomScaleNormal="85" workbookViewId="0">
      <selection activeCell="H2" sqref="H2"/>
    </sheetView>
    <sheetView workbookViewId="1">
      <selection activeCell="I44" sqref="I44"/>
    </sheetView>
  </sheetViews>
  <sheetFormatPr baseColWidth="10" defaultColWidth="8.83203125" defaultRowHeight="13"/>
  <cols>
    <col min="2" max="2" width="12.5" customWidth="1"/>
    <col min="3" max="8" width="11.83203125" customWidth="1"/>
    <col min="9" max="12" width="7.1640625" customWidth="1"/>
    <col min="13" max="13" width="12.83203125" customWidth="1"/>
  </cols>
  <sheetData>
    <row r="3" spans="2:13" ht="14" thickBot="1"/>
    <row r="4" spans="2:13" ht="14" thickBot="1">
      <c r="C4" s="1130" t="s">
        <v>357</v>
      </c>
      <c r="D4" s="1131"/>
      <c r="E4" s="1125" t="s">
        <v>396</v>
      </c>
      <c r="F4" s="1125"/>
      <c r="G4" s="1125"/>
      <c r="H4" s="1125"/>
      <c r="I4" s="1125"/>
      <c r="J4" s="1125"/>
    </row>
    <row r="5" spans="2:13" ht="15" thickBot="1">
      <c r="B5" s="419"/>
      <c r="C5" s="955" t="str">
        <f>'Step #9'!BK8</f>
        <v>Market ETFs</v>
      </c>
      <c r="D5" s="956"/>
      <c r="E5" s="956"/>
      <c r="F5" s="956"/>
      <c r="G5" s="956"/>
      <c r="H5" s="956"/>
      <c r="I5" s="975" t="s">
        <v>355</v>
      </c>
      <c r="J5" s="956"/>
      <c r="K5" s="1133" t="s">
        <v>356</v>
      </c>
      <c r="L5" s="967"/>
    </row>
    <row r="6" spans="2:13">
      <c r="B6" s="585" t="str">
        <f>'Step #9'!BJ9</f>
        <v>AA</v>
      </c>
      <c r="C6" s="705">
        <v>0.4</v>
      </c>
      <c r="D6" s="536">
        <v>0.15</v>
      </c>
      <c r="E6" s="536">
        <v>0.15</v>
      </c>
      <c r="F6" s="536">
        <v>0.1</v>
      </c>
      <c r="G6" s="536">
        <v>0.1</v>
      </c>
      <c r="H6" s="536">
        <v>0.1</v>
      </c>
      <c r="I6" s="1132"/>
      <c r="J6" s="1132"/>
      <c r="K6" s="1134"/>
      <c r="L6" s="969"/>
    </row>
    <row r="7" spans="2:13">
      <c r="B7" s="586" t="str">
        <f>'Step #9'!BJ10</f>
        <v>HPY[USD]</v>
      </c>
      <c r="C7" s="706">
        <f>'Step #9'!AO6</f>
        <v>5.7560667874746487</v>
      </c>
      <c r="D7" s="538">
        <f>'Step #9'!AO7</f>
        <v>1.8485187769381617</v>
      </c>
      <c r="E7" s="424">
        <f>'Step #9'!AO8</f>
        <v>2.1540665835917774</v>
      </c>
      <c r="F7" s="542">
        <f>'Step #9'!AO9</f>
        <v>2.101600505267406</v>
      </c>
      <c r="G7" s="424">
        <f>'Step #9'!AO10</f>
        <v>0.76460081679360681</v>
      </c>
      <c r="H7" s="546">
        <f>'Step #9'!AO11</f>
        <v>3.1454717140478401</v>
      </c>
      <c r="I7" s="1135">
        <f>SUMPRODUCT(C6:H6,C7:H7)</f>
        <v>3.5039818226802355</v>
      </c>
      <c r="J7" s="1135"/>
      <c r="K7" s="972">
        <f>'Step #9'!$AO$6</f>
        <v>5.7560667874746487</v>
      </c>
      <c r="L7" s="973"/>
    </row>
    <row r="8" spans="2:13">
      <c r="B8" s="586" t="str">
        <f>'Step #9'!BJ11</f>
        <v>Mth Avg</v>
      </c>
      <c r="C8" s="707">
        <f>'Step #9'!AB314</f>
        <v>7.2815096186284942E-3</v>
      </c>
      <c r="D8" s="539">
        <f>'Step #9'!AC314</f>
        <v>6.145675930563985E-3</v>
      </c>
      <c r="E8" s="469">
        <f>'Step #9'!AD314</f>
        <v>6.1796473773495343E-3</v>
      </c>
      <c r="F8" s="543">
        <f>'Step #9'!AE314</f>
        <v>5.5559383899720996E-3</v>
      </c>
      <c r="G8" s="469">
        <f>'Step #9'!AF314</f>
        <v>2.9645670286341593E-3</v>
      </c>
      <c r="H8" s="547">
        <f>'Step #9'!AG314</f>
        <v>6.6379892873912249E-3</v>
      </c>
      <c r="I8" s="980">
        <f>SUMPRODUCT(C6:H6,C8:H8)</f>
        <v>6.2772518142381745E-3</v>
      </c>
      <c r="J8" s="981"/>
      <c r="K8" s="972">
        <f>'Step #9'!$AB$314</f>
        <v>7.2815096186284942E-3</v>
      </c>
      <c r="L8" s="974"/>
    </row>
    <row r="9" spans="2:13">
      <c r="B9" s="586" t="str">
        <f>'Step #9'!BJ12</f>
        <v>Mth σ</v>
      </c>
      <c r="C9" s="706">
        <f>'Step #9'!AB313</f>
        <v>4.4562403767142329E-2</v>
      </c>
      <c r="D9" s="538">
        <f>'Step #9'!AC313</f>
        <v>7.3934257779279366E-2</v>
      </c>
      <c r="E9" s="424">
        <f>'Step #9'!AD313</f>
        <v>6.8835637468864438E-2</v>
      </c>
      <c r="F9" s="542">
        <f>'Step #9'!AE313</f>
        <v>6.0712254389306254E-2</v>
      </c>
      <c r="G9" s="424">
        <f>'Step #9'!AF313</f>
        <v>4.6861489273978076E-2</v>
      </c>
      <c r="H9" s="546">
        <f>'Step #9'!AG313</f>
        <v>6.2393631371102168E-2</v>
      </c>
      <c r="I9" s="982">
        <f>'Step #9'!$AH$315</f>
        <v>4.6772743475478981E-2</v>
      </c>
      <c r="J9" s="983"/>
      <c r="K9" s="972">
        <f>'Step #9'!$AI$315</f>
        <v>4.4562403767142329E-2</v>
      </c>
      <c r="L9" s="974"/>
    </row>
    <row r="10" spans="2:13">
      <c r="B10" s="586" t="str">
        <f>'Step #9'!BJ13</f>
        <v>Sharpe</v>
      </c>
      <c r="C10" s="708">
        <f>'Step #9'!$AP$17</f>
        <v>7.9248633827792292E-2</v>
      </c>
      <c r="D10" s="540">
        <f>'Step #9'!$AP$18</f>
        <v>3.2402785968528261E-2</v>
      </c>
      <c r="E10" s="523">
        <f>'Step #9'!$AP$19</f>
        <v>3.5296359076336097E-2</v>
      </c>
      <c r="F10" s="544">
        <f>'Step #9'!$AP$20</f>
        <v>2.9745862810361963E-2</v>
      </c>
      <c r="G10" s="523">
        <f>'Step #9'!$AP$21</f>
        <v>-1.676073431584231E-2</v>
      </c>
      <c r="H10" s="548">
        <f>'Step #9'!$AP$22</f>
        <v>4.6286603679375003E-2</v>
      </c>
      <c r="I10" s="960">
        <f>(I8-H11)/I9</f>
        <v>5.4032575950202888E-2</v>
      </c>
      <c r="J10" s="961"/>
      <c r="K10" s="964">
        <f>'Step #9'!$AP$17</f>
        <v>7.9248633827792292E-2</v>
      </c>
      <c r="L10" s="965"/>
    </row>
    <row r="11" spans="2:13">
      <c r="B11" s="586" t="str">
        <f>'Step #9'!BJ14</f>
        <v>Mth RFR</v>
      </c>
      <c r="C11" s="709">
        <f>'Step #9'!$AO$17</f>
        <v>3.7499999999999999E-3</v>
      </c>
      <c r="D11" s="541">
        <f>'Step #9'!$AO$17</f>
        <v>3.7499999999999999E-3</v>
      </c>
      <c r="E11" s="524">
        <f>'Step #9'!$AO$17</f>
        <v>3.7499999999999999E-3</v>
      </c>
      <c r="F11" s="545">
        <f>'Step #9'!$AO$17</f>
        <v>3.7499999999999999E-3</v>
      </c>
      <c r="G11" s="524">
        <f>'Step #9'!$AO$17</f>
        <v>3.7499999999999999E-3</v>
      </c>
      <c r="H11" s="549">
        <f>'Step #9'!$AO$17</f>
        <v>3.7499999999999999E-3</v>
      </c>
      <c r="I11" s="962">
        <f>$C$11</f>
        <v>3.7499999999999999E-3</v>
      </c>
      <c r="J11" s="963"/>
      <c r="K11" s="970">
        <f>'Step #9'!$AS$17</f>
        <v>3.7499999999999999E-3</v>
      </c>
      <c r="L11" s="971"/>
    </row>
    <row r="12" spans="2:13" ht="14" thickBot="1">
      <c r="B12" s="586" t="str">
        <f>'Step #9'!BJ15</f>
        <v>Correl</v>
      </c>
      <c r="C12" s="710" t="str">
        <f>'Step #9'!AM25</f>
        <v>US(SPY)</v>
      </c>
      <c r="D12" s="531" t="s">
        <v>343</v>
      </c>
      <c r="E12" s="532" t="str">
        <f>'Step #9'!AO25</f>
        <v>GM (EWG)</v>
      </c>
      <c r="F12" s="533" t="str">
        <f>'Step #9'!AP25</f>
        <v>HK (EWH)</v>
      </c>
      <c r="G12" s="534" t="str">
        <f>'Step #9'!AQ25</f>
        <v>JP (EWJ)</v>
      </c>
      <c r="H12" s="535" t="str">
        <f>'Step #9'!AR25</f>
        <v>SG (EWS)</v>
      </c>
      <c r="I12" s="1126">
        <f>CORREL('Step #9'!AH7:AH311,'Step #9'!AB7:AB311)</f>
        <v>0.89357621201702608</v>
      </c>
      <c r="J12" s="1126"/>
      <c r="K12" s="1126"/>
      <c r="L12" s="1127"/>
    </row>
    <row r="13" spans="2:13">
      <c r="B13" s="516" t="str">
        <f>'Step #9'!BJ16</f>
        <v>U.S. (SPY)</v>
      </c>
      <c r="C13" s="711"/>
      <c r="D13" s="359">
        <f>'Step #9'!AN26</f>
        <v>0.42033643211685079</v>
      </c>
      <c r="E13" s="359">
        <f>'Step #9'!AO26</f>
        <v>0.79003419272974529</v>
      </c>
      <c r="F13" s="359">
        <f>'Step #9'!AP26</f>
        <v>0.61434041652755578</v>
      </c>
      <c r="G13" s="359">
        <f>'Step #9'!AQ26</f>
        <v>0.66155396185511472</v>
      </c>
      <c r="H13" s="359">
        <f>'Step #9'!AR26</f>
        <v>0.69256178461882234</v>
      </c>
      <c r="I13" s="560"/>
      <c r="J13" s="560"/>
      <c r="K13" s="1128">
        <f>CORREL('Step #9'!AB7:AB311,'Step #9'!AI7:AI311)</f>
        <v>1</v>
      </c>
      <c r="L13" s="1129"/>
      <c r="M13" s="820" t="str">
        <f t="shared" ref="M13:M18" si="0">B13</f>
        <v>U.S. (SPY)</v>
      </c>
    </row>
    <row r="14" spans="2:13">
      <c r="B14" s="517" t="str">
        <f>'Step #9'!BJ17</f>
        <v>CN (FXI</v>
      </c>
      <c r="C14" s="552"/>
      <c r="D14" s="499"/>
      <c r="E14" s="359">
        <f>'Step #9'!AO27</f>
        <v>0.50485764668803912</v>
      </c>
      <c r="F14" s="359">
        <f>'Step #9'!AP27</f>
        <v>0.72539019358714973</v>
      </c>
      <c r="G14" s="359">
        <f>'Step #9'!AQ27</f>
        <v>0.4070978719195204</v>
      </c>
      <c r="H14" s="359">
        <f>'Step #9'!AR27</f>
        <v>0.57400223653019977</v>
      </c>
      <c r="I14" s="561"/>
      <c r="J14" s="561"/>
      <c r="K14" s="1007">
        <f>'Step #9'!AM36</f>
        <v>0.42033643211685079</v>
      </c>
      <c r="L14" s="1008"/>
      <c r="M14" s="821" t="str">
        <f t="shared" si="0"/>
        <v>CN (FXI</v>
      </c>
    </row>
    <row r="15" spans="2:13">
      <c r="B15" s="518" t="str">
        <f>'Step #9'!BJ18</f>
        <v>GM (EWG)</v>
      </c>
      <c r="C15" s="552"/>
      <c r="D15" s="499"/>
      <c r="E15" s="499"/>
      <c r="F15" s="359">
        <f>'Step #9'!AP28</f>
        <v>0.65285686044044</v>
      </c>
      <c r="G15" s="359">
        <f>'Step #9'!AQ28</f>
        <v>0.62082213040479384</v>
      </c>
      <c r="H15" s="359">
        <f>'Step #9'!AR28</f>
        <v>0.69438194862320068</v>
      </c>
      <c r="I15" s="561"/>
      <c r="J15" s="561"/>
      <c r="K15" s="1007">
        <f>'Step #9'!AM37</f>
        <v>0.79003419272974529</v>
      </c>
      <c r="L15" s="1008"/>
      <c r="M15" s="822" t="str">
        <f t="shared" si="0"/>
        <v>GM (EWG)</v>
      </c>
    </row>
    <row r="16" spans="2:13">
      <c r="B16" s="519" t="str">
        <f>'Step #9'!BJ19</f>
        <v>HK (EWH)</v>
      </c>
      <c r="C16" s="552"/>
      <c r="D16" s="499"/>
      <c r="E16" s="499"/>
      <c r="F16" s="499"/>
      <c r="G16" s="359">
        <f>'Step #9'!AQ29</f>
        <v>0.51671108280481315</v>
      </c>
      <c r="H16" s="359">
        <f>'Step #9'!AR29</f>
        <v>0.78613456994270869</v>
      </c>
      <c r="I16" s="561"/>
      <c r="J16" s="561"/>
      <c r="K16" s="1007">
        <f>'Step #9'!AM38</f>
        <v>0.61434041652755578</v>
      </c>
      <c r="L16" s="1008"/>
      <c r="M16" s="823" t="str">
        <f t="shared" si="0"/>
        <v>HK (EWH)</v>
      </c>
    </row>
    <row r="17" spans="2:13">
      <c r="B17" s="520" t="str">
        <f>'Step #9'!BJ20</f>
        <v>JP (EWJ)</v>
      </c>
      <c r="C17" s="552"/>
      <c r="D17" s="499"/>
      <c r="E17" s="499"/>
      <c r="F17" s="499"/>
      <c r="G17" s="499"/>
      <c r="H17" s="359">
        <f>'Step #9'!AR30</f>
        <v>0.55855213613310906</v>
      </c>
      <c r="I17" s="561"/>
      <c r="J17" s="561"/>
      <c r="K17" s="1007">
        <f>'Step #9'!AM39</f>
        <v>0.66155396185511472</v>
      </c>
      <c r="L17" s="1008"/>
      <c r="M17" s="824" t="str">
        <f t="shared" si="0"/>
        <v>JP (EWJ)</v>
      </c>
    </row>
    <row r="18" spans="2:13" ht="14" thickBot="1">
      <c r="B18" s="521" t="str">
        <f>'Step #9'!BJ21</f>
        <v>SG (EWS)</v>
      </c>
      <c r="C18" s="553"/>
      <c r="D18" s="648"/>
      <c r="E18" s="648"/>
      <c r="F18" s="648"/>
      <c r="G18" s="648"/>
      <c r="H18" s="648"/>
      <c r="I18" s="712"/>
      <c r="J18" s="712"/>
      <c r="K18" s="984">
        <f>'Step #9'!AM40</f>
        <v>0.69256178461882234</v>
      </c>
      <c r="L18" s="985"/>
      <c r="M18" s="825" t="str">
        <f t="shared" si="0"/>
        <v>SG (EWS)</v>
      </c>
    </row>
    <row r="19" spans="2:13" ht="14" thickBot="1">
      <c r="J19" s="1122" t="s">
        <v>391</v>
      </c>
      <c r="K19" s="1123"/>
      <c r="L19" s="1124"/>
    </row>
  </sheetData>
  <mergeCells count="23">
    <mergeCell ref="K5:L6"/>
    <mergeCell ref="I7:J7"/>
    <mergeCell ref="I11:J11"/>
    <mergeCell ref="I10:J10"/>
    <mergeCell ref="C4:D4"/>
    <mergeCell ref="C5:H5"/>
    <mergeCell ref="I5:J6"/>
    <mergeCell ref="J19:L19"/>
    <mergeCell ref="E4:J4"/>
    <mergeCell ref="I12:L12"/>
    <mergeCell ref="K18:L18"/>
    <mergeCell ref="K16:L16"/>
    <mergeCell ref="K17:L17"/>
    <mergeCell ref="K15:L15"/>
    <mergeCell ref="K14:L14"/>
    <mergeCell ref="K13:L13"/>
    <mergeCell ref="I9:J9"/>
    <mergeCell ref="K11:L11"/>
    <mergeCell ref="K10:L10"/>
    <mergeCell ref="K9:L9"/>
    <mergeCell ref="I8:J8"/>
    <mergeCell ref="K8:L8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FX data</vt:lpstr>
      <vt:lpstr>IdxETF data</vt:lpstr>
      <vt:lpstr>Deliverables</vt:lpstr>
      <vt:lpstr>Step #4</vt:lpstr>
      <vt:lpstr>Step #5</vt:lpstr>
      <vt:lpstr>Step #6</vt:lpstr>
      <vt:lpstr>Step #7</vt:lpstr>
      <vt:lpstr>Step #8</vt:lpstr>
      <vt:lpstr>Step #10</vt:lpstr>
      <vt:lpstr>Step #9</vt:lpstr>
      <vt:lpstr>Step #11</vt:lpstr>
      <vt:lpstr>Step #12</vt:lpstr>
      <vt:lpstr> Step #13</vt:lpstr>
      <vt:lpstr>Step #14</vt:lpstr>
      <vt:lpstr>Step #15</vt:lpstr>
      <vt:lpstr>Step #16</vt:lpstr>
      <vt:lpstr>Deliverables!Print_Area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International Equity Portfolio Project [BU MET AD717]</dc:title>
  <dc:subject>BU MET AD717 Investment Analysis and Portfolio Management [SA1]</dc:subject>
  <dc:creator>San Chee ME FRM Senior Lecturer, Boston University, MET College, Department of Administrative Sciences</dc:creator>
  <cp:keywords>Boston University; BU; MET College; AD717; Investment Analysis; Portfolio Management; San Chee; Individual; International; Portfolio; Project; jeh</cp:keywords>
  <dc:description>International Equity Portfolio Project [BU MET AD717, Chee]</dc:description>
  <cp:lastModifiedBy>leo he</cp:lastModifiedBy>
  <cp:revision>1</cp:revision>
  <cp:lastPrinted>2025-06-13T06:37:29Z</cp:lastPrinted>
  <dcterms:created xsi:type="dcterms:W3CDTF">2012-10-23T00:17:16Z</dcterms:created>
  <dcterms:modified xsi:type="dcterms:W3CDTF">2025-07-09T17:16:30Z</dcterms:modified>
  <cp:category>BU MET College, Administrative Sciences Department, Financial Management Program;lima-dua</cp:category>
  <dc:language>lima-dua</dc:language>
  <cp:version>2025 Summer1</cp:version>
</cp:coreProperties>
</file>